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sheetId="1" r:id="rId4"/>
    <sheet state="visible" name="License_group" sheetId="2" r:id="rId5"/>
    <sheet state="visible" name="Magento_products" sheetId="3" r:id="rId6"/>
    <sheet state="visible" name="Special_products" sheetId="4" r:id="rId7"/>
    <sheet state="visible" name="License characters" sheetId="5" r:id="rId8"/>
    <sheet state="visible" name="Licences" sheetId="6" r:id="rId9"/>
    <sheet state="visible" name="Country" sheetId="7" r:id="rId10"/>
    <sheet state="visible" name="Magento_country" sheetId="8" r:id="rId11"/>
    <sheet state="visible" name="Cost" sheetId="9" r:id="rId12"/>
  </sheets>
  <externalReferences>
    <externalReference r:id="rId13"/>
  </externalReferences>
  <definedNames>
    <definedName name="Invoice">#REF!</definedName>
    <definedName name="id">#REF!</definedName>
    <definedName localSheetId="8" name="PDF">#REF!</definedName>
    <definedName localSheetId="8" name="id">#REF!</definedName>
    <definedName localSheetId="8" name="qryReport">#REF!</definedName>
    <definedName name="qryReport">#REF!</definedName>
    <definedName localSheetId="8" name="Invoice">#REF!</definedName>
    <definedName name="PDF">#REF!</definedName>
    <definedName hidden="1" localSheetId="0" name="_xlnm._FilterDatabase">Group!$A$5:$G$194</definedName>
    <definedName hidden="1" localSheetId="1" name="_xlnm._FilterDatabase">License_group!$A$5:$D$69</definedName>
    <definedName hidden="1" localSheetId="2" name="_xlnm._FilterDatabase">Magento_products!$A$3:$V$450</definedName>
    <definedName hidden="1" localSheetId="3" name="_xlnm._FilterDatabase">Special_products!$E$3:$Q$225</definedName>
    <definedName hidden="1" localSheetId="4" name="_xlnm._FilterDatabase">'License characters'!$A$5:$S$617</definedName>
    <definedName hidden="1" localSheetId="5" name="_xlnm._FilterDatabase">Licences!$A$4:$G$52</definedName>
    <definedName hidden="1" localSheetId="6" name="_xlnm._FilterDatabase">Country!$A$9:$BH$259</definedName>
    <definedName hidden="1" localSheetId="8" name="_xlnm._FilterDatabase">Cost!$A$6:$AK$413</definedName>
  </definedNames>
  <calcPr/>
  <extLst>
    <ext uri="GoogleSheetsCustomDataVersion1">
      <go:sheetsCustomData xmlns:go="http://customooxmlschemas.google.com/" r:id="rId14" roundtripDataSignature="AMtx7mgslv5GHfPFwORxfOlQdT72x3wU/Q=="/>
    </ext>
  </extLst>
</workbook>
</file>

<file path=xl/sharedStrings.xml><?xml version="1.0" encoding="utf-8"?>
<sst xmlns="http://schemas.openxmlformats.org/spreadsheetml/2006/main" count="19365" uniqueCount="3189">
  <si>
    <t>Group</t>
  </si>
  <si>
    <t>Group description</t>
  </si>
  <si>
    <t>TAI</t>
  </si>
  <si>
    <t>Tails</t>
  </si>
  <si>
    <t>TAN</t>
  </si>
  <si>
    <t>Tanooki Mario</t>
  </si>
  <si>
    <t>SNGEN</t>
  </si>
  <si>
    <t>Generations Diorama</t>
  </si>
  <si>
    <t>AKY</t>
  </si>
  <si>
    <t>Akira Yuki</t>
  </si>
  <si>
    <t>BEA</t>
  </si>
  <si>
    <t>beat</t>
  </si>
  <si>
    <t>SAML</t>
  </si>
  <si>
    <t>Light suit</t>
  </si>
  <si>
    <t>SWO</t>
  </si>
  <si>
    <t>Sword Kirby</t>
  </si>
  <si>
    <t>MMR</t>
  </si>
  <si>
    <t>Running Megaman</t>
  </si>
  <si>
    <t>ROBO</t>
  </si>
  <si>
    <t>Robotnik</t>
  </si>
  <si>
    <t>LOL</t>
  </si>
  <si>
    <t>Link on Loftwing</t>
  </si>
  <si>
    <t>WWG</t>
  </si>
  <si>
    <t>Wind Waker Ganondorf</t>
  </si>
  <si>
    <t>VIJ</t>
  </si>
  <si>
    <t>Viewtiful Joe</t>
  </si>
  <si>
    <t>NIG</t>
  </si>
  <si>
    <t>Nights</t>
  </si>
  <si>
    <t>MMPM</t>
  </si>
  <si>
    <t>Proto man</t>
  </si>
  <si>
    <t>MODSUP</t>
  </si>
  <si>
    <t xml:space="preserve">Modern Super Sonic </t>
  </si>
  <si>
    <t>CVSB</t>
  </si>
  <si>
    <t>Simon Belmont</t>
  </si>
  <si>
    <t>ARW</t>
  </si>
  <si>
    <t>Arwing</t>
  </si>
  <si>
    <t>TKI</t>
  </si>
  <si>
    <t>King</t>
  </si>
  <si>
    <t>MPVS</t>
  </si>
  <si>
    <t>Samus Varia Suit</t>
  </si>
  <si>
    <t>TKML</t>
  </si>
  <si>
    <t>Law</t>
  </si>
  <si>
    <t>MMI2</t>
  </si>
  <si>
    <t>Item 2 Megaman</t>
  </si>
  <si>
    <t>PAC</t>
  </si>
  <si>
    <t>Pacman</t>
  </si>
  <si>
    <t>OPMS</t>
  </si>
  <si>
    <t>Saitama</t>
  </si>
  <si>
    <t>DSSIF</t>
  </si>
  <si>
    <t>Sif</t>
  </si>
  <si>
    <t>KATTA</t>
  </si>
  <si>
    <t>Prince</t>
  </si>
  <si>
    <t>TKJ</t>
  </si>
  <si>
    <t>Jin</t>
  </si>
  <si>
    <t>LZRMM</t>
  </si>
  <si>
    <t>Majoras mask</t>
  </si>
  <si>
    <t>NIGHT</t>
  </si>
  <si>
    <t>Nightmare</t>
  </si>
  <si>
    <t>CRASHV</t>
  </si>
  <si>
    <t>Crash PVC</t>
  </si>
  <si>
    <t>SMSIL</t>
  </si>
  <si>
    <t>Silver Sonic</t>
  </si>
  <si>
    <t>BOTWL</t>
  </si>
  <si>
    <t>BOTW Link PVC</t>
  </si>
  <si>
    <t>SOLR</t>
  </si>
  <si>
    <t>Solaire resin</t>
  </si>
  <si>
    <t>FIGHT</t>
  </si>
  <si>
    <t>Fighter Kirby</t>
  </si>
  <si>
    <t>OKBR</t>
  </si>
  <si>
    <t>Amaterasu bust</t>
  </si>
  <si>
    <t>OKCAP</t>
  </si>
  <si>
    <t>Okami cap</t>
  </si>
  <si>
    <t>SN25</t>
  </si>
  <si>
    <t>Sonic 25 Anniversary</t>
  </si>
  <si>
    <t>SPYROR</t>
  </si>
  <si>
    <t>Spyro resin</t>
  </si>
  <si>
    <t>MUCH</t>
  </si>
  <si>
    <t>Mugen</t>
  </si>
  <si>
    <t>BOW</t>
  </si>
  <si>
    <t>Bowser</t>
  </si>
  <si>
    <t>MGSS</t>
  </si>
  <si>
    <t>Solid Snake resin</t>
  </si>
  <si>
    <t>TAKI</t>
  </si>
  <si>
    <t>Taki</t>
  </si>
  <si>
    <t>SLAN</t>
  </si>
  <si>
    <t>Lan Di</t>
  </si>
  <si>
    <t>LSAKU</t>
  </si>
  <si>
    <t>Aku Aku mask</t>
  </si>
  <si>
    <t>SHOV</t>
  </si>
  <si>
    <t>Shovel Knight</t>
  </si>
  <si>
    <t>SHOV 2</t>
  </si>
  <si>
    <t>Shovel Knight 2</t>
  </si>
  <si>
    <t>DSORN</t>
  </si>
  <si>
    <t xml:space="preserve">Ornstein </t>
  </si>
  <si>
    <t>DSRTV</t>
  </si>
  <si>
    <t>Artorias vinyl</t>
  </si>
  <si>
    <t>CVAL</t>
  </si>
  <si>
    <t>Alucard</t>
  </si>
  <si>
    <t>CRASHR</t>
  </si>
  <si>
    <t>Crash resin</t>
  </si>
  <si>
    <t>BSGUTS</t>
  </si>
  <si>
    <t>Guts</t>
  </si>
  <si>
    <t>OKSR</t>
  </si>
  <si>
    <t>Shiranui resin</t>
  </si>
  <si>
    <t>TPMID</t>
  </si>
  <si>
    <t>True Form Resin</t>
  </si>
  <si>
    <t>SOLV</t>
  </si>
  <si>
    <t>Solaire vinyl</t>
  </si>
  <si>
    <t>CDRAGR</t>
  </si>
  <si>
    <t>Crystal dragon resin</t>
  </si>
  <si>
    <t>BANKAZ</t>
  </si>
  <si>
    <t>Banjo Kazooie</t>
  </si>
  <si>
    <t>COWSP</t>
  </si>
  <si>
    <t>Spike resin</t>
  </si>
  <si>
    <t>WARP</t>
  </si>
  <si>
    <t>Warpstar Kirby</t>
  </si>
  <si>
    <t>MGPMR</t>
  </si>
  <si>
    <t>Psycho Mantis resin</t>
  </si>
  <si>
    <t>SPYROV</t>
  </si>
  <si>
    <t>Spyro PVC</t>
  </si>
  <si>
    <t>FMAL</t>
  </si>
  <si>
    <t>Alphonse resin</t>
  </si>
  <si>
    <t>PHXW</t>
  </si>
  <si>
    <t>Phoenix Wright</t>
  </si>
  <si>
    <t>DSMIM</t>
  </si>
  <si>
    <t>Mimic</t>
  </si>
  <si>
    <t>BOTWZ</t>
  </si>
  <si>
    <t>BOTW Zelda PVC</t>
  </si>
  <si>
    <t>DSRING</t>
  </si>
  <si>
    <t>Dark Souls rings</t>
  </si>
  <si>
    <t>GNVZ</t>
  </si>
  <si>
    <t>Sonic Chopper diorama</t>
  </si>
  <si>
    <t>GNZS</t>
  </si>
  <si>
    <t>Sonic Boom</t>
  </si>
  <si>
    <t>MGSSV</t>
  </si>
  <si>
    <t>Solid Snake SD</t>
  </si>
  <si>
    <t>MSAKU</t>
  </si>
  <si>
    <t>Mini Aku Aku</t>
  </si>
  <si>
    <t>CONK</t>
  </si>
  <si>
    <t>Conker</t>
  </si>
  <si>
    <t>OKAV</t>
  </si>
  <si>
    <t>Amaterasu vinyl</t>
  </si>
  <si>
    <t>METR</t>
  </si>
  <si>
    <t>Meta Ridley</t>
  </si>
  <si>
    <t>TPLV</t>
  </si>
  <si>
    <t>LZRMMPVC</t>
  </si>
  <si>
    <t>Majoras Mask PVC</t>
  </si>
  <si>
    <t>SSLV</t>
  </si>
  <si>
    <t>DSORNPVC</t>
  </si>
  <si>
    <t>Ornstein PVC</t>
  </si>
  <si>
    <t>MARYO</t>
  </si>
  <si>
    <t>Mario and Yoshi</t>
  </si>
  <si>
    <t>TSHIRT</t>
  </si>
  <si>
    <t>T Shirt</t>
  </si>
  <si>
    <t>SONICV</t>
  </si>
  <si>
    <t>Sonic PVC</t>
  </si>
  <si>
    <t>ALLMIGHTSAPVC</t>
  </si>
  <si>
    <t>Allmight Silver Age PVC</t>
  </si>
  <si>
    <t>YGOD</t>
  </si>
  <si>
    <t>Dark Magician</t>
  </si>
  <si>
    <t>PERSONA</t>
  </si>
  <si>
    <t>Persona PVC</t>
  </si>
  <si>
    <t>DSART</t>
  </si>
  <si>
    <t>Artorias resin</t>
  </si>
  <si>
    <t>CAT</t>
  </si>
  <si>
    <t>Cat Mario</t>
  </si>
  <si>
    <t>SAMG</t>
  </si>
  <si>
    <t>Gravity Suit</t>
  </si>
  <si>
    <t>SAMV</t>
  </si>
  <si>
    <t>Varia suit</t>
  </si>
  <si>
    <t>ECHO</t>
  </si>
  <si>
    <t>Echo gunship</t>
  </si>
  <si>
    <t>SAMP</t>
  </si>
  <si>
    <t>Phazon suit</t>
  </si>
  <si>
    <t>WWLORL</t>
  </si>
  <si>
    <t>Link on King of Red Lions</t>
  </si>
  <si>
    <t>LVS</t>
  </si>
  <si>
    <t>Link vs Scervo Diorama</t>
  </si>
  <si>
    <t>PZEL</t>
  </si>
  <si>
    <t>Puppet Zelda</t>
  </si>
  <si>
    <t>ZEL</t>
  </si>
  <si>
    <t>Zelda</t>
  </si>
  <si>
    <t>TPGV</t>
  </si>
  <si>
    <t>MMZO</t>
  </si>
  <si>
    <t>Megaman zero</t>
  </si>
  <si>
    <t>OKA</t>
  </si>
  <si>
    <t>Amaterasu</t>
  </si>
  <si>
    <t>MMEX</t>
  </si>
  <si>
    <t>Megaman X</t>
  </si>
  <si>
    <t>CVD</t>
  </si>
  <si>
    <t>Dracula</t>
  </si>
  <si>
    <t>VYS</t>
  </si>
  <si>
    <t>Vyse</t>
  </si>
  <si>
    <t>RYH</t>
  </si>
  <si>
    <t>Ryo Hazuki</t>
  </si>
  <si>
    <t>TORN</t>
  </si>
  <si>
    <t>Tornado</t>
  </si>
  <si>
    <t>MODS</t>
  </si>
  <si>
    <t>Modern Sonic</t>
  </si>
  <si>
    <t>SHAD</t>
  </si>
  <si>
    <t>Shadow The Hedgehog</t>
  </si>
  <si>
    <t>BAYO</t>
  </si>
  <si>
    <t>Bayonetta guns</t>
  </si>
  <si>
    <t>BAYOG</t>
  </si>
  <si>
    <t>MKNI</t>
  </si>
  <si>
    <t>Meta Night</t>
  </si>
  <si>
    <t>DSARTLSB</t>
  </si>
  <si>
    <t>Artorias Life size bust</t>
  </si>
  <si>
    <t>DSARTGSB</t>
  </si>
  <si>
    <t>Artorias Grand scale bust</t>
  </si>
  <si>
    <t>LUIGI</t>
  </si>
  <si>
    <t>Luigi PVC</t>
  </si>
  <si>
    <t>CBJET</t>
  </si>
  <si>
    <t>Jet Black</t>
  </si>
  <si>
    <t>SNT</t>
  </si>
  <si>
    <t>Sonic and Tails</t>
  </si>
  <si>
    <t>KAIT</t>
  </si>
  <si>
    <t>Gears 5 Kait</t>
  </si>
  <si>
    <t>DRAC</t>
  </si>
  <si>
    <t>MM11</t>
  </si>
  <si>
    <t>Megaman 11</t>
  </si>
  <si>
    <t>OKAMQ</t>
  </si>
  <si>
    <t>Amaterasu DD</t>
  </si>
  <si>
    <t>DARUK</t>
  </si>
  <si>
    <t>Daruk PVC</t>
  </si>
  <si>
    <t>NJDR</t>
  </si>
  <si>
    <t>Reala</t>
  </si>
  <si>
    <t>BSSKULL</t>
  </si>
  <si>
    <t>Skull Knight</t>
  </si>
  <si>
    <t>CDRAGM</t>
  </si>
  <si>
    <t>Metal Crystal Dragon</t>
  </si>
  <si>
    <t>SPYR</t>
  </si>
  <si>
    <t>Spyro Reignited</t>
  </si>
  <si>
    <t>MPVSPVC</t>
  </si>
  <si>
    <t>Varia Suit PVC</t>
  </si>
  <si>
    <t>POK</t>
  </si>
  <si>
    <t>Charizard</t>
  </si>
  <si>
    <t>TPMIDBOX</t>
  </si>
  <si>
    <t>True Form Glass case</t>
  </si>
  <si>
    <t>TPMIDELEC</t>
  </si>
  <si>
    <t>True Form Glass case Electronics</t>
  </si>
  <si>
    <t>REVALITO</t>
  </si>
  <si>
    <t>Revali PVC tools</t>
  </si>
  <si>
    <t>CIARANTO</t>
  </si>
  <si>
    <t>Ciaran PVC tools</t>
  </si>
  <si>
    <t>SIFTO</t>
  </si>
  <si>
    <t>Sif PVC tools</t>
  </si>
  <si>
    <t>MPVSTO</t>
  </si>
  <si>
    <t>Varia Suit PVC tools</t>
  </si>
  <si>
    <t>SONICVPAK</t>
  </si>
  <si>
    <t>Sonic PVC exclusive packaging</t>
  </si>
  <si>
    <t>BOTEX</t>
  </si>
  <si>
    <t>BOTW Link exclusive edition</t>
  </si>
  <si>
    <t>BOTEXPAK</t>
  </si>
  <si>
    <t>BOTW exclusive Packaging</t>
  </si>
  <si>
    <t>SIFPVC</t>
  </si>
  <si>
    <t>Sif PVC</t>
  </si>
  <si>
    <t>MPVSPAK</t>
  </si>
  <si>
    <t>Varia Suit PVC exclusive packaging</t>
  </si>
  <si>
    <t>LZRMMPVCPAK</t>
  </si>
  <si>
    <t>Majoras Mask PVC excl packaging</t>
  </si>
  <si>
    <t>DSORNPVCPAK</t>
  </si>
  <si>
    <t>Ornstein PVC exclusive packaging</t>
  </si>
  <si>
    <t>SONICROTO</t>
  </si>
  <si>
    <t>Sonic Roto</t>
  </si>
  <si>
    <t>CBFAYE</t>
  </si>
  <si>
    <t>Faye</t>
  </si>
  <si>
    <t>MIPHATO</t>
  </si>
  <si>
    <t>Mipha Tools</t>
  </si>
  <si>
    <t>DRNEO</t>
  </si>
  <si>
    <t>Neo Cortex</t>
  </si>
  <si>
    <t>DAWAR</t>
  </si>
  <si>
    <t>War</t>
  </si>
  <si>
    <t>SPY2V</t>
  </si>
  <si>
    <t>Spyro 2 PVC</t>
  </si>
  <si>
    <t>MGSLSBUST</t>
  </si>
  <si>
    <t>Solid Snake life size bust</t>
  </si>
  <si>
    <t>MGSGSBUST</t>
  </si>
  <si>
    <t>Solid Snake grand scale bust</t>
  </si>
  <si>
    <t>DSSIFV</t>
  </si>
  <si>
    <t>PACV</t>
  </si>
  <si>
    <t>Pacman PVC</t>
  </si>
  <si>
    <t>OKAMO</t>
  </si>
  <si>
    <t>Oki Wolf</t>
  </si>
  <si>
    <t>DKMOR</t>
  </si>
  <si>
    <t>Morrigan resin</t>
  </si>
  <si>
    <t>DKMORV</t>
  </si>
  <si>
    <t>Morrigan PVC</t>
  </si>
  <si>
    <t>KKGD</t>
  </si>
  <si>
    <t>Kirby and the Goal door</t>
  </si>
  <si>
    <t>MHADV</t>
  </si>
  <si>
    <t>Deku PVC</t>
  </si>
  <si>
    <t>MHADR</t>
  </si>
  <si>
    <t>Deku resin</t>
  </si>
  <si>
    <t>OKAC</t>
  </si>
  <si>
    <t>Chibiterasu</t>
  </si>
  <si>
    <t>YGOB</t>
  </si>
  <si>
    <t>Blue Eyes White Dragon</t>
  </si>
  <si>
    <t>BAYSF</t>
  </si>
  <si>
    <t>Bayonetta Scarborough Fair</t>
  </si>
  <si>
    <t>SAAIK</t>
  </si>
  <si>
    <t>Aika</t>
  </si>
  <si>
    <t>SPYGSBUST</t>
  </si>
  <si>
    <t>Spyro Grand-Scale Bust</t>
  </si>
  <si>
    <t>ALLMIGHTSAPAK</t>
  </si>
  <si>
    <t>Allmight SA Packaging</t>
  </si>
  <si>
    <t>BOTWMA</t>
  </si>
  <si>
    <t>BOTWL Master edition</t>
  </si>
  <si>
    <t>SPYRO2T</t>
  </si>
  <si>
    <t>Spyro 2  tools</t>
  </si>
  <si>
    <t>KIRBYGT</t>
  </si>
  <si>
    <t>Kirby and the Golden Gate tools</t>
  </si>
  <si>
    <t>OKIT</t>
  </si>
  <si>
    <t>Oki Wolf tools</t>
  </si>
  <si>
    <t>BSGUTSPVC</t>
  </si>
  <si>
    <t>Guts PVC</t>
  </si>
  <si>
    <t>SEKIROR</t>
  </si>
  <si>
    <t>Sekiro resin</t>
  </si>
  <si>
    <t>NITOR</t>
  </si>
  <si>
    <t>Nito resin</t>
  </si>
  <si>
    <t>CRASHW</t>
  </si>
  <si>
    <t>Crash Winner</t>
  </si>
  <si>
    <t>Crash Racing</t>
  </si>
  <si>
    <t>ULTGNF</t>
  </si>
  <si>
    <t xml:space="preserve">Ultraman </t>
  </si>
  <si>
    <t>CIARANPVC</t>
  </si>
  <si>
    <t>Ciaran PVC</t>
  </si>
  <si>
    <t>CRJET</t>
  </si>
  <si>
    <t>Jetpack Crash</t>
  </si>
  <si>
    <t>SPYLSBUST</t>
  </si>
  <si>
    <t>Spyro Life size Bust</t>
  </si>
  <si>
    <t>License group</t>
  </si>
  <si>
    <t>Mario PVC</t>
  </si>
  <si>
    <t>Nintendo</t>
  </si>
  <si>
    <t>PVC</t>
  </si>
  <si>
    <t>Mario Resin</t>
  </si>
  <si>
    <t>Resin</t>
  </si>
  <si>
    <t>Zelda PVC</t>
  </si>
  <si>
    <t>Zelda resin</t>
  </si>
  <si>
    <t>Metroid PVC</t>
  </si>
  <si>
    <t>Metroid Resin</t>
  </si>
  <si>
    <t>Activision</t>
  </si>
  <si>
    <t>Crash Resin</t>
  </si>
  <si>
    <t>Spyro Resin</t>
  </si>
  <si>
    <t>Crash team racing resin</t>
  </si>
  <si>
    <t>Crash team racing PVC</t>
  </si>
  <si>
    <t>Sekiro PVC</t>
  </si>
  <si>
    <t>Full Metal Alchemist</t>
  </si>
  <si>
    <t>Aniplex</t>
  </si>
  <si>
    <t>Persona resin</t>
  </si>
  <si>
    <t>Sega America</t>
  </si>
  <si>
    <t>Yu-Gi-OH Resin</t>
  </si>
  <si>
    <t>Konami Cross Media</t>
  </si>
  <si>
    <t>Yu-Gi-OH PVC</t>
  </si>
  <si>
    <t>Banjo-Kazooie</t>
  </si>
  <si>
    <t>Rare</t>
  </si>
  <si>
    <t>CAPCOM PVC</t>
  </si>
  <si>
    <t>Capcom</t>
  </si>
  <si>
    <t>CAPCOM RESIN</t>
  </si>
  <si>
    <t>Beserk Resin</t>
  </si>
  <si>
    <t>Crunchyroll</t>
  </si>
  <si>
    <t>Eerie Theory</t>
  </si>
  <si>
    <t>Bayonetta</t>
  </si>
  <si>
    <t>Sega japan</t>
  </si>
  <si>
    <t>Bayonetta weapons</t>
  </si>
  <si>
    <t>My Hero resin</t>
  </si>
  <si>
    <t>My Hero Academia</t>
  </si>
  <si>
    <t>My Hero PVC</t>
  </si>
  <si>
    <t>Samurai Shamploo</t>
  </si>
  <si>
    <t>Cowboy Bepop</t>
  </si>
  <si>
    <t>Castlevania</t>
  </si>
  <si>
    <t>Konami</t>
  </si>
  <si>
    <t>Metal Gear Solid resin</t>
  </si>
  <si>
    <t>Metal Gear solid PVC</t>
  </si>
  <si>
    <t>Dark Souls PVC</t>
  </si>
  <si>
    <t>Bandai Namco</t>
  </si>
  <si>
    <t>Dark Souls RESIN</t>
  </si>
  <si>
    <t>Dark Souls Plush</t>
  </si>
  <si>
    <t>Tekken &amp; others</t>
  </si>
  <si>
    <t>One Punch Man</t>
  </si>
  <si>
    <t>Sega PVC</t>
  </si>
  <si>
    <t>Sega</t>
  </si>
  <si>
    <t>Sega Resin</t>
  </si>
  <si>
    <t>Kirby Resin</t>
  </si>
  <si>
    <t>Warpstar</t>
  </si>
  <si>
    <t>Kait resin</t>
  </si>
  <si>
    <t>Microsoft</t>
  </si>
  <si>
    <t>Dark Siders</t>
  </si>
  <si>
    <t>THQ Nordic</t>
  </si>
  <si>
    <t>PAC-MAN PVC</t>
  </si>
  <si>
    <t>Dark Stalkers resin</t>
  </si>
  <si>
    <t>Dark Stalkers PVC</t>
  </si>
  <si>
    <t>Kill la Kill</t>
  </si>
  <si>
    <t>Gurren Lagann</t>
  </si>
  <si>
    <t>Devil May Cry resin</t>
  </si>
  <si>
    <t>Okami resin</t>
  </si>
  <si>
    <t>Okami PVC</t>
  </si>
  <si>
    <t>Megaman resin</t>
  </si>
  <si>
    <t>Silent Hill resin</t>
  </si>
  <si>
    <t>Bomberman</t>
  </si>
  <si>
    <t>Demon Slayer</t>
  </si>
  <si>
    <t>Ori &amp; the blind forest</t>
  </si>
  <si>
    <t>Castlevania PVC</t>
  </si>
  <si>
    <t>Soul Calibur</t>
  </si>
  <si>
    <t>Kirby PVC</t>
  </si>
  <si>
    <t>Beserk PVC</t>
  </si>
  <si>
    <t>Ultraman</t>
  </si>
  <si>
    <t>GNF</t>
  </si>
  <si>
    <t>Agreement</t>
  </si>
  <si>
    <t>SKU</t>
  </si>
  <si>
    <t>Product ID</t>
  </si>
  <si>
    <t>Product</t>
  </si>
  <si>
    <t>CBM</t>
  </si>
  <si>
    <t>Limited to (edition size)</t>
  </si>
  <si>
    <t>Licensor contracted unnumbered samples</t>
  </si>
  <si>
    <t>Unnumbered samples</t>
  </si>
  <si>
    <t>Numbered samples</t>
  </si>
  <si>
    <t>License Code</t>
  </si>
  <si>
    <t>License Name</t>
  </si>
  <si>
    <t>Group Name</t>
  </si>
  <si>
    <t>Group Description</t>
  </si>
  <si>
    <t>Live web orders</t>
  </si>
  <si>
    <t>Unallocated stock units</t>
  </si>
  <si>
    <t>Price</t>
  </si>
  <si>
    <t>Launch date</t>
  </si>
  <si>
    <t>Material</t>
  </si>
  <si>
    <t>DSNITEX</t>
  </si>
  <si>
    <t>Nito - Exclusive Edition</t>
  </si>
  <si>
    <t>Dark Souls resin</t>
  </si>
  <si>
    <t>DAWAREX</t>
  </si>
  <si>
    <t>War - Exclusive Edition</t>
  </si>
  <si>
    <t>BOTWUS</t>
  </si>
  <si>
    <t>Breath of The Wild - Urbosa - Standard Edition</t>
  </si>
  <si>
    <t>BOTWU</t>
  </si>
  <si>
    <t>Urbosa PVC</t>
  </si>
  <si>
    <t>BOTWMS</t>
  </si>
  <si>
    <t>Breath of The Wild - Mipha - Standard Edition</t>
  </si>
  <si>
    <t>BOTWM</t>
  </si>
  <si>
    <t>Mipha PVC</t>
  </si>
  <si>
    <t>BOTWDS</t>
  </si>
  <si>
    <t>Breath of The Wild - Daruk - Standard Edition</t>
  </si>
  <si>
    <t>BOTWD</t>
  </si>
  <si>
    <t>DS2OSDCO</t>
  </si>
  <si>
    <t>Old Dragon Slayer SD Collector's Edition</t>
  </si>
  <si>
    <t>DSORNV</t>
  </si>
  <si>
    <t>DSOSDCO</t>
  </si>
  <si>
    <t>Dragon Slayer Ornstein SD Collector's Edition</t>
  </si>
  <si>
    <t>DSOSDCOM</t>
  </si>
  <si>
    <t>Dark Souls™ &amp; Dark Souls™ II - Dragon Slayer Ornstein SD &amp; Old Dragonslayer SD (Combo Edition)</t>
  </si>
  <si>
    <t>Pre-Order</t>
  </si>
  <si>
    <t>DS2OSDEX</t>
  </si>
  <si>
    <t>Dark Souls™ II – Old Dragonslayer SD (Exclusive Edition)</t>
  </si>
  <si>
    <t>DSOSDEX</t>
  </si>
  <si>
    <t>Dark Souls™ – Dragon Slayer Ornstein SD (Exclusive Edition)</t>
  </si>
  <si>
    <t>DSOSDST</t>
  </si>
  <si>
    <t>Dark Souls™ – Dragon Slayer Ornstein SD (Standard Edition)</t>
  </si>
  <si>
    <t>SPYMCGO</t>
  </si>
  <si>
    <t>Spyro Mini Crystal Dragon - Gold</t>
  </si>
  <si>
    <t>SPYMCGG</t>
  </si>
  <si>
    <t>Spyro Mini Crystal Dragon - Green Glow</t>
  </si>
  <si>
    <t>SPYMCCG</t>
  </si>
  <si>
    <t>Spyro Mini Crystal Dragon - Green Classic</t>
  </si>
  <si>
    <t>SPYMCPU</t>
  </si>
  <si>
    <t>Spyro Mini Crystal Dragon - Purple</t>
  </si>
  <si>
    <t>SPYMCBL</t>
  </si>
  <si>
    <t>Spyro Mini Crystal Dragon - Blue</t>
  </si>
  <si>
    <t>BKBAVST</t>
  </si>
  <si>
    <t>Guts Berserker Armour PVC - Standard Edition</t>
  </si>
  <si>
    <t>SEK01ST</t>
  </si>
  <si>
    <t>Sekiro - Standard Edition</t>
  </si>
  <si>
    <t>DSNITST</t>
  </si>
  <si>
    <t>Nito - Standard Edition</t>
  </si>
  <si>
    <t>CRASHJST</t>
  </si>
  <si>
    <t>Jetpack Crash - Standard Edition</t>
  </si>
  <si>
    <t>CRASHWST</t>
  </si>
  <si>
    <t>Crash Winner - Standard Edition</t>
  </si>
  <si>
    <t>CRASHRST</t>
  </si>
  <si>
    <t>Crash Racing - Standard Edition</t>
  </si>
  <si>
    <t>DSCSDST</t>
  </si>
  <si>
    <t>Ciaran SD - Standard Edition</t>
  </si>
  <si>
    <t>Ultraman – Ultraman statue</t>
  </si>
  <si>
    <t>Ultraman GNF</t>
  </si>
  <si>
    <t>DAWARST</t>
  </si>
  <si>
    <t>War - Standard Edition</t>
  </si>
  <si>
    <t>SPY2ST</t>
  </si>
  <si>
    <t>Spyro 2 PVC - Standard Edition</t>
  </si>
  <si>
    <t>MGSLBST</t>
  </si>
  <si>
    <t>Solid Snake Life Size Bust Standard Edition</t>
  </si>
  <si>
    <t>MGS resin</t>
  </si>
  <si>
    <t>MGSGBST</t>
  </si>
  <si>
    <t>Solid Snake Grand Scale Bust Standard Edition</t>
  </si>
  <si>
    <t>DSSIFST</t>
  </si>
  <si>
    <t>SIF PVC - Standard Edition</t>
  </si>
  <si>
    <t>Dark Souls 2</t>
  </si>
  <si>
    <t>PACVST</t>
  </si>
  <si>
    <t>PAC-MAN PVC - Standard Edition</t>
  </si>
  <si>
    <t>OKAOWST</t>
  </si>
  <si>
    <t>Oki Wolf - Standard Edition</t>
  </si>
  <si>
    <t>DKMORST</t>
  </si>
  <si>
    <t>Morrigan Resin - Standard Edition</t>
  </si>
  <si>
    <t>Dark Stalkers</t>
  </si>
  <si>
    <t>DKMOVST</t>
  </si>
  <si>
    <t>Morrigan PVC - Standard Edition</t>
  </si>
  <si>
    <t>KKGDST</t>
  </si>
  <si>
    <t>Kirby and the Goal Door - Standard Edition</t>
  </si>
  <si>
    <t>Kirby</t>
  </si>
  <si>
    <t>MHADVST</t>
  </si>
  <si>
    <t>Deku PVC - Standard Edition</t>
  </si>
  <si>
    <t>MHADRST</t>
  </si>
  <si>
    <t>Deku Resin - Standard Edition</t>
  </si>
  <si>
    <t>OKACHST</t>
  </si>
  <si>
    <t>Chibiterasu - Standard Edition</t>
  </si>
  <si>
    <t>CAPCOM resin</t>
  </si>
  <si>
    <t>YGOBEST</t>
  </si>
  <si>
    <t>Blue Eyes White Dragon - Standard Edition</t>
  </si>
  <si>
    <t>BAYSFST</t>
  </si>
  <si>
    <t>Bayonetta Scarborough Fair - Standard Edition</t>
  </si>
  <si>
    <t>SAAIKST</t>
  </si>
  <si>
    <t>Aika - Standard Edition</t>
  </si>
  <si>
    <t>SPYBGST</t>
  </si>
  <si>
    <t>Spyro™ the Dragon – Spyro™ Grand-Scale Bust (Standard Edition)</t>
  </si>
  <si>
    <t>SPYBGEO</t>
  </si>
  <si>
    <t>Spyro™ the Dragon – Spyro™ Grand-Scale Bust (Exclusive Open Wing Edition)</t>
  </si>
  <si>
    <t>SPYBGEC</t>
  </si>
  <si>
    <t>Spyro™ the Dragon – Spyro™ Grand-Scale Bust (Exclusive Closed Wing Edition)</t>
  </si>
  <si>
    <t>SPYBGDE</t>
  </si>
  <si>
    <t>Spyro™ the Dragon – Spyro™ Grand-Scale Bust (Definitive Edition)</t>
  </si>
  <si>
    <t>SPYBLST</t>
  </si>
  <si>
    <t>Spyro™ the Dragon – Spyro™ Life-Size Bust (Standard Edition)</t>
  </si>
  <si>
    <t>Spyro Life-Size Bust</t>
  </si>
  <si>
    <t>SPYBLEO</t>
  </si>
  <si>
    <t>Spyro™ the Dragon – Spyro™ Life-Size Bust (Exclusive Open Wing Edition)</t>
  </si>
  <si>
    <t>SPYBLEC</t>
  </si>
  <si>
    <t>Spyro™ the Dragon – Spyro™ Life-Size Bust (Exclusive Closed Wing Edition)</t>
  </si>
  <si>
    <t>SPYBLDE</t>
  </si>
  <si>
    <t>Spyro™ the Dragon – Spyro™ Life-Size Bust (Definitive Edition)</t>
  </si>
  <si>
    <t>DRNCEX</t>
  </si>
  <si>
    <t>Crash Bandicoot™ – Dr. Neo Cortex (Exclusive Edition)</t>
  </si>
  <si>
    <t>DRNCST</t>
  </si>
  <si>
    <t>Crash Bandicoot™ – Dr. Neo Cortex (Standard Edition)</t>
  </si>
  <si>
    <t>CBFAYEEX</t>
  </si>
  <si>
    <t>Cowboy Bebop – Faye Valentine (Exclusive Edition)</t>
  </si>
  <si>
    <t>Cowboy Bebop</t>
  </si>
  <si>
    <t>Faye Valentine</t>
  </si>
  <si>
    <t>CBFAYEST</t>
  </si>
  <si>
    <t>Cowboy Bebop – Faye Valentine (Standard Edition)</t>
  </si>
  <si>
    <t>SNBOOM4</t>
  </si>
  <si>
    <t>SONIC THE HEDGEHOG BOOM8 SERIES - COMBO PACK 4</t>
  </si>
  <si>
    <t>Wait List</t>
  </si>
  <si>
    <t>GNVS</t>
  </si>
  <si>
    <t>BOTWRE</t>
  </si>
  <si>
    <t>Revali Exclusive Edition</t>
  </si>
  <si>
    <t>BOTREV</t>
  </si>
  <si>
    <t>Revali PVC</t>
  </si>
  <si>
    <t>BOTWRC</t>
  </si>
  <si>
    <t>Revali Collectors Edition</t>
  </si>
  <si>
    <t>BOTWRS</t>
  </si>
  <si>
    <t>Breath of The Wild - Revali - Standard Edition</t>
  </si>
  <si>
    <t>MSVSEX</t>
  </si>
  <si>
    <t>Samus Varia Suit PVC Exclusive Edition</t>
  </si>
  <si>
    <t>MSVSCO</t>
  </si>
  <si>
    <t>Samus Varia Suit PVC Collectors Edition</t>
  </si>
  <si>
    <t>MSVSST</t>
  </si>
  <si>
    <t>Samus Varia Suit PVC Standard Edition</t>
  </si>
  <si>
    <t>MSDRAG</t>
  </si>
  <si>
    <t>Slumbering Dragoncrest Ring</t>
  </si>
  <si>
    <t>Sold Out</t>
  </si>
  <si>
    <t>Dark Souls</t>
  </si>
  <si>
    <t>POKCHRD</t>
  </si>
  <si>
    <t>NJDREEX</t>
  </si>
  <si>
    <t>NiGHTS: Journey of Dreams - Reala (Exclusive Edition)</t>
  </si>
  <si>
    <t>Sega resin</t>
  </si>
  <si>
    <t>NJDREST</t>
  </si>
  <si>
    <t>NiGHTS: Journey of Dreams - Reala (Standard Edition)</t>
  </si>
  <si>
    <t>BKSKDEC</t>
  </si>
  <si>
    <t>Berserk - Skull Knight (Definitive Combo Edition)</t>
  </si>
  <si>
    <t>Beserk</t>
  </si>
  <si>
    <t>BKSKEXC</t>
  </si>
  <si>
    <t>Berserk - Skull Knight (Exclusive Combo Edition)</t>
  </si>
  <si>
    <t>BKSKWDE</t>
  </si>
  <si>
    <t>Berserk - Skull Knight (Definitive White Bone Variant)</t>
  </si>
  <si>
    <t>BKSKWEX</t>
  </si>
  <si>
    <t>Berserk - Skull Knight (Exclusive White Bone Variant)</t>
  </si>
  <si>
    <t>BKSKWST</t>
  </si>
  <si>
    <t>Berserk - Skull Knight (Standard White Bone Variant)</t>
  </si>
  <si>
    <t>BKSKSDE</t>
  </si>
  <si>
    <t>Berserk - Skull Knight (Definitive Edition)</t>
  </si>
  <si>
    <t>BKSKSEX</t>
  </si>
  <si>
    <t>Berserk - Skull Knight (Exclusive Edition)</t>
  </si>
  <si>
    <t>BKSKSST</t>
  </si>
  <si>
    <t>Berserk - Skull Knight (Standard Edition)</t>
  </si>
  <si>
    <t>MHAASEX</t>
  </si>
  <si>
    <t>All Might - Silver Age PVC - Exclusive Edition</t>
  </si>
  <si>
    <t>Allmight PVC</t>
  </si>
  <si>
    <t>Allmight Silver age PVC</t>
  </si>
  <si>
    <t>MHAASCO</t>
  </si>
  <si>
    <t>All Might - Silver Age PVC - Collector's Edition</t>
  </si>
  <si>
    <t>MHAASST</t>
  </si>
  <si>
    <t>All Might - Silver Age PVC - Standard Edition</t>
  </si>
  <si>
    <t>LZMMST</t>
  </si>
  <si>
    <t>Majora's Mask PVC - Standard Edition</t>
  </si>
  <si>
    <t>LZMMCO</t>
  </si>
  <si>
    <t>Majora's Mask PVC - Collector's Edition</t>
  </si>
  <si>
    <t>LZMMEX</t>
  </si>
  <si>
    <t>The Legend of Zelda™: Majora's Mask - Majora's Mask PVC (Exclusive Edition)</t>
  </si>
  <si>
    <t>SNTFCO</t>
  </si>
  <si>
    <t>Sonic the Hedgehog True Form PVC - Collector's Edition</t>
  </si>
  <si>
    <t>MM11DE</t>
  </si>
  <si>
    <t>Mega Man 11 - Mega Man (Definitive Edition)</t>
  </si>
  <si>
    <t>MM11EX</t>
  </si>
  <si>
    <t>Mega Man 11 - Mega Man (Exclusive Edition)</t>
  </si>
  <si>
    <t>MM11ST</t>
  </si>
  <si>
    <t>Mega Man 11 - Mega Man (Standard Edition)</t>
  </si>
  <si>
    <t>OKAMQDE</t>
  </si>
  <si>
    <t>Okami - Amaterasu: Divine Descent (Definitive Edition)</t>
  </si>
  <si>
    <t>OKAMQEX</t>
  </si>
  <si>
    <t>Okami - Amaterasu: Divine Descent (Exclusive Edition)</t>
  </si>
  <si>
    <t>OKAMQST</t>
  </si>
  <si>
    <t>Okami - Amaterasu: Divine Descent (Standard Edition)</t>
  </si>
  <si>
    <t>SNTFEX</t>
  </si>
  <si>
    <t>Sonic the Hedgehog: Sonic Exclusive Edition</t>
  </si>
  <si>
    <t>SNTFST</t>
  </si>
  <si>
    <t>Sonic the Hedgehog: Sonic Standard Edition</t>
  </si>
  <si>
    <t>CVSDREX</t>
  </si>
  <si>
    <t>Castlevania: Symphony of the Night - Dracula Exclusive Edition</t>
  </si>
  <si>
    <t>CVSDRST</t>
  </si>
  <si>
    <t>Castlevania: Symphony of the Night - Dracula Standard Edition</t>
  </si>
  <si>
    <t>MCHLOR</t>
  </si>
  <si>
    <t>Chloranthy Ring</t>
  </si>
  <si>
    <t>Breath of The Wild - Master Edition</t>
  </si>
  <si>
    <t>BOTWLE</t>
  </si>
  <si>
    <t>Breath of The Wild - Link - Exclusive Edition</t>
  </si>
  <si>
    <t>BOTWL exclusive edition</t>
  </si>
  <si>
    <t>BOTWLC</t>
  </si>
  <si>
    <t>Breath of The Wild - Link - Collector's Edition</t>
  </si>
  <si>
    <t>GW5KDD</t>
  </si>
  <si>
    <t>Gears 5 – Kait Diaz Definitive Edition</t>
  </si>
  <si>
    <t>GW5KDE</t>
  </si>
  <si>
    <t>Gears 5 – Kait Diaz Exclusive Edition</t>
  </si>
  <si>
    <t>GW5KDS</t>
  </si>
  <si>
    <t>Gears 5 – Kait Diaz Standard Edition</t>
  </si>
  <si>
    <t>LM03EX</t>
  </si>
  <si>
    <t>Luigi's Mansion 3 – Luigi and Polterpup Exclusive Edition</t>
  </si>
  <si>
    <t>LM03CO</t>
  </si>
  <si>
    <t>Luigi's Mansion 3 - Luigi Collector's Edition</t>
  </si>
  <si>
    <t>LM03ST</t>
  </si>
  <si>
    <t>Luigi's Mansion 3 - Luigi Standard Edition</t>
  </si>
  <si>
    <t>BOTWZE</t>
  </si>
  <si>
    <t>The Legend of Zelda: Breath of the Wild - Zelda Exclusive Edition</t>
  </si>
  <si>
    <t>BOTWZC</t>
  </si>
  <si>
    <t>Breath of The Wild - Zelda - Collector's Edition</t>
  </si>
  <si>
    <t>BOTWZS</t>
  </si>
  <si>
    <t>Breath of The Wild - Zelda - Standard Edition</t>
  </si>
  <si>
    <t>SPYREEX</t>
  </si>
  <si>
    <t>Spyro™ Reignited – Spyro™ Exclusive Edition</t>
  </si>
  <si>
    <t>SPYREST</t>
  </si>
  <si>
    <t>Spyro™ Reignited – Spyro™ Standard Edition</t>
  </si>
  <si>
    <t>Spyro reignited</t>
  </si>
  <si>
    <t>SNTCOM</t>
  </si>
  <si>
    <t>Sonic the Hedgehog – Sonic and Tails Combo Edition</t>
  </si>
  <si>
    <t>SNTTJ</t>
  </si>
  <si>
    <t>Sonic the Hedgehog – Sonic and Tails Tropical Jungle Edition</t>
  </si>
  <si>
    <t>SNTEX</t>
  </si>
  <si>
    <t>Sonic the Hedgehog – Sonic and Tails Exclusive Edition</t>
  </si>
  <si>
    <t>SNTST</t>
  </si>
  <si>
    <t>Sonic the Hedgehog – Sonic and Tails Standard Edition</t>
  </si>
  <si>
    <t>OKABWCO</t>
  </si>
  <si>
    <t>Ōkami – Amaterasu Blade of Kusanagi Collector's Edition</t>
  </si>
  <si>
    <t>In Stock</t>
  </si>
  <si>
    <t>OKADWCO</t>
  </si>
  <si>
    <t>Amaterasu PVC - White Divine Retribution Collector's Edition</t>
  </si>
  <si>
    <t>Reservation</t>
  </si>
  <si>
    <t>OKADWST</t>
  </si>
  <si>
    <t>Ōkami – Amaterasu Regular Edition</t>
  </si>
  <si>
    <t>OKAWCOM</t>
  </si>
  <si>
    <t>Ōkami – Amaterasu Combo Edition</t>
  </si>
  <si>
    <t>OKABWEX</t>
  </si>
  <si>
    <t>Ōkami – Amaterasu Blade of Kusanagi Edition</t>
  </si>
  <si>
    <t>OKADWEX</t>
  </si>
  <si>
    <t>Ōkami – Amaterasu Exclusive Edition</t>
  </si>
  <si>
    <t>DSARTLSBEX</t>
  </si>
  <si>
    <t>Dark Souls – Artorias the Abysswalker Life-Size Bust Exclusive Edition</t>
  </si>
  <si>
    <t>Last Chance Pre-Order</t>
  </si>
  <si>
    <t>DSARTLSBST</t>
  </si>
  <si>
    <t>Dark Souls – Artorias the Abysswalker Life-Size Bust Standard Edition</t>
  </si>
  <si>
    <t>DSARTGSBEX</t>
  </si>
  <si>
    <t>Dark Souls – Artorias the Abysswalker Grand Scale Bust Exclusive Edition</t>
  </si>
  <si>
    <t>DSARTGSBST</t>
  </si>
  <si>
    <t>Dark Souls – Artorias the Abysswalker Grand Scale Bust Standard Edition</t>
  </si>
  <si>
    <t>MGSSSSDCOL</t>
  </si>
  <si>
    <t>Solid Snake SD Collectors Edition</t>
  </si>
  <si>
    <t>MGS PVC</t>
  </si>
  <si>
    <t>MGSSSSDNGS</t>
  </si>
  <si>
    <t>Solid Snake SD Stealth Camouflage Neon Green Standard Edition</t>
  </si>
  <si>
    <t>MGSSSSDSCS</t>
  </si>
  <si>
    <t>Solid Snake SD Stealth Camouflage Standard Edition</t>
  </si>
  <si>
    <t>MGSSSSDSCG</t>
  </si>
  <si>
    <t>Solid Snake SD Stealth Camouflage Game Stop Edition</t>
  </si>
  <si>
    <t>CBJETBLEX</t>
  </si>
  <si>
    <t>Cowboy Bebop – Jet Black Exclusive Edition</t>
  </si>
  <si>
    <t>CBJETBLST</t>
  </si>
  <si>
    <t>Cowboy Bebop – Jet Black Standard Edition</t>
  </si>
  <si>
    <t>MINAKUCOM</t>
  </si>
  <si>
    <t xml:space="preserve">Crash Bandicoot™- Mini Aku Aku Mask Combo Companion Edition </t>
  </si>
  <si>
    <t>MINAKUGOL</t>
  </si>
  <si>
    <t xml:space="preserve">Crash Bandicoot™ - Mini Golden Aku Aku Mask Companion Edition </t>
  </si>
  <si>
    <t>MINAKUEX</t>
  </si>
  <si>
    <t>Crash Bandicoot™ - Mini Aku Aku Mask Exclusive Companion Edition</t>
  </si>
  <si>
    <t>MINAKUST</t>
  </si>
  <si>
    <t>Crash Bandicoot™ - Mini Aku Aku Mask Standard Companion Edition</t>
  </si>
  <si>
    <t>MIni Aku Aku</t>
  </si>
  <si>
    <t>SNBOOM3</t>
  </si>
  <si>
    <t>Sonic the Hedgehog Boom8 Series - Combo Pack 3</t>
  </si>
  <si>
    <t>MTSPAT</t>
  </si>
  <si>
    <t>PATCHES T-SHIRT(Ink Black/Slate)</t>
  </si>
  <si>
    <t>MTSNKG</t>
  </si>
  <si>
    <t>NAMELESS KING T-SHIRT(White/Deep Gray)</t>
  </si>
  <si>
    <t>MTSOAS</t>
  </si>
  <si>
    <t>ORNSTEIN and SMOUGH T-SHIRT(White/Ink Black)</t>
  </si>
  <si>
    <t>MTSBON</t>
  </si>
  <si>
    <t>BONFIRE LIT T-SHIRT(White/Black)</t>
  </si>
  <si>
    <t>T Shirts</t>
  </si>
  <si>
    <t>MWOLF</t>
  </si>
  <si>
    <t>Wolf Ring</t>
  </si>
  <si>
    <t>ECCC19:MGSSSSDES</t>
  </si>
  <si>
    <t>Emerald City Comic Con 2019: Solid Snake SD The Essential Edition</t>
  </si>
  <si>
    <t>Snake vinyl</t>
  </si>
  <si>
    <t>ECCC19:MGSSSSDGC</t>
  </si>
  <si>
    <t>Emerald City Comic Con 2019: Solid Snake SD Twin Snakes Neon Green Combo Edition</t>
  </si>
  <si>
    <t>ECCC19:MGSSSSDCO</t>
  </si>
  <si>
    <t>Emerald City Comic Con 2019: Solid Snake SD Twin Snakes Combo Edition</t>
  </si>
  <si>
    <t>ECCC19:MGSSSSDNG</t>
  </si>
  <si>
    <t>Emerald City Comic Con 2019: Solid Snake SD Stealth Camouflage Neon Green Edition</t>
  </si>
  <si>
    <t>ECCC19:MGSSSSDSC</t>
  </si>
  <si>
    <t>Emerald City Comic Con 2019: Solid Snake SD Stealth Camouflage Edition</t>
  </si>
  <si>
    <t>ECCC19:MGSSSSDEX</t>
  </si>
  <si>
    <t>Emerald City Comic Con 2019: Solid Snake SD (Exclusive)</t>
  </si>
  <si>
    <t>ECCC19:TFOKAMMYX</t>
  </si>
  <si>
    <t>Emerald City Comic Con 2019: Amaterasu PVC (Exclusive)</t>
  </si>
  <si>
    <t>ECCC19:DSORNSDEX</t>
  </si>
  <si>
    <t>Emerald City Comic Con 2019: Dragon Slayer Ornstein PVC (Exclusive)</t>
  </si>
  <si>
    <t>Ornstein vinyl</t>
  </si>
  <si>
    <t>SMMAYDE</t>
  </si>
  <si>
    <t>Super Mario – Mario and Yoshi Definitive Edition</t>
  </si>
  <si>
    <t>Mario resin</t>
  </si>
  <si>
    <t>SMMAYEX</t>
  </si>
  <si>
    <t>Super Mario – Mario and Yoshi Exclusive Edition</t>
  </si>
  <si>
    <t>SMMAYST</t>
  </si>
  <si>
    <t>Super Mario – Mario and Yoshi Standard Edition</t>
  </si>
  <si>
    <t>MGSSSSDES</t>
  </si>
  <si>
    <t>Solid Snake SD The Essential Edition</t>
  </si>
  <si>
    <t>MGSSSSDGC</t>
  </si>
  <si>
    <t>Solid Snake SD Twin Snakes Neon Green Combo Edition</t>
  </si>
  <si>
    <t>MGSSSSDCO</t>
  </si>
  <si>
    <t>Solid Snake SD Twin Snakes Combo Edition</t>
  </si>
  <si>
    <t>MGSSSSDNG</t>
  </si>
  <si>
    <t>Solid Snake SD Stealth Camouflage Neon Green Exclusive Edition</t>
  </si>
  <si>
    <t>MGSSSSDSC</t>
  </si>
  <si>
    <t>Solid Snake SD Stealth Camouflage Exclusive Edition</t>
  </si>
  <si>
    <t>MGSSSSDEX</t>
  </si>
  <si>
    <t>Solid Snake SD Exclusive Edition</t>
  </si>
  <si>
    <t>MGSSSSDST</t>
  </si>
  <si>
    <t>Solid Snake SD Standard Edition</t>
  </si>
  <si>
    <t>METRIDEX</t>
  </si>
  <si>
    <t>Metroid Prime – Meta Ridley Exclusive Edition</t>
  </si>
  <si>
    <t>Metroid resin</t>
  </si>
  <si>
    <t>METRIDST</t>
  </si>
  <si>
    <t>Metroid Prime – Meta Ridley Standard Edition</t>
  </si>
  <si>
    <t>CONKDEF</t>
  </si>
  <si>
    <t>Conker: Conker's Bad Fur Day – Conker Definitive Edition</t>
  </si>
  <si>
    <t>CONKEX</t>
  </si>
  <si>
    <t>Conker: Conker's Bad Fur Day – Conker Exclusive Edition</t>
  </si>
  <si>
    <t>CONKST</t>
  </si>
  <si>
    <t>Conker: Conker's Bad Fur Day – Conker Standard Edition</t>
  </si>
  <si>
    <t>DSMIMDE</t>
  </si>
  <si>
    <t>Mimic Definitive Edition</t>
  </si>
  <si>
    <t>DSMIMCEX</t>
  </si>
  <si>
    <t>Mimic Chest Exclusive Companion Edition</t>
  </si>
  <si>
    <t>DSMIMCST</t>
  </si>
  <si>
    <t>Mimic Chest Standard Companion Edition</t>
  </si>
  <si>
    <t>DSMIMCOM</t>
  </si>
  <si>
    <t>Mimic Combo Edition</t>
  </si>
  <si>
    <t>DSMIMEX</t>
  </si>
  <si>
    <t>Mimic Exclusive Edition</t>
  </si>
  <si>
    <t>DSMIMST</t>
  </si>
  <si>
    <t>Mimic Standard Edition</t>
  </si>
  <si>
    <t>SHOVP2EX</t>
  </si>
  <si>
    <t>Shovel Knight : Player 2 - Exclusive Edition</t>
  </si>
  <si>
    <t>SHOVP2ST</t>
  </si>
  <si>
    <t>Shovel Knight : Player 2 - Standard Edition</t>
  </si>
  <si>
    <t>PHXWDEF</t>
  </si>
  <si>
    <t>Phoenix Wright: Ace Attorney - Dual Destinies - Phoenix Wright Definitive Edition</t>
  </si>
  <si>
    <t>PHXWEX</t>
  </si>
  <si>
    <t>Phoenix Wright: Ace Attorney - Dual Destinies - Phoenix Wright Exclusive Edition</t>
  </si>
  <si>
    <t>PHXWST</t>
  </si>
  <si>
    <t>Phoenix Wright: Ace Attorney - Dual Destinies - Phoenix Wright Standard Edition</t>
  </si>
  <si>
    <t>MHORNET</t>
  </si>
  <si>
    <t>Hornet Ring</t>
  </si>
  <si>
    <t>FMAALDEFCOMBO</t>
  </si>
  <si>
    <t>Alphonse Elric Definitive Combo Edition (Gray Variant and Silver Variant)</t>
  </si>
  <si>
    <t>Full metal Alchemist</t>
  </si>
  <si>
    <t>FMAALEXCOMBO</t>
  </si>
  <si>
    <t>Alphonse Elric Exclusive Combo Edition (Gray Variant and Silver Variant)</t>
  </si>
  <si>
    <t>FMAALDEFSL</t>
  </si>
  <si>
    <t>Alphonse Elric Definitive Edition (Silver Variant)</t>
  </si>
  <si>
    <t>FMAALDEFGRY</t>
  </si>
  <si>
    <t>Alphonse Elric Definitive Edition (Gray Variant)</t>
  </si>
  <si>
    <t>FMAALEXSL</t>
  </si>
  <si>
    <t>Alphonse Elric Exclusive Edition (Silver Variant)</t>
  </si>
  <si>
    <t>FMAALEXGRY</t>
  </si>
  <si>
    <t>Alphonse Elric Exclusive Edition (Gray Variant)</t>
  </si>
  <si>
    <t>FMAALREGSL</t>
  </si>
  <si>
    <t>Alphonse Elric Regular Edition (Silver Variant)</t>
  </si>
  <si>
    <t>FMAALREGGRY</t>
  </si>
  <si>
    <t>Alphonse Elric Regular Edition (Gray Variant)</t>
  </si>
  <si>
    <t>TFSPYROR</t>
  </si>
  <si>
    <t>Spyro PVC (Regular)</t>
  </si>
  <si>
    <t>TFSPYROEX</t>
  </si>
  <si>
    <t>Spyro PVC (Exclusive)</t>
  </si>
  <si>
    <t>SNVSCHOP</t>
  </si>
  <si>
    <t>Sonic The Hedgehog vs Chopper Diorama</t>
  </si>
  <si>
    <t>MBLADEDARK</t>
  </si>
  <si>
    <t>Blade of the Darkmoon Pendant</t>
  </si>
  <si>
    <t>MMUSHROOM</t>
  </si>
  <si>
    <t>Mushroom Parent Pendant</t>
  </si>
  <si>
    <t>GC18:TPTFMEX</t>
  </si>
  <si>
    <t>Gamescom 2018: True Form Midna (Exclusive)</t>
  </si>
  <si>
    <t>GC18:CRASHBRX</t>
  </si>
  <si>
    <t>Gamescom 2018: Crash Bandicoot (Exclusive)</t>
  </si>
  <si>
    <t>GC18:MGSPMEX</t>
  </si>
  <si>
    <t>Gamescom 2018: Psycho Mantis (Exclusive)</t>
  </si>
  <si>
    <t>GC18:TFSPYROEX</t>
  </si>
  <si>
    <t>Gamescom 2018: Spyro The Dragon PVC (Exclusive)</t>
  </si>
  <si>
    <t>GC18:MGSSSDESS</t>
  </si>
  <si>
    <t>Gamescom 2018: Solid Snake SD The Essential Edition</t>
  </si>
  <si>
    <t>GC18:MGSSSDTWINNEO</t>
  </si>
  <si>
    <t>Gamescom 2018: Solid Snake SD Twin Snakes Neon Green Combo Edition</t>
  </si>
  <si>
    <t>GC18:MGSSSDTWIN</t>
  </si>
  <si>
    <t>Gamescom 2018: Solid Snake SD Twin Snakes Combo Edition</t>
  </si>
  <si>
    <t>GC18:MGSSSDCAMNEO</t>
  </si>
  <si>
    <t>Gamescom 2018: Solid Snake SD Stealth Camouflage Neon Green Edition</t>
  </si>
  <si>
    <t>GC18:MGSSSDCAMO</t>
  </si>
  <si>
    <t>Gamescom 2018: Solid Snake SD Stealth Camouflage Edition</t>
  </si>
  <si>
    <t>GC18:MGSSSDX</t>
  </si>
  <si>
    <t>Gamescom 2018: Solid Snake SD (Exclusive)</t>
  </si>
  <si>
    <t>GC18:DSORNSDEX</t>
  </si>
  <si>
    <t>Gamescom 2018: Dragon Slayer Ornstein SD (Exclusive)</t>
  </si>
  <si>
    <t>GC18:TFOKAMMYX</t>
  </si>
  <si>
    <t>Gamescom 2018: Amaterasu PVC (Exclusive)</t>
  </si>
  <si>
    <t>GC18:DSARTYSDCOL</t>
  </si>
  <si>
    <t>Gamescom 2018: Artorias The Abysswalker SD Collectors Edition</t>
  </si>
  <si>
    <t>GC18:CRASHBT</t>
  </si>
  <si>
    <t>Gamescom 2018: Crash Bandicoot (Regular)</t>
  </si>
  <si>
    <t>GC18:TFAKUCO</t>
  </si>
  <si>
    <t>Gamescom 2018: Mini Aku Aku Combo Edition</t>
  </si>
  <si>
    <t>Min Aku Aku</t>
  </si>
  <si>
    <t>GC18:TFMINIAKUG</t>
  </si>
  <si>
    <t>Gamescom 2018: Mini Golden Aku Aku Mask</t>
  </si>
  <si>
    <t>GC18:TFMINIAKUX</t>
  </si>
  <si>
    <t>Gamescom 2018: Mini Aku Aku Mask (Exclusive)</t>
  </si>
  <si>
    <t>GC18:DSMIMEX</t>
  </si>
  <si>
    <t>Gamescom 2018: Mimic (Exclusive)</t>
  </si>
  <si>
    <t>GC18:SNVSCHOP</t>
  </si>
  <si>
    <t>Gamescom 2018: Sonic The Hedgehog vs Chopper</t>
  </si>
  <si>
    <t>Sonic boom</t>
  </si>
  <si>
    <t>GC18:BOTWL</t>
  </si>
  <si>
    <t>Gamescom 2018: Breath of the Wild Link</t>
  </si>
  <si>
    <t>Link vinyl</t>
  </si>
  <si>
    <t>GC18:DSSOLSDCOM</t>
  </si>
  <si>
    <t>Gamescom 2018: Solaire of Astora SD Combo Edition</t>
  </si>
  <si>
    <t>GC18:DSSOLSDSUN</t>
  </si>
  <si>
    <t>Gamescom 2018: Solaire of Astora SD Praise the Sun Edition</t>
  </si>
  <si>
    <t>GC18:DSSOLSDEX</t>
  </si>
  <si>
    <t>Gamescom 2018: Solaire of Astora SD (Exclusive)</t>
  </si>
  <si>
    <t>GC18:SNBOOM2</t>
  </si>
  <si>
    <t>Gamescom 2018: Sonic The Hedgehog Boom8 Series - Combo Pack 2</t>
  </si>
  <si>
    <t>GC18:SNBOOM1</t>
  </si>
  <si>
    <t>Gamescom 2018: Sonic The Hedgehog Boom8 Series - Combo Pack 1</t>
  </si>
  <si>
    <t>GC18:LSAKUX</t>
  </si>
  <si>
    <t>Gamescom 2018: Aku Aku Mask (Exclusive)</t>
  </si>
  <si>
    <t>GC18:CVALUX</t>
  </si>
  <si>
    <t>Gamescom 2018: Alucard (Exclusive)</t>
  </si>
  <si>
    <t>GC18:OKAMMYBX</t>
  </si>
  <si>
    <t>Gamescom 2018: Amaterasu Life Size Bust (Exclusive)</t>
  </si>
  <si>
    <t>GC18:BANKAZEX</t>
  </si>
  <si>
    <t>Gamescom 2018: Banjo Kazooie (Exclusive)</t>
  </si>
  <si>
    <t>GC18:BOWEX</t>
  </si>
  <si>
    <t>Gamescom 2018: Bowser (Exclusive)</t>
  </si>
  <si>
    <t>GC18:CRYREXC</t>
  </si>
  <si>
    <t>Gamescom 2018: Crystal Dragon (Exclusive)</t>
  </si>
  <si>
    <t>GC18:DSORNEX</t>
  </si>
  <si>
    <t>Gamescom 2018: Dragon Slayer Ornstein (Exclusive)</t>
  </si>
  <si>
    <t>Dark Souls Resin</t>
  </si>
  <si>
    <t>GC18:OKSHIRAEX</t>
  </si>
  <si>
    <t>Gamescom 2018: Shiranui (Exclusive)</t>
  </si>
  <si>
    <t>GC18:SHOVEX</t>
  </si>
  <si>
    <t>Gamescom 2018: Shovel Knight (Exclusive)</t>
  </si>
  <si>
    <t>GC18:MGSSX</t>
  </si>
  <si>
    <t>Gamescom 2018: Solid Snake (Exclusive)</t>
  </si>
  <si>
    <t>GC18:MPVSX</t>
  </si>
  <si>
    <t>Gamescom 2018: Varia Suit Exclusive</t>
  </si>
  <si>
    <t>GC18:CBSPIKEEX</t>
  </si>
  <si>
    <t>Gamescom 2018: Spike Spiegel (Exclusive)</t>
  </si>
  <si>
    <t>GC18:SPYROEX</t>
  </si>
  <si>
    <t>Gamescom 2018: Spyro (Exclusive)</t>
  </si>
  <si>
    <t>GC18:TPTFMDEF</t>
  </si>
  <si>
    <t>Gamescom 2018: True Form Midna (Definitive Edition)</t>
  </si>
  <si>
    <t>GC18:KWARPX</t>
  </si>
  <si>
    <t>Gamescom 2018: Warp Star Kirby (Exclusive)</t>
  </si>
  <si>
    <t>MGSPMCOM</t>
  </si>
  <si>
    <t>Psycho Mantis (Combo Edition)</t>
  </si>
  <si>
    <t>MGSPMOPTIC</t>
  </si>
  <si>
    <t>Psycho Mantis (Optic Camouflage Edition)</t>
  </si>
  <si>
    <t>MGSPMEX</t>
  </si>
  <si>
    <t>Psycho Mantis (Exclusive)</t>
  </si>
  <si>
    <t>MGSPMREG</t>
  </si>
  <si>
    <t>Psycho Mantis (Regular)</t>
  </si>
  <si>
    <t>KWARPX</t>
  </si>
  <si>
    <t>Warp Star Kirby (Exclusive)</t>
  </si>
  <si>
    <t>KWARP</t>
  </si>
  <si>
    <t>Warp Star Kirby (Regular)</t>
  </si>
  <si>
    <t>CBSPIKEEX</t>
  </si>
  <si>
    <t>Spike Spiegel (Exclusive)</t>
  </si>
  <si>
    <t>CBSPIKEREG</t>
  </si>
  <si>
    <t>Spike Spiegel (Regular)</t>
  </si>
  <si>
    <t>BANKAZEX</t>
  </si>
  <si>
    <t>Banjo Kazooie (Exclusive)</t>
  </si>
  <si>
    <t>BANKAZREG</t>
  </si>
  <si>
    <t>Banjo Kazooie (Standard)</t>
  </si>
  <si>
    <t>CRYMIXDRA</t>
  </si>
  <si>
    <t>Crystal Dragon Mixed Combo Edition</t>
  </si>
  <si>
    <t>CRYCRYSCOM</t>
  </si>
  <si>
    <t>Crystal Dragon (Crystallized Combo Edition)</t>
  </si>
  <si>
    <t>CRYEXCOM</t>
  </si>
  <si>
    <t>Crystal Dragon (Exclusive Combo Edition)</t>
  </si>
  <si>
    <t>CRYCRYS</t>
  </si>
  <si>
    <t>Crystal Dragon (Crystallized Edition)</t>
  </si>
  <si>
    <t>CRYREXC</t>
  </si>
  <si>
    <t>Crystal Dragon (Exclusive)</t>
  </si>
  <si>
    <t>CRYREG</t>
  </si>
  <si>
    <t>Crystal Dragon (Regular)</t>
  </si>
  <si>
    <t>SNBOOM2</t>
  </si>
  <si>
    <t>Sonic The Hedgehog Boom8 Series - Combo Pack 2</t>
  </si>
  <si>
    <t>DSSOLSDCOM</t>
  </si>
  <si>
    <t>Solaire of Astora SD Combo Edition</t>
  </si>
  <si>
    <t>DSSOLSDSUN</t>
  </si>
  <si>
    <t>Solaire of Astora SD Praise the Sun Edition</t>
  </si>
  <si>
    <t>DSSOLSDEX</t>
  </si>
  <si>
    <t>Solaire of Astora SD (Exclusive)</t>
  </si>
  <si>
    <t>TPTFMDEF</t>
  </si>
  <si>
    <t>True Form Midna (Definitive Edition)</t>
  </si>
  <si>
    <t>True form resin</t>
  </si>
  <si>
    <t>TPTFMEX</t>
  </si>
  <si>
    <t>True Form Midna (Exclusive)</t>
  </si>
  <si>
    <t>TPTFMREG</t>
  </si>
  <si>
    <t>True Form Midna (Regular)</t>
  </si>
  <si>
    <t>OKSHIRAEX</t>
  </si>
  <si>
    <t>Shiranui (Exclusive)</t>
  </si>
  <si>
    <t>OKSHIRA</t>
  </si>
  <si>
    <t>Shiranui (Regular)</t>
  </si>
  <si>
    <t>MFAVOR</t>
  </si>
  <si>
    <t>Ring of Favor</t>
  </si>
  <si>
    <t>BSKGUTSWBX</t>
  </si>
  <si>
    <t>Guts: Black Swordsman (Exclusive Bloody Variant)</t>
  </si>
  <si>
    <t>BSKGUTSWBR</t>
  </si>
  <si>
    <t>Guts: Black Swordsman (Regular Bloody Variant)</t>
  </si>
  <si>
    <t>BSKGUTSNOX</t>
  </si>
  <si>
    <t>Guts: Black Swordsman (Exclusive)</t>
  </si>
  <si>
    <t>BSKGUTSNOR</t>
  </si>
  <si>
    <t>Guts: Black Swordsman (Regular)</t>
  </si>
  <si>
    <t>CRASHBRX</t>
  </si>
  <si>
    <t>Crash Bandicoot (Exclusive)</t>
  </si>
  <si>
    <t>CRASHBR</t>
  </si>
  <si>
    <t>Crash Bandicoot (Regular)</t>
  </si>
  <si>
    <t>CVALUCOM</t>
  </si>
  <si>
    <t>Alucard (Combo Edition)</t>
  </si>
  <si>
    <t>CVALUTW</t>
  </si>
  <si>
    <t>Alucard (Twilight Edition)</t>
  </si>
  <si>
    <t>CVALUX</t>
  </si>
  <si>
    <t>Alucard (Exclusive)</t>
  </si>
  <si>
    <t>CVALUR</t>
  </si>
  <si>
    <t>Alucard (Regular)</t>
  </si>
  <si>
    <t>DSRTYSDEX</t>
  </si>
  <si>
    <t>Artorias The Abysswalker SD (Exclusive)</t>
  </si>
  <si>
    <t>MLIFERING</t>
  </si>
  <si>
    <t>Life Ring</t>
  </si>
  <si>
    <t>DSORNEX</t>
  </si>
  <si>
    <t>Dragon Slayer Ornstein (Exclusive)</t>
  </si>
  <si>
    <t>Ornstein</t>
  </si>
  <si>
    <t>DSORNR</t>
  </si>
  <si>
    <t>Dragon Slayer Ornstein (Regular)</t>
  </si>
  <si>
    <t>SHOVCOM</t>
  </si>
  <si>
    <t>Shovel Knight (Combo Edition)</t>
  </si>
  <si>
    <t>SHOVORN</t>
  </si>
  <si>
    <t>Shovel Knight (Ornate Plate Armor Edition)</t>
  </si>
  <si>
    <t>SHOVEX</t>
  </si>
  <si>
    <t>Shovel Knight (Exclusive)</t>
  </si>
  <si>
    <t>SHOVREG</t>
  </si>
  <si>
    <t>Shovel Knight (Regular)</t>
  </si>
  <si>
    <t>LSAKUCO</t>
  </si>
  <si>
    <t>Aku Aku Mask (Combo Edition)</t>
  </si>
  <si>
    <t>LSAKUG</t>
  </si>
  <si>
    <t>Golden Aku Aku Mask</t>
  </si>
  <si>
    <t>LSAKUX</t>
  </si>
  <si>
    <t>Aku Aku Mask (Exclusive)</t>
  </si>
  <si>
    <t>Aku Aku Mask (Regular)</t>
  </si>
  <si>
    <t>SNBOOM1</t>
  </si>
  <si>
    <t>Sonic The Hedgehog Boom8 Series - Combo Pack</t>
  </si>
  <si>
    <t>TAKISCEX</t>
  </si>
  <si>
    <t>Taki (Exclusive)</t>
  </si>
  <si>
    <t>Tekken &amp;amp; others</t>
  </si>
  <si>
    <t>TAKISCREG</t>
  </si>
  <si>
    <t>Taki (Regular)</t>
  </si>
  <si>
    <t>MGSSESS</t>
  </si>
  <si>
    <t>Solid Snake The Essential Edition</t>
  </si>
  <si>
    <t>MGSSTWINNEO</t>
  </si>
  <si>
    <t>Solid Snake Twin Snakes Neon Green Combo Edition</t>
  </si>
  <si>
    <t>MGSSCAMNEO</t>
  </si>
  <si>
    <t>Solid Snake Stealth Camouflage Neon Green Edition</t>
  </si>
  <si>
    <t>MGSSTWIN</t>
  </si>
  <si>
    <t>Solid Snake Twin Snakes Combo Edition</t>
  </si>
  <si>
    <t>MGSSCAMO</t>
  </si>
  <si>
    <t>Solid Snake Stealth Camouflage Edition</t>
  </si>
  <si>
    <t>MGSSX</t>
  </si>
  <si>
    <t>Solid Snake (Exclusive)</t>
  </si>
  <si>
    <t>MGSSREG</t>
  </si>
  <si>
    <t>Solid Snake (Regular)</t>
  </si>
  <si>
    <t>MSERPENT</t>
  </si>
  <si>
    <t>Covetous Silver Serpent Ring</t>
  </si>
  <si>
    <t>MCPENDANT</t>
  </si>
  <si>
    <t>Catarina Helm Pendent</t>
  </si>
  <si>
    <t>MCEARRING</t>
  </si>
  <si>
    <t>Catarina Helm Earring</t>
  </si>
  <si>
    <t>BOWEX</t>
  </si>
  <si>
    <t>Bowser (Exclusive)</t>
  </si>
  <si>
    <t>BOWREG</t>
  </si>
  <si>
    <t>Bowser (Regular)</t>
  </si>
  <si>
    <t>MUCHAMPX</t>
  </si>
  <si>
    <t>Mugen (Exclusive)</t>
  </si>
  <si>
    <t>Samurai Champloo</t>
  </si>
  <si>
    <t>MUCHAMPR</t>
  </si>
  <si>
    <t>Mugen (Regular)</t>
  </si>
  <si>
    <t>SPYROEX</t>
  </si>
  <si>
    <t>Spyro (Exclusive)</t>
  </si>
  <si>
    <t>Spyro (Regular)</t>
  </si>
  <si>
    <t>MHAVEL</t>
  </si>
  <si>
    <t>Havel's Ring</t>
  </si>
  <si>
    <t>MSILVER</t>
  </si>
  <si>
    <t>Silvercat Ring</t>
  </si>
  <si>
    <t>MSTEEL</t>
  </si>
  <si>
    <t>Ring of Steel Protection</t>
  </si>
  <si>
    <t>CRASHBTX</t>
  </si>
  <si>
    <t>Crash Bandicoot PVC (Exclusive)</t>
  </si>
  <si>
    <t>SN25X</t>
  </si>
  <si>
    <t>Sonic The Hedgehog 25th Anniversary (Exclusive)</t>
  </si>
  <si>
    <t>SN25R</t>
  </si>
  <si>
    <t>Sonic The Hedgehog 25th Anniversary (Regular)</t>
  </si>
  <si>
    <t>TKMLX</t>
  </si>
  <si>
    <t>Marshall Law - Tekken 6 (Exclusive)</t>
  </si>
  <si>
    <t>TKMLR</t>
  </si>
  <si>
    <t>Marshall Law - Tekken 6 (Regular)</t>
  </si>
  <si>
    <t>TKMLDRX</t>
  </si>
  <si>
    <t>Marshall Law - Tekken 5 DR (Exclusive)</t>
  </si>
  <si>
    <t>Tekken &amp;amp;others</t>
  </si>
  <si>
    <t>TKMLDRR</t>
  </si>
  <si>
    <t>Marshall Law - Tekken 5 DR (Regular)</t>
  </si>
  <si>
    <t>OKAMMYCAPB</t>
  </si>
  <si>
    <t>Okami Logo Snapback Cap (Black Version)</t>
  </si>
  <si>
    <t>OKAMMYBX</t>
  </si>
  <si>
    <t>Amaterasu Life Size Bust (Exclusive)</t>
  </si>
  <si>
    <t>OKAMMYBR</t>
  </si>
  <si>
    <t>Amaterasu Life Size Bust (Regular)</t>
  </si>
  <si>
    <t>FIGHTKX</t>
  </si>
  <si>
    <t>Fighter Kirby (Exclusive)</t>
  </si>
  <si>
    <t>FIGHTKR</t>
  </si>
  <si>
    <t>Fighter Kirby (Regular)</t>
  </si>
  <si>
    <t>SOLSUP</t>
  </si>
  <si>
    <t>Solaire of Astora Jolly Cooperation Super Combo Edition</t>
  </si>
  <si>
    <t>SOLPTS</t>
  </si>
  <si>
    <t>Solaire of Astora Praise The Sun Edition</t>
  </si>
  <si>
    <t>SOLEX</t>
  </si>
  <si>
    <t>Solaire of Astora (Exclusive)</t>
  </si>
  <si>
    <t>SOLREG</t>
  </si>
  <si>
    <t>Solaire of Astora (Regular)</t>
  </si>
  <si>
    <t>SMSILX</t>
  </si>
  <si>
    <t>Silver the Hedgehog (Exclusive)</t>
  </si>
  <si>
    <t>SMSILR</t>
  </si>
  <si>
    <t>Silver the Hedgehog (Regular)</t>
  </si>
  <si>
    <t>NIGHTSCEX</t>
  </si>
  <si>
    <t>Nightmare (Exclusive)</t>
  </si>
  <si>
    <t>NIGHTSCR</t>
  </si>
  <si>
    <t>Nightmare (Regular)</t>
  </si>
  <si>
    <t>Breath of the Wild - Link - Standard Edition</t>
  </si>
  <si>
    <t>LZRMM1</t>
  </si>
  <si>
    <t>Majora's Mask (Regular)</t>
  </si>
  <si>
    <t>LZXMM1</t>
  </si>
  <si>
    <t>Majora's Mask (Exclusive)</t>
  </si>
  <si>
    <t>TKJKWX</t>
  </si>
  <si>
    <t>Jin Kazama - TEKKEN 5 (Exclusive)</t>
  </si>
  <si>
    <t>TKJKWR</t>
  </si>
  <si>
    <t>Jin Kazama - TEKKEN 5 (Regular)</t>
  </si>
  <si>
    <t>TKJKBR</t>
  </si>
  <si>
    <t>Jin Kazama - TEKKEN 3 (Regular)</t>
  </si>
  <si>
    <t>TKJKBX</t>
  </si>
  <si>
    <t>Jin Kazama - TEKKEN 3 (Exclusive)</t>
  </si>
  <si>
    <t>KATTADDX</t>
  </si>
  <si>
    <t>Katamari Dipp (Exclusive)</t>
  </si>
  <si>
    <t>KATTAPPR</t>
  </si>
  <si>
    <t>Katamari Prince (Regular)</t>
  </si>
  <si>
    <t>DSSIF7262X</t>
  </si>
  <si>
    <t>The Great Grey Wolf, Sif (Exclusive)</t>
  </si>
  <si>
    <t>DSSIF7262R</t>
  </si>
  <si>
    <t>The Great Grey Wolf, Sif (Regular)</t>
  </si>
  <si>
    <t>OPMS6102X</t>
  </si>
  <si>
    <t>Saitama (Exclusive)</t>
  </si>
  <si>
    <t>One punch man</t>
  </si>
  <si>
    <t>OPMS6102R</t>
  </si>
  <si>
    <t>Saitama (Regular)</t>
  </si>
  <si>
    <t>WWLORLX0909</t>
  </si>
  <si>
    <t>Link on The King of Red Lions (Exclusive)</t>
  </si>
  <si>
    <t>WWLORLR0808</t>
  </si>
  <si>
    <t>Link on The King of Red Lions (Regular)</t>
  </si>
  <si>
    <t>PACEX200016</t>
  </si>
  <si>
    <t>PAC-MAN Exclusive</t>
  </si>
  <si>
    <t>PACREG200016</t>
  </si>
  <si>
    <t>PAC-MAN Regular</t>
  </si>
  <si>
    <t>DSARTYEX123098</t>
  </si>
  <si>
    <t>Artorias The Abysswalker Exclusive</t>
  </si>
  <si>
    <t>DSARTYREG123098</t>
  </si>
  <si>
    <t>Artorias The Abysswalker Regular</t>
  </si>
  <si>
    <t>MMI2X</t>
  </si>
  <si>
    <t>Item 2 Megaman Exclusive</t>
  </si>
  <si>
    <t>MMI2R</t>
  </si>
  <si>
    <t>Item 2 Megaman Regular</t>
  </si>
  <si>
    <t>MPVSX</t>
  </si>
  <si>
    <t>Varia Suit Exclusive</t>
  </si>
  <si>
    <t>MPVSR</t>
  </si>
  <si>
    <t>Varia Suit</t>
  </si>
  <si>
    <t>TKIPX</t>
  </si>
  <si>
    <t>King Tekken 5 Exclusive</t>
  </si>
  <si>
    <t>TKIBX</t>
  </si>
  <si>
    <t>King Tekken 5 DR Exclusive</t>
  </si>
  <si>
    <t>TKIPR</t>
  </si>
  <si>
    <t xml:space="preserve">King Tekken 5 </t>
  </si>
  <si>
    <t>TKIBR</t>
  </si>
  <si>
    <t>King Tekken 5 DR</t>
  </si>
  <si>
    <t>SSLNSCE</t>
  </si>
  <si>
    <t>SSBASE</t>
  </si>
  <si>
    <t xml:space="preserve">Sandship Base </t>
  </si>
  <si>
    <t>SFAWNX</t>
  </si>
  <si>
    <t>Arwing Exclusive</t>
  </si>
  <si>
    <t>SFAWN</t>
  </si>
  <si>
    <t>RSMK</t>
  </si>
  <si>
    <t>Monkey King</t>
  </si>
  <si>
    <t>ZZARCHIVE</t>
  </si>
  <si>
    <t>Old SKU</t>
  </si>
  <si>
    <t>OKAMMYX</t>
  </si>
  <si>
    <t>Amaterasu Exclusive</t>
  </si>
  <si>
    <t>OKAMMY</t>
  </si>
  <si>
    <t>ZGNPZ</t>
  </si>
  <si>
    <t>Ganon's Puppet Zelda</t>
  </si>
  <si>
    <t>MMZX</t>
  </si>
  <si>
    <t>Zero Exclusive</t>
  </si>
  <si>
    <t>MMZR</t>
  </si>
  <si>
    <t>Zero</t>
  </si>
  <si>
    <t>SHENLANRE</t>
  </si>
  <si>
    <t xml:space="preserve">Lan Di </t>
  </si>
  <si>
    <t>SHENLANDEX</t>
  </si>
  <si>
    <t>Lan Di Exclusive</t>
  </si>
  <si>
    <t>CVSIMBEX</t>
  </si>
  <si>
    <t>Simon Belmont Exclusive</t>
  </si>
  <si>
    <t>CVSIMREG</t>
  </si>
  <si>
    <t>SMLCAT</t>
  </si>
  <si>
    <t xml:space="preserve">Lucky Cat Mario Exclusive </t>
  </si>
  <si>
    <t>Mario</t>
  </si>
  <si>
    <t>SMCMX</t>
  </si>
  <si>
    <t xml:space="preserve">Cat Mario Exclusive </t>
  </si>
  <si>
    <t>SMCMR</t>
  </si>
  <si>
    <t xml:space="preserve">Cat Mario </t>
  </si>
  <si>
    <t>KMETK</t>
  </si>
  <si>
    <t xml:space="preserve">Meta Knight </t>
  </si>
  <si>
    <t>KMETKX</t>
  </si>
  <si>
    <t>Meta Knight Exclusive</t>
  </si>
  <si>
    <t>STHSUSX</t>
  </si>
  <si>
    <t>Modern Super Sonic Exclusive</t>
  </si>
  <si>
    <t>STHSUS</t>
  </si>
  <si>
    <t>Modern Super Sonic</t>
  </si>
  <si>
    <t>MMCPM</t>
  </si>
  <si>
    <t xml:space="preserve">Proto Man </t>
  </si>
  <si>
    <t>MMCPMX</t>
  </si>
  <si>
    <t>Proto Man Exclusive</t>
  </si>
  <si>
    <t>SANGHTX</t>
  </si>
  <si>
    <t>NiGHTS Exclusive</t>
  </si>
  <si>
    <t>SANGHT</t>
  </si>
  <si>
    <t>NiGHTS</t>
  </si>
  <si>
    <t>CAVJX</t>
  </si>
  <si>
    <t>Viewtiful Joe Exclusive</t>
  </si>
  <si>
    <t>CAVJ</t>
  </si>
  <si>
    <t>SNTORX</t>
  </si>
  <si>
    <t>Sonic "The Tornado" Diorama Exclusive</t>
  </si>
  <si>
    <t>SNTOR</t>
  </si>
  <si>
    <t xml:space="preserve">Sonic "The Tornado" Diorama </t>
  </si>
  <si>
    <t>WWGANX</t>
  </si>
  <si>
    <t>Wind Waker Ganondorf Exclusive</t>
  </si>
  <si>
    <t>WWGAN</t>
  </si>
  <si>
    <t>CVDRAC</t>
  </si>
  <si>
    <t xml:space="preserve">Dracula </t>
  </si>
  <si>
    <t>CVDRACX</t>
  </si>
  <si>
    <t>Dracula Exclusive</t>
  </si>
  <si>
    <t>MMXX</t>
  </si>
  <si>
    <t>X</t>
  </si>
  <si>
    <t>SABEAT</t>
  </si>
  <si>
    <t>Beat</t>
  </si>
  <si>
    <t>SSLOL</t>
  </si>
  <si>
    <t>STHROB</t>
  </si>
  <si>
    <t>Dr. Robotnik</t>
  </si>
  <si>
    <t>MMCRX</t>
  </si>
  <si>
    <t>Running Megaman Exclusive</t>
  </si>
  <si>
    <t>MMCR</t>
  </si>
  <si>
    <t>KSWKX</t>
  </si>
  <si>
    <t>Sword Kirby Exclusive</t>
  </si>
  <si>
    <t>KSWK</t>
  </si>
  <si>
    <t>MPLSX</t>
  </si>
  <si>
    <t>Samus Light Suit Exclusive</t>
  </si>
  <si>
    <t>MPLSR</t>
  </si>
  <si>
    <t>Samus Light Suit</t>
  </si>
  <si>
    <t>SASVYX</t>
  </si>
  <si>
    <t>Vyse Exclusive</t>
  </si>
  <si>
    <t>SASVY</t>
  </si>
  <si>
    <t xml:space="preserve">Vyse </t>
  </si>
  <si>
    <t>ZZEL</t>
  </si>
  <si>
    <t>SASAKI</t>
  </si>
  <si>
    <t>Sega All Stars</t>
  </si>
  <si>
    <t>SNGENX</t>
  </si>
  <si>
    <t>Sonic Generations Diorama Exclusive</t>
  </si>
  <si>
    <t>SNGENR</t>
  </si>
  <si>
    <t>Sonic Generations Diorama</t>
  </si>
  <si>
    <t>SMTMX</t>
  </si>
  <si>
    <t>Tanooki Mario Exclusive</t>
  </si>
  <si>
    <t>SMTMR</t>
  </si>
  <si>
    <t xml:space="preserve">Tanooki Mario </t>
  </si>
  <si>
    <t>SHSHX</t>
  </si>
  <si>
    <t>Shadow The Hedgehog Exclusive</t>
  </si>
  <si>
    <t>SHSHA</t>
  </si>
  <si>
    <t>SHENX</t>
  </si>
  <si>
    <t>Ryo Hazuki Exclusive</t>
  </si>
  <si>
    <t>SHENR</t>
  </si>
  <si>
    <t>TPGANX</t>
  </si>
  <si>
    <t>Ganondorf Exclusive</t>
  </si>
  <si>
    <t>GAN</t>
  </si>
  <si>
    <t>Ganondorf</t>
  </si>
  <si>
    <t>TPGAN</t>
  </si>
  <si>
    <t>WORX</t>
  </si>
  <si>
    <t>Worms 2: Armageddon Diorama Exclusive</t>
  </si>
  <si>
    <t>WORR</t>
  </si>
  <si>
    <t>Worms 2: Armageddon Diorama</t>
  </si>
  <si>
    <t>MSTHSX</t>
  </si>
  <si>
    <t>Modern Sonic Exclusive</t>
  </si>
  <si>
    <t>MSTHS</t>
  </si>
  <si>
    <t xml:space="preserve">Modern Sonic </t>
  </si>
  <si>
    <t>STHCTX</t>
  </si>
  <si>
    <t>Tails Exclusive</t>
  </si>
  <si>
    <t>STHCTR</t>
  </si>
  <si>
    <t>STHKCKX</t>
  </si>
  <si>
    <t>Knuckles Exclusive</t>
  </si>
  <si>
    <t>KNU</t>
  </si>
  <si>
    <t>Knuckles</t>
  </si>
  <si>
    <t>STHKCK</t>
  </si>
  <si>
    <t>TPLOEX</t>
  </si>
  <si>
    <t>Link on Epona Exclusive</t>
  </si>
  <si>
    <t>LOE</t>
  </si>
  <si>
    <t>Link on Epona</t>
  </si>
  <si>
    <t>TPLOE</t>
  </si>
  <si>
    <t xml:space="preserve">Link on Epona </t>
  </si>
  <si>
    <t>SMDS</t>
  </si>
  <si>
    <t>Mario Nintendo DS Holder</t>
  </si>
  <si>
    <t>DSH</t>
  </si>
  <si>
    <t>DS Holder</t>
  </si>
  <si>
    <t>CRALC</t>
  </si>
  <si>
    <t>Alcatraz</t>
  </si>
  <si>
    <t>STH20TH</t>
  </si>
  <si>
    <t xml:space="preserve">20th Anniversary Sonic </t>
  </si>
  <si>
    <t>OOTDAX</t>
  </si>
  <si>
    <t>Fire Sage Darunia Exclusive</t>
  </si>
  <si>
    <t>DARF</t>
  </si>
  <si>
    <t>Fire Sage Darunia</t>
  </si>
  <si>
    <t>OOTDLNKX</t>
  </si>
  <si>
    <t>Dark Link Exclusive</t>
  </si>
  <si>
    <t>DARL</t>
  </si>
  <si>
    <t>Dark Link</t>
  </si>
  <si>
    <t>OOTDLNK</t>
  </si>
  <si>
    <t>STHMS</t>
  </si>
  <si>
    <t>Metal Sonic</t>
  </si>
  <si>
    <t>METS</t>
  </si>
  <si>
    <t>STHMSX</t>
  </si>
  <si>
    <t>Metal Sonic Exclusive</t>
  </si>
  <si>
    <t>ZTPWL</t>
  </si>
  <si>
    <t xml:space="preserve">Wolf Link and Midna </t>
  </si>
  <si>
    <t>WOL</t>
  </si>
  <si>
    <t>Wolf Link Midna</t>
  </si>
  <si>
    <t>ZTPWLX</t>
  </si>
  <si>
    <t>Wolf Link and Midna Exclusive</t>
  </si>
  <si>
    <t>MPOGS</t>
  </si>
  <si>
    <t>Metroid Prime Gunship</t>
  </si>
  <si>
    <t>MPG</t>
  </si>
  <si>
    <t>Metroid Prime gunship</t>
  </si>
  <si>
    <t>SMFSP</t>
  </si>
  <si>
    <t>Sonic Mini Figure 6 Pack Collection</t>
  </si>
  <si>
    <t>STHSSX</t>
  </si>
  <si>
    <t>Super Sonic Exclusive</t>
  </si>
  <si>
    <t>SUPS</t>
  </si>
  <si>
    <t>Super Sonic</t>
  </si>
  <si>
    <t>STHSS</t>
  </si>
  <si>
    <t xml:space="preserve">Super Sonic </t>
  </si>
  <si>
    <t>OOTDA</t>
  </si>
  <si>
    <t>Darunia</t>
  </si>
  <si>
    <t>DAR</t>
  </si>
  <si>
    <t>ZTPZX</t>
  </si>
  <si>
    <t>Zant Exclusive</t>
  </si>
  <si>
    <t>ZAN</t>
  </si>
  <si>
    <t>Zant</t>
  </si>
  <si>
    <t>ZTPZ</t>
  </si>
  <si>
    <t>GWLB</t>
  </si>
  <si>
    <t>Locust Drone Design Maquette</t>
  </si>
  <si>
    <t>ZOOTZL</t>
  </si>
  <si>
    <t>Zora Tunic Link</t>
  </si>
  <si>
    <t>LZOR</t>
  </si>
  <si>
    <t>ZOOTGL</t>
  </si>
  <si>
    <t>Goron Tunic Link</t>
  </si>
  <si>
    <t>LGOR</t>
  </si>
  <si>
    <t>USMCS</t>
  </si>
  <si>
    <t>Super Mario Chess Set</t>
  </si>
  <si>
    <t>STDWTB</t>
  </si>
  <si>
    <t>4th Doctor</t>
  </si>
  <si>
    <t>WAL</t>
  </si>
  <si>
    <t>Heavy Walker</t>
  </si>
  <si>
    <t>NG2</t>
  </si>
  <si>
    <t>Ninja Gaiden II - Ryu Hayabusa</t>
  </si>
  <si>
    <t>MPPZS</t>
  </si>
  <si>
    <t>Samus Phazon Suit</t>
  </si>
  <si>
    <t>F4FSONCOL</t>
  </si>
  <si>
    <t>Sonic the Hedgehog 12"</t>
  </si>
  <si>
    <t>SON12</t>
  </si>
  <si>
    <t>Classic Sonic</t>
  </si>
  <si>
    <t>F4FMPEZSX</t>
  </si>
  <si>
    <t>Zero Suit Samus Exclusive</t>
  </si>
  <si>
    <t>ZEO</t>
  </si>
  <si>
    <t>Zero suit Samus</t>
  </si>
  <si>
    <t>2000ADDVA</t>
  </si>
  <si>
    <t>Dredd Vs Alien</t>
  </si>
  <si>
    <t>F4FMPGS1</t>
  </si>
  <si>
    <t>Metroid Prime 2: Echoes Gunship</t>
  </si>
  <si>
    <t>F4FALTAIR</t>
  </si>
  <si>
    <t>Altair - Vinyl Figure</t>
  </si>
  <si>
    <t>F4FDVD</t>
  </si>
  <si>
    <t>Dredd Vs Death</t>
  </si>
  <si>
    <t>2000ADDVD</t>
  </si>
  <si>
    <t>Dredd Vs Death 2000AD Exclusive</t>
  </si>
  <si>
    <t>F4FDVDEX</t>
  </si>
  <si>
    <t>Dredd Vs Death F4F Exclusive</t>
  </si>
  <si>
    <t>F4FMMSHK</t>
  </si>
  <si>
    <t>Sheik</t>
  </si>
  <si>
    <t>SHE</t>
  </si>
  <si>
    <t>F4FMPEZS</t>
  </si>
  <si>
    <t>Zero Suit Samus</t>
  </si>
  <si>
    <t>ZELOOTLNK</t>
  </si>
  <si>
    <t>Ocarina of Time Link</t>
  </si>
  <si>
    <t>LOOT</t>
  </si>
  <si>
    <t>OOT Link</t>
  </si>
  <si>
    <t>MPHTR</t>
  </si>
  <si>
    <t>Trace - Metroid Prime Hunters</t>
  </si>
  <si>
    <t>F4FZELSKD</t>
  </si>
  <si>
    <t>Skull Kid</t>
  </si>
  <si>
    <t>F4FMEGS</t>
  </si>
  <si>
    <t>Samus - Gravity Suit</t>
  </si>
  <si>
    <t>F4FMPVS</t>
  </si>
  <si>
    <t>Samus - Varia Suit</t>
  </si>
  <si>
    <t>F4FZELFDL</t>
  </si>
  <si>
    <t>Fierce Deity Link</t>
  </si>
  <si>
    <t>FDL</t>
  </si>
  <si>
    <t>RTSTU</t>
  </si>
  <si>
    <t>Rogue Trooper</t>
  </si>
  <si>
    <t>ZTNBST</t>
  </si>
  <si>
    <t>Zartan</t>
  </si>
  <si>
    <t>SNKBKE</t>
  </si>
  <si>
    <t>Snake Eyes</t>
  </si>
  <si>
    <t>SDXUM</t>
  </si>
  <si>
    <t>SD Ultra Magnus</t>
  </si>
  <si>
    <t>HELKNTX</t>
  </si>
  <si>
    <t>Hell Knight - Exclusive</t>
  </si>
  <si>
    <t>BFGMWR</t>
  </si>
  <si>
    <t>Bio Force Gun</t>
  </si>
  <si>
    <t>WWEUND</t>
  </si>
  <si>
    <t>Undertaker</t>
  </si>
  <si>
    <t>WWEHHH</t>
  </si>
  <si>
    <t>Triple H</t>
  </si>
  <si>
    <t>WWEHBK</t>
  </si>
  <si>
    <t>Shawn Michaels</t>
  </si>
  <si>
    <t>WWEEDG</t>
  </si>
  <si>
    <t>Edge</t>
  </si>
  <si>
    <t>BFOPMEG</t>
  </si>
  <si>
    <t>Optimus VS Megatron</t>
  </si>
  <si>
    <t>WWECNA</t>
  </si>
  <si>
    <t>John Cena</t>
  </si>
  <si>
    <t>STSDBST</t>
  </si>
  <si>
    <t>Storm Shadow</t>
  </si>
  <si>
    <t>HELKNT</t>
  </si>
  <si>
    <t>Hell Knight</t>
  </si>
  <si>
    <t>operations_productoverview_2020-10-22-15-20-33.csv</t>
  </si>
  <si>
    <t>MFAVOR-FL</t>
  </si>
  <si>
    <t>MFAVOR-FS</t>
  </si>
  <si>
    <t>MFAVOR-FXL</t>
  </si>
  <si>
    <t>MFAVOR-ML</t>
  </si>
  <si>
    <t>MFAVOR-MM</t>
  </si>
  <si>
    <t>MFAVOR-MS</t>
  </si>
  <si>
    <t>MFAVOR-MXL</t>
  </si>
  <si>
    <t>MHAVEL-L</t>
  </si>
  <si>
    <t>MHAVEL-M</t>
  </si>
  <si>
    <t>MHORNET-LL</t>
  </si>
  <si>
    <t>Hornet Ring (Ladies - Large)</t>
  </si>
  <si>
    <t>MHORNET-LM</t>
  </si>
  <si>
    <t>Hornet Ring (Ladies - Medium)</t>
  </si>
  <si>
    <t>MHORNET-LS</t>
  </si>
  <si>
    <t>Hornet Ring (Ladies - Small)</t>
  </si>
  <si>
    <t>MHORNET-ML</t>
  </si>
  <si>
    <t>MHORNET-MM</t>
  </si>
  <si>
    <t>MHORNET-MS</t>
  </si>
  <si>
    <t>MLIFERING-FM</t>
  </si>
  <si>
    <t>MLIFERING-ML</t>
  </si>
  <si>
    <t>MLIFERING-MM</t>
  </si>
  <si>
    <t>MSERPENT-LL</t>
  </si>
  <si>
    <t>MSERPENT-ML</t>
  </si>
  <si>
    <t>MSERPENT-MM</t>
  </si>
  <si>
    <t>MSERPENT-MS</t>
  </si>
  <si>
    <t>MSILVER-F</t>
  </si>
  <si>
    <t>MSILVER-M</t>
  </si>
  <si>
    <t>MSILVER-S</t>
  </si>
  <si>
    <t>MSTEEL-F</t>
  </si>
  <si>
    <t>MSTEEL-L</t>
  </si>
  <si>
    <t>MSTEEL-M</t>
  </si>
  <si>
    <t>MSTEEL-S</t>
  </si>
  <si>
    <t>MSILVER-L</t>
  </si>
  <si>
    <t>MHAVEL-F</t>
  </si>
  <si>
    <t>MHAVEL-S</t>
  </si>
  <si>
    <t>MFAVOR-FM</t>
  </si>
  <si>
    <t>MLIFERING-FL</t>
  </si>
  <si>
    <t>MLIFERING-MS</t>
  </si>
  <si>
    <t>MLIFERING-FS</t>
  </si>
  <si>
    <t>Group number</t>
  </si>
  <si>
    <t>DSSIF7262REPL</t>
  </si>
  <si>
    <t>The Great Grey Wolf, Sif (Regular)  (replacements)</t>
  </si>
  <si>
    <t>DSSIF7262XREPL</t>
  </si>
  <si>
    <t>The Great Grey Wolf, Sif (Exclusive) ( replacements)</t>
  </si>
  <si>
    <t>BOTWLT</t>
  </si>
  <si>
    <t>Breath of the wild link tools</t>
  </si>
  <si>
    <t>Link with a Bow PVC tools</t>
  </si>
  <si>
    <t>CRASHBRT</t>
  </si>
  <si>
    <t>Crash Bandicoot (Regular) (Tools)</t>
  </si>
  <si>
    <t>Crash PVC tools</t>
  </si>
  <si>
    <t>DSRTYSDT</t>
  </si>
  <si>
    <t>Artorias The Abysswalker SD (Tools)</t>
  </si>
  <si>
    <t>DSRTY</t>
  </si>
  <si>
    <t>Artorias PVC tools</t>
  </si>
  <si>
    <t>DSSOLSDT</t>
  </si>
  <si>
    <t>Solaire of Astora SD (Tools)</t>
  </si>
  <si>
    <t>Solaire PVC tools</t>
  </si>
  <si>
    <t>TFSPYROT</t>
  </si>
  <si>
    <t>Spyro PVC (Tools)</t>
  </si>
  <si>
    <t>Spyro PVC tools</t>
  </si>
  <si>
    <t>BOTZTOOLS</t>
  </si>
  <si>
    <t>BOTW Zelda PVC tools</t>
  </si>
  <si>
    <t>Zelda PVC tools</t>
  </si>
  <si>
    <t>MGSTOOLS</t>
  </si>
  <si>
    <t>Solid Snake SD (Tools)</t>
  </si>
  <si>
    <t>Snake PVC tools</t>
  </si>
  <si>
    <t>DSRTYSDXP</t>
  </si>
  <si>
    <t>Artorias The Abysswalker SD (exclusive packaging)</t>
  </si>
  <si>
    <t>DSARTV</t>
  </si>
  <si>
    <t>Artorias PVC packaging</t>
  </si>
  <si>
    <t>DSSOLSDTX</t>
  </si>
  <si>
    <t>Solaire Art Style PVC (exclusive base tooling)</t>
  </si>
  <si>
    <t>DSSOLSDXP</t>
  </si>
  <si>
    <t>Solaire Art Style PVC (exclusive packaging)</t>
  </si>
  <si>
    <t>Solaire packaging</t>
  </si>
  <si>
    <t>DSSOLSDSUN1</t>
  </si>
  <si>
    <t>Solaire SD Praise the Sun completion from supplied injection moldings</t>
  </si>
  <si>
    <t>NIGHTSCEXUP</t>
  </si>
  <si>
    <t>Nightmare (Exclusive) UPORDER</t>
  </si>
  <si>
    <t>SMSILXUP</t>
  </si>
  <si>
    <t>Silver the Hedgehog (Regular) UPORDER</t>
  </si>
  <si>
    <t>SMSILRUP</t>
  </si>
  <si>
    <t>Silver the Hedgehog (Exclusive) UPORDER</t>
  </si>
  <si>
    <t>SN25XUP</t>
  </si>
  <si>
    <t>Sonic The Hedgehog 25th Anniversary (Exclusive) UPORDER</t>
  </si>
  <si>
    <t>OKAMMYBXUP</t>
  </si>
  <si>
    <t>Amaterasu Life Size Bust (Exclusive) UPORDER</t>
  </si>
  <si>
    <t>FIGHTKX30</t>
  </si>
  <si>
    <t>Fighter Kirby (30)</t>
  </si>
  <si>
    <t>FIGHTKXFREE</t>
  </si>
  <si>
    <t>Fighter Kirby (FOC)</t>
  </si>
  <si>
    <t>BOTWXTOOLS</t>
  </si>
  <si>
    <t>BOTW Link exclusive  PVC tools</t>
  </si>
  <si>
    <t>Link PVC tools</t>
  </si>
  <si>
    <t>OKAMMYPVCTOOLS</t>
  </si>
  <si>
    <t>Amaterasu PVC tools</t>
  </si>
  <si>
    <t>TFSPYROPAC</t>
  </si>
  <si>
    <t>Spyro PVC (exclusive packaging)</t>
  </si>
  <si>
    <t>Spyro PVC packaging</t>
  </si>
  <si>
    <t>LZRMMTOOLS</t>
  </si>
  <si>
    <t>Majoras Mask PVC tools</t>
  </si>
  <si>
    <t>TPTFMDEFCASE</t>
  </si>
  <si>
    <t>True Form Midna (Definitive Edition) Case</t>
  </si>
  <si>
    <t>TPTFMELEC</t>
  </si>
  <si>
    <t>True Form Midna (Definitive Edition) case electronics</t>
  </si>
  <si>
    <t>ZELT0107</t>
  </si>
  <si>
    <t>Breath of the Wild Link PVC (Regular)</t>
  </si>
  <si>
    <t>Link with a Bow vinyl</t>
  </si>
  <si>
    <t>CRASHBT</t>
  </si>
  <si>
    <t>Crash Bandicoot PVC (Regular)</t>
  </si>
  <si>
    <t>Crash vinyl</t>
  </si>
  <si>
    <t>DSARTYSDCOL</t>
  </si>
  <si>
    <t>Artorias The Abysswalker SD (Collectors)</t>
  </si>
  <si>
    <t>DSARTYSDREG</t>
  </si>
  <si>
    <t>Artorias The Abysswalker SD (Regular)</t>
  </si>
  <si>
    <t>DSSOLSDR</t>
  </si>
  <si>
    <t>Solaire of Astora SD (Regular)</t>
  </si>
  <si>
    <t>DSSOLSDCOL</t>
  </si>
  <si>
    <t>Solaire of Astora SD (Collectors)</t>
  </si>
  <si>
    <t>DSSOLSDSUNCOL</t>
  </si>
  <si>
    <t>Solaire of Astora SD Praise the Sun Collectors Edition</t>
  </si>
  <si>
    <t>TFSPYROCOL</t>
  </si>
  <si>
    <t>Spyro PVC (Collectors)</t>
  </si>
  <si>
    <t>Spyro vinyl</t>
  </si>
  <si>
    <t>BOTZREG</t>
  </si>
  <si>
    <t>BOTW Zelda PVC Regular edition</t>
  </si>
  <si>
    <t>Zelda vinyl</t>
  </si>
  <si>
    <t>BOTZLUX</t>
  </si>
  <si>
    <t>BOTW Zelda PVC Lux edition</t>
  </si>
  <si>
    <t>No license</t>
  </si>
  <si>
    <t>Ring</t>
  </si>
  <si>
    <t>ZELT0103</t>
  </si>
  <si>
    <t>Twilight Princess Link vinyl</t>
  </si>
  <si>
    <t>TP Link vinyl</t>
  </si>
  <si>
    <t>ZELT0104</t>
  </si>
  <si>
    <t>Ganondorf vinyl</t>
  </si>
  <si>
    <t>TP Ganondorf vinyl</t>
  </si>
  <si>
    <t>SNBOOM11</t>
  </si>
  <si>
    <t>Sonic The Hedgehog Boom8 Series - Vol 1</t>
  </si>
  <si>
    <t>SNBOOM12</t>
  </si>
  <si>
    <t>Sonic The Hedgehog Boom8 Series - Vol 2</t>
  </si>
  <si>
    <t>ZELT0105</t>
  </si>
  <si>
    <t>Skyward Sword Link</t>
  </si>
  <si>
    <t>SSL</t>
  </si>
  <si>
    <t>SS Link</t>
  </si>
  <si>
    <t>MPVSxSUP</t>
  </si>
  <si>
    <t>Varia Suit Exclusive (supplementary cost)</t>
  </si>
  <si>
    <t>TPTFMELECX</t>
  </si>
  <si>
    <t>True Form Midna exclusive electronics</t>
  </si>
  <si>
    <t>SONICTOOLS</t>
  </si>
  <si>
    <t>Sonic PVC Tools</t>
  </si>
  <si>
    <t>SONICHEAD</t>
  </si>
  <si>
    <t>Sonic PVC Roto head</t>
  </si>
  <si>
    <t>SONICPVCXPAC</t>
  </si>
  <si>
    <t>Sonic PVC (exclusive)packaging</t>
  </si>
  <si>
    <t>Sonic Roto tooling</t>
  </si>
  <si>
    <t>MCHLOR-60</t>
  </si>
  <si>
    <t>MCHLOR-40</t>
  </si>
  <si>
    <t>DSORNTOOLS</t>
  </si>
  <si>
    <t>Ornstein PVC (tools)</t>
  </si>
  <si>
    <t>Ornstein PVC tools</t>
  </si>
  <si>
    <t>BOTWLEPAC</t>
  </si>
  <si>
    <t>Breath of the Wild Link  (exclusive) packaging</t>
  </si>
  <si>
    <t>Link PVC packaging</t>
  </si>
  <si>
    <t>SNBOOM23</t>
  </si>
  <si>
    <t>Sonic The Hedgehog BOOM8 Series Vol 3</t>
  </si>
  <si>
    <t>SNBOOM24</t>
  </si>
  <si>
    <t>Sonic The Hedgehog BOOM8 Series Vol 4</t>
  </si>
  <si>
    <t>BOTZTOOLS2</t>
  </si>
  <si>
    <t>BOTW Zelda PVC universal base tools</t>
  </si>
  <si>
    <t>BOTWXTOOLS2</t>
  </si>
  <si>
    <t>LUIGITOOLS</t>
  </si>
  <si>
    <t>Luigi Tools</t>
  </si>
  <si>
    <t>Luigi PVC tools</t>
  </si>
  <si>
    <t>LMOCOBAT</t>
  </si>
  <si>
    <t>Luigi battery</t>
  </si>
  <si>
    <t>Luigi vinyl</t>
  </si>
  <si>
    <t>LUIGIINJ</t>
  </si>
  <si>
    <t>Luigi common parts injection</t>
  </si>
  <si>
    <t>LMO3XPAC</t>
  </si>
  <si>
    <t>Luigi Exclusive packaging</t>
  </si>
  <si>
    <t>Luigi PVC packaging</t>
  </si>
  <si>
    <t>DSORNPVCXPAC</t>
  </si>
  <si>
    <t>Ornstein PVC (exclusive) packaging</t>
  </si>
  <si>
    <t>Ornstein PVC packaging</t>
  </si>
  <si>
    <t>SNTEXLIGHTS</t>
  </si>
  <si>
    <t>Sonic and Tails lights</t>
  </si>
  <si>
    <t>OKABWEXLIGHTS</t>
  </si>
  <si>
    <t>Ōkami – Amaterasu Blade of Kusanagi Edition Lights</t>
  </si>
  <si>
    <t>Amaterasu PVC lights</t>
  </si>
  <si>
    <t>OKADWEXLIGHTS</t>
  </si>
  <si>
    <t>Ōkami – Amaterasu Exclusive Edition Lights</t>
  </si>
  <si>
    <t>MWOLF-MM</t>
  </si>
  <si>
    <t>Wolf ring</t>
  </si>
  <si>
    <t>SHIPPING</t>
  </si>
  <si>
    <t>Shipping cost</t>
  </si>
  <si>
    <t>MGSLIGHTS</t>
  </si>
  <si>
    <t>Solid Snake SD lighting</t>
  </si>
  <si>
    <t>Snake PVC lights</t>
  </si>
  <si>
    <t>DSORNPVCXLIGHTS</t>
  </si>
  <si>
    <t>Ornstein PVC (exclusive) LIGHTS</t>
  </si>
  <si>
    <t>MGSXPACK</t>
  </si>
  <si>
    <t>Solid Snake SD exclusive packaging</t>
  </si>
  <si>
    <t>Snake PVC packaging</t>
  </si>
  <si>
    <t>OKABWEXPACK</t>
  </si>
  <si>
    <t>Ōkami – Amaterasu Blade of Kusanagi Edition packaging</t>
  </si>
  <si>
    <t>Amaterasu PVC packaging</t>
  </si>
  <si>
    <t>OKADWEXPACK</t>
  </si>
  <si>
    <t>Ōkami – Amaterasu Exclusive Edition packaging</t>
  </si>
  <si>
    <t>OKAWCOMPACK</t>
  </si>
  <si>
    <t>Ōkami – Amaterasu Combo Edition packaging</t>
  </si>
  <si>
    <t>BOTWMEPAC</t>
  </si>
  <si>
    <t>Breath of the Wild - Master packaging</t>
  </si>
  <si>
    <t>CRYCRYMET</t>
  </si>
  <si>
    <t>Metal Crystal dragon</t>
  </si>
  <si>
    <t>CRYMET</t>
  </si>
  <si>
    <t>BOTWZEPAC</t>
  </si>
  <si>
    <t>Breath of the Wild - Zelda exclusive packaging</t>
  </si>
  <si>
    <t>Zelda PVC packaging</t>
  </si>
  <si>
    <t>MSERPENT-LS</t>
  </si>
  <si>
    <t>MCHLOR-75</t>
  </si>
  <si>
    <t>MCHLOR-65</t>
  </si>
  <si>
    <t>MCHLOR-100</t>
  </si>
  <si>
    <t>MCHLOR-85</t>
  </si>
  <si>
    <t>MCHLOR-95</t>
  </si>
  <si>
    <t>MCHLOR-110</t>
  </si>
  <si>
    <t>MWOLF-ML</t>
  </si>
  <si>
    <t>MPVSXN</t>
  </si>
  <si>
    <t>Metroid</t>
  </si>
  <si>
    <t>MPVSXNCB</t>
  </si>
  <si>
    <t>Varia Suit Exclusive (completion bonus)</t>
  </si>
  <si>
    <t>MPVSRN</t>
  </si>
  <si>
    <t>MPVSRNCB</t>
  </si>
  <si>
    <t>Varia Suit Completion bonus)</t>
  </si>
  <si>
    <t>MTSBON-B-XL</t>
  </si>
  <si>
    <t>MSTEEL-XL</t>
  </si>
  <si>
    <t>MSILVER-FM</t>
  </si>
  <si>
    <t>MHAVEL-XL</t>
  </si>
  <si>
    <t>MHAVEL-FXL</t>
  </si>
  <si>
    <t>MTSNKG-W-L</t>
  </si>
  <si>
    <t>MWOLF-LXS</t>
  </si>
  <si>
    <t>MSILVER-FL</t>
  </si>
  <si>
    <t>MSTEEL-FL</t>
  </si>
  <si>
    <t>MTSPAT-S-L</t>
  </si>
  <si>
    <t>MTSOAS-B-L</t>
  </si>
  <si>
    <t>MTSOAS-W-XL</t>
  </si>
  <si>
    <t>MTSNKG-W-XL</t>
  </si>
  <si>
    <t>MWOLF-MS</t>
  </si>
  <si>
    <t>MWOLF-LM</t>
  </si>
  <si>
    <t>MWOLF-MXL</t>
  </si>
  <si>
    <t>MTSNKG-G-M</t>
  </si>
  <si>
    <t>MTSNKG-G-XL</t>
  </si>
  <si>
    <t>MTSNKG-G-S</t>
  </si>
  <si>
    <t>MTSOAS-W-M</t>
  </si>
  <si>
    <t>MTSNKG-W-M</t>
  </si>
  <si>
    <t>DARUKTOOLS</t>
  </si>
  <si>
    <t>Daruk tools</t>
  </si>
  <si>
    <t>MHAASEXPAK</t>
  </si>
  <si>
    <t>All Might - Silver Age PVC - Excl packaging</t>
  </si>
  <si>
    <t>ALLMIGHTPVC</t>
  </si>
  <si>
    <t>ALLMIGHTOOLS</t>
  </si>
  <si>
    <t>All Might PVC (Tools)</t>
  </si>
  <si>
    <t>ALLMIGHTV</t>
  </si>
  <si>
    <t>MPVSPVCTOOLS</t>
  </si>
  <si>
    <t>MPVPVC</t>
  </si>
  <si>
    <t>MPVSPVCPRINT</t>
  </si>
  <si>
    <t>Varia Suit PVC drawing &amp; Printing charges</t>
  </si>
  <si>
    <t>REVALITOOLS</t>
  </si>
  <si>
    <t>Revali tools</t>
  </si>
  <si>
    <t>REVALIPVCSTD</t>
  </si>
  <si>
    <t>Revali PVC standard edition</t>
  </si>
  <si>
    <t>Revail</t>
  </si>
  <si>
    <t>REVALIPVCCOL</t>
  </si>
  <si>
    <t>Revali PVC collectors edition</t>
  </si>
  <si>
    <t>REVALIPVCEXCL</t>
  </si>
  <si>
    <t>Revali PVC exclusive edition</t>
  </si>
  <si>
    <t>CIARANTOOLS</t>
  </si>
  <si>
    <t>Ciaran tools</t>
  </si>
  <si>
    <t>CIARANPVCSTD</t>
  </si>
  <si>
    <t>Ciaran PVC standard edition</t>
  </si>
  <si>
    <t>Ciaran</t>
  </si>
  <si>
    <t>CIARANPVCCOL</t>
  </si>
  <si>
    <t>Ciaran PVC collectors edition</t>
  </si>
  <si>
    <t>CIARANPVCEXCL</t>
  </si>
  <si>
    <t>Ciaran PVC exclusive edition</t>
  </si>
  <si>
    <t>MIPHATOOLS</t>
  </si>
  <si>
    <t>Mipha tools</t>
  </si>
  <si>
    <t>MIPHAPVCSTD</t>
  </si>
  <si>
    <t>Mipha PVC standard edition</t>
  </si>
  <si>
    <t>Mipha</t>
  </si>
  <si>
    <t>MIPHAPVCCOL</t>
  </si>
  <si>
    <t>Mipha PVC collectors edition</t>
  </si>
  <si>
    <t>MIPHAPVCEXCL</t>
  </si>
  <si>
    <t>Mipha PVC exclusive edition</t>
  </si>
  <si>
    <t>SIFTOOLS</t>
  </si>
  <si>
    <t>Sif tools</t>
  </si>
  <si>
    <t>SIFPVCSTD</t>
  </si>
  <si>
    <t>Sif PVC standard edition</t>
  </si>
  <si>
    <t>SIFPVCCOL</t>
  </si>
  <si>
    <t>Sif PVC collectors edition</t>
  </si>
  <si>
    <t>SIFPVCEXCL</t>
  </si>
  <si>
    <t>Sif PVC exclusive edition</t>
  </si>
  <si>
    <t>SNBOOM35</t>
  </si>
  <si>
    <t>Sonic The Hedgehog BOOM8 Series Vol 5</t>
  </si>
  <si>
    <t>SNBOOM36</t>
  </si>
  <si>
    <t>Sonic The Hedgehog BOOM8 Series Vol 6</t>
  </si>
  <si>
    <t>LZRMMBOX</t>
  </si>
  <si>
    <t>Majoras Mask PVC exclusive packaging</t>
  </si>
  <si>
    <t>Majoras Mask PVC excl pack</t>
  </si>
  <si>
    <t>SNBOOM47</t>
  </si>
  <si>
    <t>Sonic The Hedgehog BOOM8 Series Vol 7 Metal Sonic</t>
  </si>
  <si>
    <t>SNBOOM48</t>
  </si>
  <si>
    <t>Sonic The Hedgehog BOOM8 Series Vol 6 Dr Eggman</t>
  </si>
  <si>
    <t>PHXWBASE</t>
  </si>
  <si>
    <t>Phoenix Wright Standard Edition Base</t>
  </si>
  <si>
    <t>SPYRO2TOOLS</t>
  </si>
  <si>
    <t>Spyro 2 tools</t>
  </si>
  <si>
    <t>KIRBYGTOOLS</t>
  </si>
  <si>
    <t>OKITOOLS</t>
  </si>
  <si>
    <t>FREIGHT</t>
  </si>
  <si>
    <t>Misc</t>
  </si>
  <si>
    <t>SONIC6</t>
  </si>
  <si>
    <t>YGODTOOLS</t>
  </si>
  <si>
    <t>Dark Magician tools</t>
  </si>
  <si>
    <t>YGOBTOOLS</t>
  </si>
  <si>
    <t>Blue Eyes White Dragon tools</t>
  </si>
  <si>
    <t>PACTOOLS</t>
  </si>
  <si>
    <t>Pac-man Tools</t>
  </si>
  <si>
    <t>Licensor</t>
  </si>
  <si>
    <t>License</t>
  </si>
  <si>
    <t>Character Name per contract</t>
  </si>
  <si>
    <t>Our product ID</t>
  </si>
  <si>
    <t>SKU our system</t>
  </si>
  <si>
    <t>Character name per magento</t>
  </si>
  <si>
    <t>Group name</t>
  </si>
  <si>
    <t>SKU their system</t>
  </si>
  <si>
    <t>launch date</t>
  </si>
  <si>
    <t>Actual SRP</t>
  </si>
  <si>
    <t>Estimated SRP</t>
  </si>
  <si>
    <t>SRP</t>
  </si>
  <si>
    <t>Namco Bandai</t>
  </si>
  <si>
    <t>Tekken</t>
  </si>
  <si>
    <t>King (Regular ver.)
King from Tekken 5 Dark Resurrection with black trousers</t>
  </si>
  <si>
    <t>King (Regular ver.)  
King from Tekken 5 with purple trousers</t>
  </si>
  <si>
    <t>King (Limited ver.)   
King from Tekken 5 Dark Resurrection with black trousers</t>
  </si>
  <si>
    <t xml:space="preserve">King (Limited ver.)   
King from Tekken 5 with purple trousers </t>
  </si>
  <si>
    <t>Jin (Regular ver.) Tekken 3's Black trousers red flame</t>
  </si>
  <si>
    <t>Jin (Regular ver.) 
Tekken 5 Dark Resurrection's Black trousers red glove version</t>
  </si>
  <si>
    <t>Jin (Limited ver.) Tekken 3's Black trousers red flame</t>
  </si>
  <si>
    <t>Jin (Limited ver.) Tekken 5's White trousers</t>
  </si>
  <si>
    <t>Law (Regular ver.)  - Tekken 5</t>
  </si>
  <si>
    <t>Law (Regular ver.) Tekken 5 Dark Resurrection</t>
  </si>
  <si>
    <t>Law (Limited ver.)   Tekken 5</t>
  </si>
  <si>
    <t>Law (Limited ver.) Tekken 5 Dark Resurrection</t>
  </si>
  <si>
    <t>Katamari Damacy</t>
  </si>
  <si>
    <t>The Prince</t>
  </si>
  <si>
    <t>Pac Man</t>
  </si>
  <si>
    <t>Artorias</t>
  </si>
  <si>
    <t>Great Wolf Sif</t>
  </si>
  <si>
    <t>Dragon Slayer Ornstein</t>
  </si>
  <si>
    <t>Solaire of Astoria</t>
  </si>
  <si>
    <t>Artorias life size bust</t>
  </si>
  <si>
    <t>Gravelord Nito</t>
  </si>
  <si>
    <t>Gwyn, Lord of Cinder</t>
  </si>
  <si>
    <t>Elite Armor</t>
  </si>
  <si>
    <t>Nameless King</t>
  </si>
  <si>
    <t>Dancers of the Boreal Valley</t>
  </si>
  <si>
    <t>Abyss Watchers</t>
  </si>
  <si>
    <t>Firekeeper</t>
  </si>
  <si>
    <t>Lorian and Lothric</t>
  </si>
  <si>
    <t>DS2 Pursuer</t>
  </si>
  <si>
    <t>Lord's Blade Ciaran</t>
  </si>
  <si>
    <t>Night Artorias</t>
  </si>
  <si>
    <t>Plush</t>
  </si>
  <si>
    <t>Artorias the Abysswalker</t>
  </si>
  <si>
    <t>Oscar, Night of Astoria</t>
  </si>
  <si>
    <t>Onion Night</t>
  </si>
  <si>
    <t>Smough</t>
  </si>
  <si>
    <t>SM2011MDSH</t>
  </si>
  <si>
    <t>SM2011TM</t>
  </si>
  <si>
    <t>SM2011TME</t>
  </si>
  <si>
    <t>SM2011CM</t>
  </si>
  <si>
    <t>SM2011CME</t>
  </si>
  <si>
    <t>Lucky Cat Mario</t>
  </si>
  <si>
    <t>Mario on Yoshi</t>
  </si>
  <si>
    <t>SMRY</t>
  </si>
  <si>
    <t>Donkey Kong</t>
  </si>
  <si>
    <t>Samus Gravity Suit</t>
  </si>
  <si>
    <t>MET2011SGS</t>
  </si>
  <si>
    <t>MET2011SVS</t>
  </si>
  <si>
    <t>Echoes Gunship</t>
  </si>
  <si>
    <t>MET2011MP2GS</t>
  </si>
  <si>
    <t>MET2011SPS</t>
  </si>
  <si>
    <t>MET2011SLS</t>
  </si>
  <si>
    <t>MET2011SLSE</t>
  </si>
  <si>
    <t>Samus Varia suit 1/4 scale</t>
  </si>
  <si>
    <t>MPSAMVS</t>
  </si>
  <si>
    <t>MPSAMVX</t>
  </si>
  <si>
    <t>LOZ2011S</t>
  </si>
  <si>
    <t>LOZ2011FDL</t>
  </si>
  <si>
    <t>LOZ2012ZE</t>
  </si>
  <si>
    <t>LOZ2011SK</t>
  </si>
  <si>
    <t>LOZ2011OTL</t>
  </si>
  <si>
    <t>MET2011SZS</t>
  </si>
  <si>
    <t>MET2011SZSE</t>
  </si>
  <si>
    <t>Goron Link</t>
  </si>
  <si>
    <t>LOZ2011GTL</t>
  </si>
  <si>
    <t>Zora Link</t>
  </si>
  <si>
    <t>LOZ2011ZTL</t>
  </si>
  <si>
    <t>LOZ2012ZANT</t>
  </si>
  <si>
    <t>LOZ2011FSD</t>
  </si>
  <si>
    <t>MET2011MPGS</t>
  </si>
  <si>
    <t>Wolf Link and Midna</t>
  </si>
  <si>
    <t>LOZ2012WLM</t>
  </si>
  <si>
    <t>LOZ2012WLME</t>
  </si>
  <si>
    <t>LOZ2011DL</t>
  </si>
  <si>
    <t>LOZ2011DLE</t>
  </si>
  <si>
    <t>LOZ2012LOE</t>
  </si>
  <si>
    <t>LOZ2012LOEE</t>
  </si>
  <si>
    <t>LOZ2012G</t>
  </si>
  <si>
    <t>LOZ2012GE</t>
  </si>
  <si>
    <t>LOZ2011FSDE</t>
  </si>
  <si>
    <t>Princess Zelda</t>
  </si>
  <si>
    <t>LOZ2012Z</t>
  </si>
  <si>
    <t>LOZ2013LOL</t>
  </si>
  <si>
    <t>Windwaker Ganondorf</t>
  </si>
  <si>
    <t>LOZ2014G</t>
  </si>
  <si>
    <t>LOZ2014GE</t>
  </si>
  <si>
    <t>LOZ2012GPZ</t>
  </si>
  <si>
    <t>Sandbase</t>
  </si>
  <si>
    <t>Link v's Scervo Diorama</t>
  </si>
  <si>
    <t>WW Link on Red Lion</t>
  </si>
  <si>
    <t>WWLORLR</t>
  </si>
  <si>
    <t>WWLORLX</t>
  </si>
  <si>
    <t>Majora's Mask</t>
  </si>
  <si>
    <t>MMPROP</t>
  </si>
  <si>
    <t>MMPROPX</t>
  </si>
  <si>
    <t>Twilight Princess Link</t>
  </si>
  <si>
    <t>Twilight Princess Ganondorf</t>
  </si>
  <si>
    <t>SSLNKV</t>
  </si>
  <si>
    <t>Skyward Sword Scervo</t>
  </si>
  <si>
    <t>SSSVOV</t>
  </si>
  <si>
    <t>Link with Bow</t>
  </si>
  <si>
    <t>LNKBOW</t>
  </si>
  <si>
    <t>ZELBOTW</t>
  </si>
  <si>
    <t>MMPVC</t>
  </si>
  <si>
    <t>Luigis Mansion</t>
  </si>
  <si>
    <t>SMLUMANRES</t>
  </si>
  <si>
    <t>Phazon suit 1/4 scale</t>
  </si>
  <si>
    <t>Gravity suit 1/4 scale</t>
  </si>
  <si>
    <t>Life size helmets</t>
  </si>
  <si>
    <t>Gravity suit</t>
  </si>
  <si>
    <t>True form Midna</t>
  </si>
  <si>
    <t>TPTFMST</t>
  </si>
  <si>
    <t>Shiek tablet prop</t>
  </si>
  <si>
    <t>Link on Horse</t>
  </si>
  <si>
    <t>Twilight Princess Link 1/4th scale</t>
  </si>
  <si>
    <t>Funimation</t>
  </si>
  <si>
    <t>Spyro The Dragon</t>
  </si>
  <si>
    <t>Crash</t>
  </si>
  <si>
    <t>Crash Bandicoot</t>
  </si>
  <si>
    <t>Aku Aku Mask</t>
  </si>
  <si>
    <t>Crystal Dragon</t>
  </si>
  <si>
    <t>Spyro remastered</t>
  </si>
  <si>
    <t>Crash 2</t>
  </si>
  <si>
    <t>Megaman</t>
  </si>
  <si>
    <t>Megaman Protoman</t>
  </si>
  <si>
    <t>Megaman Zero rework</t>
  </si>
  <si>
    <t>Okami</t>
  </si>
  <si>
    <t>Amaterasu Life Size Bust</t>
  </si>
  <si>
    <t>Okami Cap</t>
  </si>
  <si>
    <t>Shiranui</t>
  </si>
  <si>
    <t>Pheonix Wright</t>
  </si>
  <si>
    <t>Phoenix Wright (regular)</t>
  </si>
  <si>
    <t>Phoenix Wright (exclusive)</t>
  </si>
  <si>
    <t>Castlevania: Symphony of the Night</t>
  </si>
  <si>
    <t>1/4th scale Dracula</t>
  </si>
  <si>
    <t>Castlevania: Lament of Innocence</t>
  </si>
  <si>
    <t>1/4th scale Death</t>
  </si>
  <si>
    <t>10" Bat from Alucard</t>
  </si>
  <si>
    <t>10" Mist from Alucard</t>
  </si>
  <si>
    <t>10" Wolf from Alucard</t>
  </si>
  <si>
    <t>1/4th scale Richter Belmont</t>
  </si>
  <si>
    <t>Castlevania: Rondo of Blood</t>
  </si>
  <si>
    <t>Metal Gear Solid</t>
  </si>
  <si>
    <t>Solid Snake</t>
  </si>
  <si>
    <t>Phsycho Mantis</t>
  </si>
  <si>
    <t>Grey Fox</t>
  </si>
  <si>
    <t>Sonic</t>
  </si>
  <si>
    <t>Sonic "The Tornado" Diorama</t>
  </si>
  <si>
    <t>Sonic The Hedgehog 25th Anniversary</t>
  </si>
  <si>
    <t>Sonic &amp; Tails</t>
  </si>
  <si>
    <t>Silver the Hedgehog</t>
  </si>
  <si>
    <t>SNBOOM5</t>
  </si>
  <si>
    <t>SNBOOM6</t>
  </si>
  <si>
    <t>SNBOOM7</t>
  </si>
  <si>
    <t>SNBOOM8</t>
  </si>
  <si>
    <t>SNBOOM9</t>
  </si>
  <si>
    <t>Genos</t>
  </si>
  <si>
    <t xml:space="preserve">Meta Night </t>
  </si>
  <si>
    <t>Crunchyroll/Ellation</t>
  </si>
  <si>
    <t>Guts regular edition</t>
  </si>
  <si>
    <t>Guts exclusive edition</t>
  </si>
  <si>
    <t>Beserker Armour</t>
  </si>
  <si>
    <t>Griffith</t>
  </si>
  <si>
    <t>Shovel Night</t>
  </si>
  <si>
    <t>Shovel Kight</t>
  </si>
  <si>
    <t>4K media</t>
  </si>
  <si>
    <t>Yugioh</t>
  </si>
  <si>
    <t>Blues eyes white dragon</t>
  </si>
  <si>
    <t>Red eyes black dragon</t>
  </si>
  <si>
    <t>Dark magician</t>
  </si>
  <si>
    <t>Dark Magician girl</t>
  </si>
  <si>
    <t>Atlus</t>
  </si>
  <si>
    <t>Persona</t>
  </si>
  <si>
    <t>Joker</t>
  </si>
  <si>
    <t>Funimation/Sunrise</t>
  </si>
  <si>
    <t>Spike</t>
  </si>
  <si>
    <t>Jet</t>
  </si>
  <si>
    <t>Alphonse</t>
  </si>
  <si>
    <t>Edward</t>
  </si>
  <si>
    <t>Banjo Kazooie ( regular)</t>
  </si>
  <si>
    <t>Banjo Kazooie (exclusive)</t>
  </si>
  <si>
    <t>Gears</t>
  </si>
  <si>
    <t>Kait Diaz</t>
  </si>
  <si>
    <t>Funimation/Viz</t>
  </si>
  <si>
    <t>All might</t>
  </si>
  <si>
    <t>Property</t>
  </si>
  <si>
    <t>Territory</t>
  </si>
  <si>
    <t>Inception</t>
  </si>
  <si>
    <t>Termination</t>
  </si>
  <si>
    <t>Sign</t>
  </si>
  <si>
    <t>MG Total</t>
  </si>
  <si>
    <t>First instalment</t>
  </si>
  <si>
    <t>MG 2</t>
  </si>
  <si>
    <t>Second instalment</t>
  </si>
  <si>
    <t>MG 3</t>
  </si>
  <si>
    <t>MG 4</t>
  </si>
  <si>
    <t>Royalty %</t>
  </si>
  <si>
    <t>Royalty basis</t>
  </si>
  <si>
    <t>Samples</t>
  </si>
  <si>
    <t>remainder to pay</t>
  </si>
  <si>
    <t>Date payable</t>
  </si>
  <si>
    <t>email for royalty reports</t>
  </si>
  <si>
    <t>User</t>
  </si>
  <si>
    <t>Password</t>
  </si>
  <si>
    <t>Amount</t>
  </si>
  <si>
    <t>Due</t>
  </si>
  <si>
    <t>Paid</t>
  </si>
  <si>
    <t>Web</t>
  </si>
  <si>
    <t>Wholesale</t>
  </si>
  <si>
    <t>Ref</t>
  </si>
  <si>
    <t>BANJO1</t>
  </si>
  <si>
    <t>Banjo-Kazooie, Conker</t>
  </si>
  <si>
    <t>Worldwide</t>
  </si>
  <si>
    <t>a</t>
  </si>
  <si>
    <t>Net sales</t>
  </si>
  <si>
    <t>$12,500-31 Oct 21 $12,500-31 Oct 22</t>
  </si>
  <si>
    <t>'UK Royalty Reports'</t>
  </si>
  <si>
    <t>BES1</t>
  </si>
  <si>
    <t>Net Sales</t>
  </si>
  <si>
    <t>'Mike Melby' &lt;mmelby@crunchyroll.com&gt;</t>
  </si>
  <si>
    <t>Konami inc</t>
  </si>
  <si>
    <t>CAS1</t>
  </si>
  <si>
    <t>Michael Rajna &lt;mr.33513@konami.com&gt;</t>
  </si>
  <si>
    <t>MGS4</t>
  </si>
  <si>
    <t>Metal Gear Solid 1/4th scale resin and 6" PVC MGS / MGS 3 / MGS 4</t>
  </si>
  <si>
    <t>5 resin / 12 PVC</t>
  </si>
  <si>
    <t>SIL1</t>
  </si>
  <si>
    <t>Silent Hill 1/6th Nurse &amp; 1/6th Pyrmaid Head resin</t>
  </si>
  <si>
    <t>ACT1</t>
  </si>
  <si>
    <t>Classic Crash Bandicoot &amp; Spyro resin</t>
  </si>
  <si>
    <t>recouped</t>
  </si>
  <si>
    <t>cooproyaltyrevenue@activision.com.</t>
  </si>
  <si>
    <t>ACT2</t>
  </si>
  <si>
    <t>Classic Crash Bandicoot &amp; Spyro vinyl</t>
  </si>
  <si>
    <t>ACT3</t>
  </si>
  <si>
    <t>Crash Team racing resin and PVC</t>
  </si>
  <si>
    <t xml:space="preserve">The Territory for this Agreement shall be Austria, Belgium, Cyprus, Czech Republic, Denmark, Finland, France, Germany, Greece, Hungary, Ireland, Italy, Luxembourg, Netherlands, Portugal, Bosnia, Herzegovina, Spain, Sweden, United Kingdom, Poland, Argentina, Australia, Antigua, Barbuda, Bahrain, Bolivia, Brazil, Brunei, Canada, Chile, China, Gibraltar, Hong Kong, India, Indonesia, Japan, Kuwait, Mexico, Myanmar, Malaysia, New Zealand, Norway, Peru, Philippines, Puerto Rico, Qatar, Russia, Reunion, United States, Saudi Arabia, Singapore, South Africa, Switzerland, Taiwan, Thailand, Turkey, United Arab Emirates, South Korea, Barbados, Israel, Colombia, Romania, Malta, Paraguay (the </t>
  </si>
  <si>
    <t>ACT4</t>
  </si>
  <si>
    <t>Sekiro resin and PVC</t>
  </si>
  <si>
    <t>COW1</t>
  </si>
  <si>
    <t>North America</t>
  </si>
  <si>
    <t>Beth Wheeler &lt;Beth.Wheeler@funimation.com&gt;</t>
  </si>
  <si>
    <t>Sunrise/group1200</t>
  </si>
  <si>
    <t>SUN1</t>
  </si>
  <si>
    <t>ROW see country list</t>
  </si>
  <si>
    <t>Jill.Hilton@group1200.com</t>
  </si>
  <si>
    <t>DS2</t>
  </si>
  <si>
    <t>Dark Souls 1 &amp; Dark Souls 2 Art Style vinyls</t>
  </si>
  <si>
    <t>Worldwide excl Japan</t>
  </si>
  <si>
    <t>Anthony Loeding &lt;aloeding@bandainamcoent.com&gt;</t>
  </si>
  <si>
    <t>DS3</t>
  </si>
  <si>
    <t>Dark Souls 1 &amp; Dark Souls 2 extra characters resin</t>
  </si>
  <si>
    <t>DS4</t>
  </si>
  <si>
    <t>Dark Souls 1 &amp; Dark Souls 2 Plush</t>
  </si>
  <si>
    <t>NAMB1</t>
  </si>
  <si>
    <t>Tekken,Soul Calibur,Katamari Damacy,Pac man</t>
  </si>
  <si>
    <t>DS5</t>
  </si>
  <si>
    <t>Rest of the world ex EMEA</t>
  </si>
  <si>
    <t>DS6</t>
  </si>
  <si>
    <t>EMEA</t>
  </si>
  <si>
    <t>PAC1</t>
  </si>
  <si>
    <t>PAC2</t>
  </si>
  <si>
    <t>TEK1</t>
  </si>
  <si>
    <t>TEK2</t>
  </si>
  <si>
    <t>SOU1</t>
  </si>
  <si>
    <t>SOU2</t>
  </si>
  <si>
    <t>CAPCOM US</t>
  </si>
  <si>
    <t>CAP3</t>
  </si>
  <si>
    <t>Dark Stalkers, Devil May Cry 3. Mega man, Phoenix Wright,Okami,Viewtiful Joe, Street fighter, Resident Evil, Monster Hunter, Breath of Fire</t>
  </si>
  <si>
    <t>North America, Europe, Middle East, Oceania, Africa</t>
  </si>
  <si>
    <t>Susan Suarez &lt;susans@capcom.com&gt;</t>
  </si>
  <si>
    <t>CAPCOM EU</t>
  </si>
  <si>
    <t>CAP5</t>
  </si>
  <si>
    <t>Europe,UK, Russia and east europe,Middle East, Africa, Oceania and India</t>
  </si>
  <si>
    <t>FMA1</t>
  </si>
  <si>
    <t>US, Canada,,Central America, UK, Ireland, Australia, New Zealand</t>
  </si>
  <si>
    <t>Dean, Mayumi (ANX) &lt;mayumi.dean@aniplex.jp&gt;</t>
  </si>
  <si>
    <t>Sony Music</t>
  </si>
  <si>
    <t>FMA2</t>
  </si>
  <si>
    <t>European Union including Belgium, Cyprus, the Czech Republic, Denmark, Estonia, Finland, France, Greece, Hungary, Italy, Latvia, Luthuania, Malta, the Netherlands, Poland, Portugal, Republic of Ireland, Romania, Slovakia, Slovenia, Spain, Sweden, Germany, Luxembourg, Switzerland, Austria, Liechenstein and Alto Adige only.</t>
  </si>
  <si>
    <t>Suehira, Asa &lt;asa.suehira@sonymusic.co.jp&gt;</t>
  </si>
  <si>
    <t>WARP1</t>
  </si>
  <si>
    <t>Misao Oki / 隠岐美沙緒 &lt;oki.misao@hallab.co.jp&gt;</t>
  </si>
  <si>
    <t>Bandai Visual</t>
  </si>
  <si>
    <t>BAN1</t>
  </si>
  <si>
    <t>Japan</t>
  </si>
  <si>
    <t>BAN2</t>
  </si>
  <si>
    <t>Korea and the Middle East ( $758.96 already paid)</t>
  </si>
  <si>
    <t>Evolution</t>
  </si>
  <si>
    <t>VIZ1</t>
  </si>
  <si>
    <t>US, Canada &amp; Australia</t>
  </si>
  <si>
    <t>Davin Levenberg &lt;davin@evomgt.com&gt;</t>
  </si>
  <si>
    <t>Muse</t>
  </si>
  <si>
    <t>MU1</t>
  </si>
  <si>
    <t>Asia not Japan, South Korea and the Middle East</t>
  </si>
  <si>
    <t>n/a</t>
  </si>
  <si>
    <t>Viz Media non german</t>
  </si>
  <si>
    <t>VIZ2</t>
  </si>
  <si>
    <t>EU non German</t>
  </si>
  <si>
    <t>Susan Senouci &lt;s.senouci@vizswitzerland.com&gt;</t>
  </si>
  <si>
    <t>Viz Media german</t>
  </si>
  <si>
    <t>VIZ3</t>
  </si>
  <si>
    <t>EU German</t>
  </si>
  <si>
    <t>Atlus/Sega america</t>
  </si>
  <si>
    <t>ATL1</t>
  </si>
  <si>
    <t>Worldwide (excluding Japan)</t>
  </si>
  <si>
    <t>$10k 1 Aug 20</t>
  </si>
  <si>
    <t>Michael Quijano &lt;michael.quijano@atlus.com&gt;</t>
  </si>
  <si>
    <t>ATL2</t>
  </si>
  <si>
    <t>Amendment to include PVC Art prints and Apparel</t>
  </si>
  <si>
    <t>$5K on signing</t>
  </si>
  <si>
    <t>FUN2</t>
  </si>
  <si>
    <t>My Hero Academia (1/4 scale $400 - $700 &amp; vinyl 8" to 12" &gt;$70</t>
  </si>
  <si>
    <t>USA, Canada, Central America, South America, Caribbean Islands, UK, Ireland, Norway, Sweden, Finland, Denmark, Iceland, Australia, New Zealand, South Africa</t>
  </si>
  <si>
    <t>First approval</t>
  </si>
  <si>
    <t>Viz Media</t>
  </si>
  <si>
    <t>VIZ4</t>
  </si>
  <si>
    <t>Premium quality 1.12'' PVC statues: All Might Silver</t>
  </si>
  <si>
    <t xml:space="preserve">Albania, Andorra, Armenia, Austria, Azerbaijan, Belgium, Bosnia Herzegovina, Bulgaria, Croatia, Cyprus, Czech Republic, Estonia, France, Georgia, Germany, Greece, Hungary, Israel, Italy, Kosovo, Latvia, Lebanon, Liechtenstein, Lithuania, Luxembourg, Malta, Monaco, Montenegro, the Netherlands, Poland, Portugal, Romania, Serbia, Slovakia, Slovenia, Spain, Switzerland and Turkey.   </t>
  </si>
  <si>
    <t>SHO1</t>
  </si>
  <si>
    <t>Sega worldwide</t>
  </si>
  <si>
    <t>SEG6</t>
  </si>
  <si>
    <t>Sonic, Shenmue,Nights into Dreams,Skies of Arcadia,Yakuza,Streets of Rage</t>
  </si>
  <si>
    <t>£15k 31 Mar 20 / $15k 31 Mar 21</t>
  </si>
  <si>
    <t>Goonery, Jason, SOE &lt;Jason.Goonery@sega.co.uk&gt;</t>
  </si>
  <si>
    <t>NIN1</t>
  </si>
  <si>
    <t>Super Mario,Mario Kart,Metroid,Donkey Kong,Zelda,Kid Icarus</t>
  </si>
  <si>
    <t>Albania, Argentina, Australia, Austria, Bahrain, Belgium, Belize, Bolivia, Bosnia and Herzegovina, Brazil, Bulgaria, Canada, Chile, Colombia, Costa Rica, Croatia, Cyprus, Czech Republic, Denmark, Ecuador, El Salvador, Estonia, Finland, France, French Guiana, Germany, Greece, Greenland, Guatemala, Guyana, Honduras, Hungary, Iceland, Ireland, Italy, Japan, Kuwait, Latvia, Liechtenstein, Lithuania, Luxembourg, Macedonia, Malta, Mexico, Montenegro, Netherlands, New Zealand, Nicaragua, Norway, Oman, Panama, Paraguay, Peru, Poland, Portugal, Romania, Saudi Arabia, Serbia, Slovakia, Slovenia, South Africa, South Korea, Spain, Suriname, Sweden, Switzerland, Turkey, United Arab Emirates, United Kingdom, Uruguay, United States, and Venezuela.</t>
  </si>
  <si>
    <t>https://nintendo.dsidrm.com</t>
  </si>
  <si>
    <t>ventureuser</t>
  </si>
  <si>
    <t>venture1985</t>
  </si>
  <si>
    <t>4K Konami cross media</t>
  </si>
  <si>
    <t>YUG1</t>
  </si>
  <si>
    <r>
      <t xml:space="preserve">Yu-Gi-Oh! THE DARK SIDE OF DIMENSIONS movie </t>
    </r>
    <r>
      <rPr>
        <rFont val="Calibri"/>
        <b/>
        <color theme="1"/>
        <sz val="8.0"/>
      </rPr>
      <t>RESINS</t>
    </r>
    <r>
      <rPr>
        <rFont val="Calibri"/>
        <color theme="1"/>
        <sz val="8.0"/>
      </rPr>
      <t xml:space="preserve"> and 10 inch or larger PVC</t>
    </r>
  </si>
  <si>
    <t>Global outside of Asia - The Territory specifically excludes Asia, which for the purposes of this Agreement means the following countries: Afghanistan, Bangladesh, Bhutan, Brunei, Cambodia, China, Hong Kong, India, Indonesia, Japan, North Korea, South Korea, Laos, Macao, Malaysia, Maldives, Mongolia, Myanmar, Nepal, Pakistan, Papua New Guinea, Philippines, Samoa (Western), Singapore, Sri Lanka, Taiwan, Thailand, Vietnam</t>
  </si>
  <si>
    <t>On signature of long form 23 May 2019</t>
  </si>
  <si>
    <t>'Jacqueline Kozmata' &lt;JKozmata@4kmedia.com&gt;</t>
  </si>
  <si>
    <t>YUG2</t>
  </si>
  <si>
    <r>
      <t xml:space="preserve">Yu-Gi-Oh! Duel Monsters animated television series </t>
    </r>
    <r>
      <rPr>
        <rFont val="Calibri"/>
        <b/>
        <color theme="1"/>
        <sz val="8.0"/>
      </rPr>
      <t>10 inch or larger PVC</t>
    </r>
  </si>
  <si>
    <t>On signature of short form</t>
  </si>
  <si>
    <t>($5k 1 sep 19, $5k 1dec 19)-paid, $5k 1 mar 20</t>
  </si>
  <si>
    <t>$5k 1 Mar 20</t>
  </si>
  <si>
    <t>Nordic THQ</t>
  </si>
  <si>
    <t>NOR1</t>
  </si>
  <si>
    <t>Barbara Kugler &lt;bkugler@thqnordic.com&gt;</t>
  </si>
  <si>
    <t>Sega Japan</t>
  </si>
  <si>
    <t>SEG4</t>
  </si>
  <si>
    <t>SEG5</t>
  </si>
  <si>
    <t>GEARS1</t>
  </si>
  <si>
    <t>1/4th scale Kait Diaz</t>
  </si>
  <si>
    <t>ORI1</t>
  </si>
  <si>
    <t>Ori and Blind Forest</t>
  </si>
  <si>
    <t>Konami UK</t>
  </si>
  <si>
    <t>CAS5</t>
  </si>
  <si>
    <t>Castlevania, Lords of Shadows 1, 2,Mirror of Fate</t>
  </si>
  <si>
    <t>Worldwide except for the americas</t>
  </si>
  <si>
    <t>CAS3</t>
  </si>
  <si>
    <t>Castlevania, Symphony of the Night</t>
  </si>
  <si>
    <t>The Americas</t>
  </si>
  <si>
    <t>CAS4</t>
  </si>
  <si>
    <t>DS1</t>
  </si>
  <si>
    <t>Dark Souls 1 &amp; Dark Souls 2</t>
  </si>
  <si>
    <t>CAP2</t>
  </si>
  <si>
    <t>Devil May Cry 3, Phoenix Wright: Ace attorney, Okami, Viewtiful Joe</t>
  </si>
  <si>
    <t>CAPCOM japan</t>
  </si>
  <si>
    <t>CAP4</t>
  </si>
  <si>
    <t>Megaman, X, Zero, Battle Network</t>
  </si>
  <si>
    <t>Asia pacific, China, India,Indonesia,Japan,Malaysia,Singapore,South Korea,Taiwan,Thailand,Philipines and Vietnam. South America, Argentina, Bolivia, Brazil, Chile, Colombia, Equador, Mexico, Peru, Puerto Rico and Venezuala.</t>
  </si>
  <si>
    <t>CAP1</t>
  </si>
  <si>
    <t>Harmony Gold</t>
  </si>
  <si>
    <t>HAR1</t>
  </si>
  <si>
    <t>Robotech</t>
  </si>
  <si>
    <t>MGS3</t>
  </si>
  <si>
    <t>MGS2</t>
  </si>
  <si>
    <t>Metal Gear Solid vinyl</t>
  </si>
  <si>
    <t>Sega US</t>
  </si>
  <si>
    <t>SEG1</t>
  </si>
  <si>
    <t>Worldwide - US</t>
  </si>
  <si>
    <t>https://sega.dsidrm.com/WelcomePage.aspx</t>
  </si>
  <si>
    <t>Sega EMEA</t>
  </si>
  <si>
    <t>SEG2</t>
  </si>
  <si>
    <t>Worldwide - EMEA</t>
  </si>
  <si>
    <t>Sega APAC</t>
  </si>
  <si>
    <t>SEG3</t>
  </si>
  <si>
    <t>Worldwide - APAC</t>
  </si>
  <si>
    <t>GNZ Sonic</t>
  </si>
  <si>
    <t>Flying Dog</t>
  </si>
  <si>
    <t>FD1</t>
  </si>
  <si>
    <t>ROW excl US, Canada, South Africa &amp; Japan</t>
  </si>
  <si>
    <t>Wholesale sales</t>
  </si>
  <si>
    <t>First4Figures &lt;kanako@first4figures.com&gt;</t>
  </si>
  <si>
    <t>FUN1</t>
  </si>
  <si>
    <t>US &amp; Canada</t>
  </si>
  <si>
    <t>Takuna Shoten</t>
  </si>
  <si>
    <t>TS1</t>
  </si>
  <si>
    <t>Area</t>
  </si>
  <si>
    <t>EU</t>
  </si>
  <si>
    <t>Warehouse</t>
  </si>
  <si>
    <t>Column no</t>
  </si>
  <si>
    <t>AD</t>
  </si>
  <si>
    <t>Andorra</t>
  </si>
  <si>
    <t>Europe</t>
  </si>
  <si>
    <t>SK</t>
  </si>
  <si>
    <t>AE</t>
  </si>
  <si>
    <t>United Arab Emirates</t>
  </si>
  <si>
    <t>Middle East</t>
  </si>
  <si>
    <t>HK</t>
  </si>
  <si>
    <t>AF</t>
  </si>
  <si>
    <t>Afghanistan</t>
  </si>
  <si>
    <t>APAC</t>
  </si>
  <si>
    <t>US</t>
  </si>
  <si>
    <t>EXCL</t>
  </si>
  <si>
    <t>AG</t>
  </si>
  <si>
    <t>Antigua and Barbuda</t>
  </si>
  <si>
    <t>AMERICAS</t>
  </si>
  <si>
    <t>Caribbean</t>
  </si>
  <si>
    <t>AI</t>
  </si>
  <si>
    <t>Anguilla</t>
  </si>
  <si>
    <t>AL</t>
  </si>
  <si>
    <t>Albania"</t>
  </si>
  <si>
    <t>AM</t>
  </si>
  <si>
    <t>Armenia</t>
  </si>
  <si>
    <t>AN</t>
  </si>
  <si>
    <t>Netherlands Antilles</t>
  </si>
  <si>
    <t>AO</t>
  </si>
  <si>
    <t>Angola</t>
  </si>
  <si>
    <t>Africa</t>
  </si>
  <si>
    <t>AQ</t>
  </si>
  <si>
    <t>Antarctica</t>
  </si>
  <si>
    <t>South America</t>
  </si>
  <si>
    <t>AR</t>
  </si>
  <si>
    <t>Argentina</t>
  </si>
  <si>
    <t>AS</t>
  </si>
  <si>
    <t>American Samoa</t>
  </si>
  <si>
    <t>AT</t>
  </si>
  <si>
    <t>Austria</t>
  </si>
  <si>
    <t>AU</t>
  </si>
  <si>
    <t>Australia</t>
  </si>
  <si>
    <t>Oceania</t>
  </si>
  <si>
    <t>AW</t>
  </si>
  <si>
    <t>Aruba</t>
  </si>
  <si>
    <t>AX</t>
  </si>
  <si>
    <t>Ã…land Islands"</t>
  </si>
  <si>
    <t>AZ</t>
  </si>
  <si>
    <t>Azerbaijan</t>
  </si>
  <si>
    <t>BA</t>
  </si>
  <si>
    <t>Bosnia and Herzegovina</t>
  </si>
  <si>
    <t>XXXX</t>
  </si>
  <si>
    <t>BB</t>
  </si>
  <si>
    <t>Barbados</t>
  </si>
  <si>
    <t>BD</t>
  </si>
  <si>
    <t>Bangladesh</t>
  </si>
  <si>
    <t>BE</t>
  </si>
  <si>
    <t>Belgium</t>
  </si>
  <si>
    <t>BF</t>
  </si>
  <si>
    <t>Burkina Faso</t>
  </si>
  <si>
    <t>BG</t>
  </si>
  <si>
    <t>Bulgaria</t>
  </si>
  <si>
    <t>BH</t>
  </si>
  <si>
    <t>Bahrain</t>
  </si>
  <si>
    <t>BI</t>
  </si>
  <si>
    <t>Burundi</t>
  </si>
  <si>
    <t>BJ</t>
  </si>
  <si>
    <t>Benin</t>
  </si>
  <si>
    <t>BL</t>
  </si>
  <si>
    <t>Saint BarthÃ©lemy</t>
  </si>
  <si>
    <t>BM</t>
  </si>
  <si>
    <t>Bermuda</t>
  </si>
  <si>
    <t>BN</t>
  </si>
  <si>
    <t>Brunei Darussalam</t>
  </si>
  <si>
    <t>Brunei</t>
  </si>
  <si>
    <t>BO</t>
  </si>
  <si>
    <t>Bolivia</t>
  </si>
  <si>
    <t>BR</t>
  </si>
  <si>
    <t>Brazil</t>
  </si>
  <si>
    <t>BS</t>
  </si>
  <si>
    <t>Bahamas</t>
  </si>
  <si>
    <t>BT</t>
  </si>
  <si>
    <t>Bhutan</t>
  </si>
  <si>
    <t>BV</t>
  </si>
  <si>
    <t>Bouvet Island</t>
  </si>
  <si>
    <t>BW</t>
  </si>
  <si>
    <t>Botswana</t>
  </si>
  <si>
    <t>BY</t>
  </si>
  <si>
    <t>Belarus</t>
  </si>
  <si>
    <t>BZ</t>
  </si>
  <si>
    <t>Belize</t>
  </si>
  <si>
    <t>Central America</t>
  </si>
  <si>
    <t>CA</t>
  </si>
  <si>
    <t>Canada</t>
  </si>
  <si>
    <t>CC</t>
  </si>
  <si>
    <t>Cocos (Keeling) Islands</t>
  </si>
  <si>
    <t>CD</t>
  </si>
  <si>
    <t>Congo - Kinshasa</t>
  </si>
  <si>
    <t>CF</t>
  </si>
  <si>
    <t>Central African Republic</t>
  </si>
  <si>
    <t>CG</t>
  </si>
  <si>
    <t>Congo - Brazzaville</t>
  </si>
  <si>
    <t>CH</t>
  </si>
  <si>
    <t>Switzerland</t>
  </si>
  <si>
    <t>CI</t>
  </si>
  <si>
    <t>CÃ´te dâ€™Ivoire</t>
  </si>
  <si>
    <t>CK</t>
  </si>
  <si>
    <t>Cook Islands</t>
  </si>
  <si>
    <t>CL</t>
  </si>
  <si>
    <t>Chile</t>
  </si>
  <si>
    <t>CM</t>
  </si>
  <si>
    <t>Cameroon</t>
  </si>
  <si>
    <t>CN</t>
  </si>
  <si>
    <t>China</t>
  </si>
  <si>
    <t>CO</t>
  </si>
  <si>
    <t>Colombia</t>
  </si>
  <si>
    <t>CR</t>
  </si>
  <si>
    <t>Costa Rica</t>
  </si>
  <si>
    <t>CU</t>
  </si>
  <si>
    <t>Cuba</t>
  </si>
  <si>
    <t>CV</t>
  </si>
  <si>
    <t>Cape Verde</t>
  </si>
  <si>
    <t>CX</t>
  </si>
  <si>
    <t>Christmas Island</t>
  </si>
  <si>
    <t>CY</t>
  </si>
  <si>
    <t>Cyprus</t>
  </si>
  <si>
    <t>CZ</t>
  </si>
  <si>
    <t>Czech republic</t>
  </si>
  <si>
    <t>Czech Republic</t>
  </si>
  <si>
    <t>DE</t>
  </si>
  <si>
    <t>Germany</t>
  </si>
  <si>
    <t>DJ</t>
  </si>
  <si>
    <t>Djibouti</t>
  </si>
  <si>
    <t>DK</t>
  </si>
  <si>
    <t>Denmark</t>
  </si>
  <si>
    <t>DM</t>
  </si>
  <si>
    <t>Dominica</t>
  </si>
  <si>
    <t>DO</t>
  </si>
  <si>
    <t>Dominican Republic</t>
  </si>
  <si>
    <t>DZ</t>
  </si>
  <si>
    <t>Algeria</t>
  </si>
  <si>
    <t>EC</t>
  </si>
  <si>
    <t>Equador</t>
  </si>
  <si>
    <t>Ecuador</t>
  </si>
  <si>
    <t>EE</t>
  </si>
  <si>
    <t>Estonia</t>
  </si>
  <si>
    <t>EG</t>
  </si>
  <si>
    <t>Egypt</t>
  </si>
  <si>
    <t>EH</t>
  </si>
  <si>
    <t>Western Sahara</t>
  </si>
  <si>
    <t>ER</t>
  </si>
  <si>
    <t>Eritrea</t>
  </si>
  <si>
    <t>ES</t>
  </si>
  <si>
    <t>Spain</t>
  </si>
  <si>
    <t>ET</t>
  </si>
  <si>
    <t>Ethiopia</t>
  </si>
  <si>
    <t>FI</t>
  </si>
  <si>
    <t>Finland</t>
  </si>
  <si>
    <t>FJ</t>
  </si>
  <si>
    <t>Fiji</t>
  </si>
  <si>
    <t>FK</t>
  </si>
  <si>
    <t>Falkland Islands</t>
  </si>
  <si>
    <t>FM</t>
  </si>
  <si>
    <t>Micronesia</t>
  </si>
  <si>
    <t>FO</t>
  </si>
  <si>
    <t>Faroe Islands</t>
  </si>
  <si>
    <t>FR</t>
  </si>
  <si>
    <t>France</t>
  </si>
  <si>
    <t>GA</t>
  </si>
  <si>
    <t>Gabon</t>
  </si>
  <si>
    <t>GB</t>
  </si>
  <si>
    <t>Great Britain (United Kingdom)</t>
  </si>
  <si>
    <t>UK</t>
  </si>
  <si>
    <t>United Kingdom</t>
  </si>
  <si>
    <t>fun2</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</si>
  <si>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</si>
  <si>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</si>
  <si>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</si>
  <si>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</si>
  <si>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</si>
  <si>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</si>
  <si>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</si>
  <si>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</si>
  <si>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</si>
  <si>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</si>
  <si>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</si>
  <si>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</si>
  <si>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</si>
  <si>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</si>
  <si>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</si>
  <si>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</si>
  <si>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</si>
  <si>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</si>
  <si>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</si>
  <si>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</si>
  <si>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</si>
  <si>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</si>
  <si>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</si>
  <si>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</si>
  <si>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</si>
  <si>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</si>
  <si>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&amp;amp; South Sandwich Islands</t>
  </si>
  <si>
    <t>GT</t>
  </si>
  <si>
    <t>Guatamala</t>
  </si>
  <si>
    <t>Guatemala</t>
  </si>
  <si>
    <t>GU</t>
  </si>
  <si>
    <t>Guam</t>
  </si>
  <si>
    <t>GW</t>
  </si>
  <si>
    <t>Guinea-Bissau</t>
  </si>
  <si>
    <t>GY</t>
  </si>
  <si>
    <t>Guyana</t>
  </si>
  <si>
    <t>Hong Kong</t>
  </si>
  <si>
    <t>Hong Kong SAR China</t>
  </si>
  <si>
    <t>HM</t>
  </si>
  <si>
    <t>Heard &amp;amp; McDonald Islands</t>
  </si>
  <si>
    <t>HN</t>
  </si>
  <si>
    <t>Honduras</t>
  </si>
  <si>
    <t>HR</t>
  </si>
  <si>
    <t>Croatia</t>
  </si>
  <si>
    <t>HT</t>
  </si>
  <si>
    <t>Haiti</t>
  </si>
  <si>
    <t>HU</t>
  </si>
  <si>
    <t>Hungary</t>
  </si>
  <si>
    <t>ID</t>
  </si>
  <si>
    <t>Indonesia</t>
  </si>
  <si>
    <t>IE</t>
  </si>
  <si>
    <t>Ireland (Republic of Ireland)</t>
  </si>
  <si>
    <t>Ireland</t>
  </si>
  <si>
    <t>IL</t>
  </si>
  <si>
    <t>Israel</t>
  </si>
  <si>
    <t>IM</t>
  </si>
  <si>
    <t>Isle of Man</t>
  </si>
  <si>
    <t>IN</t>
  </si>
  <si>
    <t>India</t>
  </si>
  <si>
    <t>IO</t>
  </si>
  <si>
    <t>British Indian Ocean Territory</t>
  </si>
  <si>
    <t>IQ</t>
  </si>
  <si>
    <t>Iraq</t>
  </si>
  <si>
    <t>IR</t>
  </si>
  <si>
    <t>Iran</t>
  </si>
  <si>
    <t>IS</t>
  </si>
  <si>
    <t>Iceland</t>
  </si>
  <si>
    <t>IT</t>
  </si>
  <si>
    <t>Italy</t>
  </si>
  <si>
    <t>JE</t>
  </si>
  <si>
    <t>Jersey</t>
  </si>
  <si>
    <t>JM</t>
  </si>
  <si>
    <t>Jamaica</t>
  </si>
  <si>
    <t>JO</t>
  </si>
  <si>
    <t>Jordan</t>
  </si>
  <si>
    <t>JP</t>
  </si>
  <si>
    <t>KE</t>
  </si>
  <si>
    <t>Kenya</t>
  </si>
  <si>
    <t>KG</t>
  </si>
  <si>
    <t>Kyrgyzstan</t>
  </si>
  <si>
    <t>KH</t>
  </si>
  <si>
    <t>Cambodia</t>
  </si>
  <si>
    <t>KI</t>
  </si>
  <si>
    <t>Kiribati</t>
  </si>
  <si>
    <t>KM</t>
  </si>
  <si>
    <t>Comoros</t>
  </si>
  <si>
    <t>KN</t>
  </si>
  <si>
    <t>Saint Kitts and Nevis</t>
  </si>
  <si>
    <t>KP</t>
  </si>
  <si>
    <t>North Korea</t>
  </si>
  <si>
    <t>KR</t>
  </si>
  <si>
    <t>South Korea</t>
  </si>
  <si>
    <t>KW</t>
  </si>
  <si>
    <t>Kuwait</t>
  </si>
  <si>
    <t>KY</t>
  </si>
  <si>
    <t>Cayman Islands</t>
  </si>
  <si>
    <t>KZ</t>
  </si>
  <si>
    <t>Kazakhstan</t>
  </si>
  <si>
    <t>LA</t>
  </si>
  <si>
    <t>Laos</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</si>
  <si>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</si>
  <si>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</si>
  <si>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</si>
  <si>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</si>
  <si>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</si>
  <si>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</si>
  <si>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</si>
  <si>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</si>
  <si>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</si>
  <si>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</si>
  <si>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</si>
  <si>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</si>
  <si>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</si>
  <si>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</si>
  <si>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</si>
  <si>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</si>
  <si>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</si>
  <si>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</si>
  <si>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</si>
  <si>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</si>
  <si>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</si>
  <si>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</si>
  <si>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</si>
  <si>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</si>
  <si>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</si>
  <si>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</si>
  <si>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ME</t>
  </si>
  <si>
    <t>Montenegro</t>
  </si>
  <si>
    <t>MF</t>
  </si>
  <si>
    <t>Saint Martin</t>
  </si>
  <si>
    <t>MG</t>
  </si>
  <si>
    <t>Madagascar</t>
  </si>
  <si>
    <t>MH</t>
  </si>
  <si>
    <t>Marshall Islands</t>
  </si>
  <si>
    <t>MK</t>
  </si>
  <si>
    <t>Macedonia</t>
  </si>
  <si>
    <t>ML</t>
  </si>
  <si>
    <t>Mali</t>
  </si>
  <si>
    <t>MM</t>
  </si>
  <si>
    <t>Myanmar (Burma)</t>
  </si>
  <si>
    <t>MN</t>
  </si>
  <si>
    <t>Mongolia</t>
  </si>
  <si>
    <t>MO</t>
  </si>
  <si>
    <t>Macau</t>
  </si>
  <si>
    <t>Macau SAR China</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</si>
  <si>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</si>
  <si>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</si>
  <si>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</si>
  <si>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</si>
  <si>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</si>
  <si>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</si>
  <si>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</si>
  <si>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</si>
  <si>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</si>
  <si>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</si>
  <si>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</si>
  <si>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</si>
  <si>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</si>
  <si>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</si>
  <si>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</si>
  <si>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</si>
  <si>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</si>
  <si>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</si>
  <si>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</si>
  <si>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</si>
  <si>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</si>
  <si>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</si>
  <si>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</si>
  <si>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</si>
  <si>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</si>
  <si>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</si>
  <si>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</si>
  <si>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</si>
  <si>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</si>
  <si>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</si>
  <si>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</si>
  <si>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</si>
  <si>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</si>
  <si>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</si>
  <si>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</si>
  <si>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</si>
  <si>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</si>
  <si>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</si>
  <si>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</si>
  <si>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</si>
  <si>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</si>
  <si>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</si>
  <si>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</si>
  <si>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</si>
  <si>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</si>
  <si>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</si>
  <si>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</si>
  <si>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</si>
  <si>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</si>
  <si>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</si>
  <si>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</si>
  <si>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</si>
  <si>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</si>
  <si>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</si>
  <si>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</si>
  <si>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</si>
  <si>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</si>
  <si>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</si>
  <si>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</si>
  <si>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</si>
  <si>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</si>
  <si>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</si>
  <si>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</si>
  <si>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</si>
  <si>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</si>
  <si>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 Islands</t>
  </si>
  <si>
    <t>PR</t>
  </si>
  <si>
    <t>Puerto Rico</t>
  </si>
  <si>
    <t>PS</t>
  </si>
  <si>
    <t>Palestinian Territories</t>
  </si>
  <si>
    <t>PT</t>
  </si>
  <si>
    <t>Portugal</t>
  </si>
  <si>
    <t>PW</t>
  </si>
  <si>
    <t>Palau</t>
  </si>
  <si>
    <t>PY</t>
  </si>
  <si>
    <t>Paraguay</t>
  </si>
  <si>
    <t>QA</t>
  </si>
  <si>
    <t>Qatar</t>
  </si>
  <si>
    <t>RE</t>
  </si>
  <si>
    <t>Reunion</t>
  </si>
  <si>
    <t>RÃ©union</t>
  </si>
  <si>
    <t>RO</t>
  </si>
  <si>
    <t>Romania</t>
  </si>
  <si>
    <t>RS</t>
  </si>
  <si>
    <t>Serbia</t>
  </si>
  <si>
    <t>RU</t>
  </si>
  <si>
    <t>Russia</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</si>
  <si>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</si>
  <si>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</si>
  <si>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</si>
  <si>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</si>
  <si>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</si>
  <si>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</si>
  <si>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</si>
  <si>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</si>
  <si>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</si>
  <si>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</si>
  <si>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</si>
  <si>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</si>
  <si>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</si>
  <si>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</si>
  <si>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</si>
  <si>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</si>
  <si>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</si>
  <si>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</si>
  <si>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</si>
  <si>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</si>
  <si>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t>
  </si>
  <si>
    <t>Slovakia</t>
  </si>
  <si>
    <t>SL</t>
  </si>
  <si>
    <t>Sierra Leone</t>
  </si>
  <si>
    <t>SM</t>
  </si>
  <si>
    <t>San Marino</t>
  </si>
  <si>
    <t>SN</t>
  </si>
  <si>
    <t>Senegal</t>
  </si>
  <si>
    <t>SO</t>
  </si>
  <si>
    <t>Somalia</t>
  </si>
  <si>
    <t>SR</t>
  </si>
  <si>
    <t>Suriname</t>
  </si>
  <si>
    <t>ST</t>
  </si>
  <si>
    <t>SÃ£o TomÃ© and PrÃ­ncipe</t>
  </si>
  <si>
    <t>SV</t>
  </si>
  <si>
    <t>El Salvador</t>
  </si>
  <si>
    <t>SY</t>
  </si>
  <si>
    <t>Syria</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</si>
  <si>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</si>
  <si>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</si>
  <si>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</si>
  <si>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</si>
  <si>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</si>
  <si>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</si>
  <si>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</si>
  <si>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</si>
  <si>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</si>
  <si>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</si>
  <si>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</si>
  <si>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</si>
  <si>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</si>
  <si>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</si>
  <si>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</si>
  <si>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</si>
  <si>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</si>
  <si>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</si>
  <si>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</si>
  <si>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</si>
  <si>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</si>
  <si>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</si>
  <si>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</si>
  <si>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</si>
  <si>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oceania</t>
  </si>
  <si>
    <t>TR</t>
  </si>
  <si>
    <t>Turkey</t>
  </si>
  <si>
    <t>TT</t>
  </si>
  <si>
    <t>Trinidad and Tobago</t>
  </si>
  <si>
    <t>TV</t>
  </si>
  <si>
    <t>Tuvalu</t>
  </si>
  <si>
    <t>TW</t>
  </si>
  <si>
    <t>Taiwan</t>
  </si>
  <si>
    <t>TZ</t>
  </si>
  <si>
    <t>Tanzania</t>
  </si>
  <si>
    <t>UA</t>
  </si>
  <si>
    <t>Ukraine</t>
  </si>
  <si>
    <t>UG</t>
  </si>
  <si>
    <t>Uganda</t>
  </si>
  <si>
    <t>United States</t>
  </si>
  <si>
    <t>US selected="selected"</t>
  </si>
  <si>
    <t>UY</t>
  </si>
  <si>
    <t>Uruguay</t>
  </si>
  <si>
    <t>UZ</t>
  </si>
  <si>
    <t>Uzbekistan</t>
  </si>
  <si>
    <t>VA</t>
  </si>
  <si>
    <t>Vatican City</t>
  </si>
  <si>
    <t>VC</t>
  </si>
  <si>
    <t>St. Vincent &amp;amp; Grenadines</t>
  </si>
  <si>
    <t>VE</t>
  </si>
  <si>
    <t>Venezuela</t>
  </si>
  <si>
    <t>VG</t>
  </si>
  <si>
    <t>British Virgin Islands</t>
  </si>
  <si>
    <t>VI</t>
  </si>
  <si>
    <t>U.S. Virgin Islands</t>
  </si>
  <si>
    <t>VN</t>
  </si>
  <si>
    <t>Vietnam</t>
  </si>
  <si>
    <t>VU</t>
  </si>
  <si>
    <t>Vanuatu</t>
  </si>
  <si>
    <t>WF</t>
  </si>
  <si>
    <t>Wallis and Futuna</t>
  </si>
  <si>
    <t>WS</t>
  </si>
  <si>
    <t>Samoa</t>
  </si>
  <si>
    <t>YE</t>
  </si>
  <si>
    <t>Yemen</t>
  </si>
  <si>
    <t>YT</t>
  </si>
  <si>
    <t>Mayotte</t>
  </si>
  <si>
    <t>ZA</t>
  </si>
  <si>
    <t>South Africa</t>
  </si>
  <si>
    <t>ZM</t>
  </si>
  <si>
    <t>Zambia</t>
  </si>
  <si>
    <t>ZW</t>
  </si>
  <si>
    <t>Zimbabwe</t>
  </si>
  <si>
    <t>Country</t>
  </si>
  <si>
    <t>2 Digit Code</t>
  </si>
  <si>
    <t>3 Digit Code</t>
  </si>
  <si>
    <t xml:space="preserve"> Afghanistan</t>
  </si>
  <si>
    <t xml:space="preserve"> AFG</t>
  </si>
  <si>
    <t xml:space="preserve"> Albania</t>
  </si>
  <si>
    <t xml:space="preserve"> ALB</t>
  </si>
  <si>
    <t xml:space="preserve"> Algeria</t>
  </si>
  <si>
    <t xml:space="preserve"> DZA</t>
  </si>
  <si>
    <t xml:space="preserve"> American Samoa</t>
  </si>
  <si>
    <t xml:space="preserve"> ASM</t>
  </si>
  <si>
    <t xml:space="preserve"> Andorra</t>
  </si>
  <si>
    <t xml:space="preserve"> AND</t>
  </si>
  <si>
    <t xml:space="preserve"> Angola</t>
  </si>
  <si>
    <t xml:space="preserve"> AGO</t>
  </si>
  <si>
    <t xml:space="preserve"> Anguilla</t>
  </si>
  <si>
    <t xml:space="preserve"> AIA</t>
  </si>
  <si>
    <t xml:space="preserve"> Antarctica</t>
  </si>
  <si>
    <t xml:space="preserve"> ATA</t>
  </si>
  <si>
    <t xml:space="preserve"> Antigua and Barbuda</t>
  </si>
  <si>
    <t xml:space="preserve"> ATG</t>
  </si>
  <si>
    <t xml:space="preserve"> Argentina</t>
  </si>
  <si>
    <t xml:space="preserve"> ARG</t>
  </si>
  <si>
    <t xml:space="preserve"> Armenia</t>
  </si>
  <si>
    <t xml:space="preserve"> ARM</t>
  </si>
  <si>
    <t xml:space="preserve"> Aruba</t>
  </si>
  <si>
    <t xml:space="preserve"> ABW</t>
  </si>
  <si>
    <t xml:space="preserve"> Australia</t>
  </si>
  <si>
    <t xml:space="preserve"> AUS</t>
  </si>
  <si>
    <t xml:space="preserve"> Austria</t>
  </si>
  <si>
    <t xml:space="preserve"> AUT</t>
  </si>
  <si>
    <t xml:space="preserve"> Azerbaijan</t>
  </si>
  <si>
    <t xml:space="preserve"> AZE</t>
  </si>
  <si>
    <t xml:space="preserve"> Bahamas</t>
  </si>
  <si>
    <t xml:space="preserve"> BHS</t>
  </si>
  <si>
    <t xml:space="preserve"> Bahrain</t>
  </si>
  <si>
    <t xml:space="preserve"> BHR</t>
  </si>
  <si>
    <t xml:space="preserve"> Bangladesh</t>
  </si>
  <si>
    <t xml:space="preserve"> BGD</t>
  </si>
  <si>
    <t xml:space="preserve"> Barbados</t>
  </si>
  <si>
    <t xml:space="preserve"> BRB</t>
  </si>
  <si>
    <t xml:space="preserve"> Belarus</t>
  </si>
  <si>
    <t xml:space="preserve"> BLR</t>
  </si>
  <si>
    <t xml:space="preserve"> Belgium</t>
  </si>
  <si>
    <t xml:space="preserve"> BEL</t>
  </si>
  <si>
    <t xml:space="preserve"> Belize</t>
  </si>
  <si>
    <t xml:space="preserve"> BLZ</t>
  </si>
  <si>
    <t xml:space="preserve"> Benin</t>
  </si>
  <si>
    <t xml:space="preserve"> BEN</t>
  </si>
  <si>
    <t xml:space="preserve"> Bermuda</t>
  </si>
  <si>
    <t xml:space="preserve"> BMU</t>
  </si>
  <si>
    <t xml:space="preserve"> Bhutan</t>
  </si>
  <si>
    <t xml:space="preserve"> BTN</t>
  </si>
  <si>
    <t xml:space="preserve"> Bolivia</t>
  </si>
  <si>
    <t xml:space="preserve"> BOL</t>
  </si>
  <si>
    <t xml:space="preserve"> Bosnia and Herzegovina</t>
  </si>
  <si>
    <t xml:space="preserve"> BIH</t>
  </si>
  <si>
    <t xml:space="preserve"> Botswana</t>
  </si>
  <si>
    <t xml:space="preserve"> BWA</t>
  </si>
  <si>
    <t xml:space="preserve"> Bouvet Island</t>
  </si>
  <si>
    <t xml:space="preserve"> BVT</t>
  </si>
  <si>
    <t xml:space="preserve"> Brazil</t>
  </si>
  <si>
    <t xml:space="preserve"> BRA</t>
  </si>
  <si>
    <t xml:space="preserve"> British Indian Ocean Territory</t>
  </si>
  <si>
    <t xml:space="preserve"> IOT</t>
  </si>
  <si>
    <t xml:space="preserve"> British Virgin Islands</t>
  </si>
  <si>
    <t xml:space="preserve"> VGB</t>
  </si>
  <si>
    <t xml:space="preserve"> Brunei</t>
  </si>
  <si>
    <t xml:space="preserve"> BRN</t>
  </si>
  <si>
    <t xml:space="preserve"> Bulgaria</t>
  </si>
  <si>
    <t xml:space="preserve"> BGR</t>
  </si>
  <si>
    <t xml:space="preserve"> Burkina Faso</t>
  </si>
  <si>
    <t xml:space="preserve"> BFA</t>
  </si>
  <si>
    <t xml:space="preserve"> Burundi</t>
  </si>
  <si>
    <t xml:space="preserve"> BDI</t>
  </si>
  <si>
    <t xml:space="preserve"> Cambodia</t>
  </si>
  <si>
    <t xml:space="preserve"> KHM</t>
  </si>
  <si>
    <t xml:space="preserve"> Cameroon</t>
  </si>
  <si>
    <t xml:space="preserve"> CMR</t>
  </si>
  <si>
    <t xml:space="preserve"> Canada</t>
  </si>
  <si>
    <t xml:space="preserve"> CAN</t>
  </si>
  <si>
    <t xml:space="preserve"> Cape Verde</t>
  </si>
  <si>
    <t xml:space="preserve"> CPV</t>
  </si>
  <si>
    <t xml:space="preserve"> Cayman Islands</t>
  </si>
  <si>
    <t xml:space="preserve"> CYM</t>
  </si>
  <si>
    <t xml:space="preserve"> Central African Republic</t>
  </si>
  <si>
    <t xml:space="preserve"> CAF</t>
  </si>
  <si>
    <t xml:space="preserve"> Chad</t>
  </si>
  <si>
    <t xml:space="preserve"> TCD</t>
  </si>
  <si>
    <t xml:space="preserve"> Chile</t>
  </si>
  <si>
    <t xml:space="preserve"> CHL</t>
  </si>
  <si>
    <t xml:space="preserve"> China</t>
  </si>
  <si>
    <t xml:space="preserve"> CHN</t>
  </si>
  <si>
    <t xml:space="preserve"> Christmas Island</t>
  </si>
  <si>
    <t xml:space="preserve"> CXR</t>
  </si>
  <si>
    <t xml:space="preserve"> Cocos [Keeling] Islands</t>
  </si>
  <si>
    <t xml:space="preserve"> CCK</t>
  </si>
  <si>
    <t xml:space="preserve"> Colombia</t>
  </si>
  <si>
    <t xml:space="preserve"> COL</t>
  </si>
  <si>
    <t xml:space="preserve"> Comoros</t>
  </si>
  <si>
    <t xml:space="preserve"> COM</t>
  </si>
  <si>
    <t xml:space="preserve"> Congo</t>
  </si>
  <si>
    <t xml:space="preserve"> COG</t>
  </si>
  <si>
    <t xml:space="preserve"> COD</t>
  </si>
  <si>
    <t xml:space="preserve"> Cook Islands</t>
  </si>
  <si>
    <t xml:space="preserve"> COK</t>
  </si>
  <si>
    <t xml:space="preserve"> Costa Rica</t>
  </si>
  <si>
    <t xml:space="preserve"> CRI</t>
  </si>
  <si>
    <t xml:space="preserve"> Croatia</t>
  </si>
  <si>
    <t xml:space="preserve"> HRV</t>
  </si>
  <si>
    <t xml:space="preserve"> Cuba</t>
  </si>
  <si>
    <t xml:space="preserve"> CUB</t>
  </si>
  <si>
    <t xml:space="preserve"> Cyprus</t>
  </si>
  <si>
    <t xml:space="preserve"> CYP</t>
  </si>
  <si>
    <t xml:space="preserve"> Czech Republic</t>
  </si>
  <si>
    <t xml:space="preserve"> CZE</t>
  </si>
  <si>
    <t xml:space="preserve"> Cote d??Ivoire</t>
  </si>
  <si>
    <t xml:space="preserve"> CIV</t>
  </si>
  <si>
    <t xml:space="preserve"> Denmark</t>
  </si>
  <si>
    <t xml:space="preserve"> DNK</t>
  </si>
  <si>
    <t xml:space="preserve"> Djibouti</t>
  </si>
  <si>
    <t xml:space="preserve"> DJI</t>
  </si>
  <si>
    <t xml:space="preserve"> Dominica</t>
  </si>
  <si>
    <t xml:space="preserve"> DMA</t>
  </si>
  <si>
    <t xml:space="preserve"> Dominican Republic</t>
  </si>
  <si>
    <t xml:space="preserve"> DOM</t>
  </si>
  <si>
    <t xml:space="preserve"> Ecuador</t>
  </si>
  <si>
    <t xml:space="preserve"> ECU</t>
  </si>
  <si>
    <t xml:space="preserve"> Egypt</t>
  </si>
  <si>
    <t xml:space="preserve"> EGY</t>
  </si>
  <si>
    <t xml:space="preserve"> El Salvador</t>
  </si>
  <si>
    <t xml:space="preserve"> SLV</t>
  </si>
  <si>
    <t xml:space="preserve"> Equatorial Guinea</t>
  </si>
  <si>
    <t xml:space="preserve"> GNQ</t>
  </si>
  <si>
    <t xml:space="preserve"> Eritrea</t>
  </si>
  <si>
    <t xml:space="preserve"> ERI</t>
  </si>
  <si>
    <t xml:space="preserve"> Estonia</t>
  </si>
  <si>
    <t xml:space="preserve"> EST</t>
  </si>
  <si>
    <t xml:space="preserve"> Ethiopia</t>
  </si>
  <si>
    <t xml:space="preserve"> ETH</t>
  </si>
  <si>
    <t xml:space="preserve"> Falkland Islands</t>
  </si>
  <si>
    <t xml:space="preserve"> FLK</t>
  </si>
  <si>
    <t xml:space="preserve"> Faroe Islands</t>
  </si>
  <si>
    <t xml:space="preserve"> FRO</t>
  </si>
  <si>
    <t xml:space="preserve"> Fiji</t>
  </si>
  <si>
    <t xml:space="preserve"> FJI</t>
  </si>
  <si>
    <t xml:space="preserve"> Finland</t>
  </si>
  <si>
    <t xml:space="preserve"> FIN</t>
  </si>
  <si>
    <t xml:space="preserve"> France</t>
  </si>
  <si>
    <t xml:space="preserve"> FRA</t>
  </si>
  <si>
    <t xml:space="preserve"> French Guiana</t>
  </si>
  <si>
    <t xml:space="preserve"> GUF</t>
  </si>
  <si>
    <t xml:space="preserve"> French Polynesia</t>
  </si>
  <si>
    <t xml:space="preserve"> PYF</t>
  </si>
  <si>
    <t xml:space="preserve"> French Southern Territories</t>
  </si>
  <si>
    <t xml:space="preserve"> ATF</t>
  </si>
  <si>
    <t xml:space="preserve"> Gabon</t>
  </si>
  <si>
    <t xml:space="preserve"> GAB</t>
  </si>
  <si>
    <t xml:space="preserve"> Gambia</t>
  </si>
  <si>
    <t xml:space="preserve"> GMB</t>
  </si>
  <si>
    <t xml:space="preserve"> Georgia</t>
  </si>
  <si>
    <t xml:space="preserve"> GEO</t>
  </si>
  <si>
    <t xml:space="preserve"> Germany</t>
  </si>
  <si>
    <t xml:space="preserve"> DEU</t>
  </si>
  <si>
    <t xml:space="preserve"> Ghana</t>
  </si>
  <si>
    <t xml:space="preserve"> GHA</t>
  </si>
  <si>
    <t xml:space="preserve"> Gibraltar</t>
  </si>
  <si>
    <t xml:space="preserve"> GIB</t>
  </si>
  <si>
    <t xml:space="preserve"> Greece</t>
  </si>
  <si>
    <t xml:space="preserve"> GRC</t>
  </si>
  <si>
    <t xml:space="preserve"> Greenland</t>
  </si>
  <si>
    <t xml:space="preserve"> GRL</t>
  </si>
  <si>
    <t xml:space="preserve"> Grenada</t>
  </si>
  <si>
    <t xml:space="preserve"> GRD</t>
  </si>
  <si>
    <t xml:space="preserve"> Guadeloupe</t>
  </si>
  <si>
    <t xml:space="preserve"> GLP</t>
  </si>
  <si>
    <t xml:space="preserve"> Guam</t>
  </si>
  <si>
    <t xml:space="preserve"> GUM</t>
  </si>
  <si>
    <t xml:space="preserve"> Guatemala</t>
  </si>
  <si>
    <t xml:space="preserve"> GTM</t>
  </si>
  <si>
    <t xml:space="preserve"> Guernsey</t>
  </si>
  <si>
    <t xml:space="preserve"> GGY</t>
  </si>
  <si>
    <t xml:space="preserve"> Guinea</t>
  </si>
  <si>
    <t xml:space="preserve"> GIN</t>
  </si>
  <si>
    <t xml:space="preserve"> GNB</t>
  </si>
  <si>
    <t xml:space="preserve"> Guyana</t>
  </si>
  <si>
    <t xml:space="preserve"> GUY</t>
  </si>
  <si>
    <t xml:space="preserve"> Haiti</t>
  </si>
  <si>
    <t xml:space="preserve"> HTI</t>
  </si>
  <si>
    <t xml:space="preserve"> Heard Island and McDonald Islands</t>
  </si>
  <si>
    <t xml:space="preserve"> HMD</t>
  </si>
  <si>
    <t xml:space="preserve"> Honduras</t>
  </si>
  <si>
    <t xml:space="preserve"> HND</t>
  </si>
  <si>
    <t xml:space="preserve"> Hong Kong SAR China</t>
  </si>
  <si>
    <t xml:space="preserve"> HKG</t>
  </si>
  <si>
    <t xml:space="preserve"> Hungary</t>
  </si>
  <si>
    <t xml:space="preserve"> HUN</t>
  </si>
  <si>
    <t xml:space="preserve"> Iceland</t>
  </si>
  <si>
    <t xml:space="preserve"> ISL</t>
  </si>
  <si>
    <t xml:space="preserve"> India</t>
  </si>
  <si>
    <t xml:space="preserve"> IND</t>
  </si>
  <si>
    <t xml:space="preserve"> Indonesia</t>
  </si>
  <si>
    <t xml:space="preserve"> IDN</t>
  </si>
  <si>
    <t xml:space="preserve"> Iran</t>
  </si>
  <si>
    <t xml:space="preserve"> IRN</t>
  </si>
  <si>
    <t xml:space="preserve"> Iraq</t>
  </si>
  <si>
    <t xml:space="preserve"> IRQ</t>
  </si>
  <si>
    <t xml:space="preserve"> Ireland</t>
  </si>
  <si>
    <t xml:space="preserve"> IRL</t>
  </si>
  <si>
    <t xml:space="preserve"> Isle of Man</t>
  </si>
  <si>
    <t xml:space="preserve"> IMN</t>
  </si>
  <si>
    <t xml:space="preserve"> Israel</t>
  </si>
  <si>
    <t xml:space="preserve"> ISR</t>
  </si>
  <si>
    <t xml:space="preserve"> Italy</t>
  </si>
  <si>
    <t xml:space="preserve"> ITA</t>
  </si>
  <si>
    <t xml:space="preserve"> Jamaica</t>
  </si>
  <si>
    <t xml:space="preserve"> JAM</t>
  </si>
  <si>
    <t xml:space="preserve"> Japan</t>
  </si>
  <si>
    <t xml:space="preserve"> JPN</t>
  </si>
  <si>
    <t xml:space="preserve"> Jersey</t>
  </si>
  <si>
    <t xml:space="preserve"> JEY</t>
  </si>
  <si>
    <t xml:space="preserve"> Jordan</t>
  </si>
  <si>
    <t xml:space="preserve"> JOR</t>
  </si>
  <si>
    <t xml:space="preserve"> Kazakhstan</t>
  </si>
  <si>
    <t xml:space="preserve"> KAZ</t>
  </si>
  <si>
    <t xml:space="preserve"> Kenya</t>
  </si>
  <si>
    <t xml:space="preserve"> KEN</t>
  </si>
  <si>
    <t xml:space="preserve"> Kiribati</t>
  </si>
  <si>
    <t xml:space="preserve"> KIR</t>
  </si>
  <si>
    <t xml:space="preserve"> Kuwait</t>
  </si>
  <si>
    <t xml:space="preserve"> KWT</t>
  </si>
  <si>
    <t xml:space="preserve"> Kyrgyzstan</t>
  </si>
  <si>
    <t xml:space="preserve"> KGZ</t>
  </si>
  <si>
    <t xml:space="preserve"> Laos</t>
  </si>
  <si>
    <t xml:space="preserve"> LAO</t>
  </si>
  <si>
    <t xml:space="preserve"> Latvia</t>
  </si>
  <si>
    <t xml:space="preserve"> LVA</t>
  </si>
  <si>
    <t xml:space="preserve"> Lebanon</t>
  </si>
  <si>
    <t xml:space="preserve"> LBN</t>
  </si>
  <si>
    <t xml:space="preserve"> Lesotho</t>
  </si>
  <si>
    <t xml:space="preserve"> LSO</t>
  </si>
  <si>
    <t xml:space="preserve"> Liberia</t>
  </si>
  <si>
    <t xml:space="preserve"> LBR</t>
  </si>
  <si>
    <t xml:space="preserve"> Libya</t>
  </si>
  <si>
    <t xml:space="preserve"> LBY</t>
  </si>
  <si>
    <t xml:space="preserve"> Liechtenstein</t>
  </si>
  <si>
    <t xml:space="preserve"> LIE</t>
  </si>
  <si>
    <t xml:space="preserve"> Lithuania</t>
  </si>
  <si>
    <t xml:space="preserve"> LTU</t>
  </si>
  <si>
    <t xml:space="preserve"> Luxembourg</t>
  </si>
  <si>
    <t xml:space="preserve"> LUX</t>
  </si>
  <si>
    <t xml:space="preserve"> Macau SAR China</t>
  </si>
  <si>
    <t xml:space="preserve"> MAC</t>
  </si>
  <si>
    <t xml:space="preserve"> Macedonia</t>
  </si>
  <si>
    <t xml:space="preserve"> MKD</t>
  </si>
  <si>
    <t xml:space="preserve"> Madagascar</t>
  </si>
  <si>
    <t xml:space="preserve"> MDG</t>
  </si>
  <si>
    <t xml:space="preserve"> Malawi</t>
  </si>
  <si>
    <t xml:space="preserve"> MWI</t>
  </si>
  <si>
    <t xml:space="preserve"> Malaysia</t>
  </si>
  <si>
    <t xml:space="preserve"> MYS</t>
  </si>
  <si>
    <t xml:space="preserve"> Maldives</t>
  </si>
  <si>
    <t xml:space="preserve"> MDV</t>
  </si>
  <si>
    <t xml:space="preserve"> Mali</t>
  </si>
  <si>
    <t xml:space="preserve"> MLI</t>
  </si>
  <si>
    <t xml:space="preserve"> Malta</t>
  </si>
  <si>
    <t xml:space="preserve"> MLT</t>
  </si>
  <si>
    <t xml:space="preserve"> Marshall Islands</t>
  </si>
  <si>
    <t xml:space="preserve"> MHL</t>
  </si>
  <si>
    <t xml:space="preserve"> Martinique</t>
  </si>
  <si>
    <t xml:space="preserve"> MTQ</t>
  </si>
  <si>
    <t xml:space="preserve"> Mauritania</t>
  </si>
  <si>
    <t xml:space="preserve"> MRT</t>
  </si>
  <si>
    <t xml:space="preserve"> Mauritius</t>
  </si>
  <si>
    <t xml:space="preserve"> MUS</t>
  </si>
  <si>
    <t xml:space="preserve"> Mayotte</t>
  </si>
  <si>
    <t xml:space="preserve"> MYT</t>
  </si>
  <si>
    <t xml:space="preserve"> Mexico</t>
  </si>
  <si>
    <t xml:space="preserve"> MEX</t>
  </si>
  <si>
    <t xml:space="preserve"> Micronesia</t>
  </si>
  <si>
    <t xml:space="preserve"> FSM</t>
  </si>
  <si>
    <t xml:space="preserve"> Moldova</t>
  </si>
  <si>
    <t xml:space="preserve"> MDA</t>
  </si>
  <si>
    <t xml:space="preserve"> Monaco</t>
  </si>
  <si>
    <t xml:space="preserve"> MCO</t>
  </si>
  <si>
    <t xml:space="preserve"> Mongolia</t>
  </si>
  <si>
    <t xml:space="preserve"> MNG</t>
  </si>
  <si>
    <t xml:space="preserve"> Montenegro</t>
  </si>
  <si>
    <t xml:space="preserve"> MNE</t>
  </si>
  <si>
    <t xml:space="preserve"> Montserrat</t>
  </si>
  <si>
    <t xml:space="preserve"> MSR</t>
  </si>
  <si>
    <t xml:space="preserve"> Morocco</t>
  </si>
  <si>
    <t xml:space="preserve"> MAR</t>
  </si>
  <si>
    <t xml:space="preserve"> Mozambique</t>
  </si>
  <si>
    <t xml:space="preserve"> MOZ</t>
  </si>
  <si>
    <t xml:space="preserve"> Myanmar [Burma]</t>
  </si>
  <si>
    <t xml:space="preserve"> MMR</t>
  </si>
  <si>
    <t xml:space="preserve"> Namibia</t>
  </si>
  <si>
    <t xml:space="preserve"> NAM</t>
  </si>
  <si>
    <t xml:space="preserve"> Nauru</t>
  </si>
  <si>
    <t xml:space="preserve"> NRU</t>
  </si>
  <si>
    <t xml:space="preserve"> Nepal</t>
  </si>
  <si>
    <t xml:space="preserve"> NPL</t>
  </si>
  <si>
    <t xml:space="preserve"> Netherlands</t>
  </si>
  <si>
    <t xml:space="preserve"> NLD</t>
  </si>
  <si>
    <t xml:space="preserve"> Netherlands Antilles</t>
  </si>
  <si>
    <t xml:space="preserve"> ANT</t>
  </si>
  <si>
    <t xml:space="preserve"> New Caledonia</t>
  </si>
  <si>
    <t xml:space="preserve"> NCL</t>
  </si>
  <si>
    <t xml:space="preserve"> New Zealand</t>
  </si>
  <si>
    <t xml:space="preserve"> NZL</t>
  </si>
  <si>
    <t xml:space="preserve"> Nicaragua</t>
  </si>
  <si>
    <t xml:space="preserve"> NIC</t>
  </si>
  <si>
    <t xml:space="preserve"> Niger</t>
  </si>
  <si>
    <t xml:space="preserve"> NER</t>
  </si>
  <si>
    <t xml:space="preserve"> Nigeria</t>
  </si>
  <si>
    <t xml:space="preserve"> NGA</t>
  </si>
  <si>
    <t xml:space="preserve"> Niue</t>
  </si>
  <si>
    <t xml:space="preserve"> NIU</t>
  </si>
  <si>
    <t xml:space="preserve"> Norfolk Island</t>
  </si>
  <si>
    <t xml:space="preserve"> NFK</t>
  </si>
  <si>
    <t xml:space="preserve"> North Korea</t>
  </si>
  <si>
    <t xml:space="preserve"> PRK</t>
  </si>
  <si>
    <t xml:space="preserve"> Northern Mariana Islands</t>
  </si>
  <si>
    <t xml:space="preserve"> MNP</t>
  </si>
  <si>
    <t xml:space="preserve"> Norway</t>
  </si>
  <si>
    <t xml:space="preserve"> NOR</t>
  </si>
  <si>
    <t xml:space="preserve"> Oman</t>
  </si>
  <si>
    <t xml:space="preserve"> OMN</t>
  </si>
  <si>
    <t xml:space="preserve"> Pakistan</t>
  </si>
  <si>
    <t xml:space="preserve"> PAK</t>
  </si>
  <si>
    <t xml:space="preserve"> Palau</t>
  </si>
  <si>
    <t xml:space="preserve"> PLW</t>
  </si>
  <si>
    <t xml:space="preserve"> Palestinian Territories</t>
  </si>
  <si>
    <t xml:space="preserve"> PSE</t>
  </si>
  <si>
    <t xml:space="preserve"> Panama</t>
  </si>
  <si>
    <t xml:space="preserve"> PAN</t>
  </si>
  <si>
    <t xml:space="preserve"> Papua New Guinea</t>
  </si>
  <si>
    <t xml:space="preserve"> PNG</t>
  </si>
  <si>
    <t xml:space="preserve"> Paraguay</t>
  </si>
  <si>
    <t xml:space="preserve"> PRY</t>
  </si>
  <si>
    <t xml:space="preserve"> Peru</t>
  </si>
  <si>
    <t xml:space="preserve"> PER</t>
  </si>
  <si>
    <t xml:space="preserve"> Philippines</t>
  </si>
  <si>
    <t xml:space="preserve"> PHL</t>
  </si>
  <si>
    <t xml:space="preserve"> Pitcairn Islands</t>
  </si>
  <si>
    <t xml:space="preserve"> PCN</t>
  </si>
  <si>
    <t xml:space="preserve"> Poland</t>
  </si>
  <si>
    <t xml:space="preserve"> POL</t>
  </si>
  <si>
    <t xml:space="preserve"> Portugal</t>
  </si>
  <si>
    <t xml:space="preserve"> PRT</t>
  </si>
  <si>
    <t xml:space="preserve"> Puerto Rico</t>
  </si>
  <si>
    <t xml:space="preserve"> PRI</t>
  </si>
  <si>
    <t xml:space="preserve"> Qatar</t>
  </si>
  <si>
    <t xml:space="preserve"> QAT</t>
  </si>
  <si>
    <t xml:space="preserve"> Romania</t>
  </si>
  <si>
    <t xml:space="preserve"> ROU</t>
  </si>
  <si>
    <t xml:space="preserve"> Russia</t>
  </si>
  <si>
    <t xml:space="preserve"> RUS</t>
  </si>
  <si>
    <t xml:space="preserve"> Rwanda</t>
  </si>
  <si>
    <t xml:space="preserve"> RWA</t>
  </si>
  <si>
    <t xml:space="preserve"> Reunion</t>
  </si>
  <si>
    <t xml:space="preserve"> REU</t>
  </si>
  <si>
    <t xml:space="preserve"> Saint Barthelemy</t>
  </si>
  <si>
    <t xml:space="preserve"> BLM</t>
  </si>
  <si>
    <t xml:space="preserve"> Saint Helena</t>
  </si>
  <si>
    <t xml:space="preserve"> SHN</t>
  </si>
  <si>
    <t xml:space="preserve"> Saint Kitts and Nevis</t>
  </si>
  <si>
    <t xml:space="preserve"> KNA</t>
  </si>
  <si>
    <t xml:space="preserve"> Saint Lucia</t>
  </si>
  <si>
    <t xml:space="preserve"> LCA</t>
  </si>
  <si>
    <t xml:space="preserve"> Saint Martin</t>
  </si>
  <si>
    <t xml:space="preserve"> MAF</t>
  </si>
  <si>
    <t xml:space="preserve"> Saint Pierre and Miquelon</t>
  </si>
  <si>
    <t xml:space="preserve"> SPM</t>
  </si>
  <si>
    <t xml:space="preserve"> Saint Vincent and the Grenadines</t>
  </si>
  <si>
    <t xml:space="preserve"> VCT</t>
  </si>
  <si>
    <t xml:space="preserve"> Samoa</t>
  </si>
  <si>
    <t xml:space="preserve"> WSM</t>
  </si>
  <si>
    <t xml:space="preserve"> San Marino</t>
  </si>
  <si>
    <t xml:space="preserve"> SMR</t>
  </si>
  <si>
    <t xml:space="preserve"> Saudi Arabia</t>
  </si>
  <si>
    <t xml:space="preserve"> SAU</t>
  </si>
  <si>
    <t xml:space="preserve"> Senegal</t>
  </si>
  <si>
    <t xml:space="preserve"> SEN</t>
  </si>
  <si>
    <t xml:space="preserve"> Serbia</t>
  </si>
  <si>
    <t xml:space="preserve"> SRB</t>
  </si>
  <si>
    <t xml:space="preserve"> Seychelles</t>
  </si>
  <si>
    <t xml:space="preserve"> SYC</t>
  </si>
  <si>
    <t xml:space="preserve"> Sierra Leone</t>
  </si>
  <si>
    <t xml:space="preserve"> SLE</t>
  </si>
  <si>
    <t xml:space="preserve"> Singapore</t>
  </si>
  <si>
    <t xml:space="preserve"> SGP</t>
  </si>
  <si>
    <t xml:space="preserve"> Slovakia</t>
  </si>
  <si>
    <t xml:space="preserve"> SVK</t>
  </si>
  <si>
    <t xml:space="preserve"> Slovenia</t>
  </si>
  <si>
    <t xml:space="preserve"> SVN</t>
  </si>
  <si>
    <t xml:space="preserve"> Solomon Islands</t>
  </si>
  <si>
    <t xml:space="preserve"> SLB</t>
  </si>
  <si>
    <t xml:space="preserve"> Somalia</t>
  </si>
  <si>
    <t xml:space="preserve"> SOM</t>
  </si>
  <si>
    <t xml:space="preserve"> South Africa</t>
  </si>
  <si>
    <t xml:space="preserve"> ZAF</t>
  </si>
  <si>
    <t xml:space="preserve"> South Georgia and the South Sandwich Islands</t>
  </si>
  <si>
    <t xml:space="preserve"> SGS</t>
  </si>
  <si>
    <t xml:space="preserve"> South Korea</t>
  </si>
  <si>
    <t xml:space="preserve"> KOR</t>
  </si>
  <si>
    <t xml:space="preserve"> Spain</t>
  </si>
  <si>
    <t xml:space="preserve"> ESP</t>
  </si>
  <si>
    <t xml:space="preserve"> Sri Lanka</t>
  </si>
  <si>
    <t xml:space="preserve"> LKA</t>
  </si>
  <si>
    <t xml:space="preserve"> Sudan</t>
  </si>
  <si>
    <t xml:space="preserve"> SDN</t>
  </si>
  <si>
    <t xml:space="preserve"> Suriname</t>
  </si>
  <si>
    <t xml:space="preserve"> SUR</t>
  </si>
  <si>
    <t xml:space="preserve"> Svalbard and Jan Mayen</t>
  </si>
  <si>
    <t xml:space="preserve"> SJM</t>
  </si>
  <si>
    <t xml:space="preserve"> Swaziland</t>
  </si>
  <si>
    <t xml:space="preserve"> SWZ</t>
  </si>
  <si>
    <t xml:space="preserve"> Sweden</t>
  </si>
  <si>
    <t xml:space="preserve"> SWE</t>
  </si>
  <si>
    <t xml:space="preserve"> Switzerland</t>
  </si>
  <si>
    <t xml:space="preserve"> CHE</t>
  </si>
  <si>
    <t xml:space="preserve"> Syria</t>
  </si>
  <si>
    <t xml:space="preserve"> SYR</t>
  </si>
  <si>
    <t xml:space="preserve"> Sao Tome and Principe</t>
  </si>
  <si>
    <t xml:space="preserve"> STP</t>
  </si>
  <si>
    <t xml:space="preserve"> Taiwan</t>
  </si>
  <si>
    <t xml:space="preserve"> TWN</t>
  </si>
  <si>
    <t xml:space="preserve"> Tajikistan</t>
  </si>
  <si>
    <t xml:space="preserve"> TJK</t>
  </si>
  <si>
    <t xml:space="preserve"> Tanzania</t>
  </si>
  <si>
    <t xml:space="preserve"> TZA</t>
  </si>
  <si>
    <t xml:space="preserve"> Thailand</t>
  </si>
  <si>
    <t xml:space="preserve"> THA</t>
  </si>
  <si>
    <t xml:space="preserve"> Timor</t>
  </si>
  <si>
    <t xml:space="preserve"> TLS</t>
  </si>
  <si>
    <t xml:space="preserve"> Togo</t>
  </si>
  <si>
    <t xml:space="preserve"> TGO</t>
  </si>
  <si>
    <t xml:space="preserve"> Tokelau</t>
  </si>
  <si>
    <t xml:space="preserve"> TKL</t>
  </si>
  <si>
    <t xml:space="preserve"> Tonga</t>
  </si>
  <si>
    <t xml:space="preserve"> TON</t>
  </si>
  <si>
    <t xml:space="preserve"> Trinidad and Tobago</t>
  </si>
  <si>
    <t xml:space="preserve"> TTO</t>
  </si>
  <si>
    <t xml:space="preserve"> Tunisia</t>
  </si>
  <si>
    <t xml:space="preserve"> TUN</t>
  </si>
  <si>
    <t xml:space="preserve"> Turkey</t>
  </si>
  <si>
    <t xml:space="preserve"> TUR</t>
  </si>
  <si>
    <t xml:space="preserve"> Turkmenistan</t>
  </si>
  <si>
    <t xml:space="preserve"> TKM</t>
  </si>
  <si>
    <t xml:space="preserve"> Turks and Caicos Islands</t>
  </si>
  <si>
    <t xml:space="preserve"> TCA</t>
  </si>
  <si>
    <t xml:space="preserve"> Tuvalu</t>
  </si>
  <si>
    <t xml:space="preserve"> TUV</t>
  </si>
  <si>
    <t xml:space="preserve"> U.S. Minor Outlying Islands</t>
  </si>
  <si>
    <t>UM</t>
  </si>
  <si>
    <t xml:space="preserve"> UMI</t>
  </si>
  <si>
    <t xml:space="preserve"> U.S. Virgin Islands</t>
  </si>
  <si>
    <t xml:space="preserve"> VIR</t>
  </si>
  <si>
    <t xml:space="preserve"> Uganda</t>
  </si>
  <si>
    <t xml:space="preserve"> UGA</t>
  </si>
  <si>
    <t xml:space="preserve"> Ukraine</t>
  </si>
  <si>
    <t xml:space="preserve"> UKR</t>
  </si>
  <si>
    <t xml:space="preserve"> United Arab Emirates</t>
  </si>
  <si>
    <t xml:space="preserve"> ARE</t>
  </si>
  <si>
    <t xml:space="preserve"> United Kingdom</t>
  </si>
  <si>
    <t xml:space="preserve"> GBR</t>
  </si>
  <si>
    <t xml:space="preserve"> United States</t>
  </si>
  <si>
    <t xml:space="preserve"> USA</t>
  </si>
  <si>
    <t xml:space="preserve"> Uruguay</t>
  </si>
  <si>
    <t xml:space="preserve"> URY</t>
  </si>
  <si>
    <t xml:space="preserve"> Uzbekistan</t>
  </si>
  <si>
    <t xml:space="preserve"> UZB</t>
  </si>
  <si>
    <t xml:space="preserve"> Vanuatu</t>
  </si>
  <si>
    <t xml:space="preserve"> VUT</t>
  </si>
  <si>
    <t xml:space="preserve"> Vatican City</t>
  </si>
  <si>
    <t xml:space="preserve"> VAT</t>
  </si>
  <si>
    <t xml:space="preserve"> Venezuela</t>
  </si>
  <si>
    <t xml:space="preserve"> VEN</t>
  </si>
  <si>
    <t xml:space="preserve"> Vietnam</t>
  </si>
  <si>
    <t xml:space="preserve"> VNM</t>
  </si>
  <si>
    <t xml:space="preserve"> Wallis and Futuna</t>
  </si>
  <si>
    <t xml:space="preserve"> WLF</t>
  </si>
  <si>
    <t xml:space="preserve"> Western Sahara</t>
  </si>
  <si>
    <t xml:space="preserve"> ESH</t>
  </si>
  <si>
    <t xml:space="preserve"> Yemen</t>
  </si>
  <si>
    <t xml:space="preserve"> YEM</t>
  </si>
  <si>
    <t xml:space="preserve"> Zambia</t>
  </si>
  <si>
    <t xml:space="preserve"> ZMB</t>
  </si>
  <si>
    <t xml:space="preserve"> Zimbabwe</t>
  </si>
  <si>
    <t xml:space="preserve"> ZWE</t>
  </si>
  <si>
    <t xml:space="preserve"> Aland Islands</t>
  </si>
  <si>
    <t xml:space="preserve"> ALA</t>
  </si>
  <si>
    <t>Cost of sales sku</t>
  </si>
  <si>
    <t>Setup and replacement cost per unit</t>
  </si>
  <si>
    <t>Other 1</t>
  </si>
  <si>
    <t>Other 2</t>
  </si>
  <si>
    <t>Total cost PU</t>
  </si>
  <si>
    <t>Product_id</t>
  </si>
  <si>
    <t>Description</t>
  </si>
  <si>
    <t>Year</t>
  </si>
  <si>
    <t>Estimate</t>
  </si>
  <si>
    <t>Forecast</t>
  </si>
  <si>
    <t>Old system PO pu</t>
  </si>
  <si>
    <t>New system PO line</t>
  </si>
  <si>
    <t>New system PO pu</t>
  </si>
  <si>
    <t>Estimate % SRP</t>
  </si>
  <si>
    <t>Estimated cost</t>
  </si>
  <si>
    <t>Cost</t>
  </si>
  <si>
    <t>Fixed cost per old po</t>
  </si>
  <si>
    <t>New system PO</t>
  </si>
  <si>
    <t>PO</t>
  </si>
  <si>
    <t>Fixed cost</t>
  </si>
  <si>
    <t>% SRP</t>
  </si>
  <si>
    <t>Excl pack</t>
  </si>
  <si>
    <t>DSOGEX</t>
  </si>
  <si>
    <t>DSOGCO</t>
  </si>
  <si>
    <t>DSOGST</t>
  </si>
  <si>
    <t>DSORNPVCX</t>
  </si>
  <si>
    <t>DSORNPVCREG</t>
  </si>
  <si>
    <t>Electronics</t>
  </si>
  <si>
    <t>Glass case</t>
  </si>
  <si>
    <t>Roto head</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</si>
</sst>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409]#,##0.00"/>
    <numFmt numFmtId="165" formatCode="[$$-409]#,##0.00_ ;[Red]\-[$$-409]#,##0.00\ "/>
    <numFmt numFmtId="166" formatCode="#,##0_ ;[Red]\-#,##0\ "/>
    <numFmt numFmtId="167" formatCode="[$$-409]#,##0.00_);[Red]\([$$-409]#,##0.00\)"/>
    <numFmt numFmtId="168" formatCode="\$#,##0.00_);[Red]\(\$#,##0.00\)"/>
    <numFmt numFmtId="169" formatCode="[$$-409]#,##0.00;[Red][$$-409]#,##0.00"/>
    <numFmt numFmtId="170" formatCode="0;[Red]0"/>
  </numFmts>
  <fonts count="10">
    <font>
      <sz val="11.0"/>
      <color theme="1"/>
      <name val="Arial"/>
    </font>
    <font>
      <sz val="8.0"/>
      <color theme="1"/>
      <name val="Calibri"/>
    </font>
    <font>
      <sz val="9.0"/>
      <color theme="1"/>
      <name val="Calibri"/>
    </font>
    <font>
      <sz val="8.0"/>
      <color theme="1"/>
      <name val="Arimo"/>
    </font>
    <font>
      <u/>
      <sz val="8.0"/>
      <color rgb="FF0000FF"/>
    </font>
    <font>
      <b/>
      <sz val="8.0"/>
      <color theme="1"/>
      <name val="Calibri"/>
    </font>
    <font>
      <u/>
      <sz val="11.0"/>
      <color theme="10"/>
    </font>
    <font>
      <sz val="8.0"/>
      <color rgb="FF1F497D"/>
      <name val="Calibri"/>
    </font>
    <font>
      <sz val="9.0"/>
      <color rgb="FFFF0000"/>
      <name val="Calibri"/>
    </font>
    <font/>
  </fonts>
  <fills count="7">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D8D8D8"/>
        <bgColor rgb="FFD8D8D8"/>
      </patternFill>
    </fill>
    <fill>
      <patternFill patternType="solid">
        <fgColor rgb="FFE2EFD9"/>
        <bgColor rgb="FFE2EFD9"/>
      </patternFill>
    </fill>
    <fill>
      <patternFill patternType="solid">
        <fgColor rgb="FFFEF2CB"/>
        <bgColor rgb="FFFEF2CB"/>
      </patternFill>
    </fill>
  </fills>
  <borders count="27">
    <border/>
    <border>
      <left/>
      <right/>
      <top/>
      <bottom/>
    </border>
    <border>
      <left style="hair">
        <color rgb="FF000000"/>
      </left>
      <right style="hair">
        <color rgb="FF000000"/>
      </right>
      <top/>
      <bottom/>
    </border>
    <border>
      <left/>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border>
    <border>
      <left style="dotted">
        <color rgb="FF000000"/>
      </left>
      <right style="dotted">
        <color rgb="FF000000"/>
      </right>
      <top/>
      <bottom/>
    </border>
    <border>
      <left style="hair">
        <color rgb="FF000000"/>
      </left>
      <right style="hair">
        <color rgb="FF000000"/>
      </right>
    </border>
    <border>
      <left style="hair">
        <color rgb="FF000000"/>
      </left>
      <right style="hair">
        <color rgb="FF000000"/>
      </right>
      <bottom style="thin">
        <color rgb="FF000000"/>
      </bottom>
    </border>
    <border>
      <left style="hair">
        <color rgb="FF000000"/>
      </left>
      <right style="hair">
        <color rgb="FF000000"/>
      </right>
      <top style="thin">
        <color rgb="FF000000"/>
      </top>
      <bottom/>
    </border>
    <border>
      <left style="hair">
        <color rgb="FF000000"/>
      </left>
      <right style="hair">
        <color rgb="FF000000"/>
      </right>
      <top style="dotted">
        <color rgb="FF000000"/>
      </top>
      <bottom/>
    </border>
    <border>
      <left style="dotted">
        <color rgb="FF000000"/>
      </left>
      <right style="dotted">
        <color rgb="FF000000"/>
      </right>
    </border>
    <border>
      <left style="dotted">
        <color rgb="FF000000"/>
      </left>
    </border>
    <border>
      <right style="dotted">
        <color rgb="FF000000"/>
      </right>
    </border>
    <border>
      <left style="dotted">
        <color rgb="FF000000"/>
      </left>
      <right/>
      <top/>
      <bottom/>
    </border>
    <border>
      <left/>
      <right style="dotted">
        <color rgb="FF000000"/>
      </right>
      <top/>
      <bottom/>
    </border>
    <border>
      <left/>
      <right/>
      <top style="hair">
        <color rgb="FF000000"/>
      </top>
      <bottom style="hair">
        <color rgb="FF000000"/>
      </bottom>
    </border>
    <border>
      <left/>
      <right/>
      <top style="hair">
        <color rgb="FF000000"/>
      </top>
      <bottom/>
    </border>
    <border>
      <top style="hair">
        <color rgb="FF000000"/>
      </top>
      <bottom style="hair">
        <color rgb="FF000000"/>
      </bottom>
    </border>
    <border>
      <bottom style="hair">
        <color rgb="FF000000"/>
      </bottom>
    </border>
    <border>
      <left style="thin">
        <color rgb="FFC0C0C0"/>
      </left>
      <right style="thin">
        <color rgb="FFC0C0C0"/>
      </right>
      <top style="thin">
        <color rgb="FFC0C0C0"/>
      </top>
      <bottom style="thin">
        <color rgb="FFC0C0C0"/>
      </bottom>
    </border>
    <border>
      <left/>
      <top/>
      <bottom/>
    </border>
    <border>
      <top/>
      <bottom/>
    </border>
    <border>
      <right/>
      <top/>
      <bottom/>
    </border>
    <border>
      <left/>
      <right style="thin">
        <color rgb="FF000000"/>
      </right>
      <top/>
      <bottom/>
    </border>
    <border>
      <left style="thin">
        <color rgb="FF000000"/>
      </left>
    </border>
    <border>
      <right style="thin">
        <color rgb="FF000000"/>
      </right>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0" fontId="1" numFmtId="0" xfId="0" applyAlignment="1" applyFont="1">
      <alignment horizontal="center"/>
    </xf>
    <xf borderId="1" fillId="2" fontId="1" numFmtId="0" xfId="0" applyAlignment="1" applyBorder="1" applyFill="1" applyFont="1">
      <alignment horizontal="center" shrinkToFit="0" vertical="top" wrapText="1"/>
    </xf>
    <xf borderId="0" fillId="0" fontId="2" numFmtId="0" xfId="0" applyFont="1"/>
    <xf borderId="2" fillId="2" fontId="2" numFmtId="15" xfId="0" applyAlignment="1" applyBorder="1" applyFont="1" applyNumberFormat="1">
      <alignment horizontal="left"/>
    </xf>
    <xf borderId="1" fillId="2" fontId="2" numFmtId="0" xfId="0" applyBorder="1" applyFont="1"/>
    <xf borderId="0" fillId="0" fontId="1" numFmtId="0" xfId="0" applyAlignment="1" applyFont="1">
      <alignment horizontal="left"/>
    </xf>
    <xf borderId="0" fillId="0" fontId="2" numFmtId="0" xfId="0" applyAlignment="1" applyFont="1">
      <alignment horizontal="center"/>
    </xf>
    <xf borderId="0" fillId="0" fontId="2" numFmtId="164" xfId="0" applyFont="1" applyNumberFormat="1"/>
    <xf borderId="0" fillId="0" fontId="2" numFmtId="165" xfId="0" applyFont="1" applyNumberFormat="1"/>
    <xf borderId="0" fillId="0" fontId="2" numFmtId="15" xfId="0" applyAlignment="1" applyFont="1" applyNumberFormat="1">
      <alignment horizontal="center"/>
    </xf>
    <xf borderId="3" fillId="2" fontId="1" numFmtId="0" xfId="0" applyAlignment="1" applyBorder="1" applyFont="1">
      <alignment horizontal="center" shrinkToFit="0" vertical="top" wrapText="1"/>
    </xf>
    <xf borderId="3" fillId="2" fontId="1" numFmtId="165" xfId="0" applyAlignment="1" applyBorder="1" applyFont="1" applyNumberFormat="1">
      <alignment horizontal="center" shrinkToFit="0" vertical="top" wrapText="1"/>
    </xf>
    <xf borderId="3" fillId="2" fontId="1" numFmtId="15" xfId="0" applyAlignment="1" applyBorder="1" applyFont="1" applyNumberFormat="1">
      <alignment horizontal="center" shrinkToFit="0" vertical="top" wrapText="1"/>
    </xf>
    <xf borderId="0" fillId="0" fontId="1" numFmtId="0" xfId="0" applyFont="1"/>
    <xf borderId="1" fillId="2" fontId="1" numFmtId="0" xfId="0" applyAlignment="1" applyBorder="1" applyFont="1">
      <alignment horizontal="left"/>
    </xf>
    <xf borderId="1" fillId="2" fontId="2" numFmtId="0" xfId="0" applyAlignment="1" applyBorder="1" applyFont="1">
      <alignment horizontal="left"/>
    </xf>
    <xf borderId="0" fillId="0" fontId="1" numFmtId="166" xfId="0" applyFont="1" applyNumberFormat="1"/>
    <xf borderId="1" fillId="2" fontId="1" numFmtId="165" xfId="0" applyAlignment="1" applyBorder="1" applyFont="1" applyNumberFormat="1">
      <alignment horizontal="left"/>
    </xf>
    <xf borderId="0" fillId="0" fontId="2" numFmtId="0" xfId="0" applyAlignment="1" applyFont="1">
      <alignment horizontal="left"/>
    </xf>
    <xf borderId="4" fillId="2" fontId="1" numFmtId="0" xfId="0" applyAlignment="1" applyBorder="1" applyFont="1">
      <alignment horizontal="center" shrinkToFit="0" vertical="top" wrapText="1"/>
    </xf>
    <xf borderId="3" fillId="2" fontId="1" numFmtId="164" xfId="0" applyAlignment="1" applyBorder="1" applyFont="1" applyNumberFormat="1">
      <alignment horizontal="center" shrinkToFit="0" vertical="top" wrapText="1"/>
    </xf>
    <xf borderId="1" fillId="3" fontId="2" numFmtId="0" xfId="0" applyAlignment="1" applyBorder="1" applyFill="1" applyFont="1">
      <alignment horizontal="center" shrinkToFit="0" vertical="top" wrapText="1"/>
    </xf>
    <xf borderId="0" fillId="0" fontId="2" numFmtId="0" xfId="0" applyAlignment="1" applyFont="1">
      <alignment horizontal="center" shrinkToFit="0" vertical="top" wrapText="1"/>
    </xf>
    <xf borderId="5" fillId="3" fontId="1" numFmtId="0" xfId="0" applyAlignment="1" applyBorder="1" applyFont="1">
      <alignment horizontal="center" shrinkToFit="0" vertical="top" wrapText="1"/>
    </xf>
    <xf borderId="0" fillId="0" fontId="2" numFmtId="164" xfId="0" applyAlignment="1" applyFont="1" applyNumberFormat="1">
      <alignment horizontal="center" shrinkToFit="0" vertical="top" wrapText="1"/>
    </xf>
    <xf borderId="1" fillId="2" fontId="2" numFmtId="0" xfId="0" applyAlignment="1" applyBorder="1" applyFont="1">
      <alignment horizontal="center"/>
    </xf>
    <xf borderId="0" fillId="0" fontId="2" numFmtId="3" xfId="0" applyAlignment="1" applyFont="1" applyNumberFormat="1">
      <alignment horizontal="center"/>
    </xf>
    <xf borderId="6" fillId="2" fontId="1" numFmtId="0" xfId="0" applyAlignment="1" applyBorder="1" applyFont="1">
      <alignment horizontal="center"/>
    </xf>
    <xf borderId="0" fillId="0" fontId="2" numFmtId="15" xfId="0" applyFont="1" applyNumberFormat="1"/>
    <xf borderId="7" fillId="0" fontId="1" numFmtId="0" xfId="0" applyAlignment="1" applyBorder="1" applyFont="1">
      <alignment horizontal="center" vertical="top"/>
    </xf>
    <xf borderId="8" fillId="0" fontId="1" numFmtId="0" xfId="0" applyAlignment="1" applyBorder="1" applyFont="1">
      <alignment horizontal="center" vertical="top"/>
    </xf>
    <xf borderId="7" fillId="0" fontId="1" numFmtId="0" xfId="0" applyAlignment="1" applyBorder="1" applyFont="1">
      <alignment horizontal="center"/>
    </xf>
    <xf borderId="2" fillId="3" fontId="1" numFmtId="0" xfId="0" applyAlignment="1" applyBorder="1" applyFont="1">
      <alignment horizontal="center" vertical="top"/>
    </xf>
    <xf borderId="0" fillId="0" fontId="1" numFmtId="0" xfId="0" applyAlignment="1" applyFont="1">
      <alignment horizontal="center" vertical="top"/>
    </xf>
    <xf borderId="0" fillId="0" fontId="1" numFmtId="10" xfId="0" applyAlignment="1" applyFont="1" applyNumberFormat="1">
      <alignment horizontal="center" vertical="top"/>
    </xf>
    <xf borderId="9"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9" fillId="2" fontId="1" numFmtId="10" xfId="0" applyAlignment="1" applyBorder="1" applyFont="1" applyNumberFormat="1">
      <alignment horizontal="center" shrinkToFit="0" vertical="top" wrapText="1"/>
    </xf>
    <xf borderId="9" fillId="2" fontId="1" numFmtId="164" xfId="0" applyAlignment="1" applyBorder="1" applyFont="1" applyNumberFormat="1">
      <alignment horizontal="right" shrinkToFit="0" vertical="top" wrapText="1"/>
    </xf>
    <xf borderId="0" fillId="0" fontId="1" numFmtId="10" xfId="0" applyAlignment="1" applyFont="1" applyNumberFormat="1">
      <alignment horizontal="center" shrinkToFit="0" vertical="top" wrapText="1"/>
    </xf>
    <xf borderId="2" fillId="2" fontId="2" numFmtId="0" xfId="0" applyAlignment="1" applyBorder="1" applyFont="1">
      <alignment horizontal="left" vertical="top"/>
    </xf>
    <xf borderId="2" fillId="2" fontId="2" numFmtId="0" xfId="0" applyAlignment="1" applyBorder="1" applyFont="1">
      <alignment horizontal="center" vertical="top"/>
    </xf>
    <xf borderId="2" fillId="2" fontId="2" numFmtId="0" xfId="0" applyAlignment="1" applyBorder="1" applyFont="1">
      <alignment horizontal="left" shrinkToFit="0" vertical="top" wrapText="1"/>
    </xf>
    <xf borderId="2" fillId="2" fontId="2" numFmtId="10" xfId="0" applyAlignment="1" applyBorder="1" applyFont="1" applyNumberFormat="1">
      <alignment horizontal="center" vertical="top"/>
    </xf>
    <xf borderId="2" fillId="2" fontId="2" numFmtId="10" xfId="0" applyAlignment="1" applyBorder="1" applyFont="1" applyNumberFormat="1">
      <alignment horizontal="right" vertical="top"/>
    </xf>
    <xf borderId="2" fillId="2" fontId="2" numFmtId="10" xfId="0" applyAlignment="1" applyBorder="1" applyFont="1" applyNumberFormat="1">
      <alignment horizontal="center"/>
    </xf>
    <xf borderId="2" fillId="2" fontId="2" numFmtId="164" xfId="0" applyAlignment="1" applyBorder="1" applyFont="1" applyNumberFormat="1">
      <alignment horizontal="right"/>
    </xf>
    <xf borderId="0" fillId="0" fontId="2" numFmtId="10" xfId="0" applyAlignment="1" applyFont="1" applyNumberFormat="1">
      <alignment horizontal="right" vertical="top"/>
    </xf>
    <xf borderId="2" fillId="2" fontId="2" numFmtId="165" xfId="0" applyAlignment="1" applyBorder="1" applyFont="1" applyNumberFormat="1">
      <alignment horizontal="center" vertical="top"/>
    </xf>
    <xf borderId="2" fillId="2" fontId="2" numFmtId="15" xfId="0" applyAlignment="1" applyBorder="1" applyFont="1" applyNumberFormat="1">
      <alignment horizontal="right" vertical="top"/>
    </xf>
    <xf borderId="2" fillId="2" fontId="2" numFmtId="165" xfId="0" applyAlignment="1" applyBorder="1" applyFont="1" applyNumberFormat="1">
      <alignment horizontal="center"/>
    </xf>
    <xf borderId="0" fillId="0" fontId="2" numFmtId="165" xfId="0" applyAlignment="1" applyFont="1" applyNumberFormat="1">
      <alignment horizontal="right" vertical="top"/>
    </xf>
    <xf borderId="0" fillId="0" fontId="2" numFmtId="15" xfId="0" applyAlignment="1" applyFont="1" applyNumberFormat="1">
      <alignment horizontal="right" vertical="top"/>
    </xf>
    <xf borderId="2" fillId="2" fontId="2" numFmtId="0" xfId="0" applyAlignment="1" applyBorder="1" applyFont="1">
      <alignment horizontal="left"/>
    </xf>
    <xf borderId="2" fillId="2" fontId="2" numFmtId="0" xfId="0" applyAlignment="1" applyBorder="1" applyFont="1">
      <alignment horizontal="center"/>
    </xf>
    <xf borderId="10" fillId="2" fontId="2" numFmtId="49" xfId="0" applyAlignment="1" applyBorder="1" applyFont="1" applyNumberFormat="1">
      <alignment horizontal="left"/>
    </xf>
    <xf borderId="1" fillId="2" fontId="2" numFmtId="166" xfId="0" applyAlignment="1" applyBorder="1" applyFont="1" applyNumberFormat="1">
      <alignment horizontal="center"/>
    </xf>
    <xf borderId="2" fillId="3" fontId="2" numFmtId="0" xfId="0" applyAlignment="1" applyBorder="1" applyFont="1">
      <alignment horizontal="left"/>
    </xf>
    <xf borderId="2" fillId="4" fontId="2" numFmtId="0" xfId="0" applyAlignment="1" applyBorder="1" applyFill="1" applyFont="1">
      <alignment horizontal="left"/>
    </xf>
    <xf borderId="7" fillId="0" fontId="2" numFmtId="0" xfId="0" applyAlignment="1" applyBorder="1" applyFont="1">
      <alignment horizontal="left"/>
    </xf>
    <xf borderId="7" fillId="0" fontId="2" numFmtId="0" xfId="0" applyAlignment="1" applyBorder="1" applyFont="1">
      <alignment horizontal="center"/>
    </xf>
    <xf borderId="2" fillId="2" fontId="2" numFmtId="15" xfId="0" applyAlignment="1" applyBorder="1" applyFont="1" applyNumberFormat="1">
      <alignment horizontal="center"/>
    </xf>
    <xf borderId="7" fillId="0" fontId="2" numFmtId="164" xfId="0" applyAlignment="1" applyBorder="1" applyFont="1" applyNumberFormat="1">
      <alignment horizontal="right"/>
    </xf>
    <xf borderId="2" fillId="3" fontId="2" numFmtId="165" xfId="0" applyAlignment="1" applyBorder="1" applyFont="1" applyNumberFormat="1">
      <alignment horizontal="right"/>
    </xf>
    <xf borderId="2" fillId="2" fontId="2" numFmtId="165" xfId="0" applyAlignment="1" applyBorder="1" applyFont="1" applyNumberFormat="1">
      <alignment horizontal="right"/>
    </xf>
    <xf borderId="0" fillId="0" fontId="2" numFmtId="165" xfId="0" applyAlignment="1" applyFont="1" applyNumberFormat="1">
      <alignment horizontal="right"/>
    </xf>
    <xf borderId="0" fillId="0" fontId="2" numFmtId="15" xfId="0" applyAlignment="1" applyFont="1" applyNumberFormat="1">
      <alignment horizontal="right"/>
    </xf>
    <xf borderId="2" fillId="2" fontId="2" numFmtId="49" xfId="0" applyAlignment="1" applyBorder="1" applyFont="1" applyNumberFormat="1">
      <alignment horizontal="left"/>
    </xf>
    <xf borderId="2" fillId="3" fontId="2" numFmtId="15" xfId="0" applyAlignment="1" applyBorder="1" applyFont="1" applyNumberFormat="1">
      <alignment horizontal="left"/>
    </xf>
    <xf borderId="2" fillId="3" fontId="2" numFmtId="164" xfId="0" applyAlignment="1" applyBorder="1" applyFont="1" applyNumberFormat="1">
      <alignment horizontal="right"/>
    </xf>
    <xf borderId="0" fillId="0" fontId="2" numFmtId="10" xfId="0" applyAlignment="1" applyFont="1" applyNumberFormat="1">
      <alignment horizontal="right"/>
    </xf>
    <xf borderId="2" fillId="2" fontId="2" numFmtId="165" xfId="0" applyAlignment="1" applyBorder="1" applyFont="1" applyNumberFormat="1">
      <alignment horizontal="left"/>
    </xf>
    <xf borderId="2" fillId="3" fontId="2" numFmtId="10" xfId="0" applyAlignment="1" applyBorder="1" applyFont="1" applyNumberFormat="1">
      <alignment horizontal="right"/>
    </xf>
    <xf borderId="7" fillId="0" fontId="2" numFmtId="167" xfId="0" applyAlignment="1" applyBorder="1" applyFont="1" applyNumberFormat="1">
      <alignment horizontal="right"/>
    </xf>
    <xf borderId="7" fillId="0" fontId="2" numFmtId="10" xfId="0" applyAlignment="1" applyBorder="1" applyFont="1" applyNumberFormat="1">
      <alignment horizontal="right"/>
    </xf>
    <xf borderId="2" fillId="2" fontId="2" numFmtId="10" xfId="0" applyAlignment="1" applyBorder="1" applyFont="1" applyNumberFormat="1">
      <alignment horizontal="right"/>
    </xf>
    <xf borderId="2" fillId="4" fontId="2" numFmtId="0" xfId="0" applyAlignment="1" applyBorder="1" applyFont="1">
      <alignment horizontal="center"/>
    </xf>
    <xf borderId="7" fillId="0" fontId="2" numFmtId="10" xfId="0" applyAlignment="1" applyBorder="1" applyFont="1" applyNumberFormat="1">
      <alignment horizontal="center"/>
    </xf>
    <xf borderId="7" fillId="0" fontId="2" numFmtId="0" xfId="0" applyAlignment="1" applyBorder="1" applyFont="1">
      <alignment horizontal="left" vertical="top"/>
    </xf>
    <xf borderId="7" fillId="0" fontId="2" numFmtId="0" xfId="0" applyAlignment="1" applyBorder="1" applyFont="1">
      <alignment horizontal="center" vertical="top"/>
    </xf>
    <xf borderId="7" fillId="0" fontId="2" numFmtId="0" xfId="0" applyAlignment="1" applyBorder="1" applyFont="1">
      <alignment horizontal="left" shrinkToFit="0" vertical="top" wrapText="1"/>
    </xf>
    <xf borderId="7" fillId="0" fontId="2" numFmtId="0" xfId="0" applyAlignment="1" applyBorder="1" applyFont="1">
      <alignment horizontal="center" shrinkToFit="0" vertical="top" wrapText="1"/>
    </xf>
    <xf borderId="7" fillId="0" fontId="2" numFmtId="10" xfId="0" applyAlignment="1" applyBorder="1" applyFont="1" applyNumberFormat="1">
      <alignment horizontal="right" vertical="top"/>
    </xf>
    <xf borderId="2" fillId="3" fontId="2" numFmtId="164" xfId="0" applyAlignment="1" applyBorder="1" applyFont="1" applyNumberFormat="1">
      <alignment horizontal="right" vertical="top"/>
    </xf>
    <xf borderId="2" fillId="3" fontId="2" numFmtId="10" xfId="0" applyAlignment="1" applyBorder="1" applyFont="1" applyNumberFormat="1">
      <alignment horizontal="right" vertical="top"/>
    </xf>
    <xf borderId="0" fillId="0" fontId="1" numFmtId="0" xfId="0" applyAlignment="1" applyFont="1">
      <alignment vertical="top"/>
    </xf>
    <xf borderId="0" fillId="0" fontId="1" numFmtId="0" xfId="0" applyAlignment="1" applyFont="1">
      <alignment shrinkToFit="0" vertical="top" wrapText="1"/>
    </xf>
    <xf borderId="11" fillId="0" fontId="1" numFmtId="15" xfId="0" applyAlignment="1" applyBorder="1" applyFont="1" applyNumberFormat="1">
      <alignment horizontal="center" vertical="top"/>
    </xf>
    <xf borderId="0" fillId="0" fontId="1" numFmtId="15" xfId="0" applyAlignment="1" applyFont="1" applyNumberFormat="1">
      <alignment horizontal="center" vertical="top"/>
    </xf>
    <xf borderId="0" fillId="0" fontId="1" numFmtId="165" xfId="0" applyAlignment="1" applyFont="1" applyNumberFormat="1">
      <alignment vertical="top"/>
    </xf>
    <xf borderId="12" fillId="0" fontId="1" numFmtId="165" xfId="0" applyAlignment="1" applyBorder="1" applyFont="1" applyNumberFormat="1">
      <alignment vertical="top"/>
    </xf>
    <xf borderId="0" fillId="0" fontId="1" numFmtId="15" xfId="0" applyAlignment="1" applyFont="1" applyNumberFormat="1">
      <alignment vertical="top"/>
    </xf>
    <xf borderId="13" fillId="0" fontId="1" numFmtId="15" xfId="0" applyAlignment="1" applyBorder="1" applyFont="1" applyNumberFormat="1">
      <alignment vertical="top"/>
    </xf>
    <xf borderId="12" fillId="0" fontId="1" numFmtId="10" xfId="0" applyAlignment="1" applyBorder="1" applyFont="1" applyNumberFormat="1">
      <alignment horizontal="right" vertical="top"/>
    </xf>
    <xf borderId="13" fillId="0" fontId="1" numFmtId="10" xfId="0" applyAlignment="1" applyBorder="1" applyFont="1" applyNumberFormat="1">
      <alignment horizontal="right" vertical="top"/>
    </xf>
    <xf borderId="0" fillId="0" fontId="1" numFmtId="10" xfId="0" applyAlignment="1" applyFont="1" applyNumberFormat="1">
      <alignment vertical="top"/>
    </xf>
    <xf borderId="0" fillId="0" fontId="1" numFmtId="3" xfId="0" applyAlignment="1" applyFont="1" applyNumberFormat="1">
      <alignment horizontal="center" vertical="top"/>
    </xf>
    <xf borderId="0" fillId="0" fontId="1" numFmtId="15" xfId="0" applyAlignment="1" applyFont="1" applyNumberFormat="1">
      <alignment horizontal="left" shrinkToFit="0" vertical="top" wrapText="1"/>
    </xf>
    <xf borderId="6" fillId="2" fontId="1" numFmtId="15" xfId="0" applyAlignment="1" applyBorder="1" applyFont="1" applyNumberFormat="1">
      <alignment horizontal="center" shrinkToFit="0" vertical="top" wrapText="1"/>
    </xf>
    <xf borderId="1" fillId="2" fontId="1" numFmtId="15" xfId="0" applyAlignment="1" applyBorder="1" applyFont="1" applyNumberFormat="1">
      <alignment horizontal="center" shrinkToFit="0" vertical="top" wrapText="1"/>
    </xf>
    <xf borderId="1" fillId="2" fontId="1" numFmtId="165" xfId="0" applyAlignment="1" applyBorder="1" applyFont="1" applyNumberFormat="1">
      <alignment horizontal="center" shrinkToFit="0" vertical="top" wrapText="1"/>
    </xf>
    <xf borderId="14" fillId="2" fontId="1" numFmtId="165" xfId="0" applyAlignment="1" applyBorder="1" applyFont="1" applyNumberFormat="1">
      <alignment horizontal="center" shrinkToFit="0" vertical="top" wrapText="1"/>
    </xf>
    <xf borderId="15" fillId="2" fontId="1" numFmtId="15" xfId="0" applyAlignment="1" applyBorder="1" applyFont="1" applyNumberFormat="1">
      <alignment horizontal="center" shrinkToFit="0" vertical="top" wrapText="1"/>
    </xf>
    <xf borderId="14" fillId="2" fontId="1" numFmtId="10" xfId="0" applyAlignment="1" applyBorder="1" applyFont="1" applyNumberFormat="1">
      <alignment horizontal="center" shrinkToFit="0" vertical="top" wrapText="1"/>
    </xf>
    <xf borderId="15" fillId="2" fontId="1" numFmtId="10" xfId="0" applyAlignment="1" applyBorder="1" applyFont="1" applyNumberFormat="1">
      <alignment horizontal="center" shrinkToFit="0" vertical="top" wrapText="1"/>
    </xf>
    <xf borderId="1" fillId="2" fontId="1" numFmtId="10" xfId="0" applyAlignment="1" applyBorder="1" applyFont="1" applyNumberFormat="1">
      <alignment horizontal="center" shrinkToFit="0" vertical="top" wrapText="1"/>
    </xf>
    <xf borderId="1" fillId="2" fontId="1" numFmtId="3" xfId="0" applyAlignment="1" applyBorder="1" applyFont="1" applyNumberFormat="1">
      <alignment horizontal="center" shrinkToFit="0" vertical="top" wrapText="1"/>
    </xf>
    <xf borderId="1" fillId="2" fontId="3" numFmtId="0" xfId="0" applyAlignment="1" applyBorder="1" applyFont="1">
      <alignment horizontal="center" shrinkToFit="0" vertical="top" wrapText="1"/>
    </xf>
    <xf borderId="1" fillId="2" fontId="1" numFmtId="15" xfId="0" applyAlignment="1" applyBorder="1" applyFont="1" applyNumberFormat="1">
      <alignment horizontal="left" shrinkToFit="0" vertical="top" wrapText="1"/>
    </xf>
    <xf borderId="1" fillId="2" fontId="1" numFmtId="165" xfId="0" applyAlignment="1" applyBorder="1" applyFont="1" applyNumberFormat="1">
      <alignment horizontal="center" shrinkToFit="0" wrapText="1"/>
    </xf>
    <xf borderId="1" fillId="2" fontId="1" numFmtId="168" xfId="0" applyAlignment="1" applyBorder="1" applyFont="1" applyNumberFormat="1">
      <alignment horizontal="right"/>
    </xf>
    <xf borderId="12" fillId="0" fontId="1" numFmtId="165" xfId="0" applyAlignment="1" applyBorder="1" applyFont="1" applyNumberFormat="1">
      <alignment horizontal="center" vertical="top"/>
    </xf>
    <xf borderId="13" fillId="0" fontId="1" numFmtId="15" xfId="0" applyAlignment="1" applyBorder="1" applyFont="1" applyNumberFormat="1">
      <alignment horizontal="center" vertical="top"/>
    </xf>
    <xf borderId="0" fillId="0" fontId="1" numFmtId="165" xfId="0" applyAlignment="1" applyFont="1" applyNumberFormat="1">
      <alignment horizontal="center" vertical="top"/>
    </xf>
    <xf borderId="12" fillId="0" fontId="1" numFmtId="10" xfId="0" applyAlignment="1" applyBorder="1" applyFont="1" applyNumberFormat="1">
      <alignment horizontal="center" vertical="top"/>
    </xf>
    <xf borderId="13" fillId="0" fontId="1" numFmtId="10" xfId="0" applyAlignment="1" applyBorder="1" applyFont="1" applyNumberFormat="1">
      <alignment horizontal="center" vertical="top"/>
    </xf>
    <xf borderId="0" fillId="0" fontId="3" numFmtId="0" xfId="0" applyAlignment="1" applyFont="1">
      <alignment horizontal="center" vertical="top"/>
    </xf>
    <xf borderId="0" fillId="0" fontId="1" numFmtId="165" xfId="0" applyAlignment="1" applyFont="1" applyNumberFormat="1">
      <alignment horizontal="center" vertical="center"/>
    </xf>
    <xf borderId="1" fillId="2" fontId="3" numFmtId="15" xfId="0" applyAlignment="1" applyBorder="1" applyFont="1" applyNumberFormat="1">
      <alignment horizontal="center" vertical="top"/>
    </xf>
    <xf borderId="14" fillId="2" fontId="1" numFmtId="165" xfId="0" applyAlignment="1" applyBorder="1" applyFont="1" applyNumberFormat="1">
      <alignment vertical="top"/>
    </xf>
    <xf borderId="1" fillId="2" fontId="1" numFmtId="15" xfId="0" applyAlignment="1" applyBorder="1" applyFont="1" applyNumberFormat="1">
      <alignment vertical="top"/>
    </xf>
    <xf borderId="15" fillId="2" fontId="1" numFmtId="15" xfId="0" applyAlignment="1" applyBorder="1" applyFont="1" applyNumberFormat="1">
      <alignment vertical="top"/>
    </xf>
    <xf borderId="11" fillId="0" fontId="1" numFmtId="10" xfId="0" applyAlignment="1" applyBorder="1" applyFont="1" applyNumberFormat="1">
      <alignment horizontal="right" vertical="top"/>
    </xf>
    <xf borderId="0" fillId="0" fontId="1" numFmtId="0" xfId="0" applyAlignment="1" applyFont="1">
      <alignment horizontal="left" vertical="top"/>
    </xf>
    <xf borderId="0" fillId="0" fontId="1" numFmtId="168" xfId="0" applyAlignment="1" applyFont="1" applyNumberFormat="1">
      <alignment horizontal="right" vertical="top"/>
    </xf>
    <xf borderId="1" fillId="2" fontId="1" numFmtId="15" xfId="0" applyAlignment="1" applyBorder="1" applyFont="1" applyNumberFormat="1">
      <alignment horizontal="right" vertical="top"/>
    </xf>
    <xf borderId="0" fillId="0" fontId="1" numFmtId="3" xfId="0" applyAlignment="1" applyFont="1" applyNumberFormat="1">
      <alignment horizontal="center" shrinkToFit="0" vertical="top" wrapText="1"/>
    </xf>
    <xf borderId="0" fillId="0" fontId="4" numFmtId="0" xfId="0" applyAlignment="1" applyFont="1">
      <alignment vertical="top"/>
    </xf>
    <xf borderId="0" fillId="0" fontId="3" numFmtId="15" xfId="0" applyAlignment="1" applyFont="1" applyNumberFormat="1">
      <alignment horizontal="center" vertical="top"/>
    </xf>
    <xf borderId="1" fillId="2" fontId="1" numFmtId="165" xfId="0" applyAlignment="1" applyBorder="1" applyFont="1" applyNumberFormat="1">
      <alignment vertical="top"/>
    </xf>
    <xf borderId="6" fillId="5" fontId="1" numFmtId="15" xfId="0" applyAlignment="1" applyBorder="1" applyFill="1" applyFont="1" applyNumberFormat="1">
      <alignment horizontal="center" vertical="top"/>
    </xf>
    <xf borderId="6" fillId="6" fontId="1" numFmtId="15" xfId="0" applyAlignment="1" applyBorder="1" applyFill="1" applyFont="1" applyNumberFormat="1">
      <alignment horizontal="center" vertical="top"/>
    </xf>
    <xf borderId="0" fillId="0" fontId="5" numFmtId="10" xfId="0" applyAlignment="1" applyFont="1" applyNumberFormat="1">
      <alignment vertical="top"/>
    </xf>
    <xf borderId="0" fillId="0" fontId="6" numFmtId="0" xfId="0" applyAlignment="1" applyFont="1">
      <alignment vertical="top"/>
    </xf>
    <xf borderId="0" fillId="0" fontId="7" numFmtId="0" xfId="0" applyAlignment="1" applyFont="1">
      <alignment vertical="top"/>
    </xf>
    <xf borderId="1" fillId="2" fontId="1" numFmtId="15" xfId="0" applyAlignment="1" applyBorder="1" applyFont="1" applyNumberFormat="1">
      <alignment shrinkToFit="0" vertical="top" wrapText="1"/>
    </xf>
    <xf borderId="0" fillId="0" fontId="1" numFmtId="15" xfId="0" applyAlignment="1" applyFont="1" applyNumberFormat="1">
      <alignment shrinkToFit="0" vertical="top" wrapText="1"/>
    </xf>
    <xf borderId="0" fillId="0" fontId="3" numFmtId="165" xfId="0" applyAlignment="1" applyFont="1" applyNumberFormat="1">
      <alignment horizontal="center" vertical="top"/>
    </xf>
    <xf borderId="16" fillId="2" fontId="1" numFmtId="0" xfId="0" applyAlignment="1" applyBorder="1" applyFont="1">
      <alignment horizontal="center" shrinkToFit="0" vertical="top" wrapText="1"/>
    </xf>
    <xf borderId="17" fillId="3" fontId="2" numFmtId="0" xfId="0" applyAlignment="1" applyBorder="1" applyFont="1">
      <alignment textRotation="90"/>
    </xf>
    <xf borderId="17" fillId="3" fontId="1" numFmtId="0" xfId="0" applyAlignment="1" applyBorder="1" applyFont="1">
      <alignment horizontal="left" vertical="top"/>
    </xf>
    <xf borderId="16" fillId="3" fontId="2" numFmtId="0" xfId="0" applyAlignment="1" applyBorder="1" applyFont="1">
      <alignment textRotation="90"/>
    </xf>
    <xf borderId="16" fillId="3" fontId="1" numFmtId="0" xfId="0" applyAlignment="1" applyBorder="1" applyFont="1">
      <alignment horizontal="center" shrinkToFit="0" vertical="top" wrapText="1"/>
    </xf>
    <xf borderId="1" fillId="3" fontId="2" numFmtId="0" xfId="0" applyAlignment="1" applyBorder="1" applyFont="1">
      <alignment horizontal="center"/>
    </xf>
    <xf borderId="1" fillId="3" fontId="1" numFmtId="0" xfId="0" applyAlignment="1" applyBorder="1" applyFont="1">
      <alignment horizontal="left" vertical="center"/>
    </xf>
    <xf borderId="18" fillId="0" fontId="2" numFmtId="0" xfId="0" applyBorder="1" applyFont="1"/>
    <xf borderId="16" fillId="2" fontId="2" numFmtId="0" xfId="0" applyAlignment="1" applyBorder="1" applyFont="1">
      <alignment horizontal="center"/>
    </xf>
    <xf borderId="1" fillId="3" fontId="2" numFmtId="0" xfId="0" applyAlignment="1" applyBorder="1" applyFont="1">
      <alignment textRotation="90"/>
    </xf>
    <xf borderId="1" fillId="3" fontId="2" numFmtId="0" xfId="0" applyAlignment="1" applyBorder="1" applyFont="1">
      <alignment horizontal="center" textRotation="90"/>
    </xf>
    <xf borderId="1" fillId="3" fontId="1" numFmtId="0" xfId="0" applyAlignment="1" applyBorder="1" applyFont="1">
      <alignment horizontal="center" shrinkToFit="0" vertical="top" wrapText="1"/>
    </xf>
    <xf borderId="1" fillId="3" fontId="2" numFmtId="0" xfId="0" applyBorder="1" applyFont="1"/>
    <xf borderId="19" fillId="0" fontId="2" numFmtId="0" xfId="0" applyBorder="1" applyFont="1"/>
    <xf quotePrefix="1" borderId="0" fillId="0" fontId="2" numFmtId="0" xfId="0" applyFont="1"/>
    <xf borderId="0" fillId="0" fontId="8" numFmtId="0" xfId="0" applyAlignment="1" applyFont="1">
      <alignment horizontal="center"/>
    </xf>
    <xf quotePrefix="1" borderId="20" fillId="0" fontId="2" numFmtId="0" xfId="0" applyBorder="1" applyFont="1"/>
    <xf borderId="1" fillId="2" fontId="1" numFmtId="0" xfId="0" applyAlignment="1" applyBorder="1" applyFont="1">
      <alignment horizontal="center"/>
    </xf>
    <xf borderId="21" fillId="4" fontId="1" numFmtId="0" xfId="0" applyAlignment="1" applyBorder="1" applyFont="1">
      <alignment horizontal="center" vertical="top"/>
    </xf>
    <xf borderId="22" fillId="0" fontId="9" numFmtId="0" xfId="0" applyBorder="1" applyFont="1"/>
    <xf borderId="23" fillId="0" fontId="9" numFmtId="0" xfId="0" applyBorder="1" applyFont="1"/>
    <xf borderId="21" fillId="2" fontId="1" numFmtId="0" xfId="0" applyAlignment="1" applyBorder="1" applyFont="1">
      <alignment horizontal="center" vertical="top"/>
    </xf>
    <xf borderId="1" fillId="2" fontId="1" numFmtId="164" xfId="0" applyAlignment="1" applyBorder="1" applyFont="1" applyNumberFormat="1">
      <alignment horizontal="center" shrinkToFit="0" vertical="top" wrapText="1"/>
    </xf>
    <xf borderId="0" fillId="0" fontId="1" numFmtId="10" xfId="0" applyAlignment="1" applyFont="1" applyNumberFormat="1">
      <alignment horizontal="center"/>
    </xf>
    <xf borderId="0" fillId="0" fontId="1" numFmtId="15" xfId="0" applyAlignment="1" applyFont="1" applyNumberFormat="1">
      <alignment horizontal="center"/>
    </xf>
    <xf borderId="0" fillId="0" fontId="1" numFmtId="15" xfId="0" applyAlignment="1" applyFont="1" applyNumberFormat="1">
      <alignment horizontal="left"/>
    </xf>
    <xf borderId="7" fillId="0" fontId="1" numFmtId="0" xfId="0" applyAlignment="1" applyBorder="1" applyFont="1">
      <alignment horizontal="left"/>
    </xf>
    <xf borderId="7" fillId="0" fontId="1" numFmtId="15" xfId="0" applyAlignment="1" applyBorder="1" applyFont="1" applyNumberFormat="1">
      <alignment horizontal="center"/>
    </xf>
    <xf borderId="0" fillId="0" fontId="1" numFmtId="1" xfId="0" applyAlignment="1" applyFont="1" applyNumberFormat="1">
      <alignment horizontal="center"/>
    </xf>
    <xf borderId="0" fillId="0" fontId="1" numFmtId="164" xfId="0" applyAlignment="1" applyFont="1" applyNumberFormat="1">
      <alignment horizontal="left"/>
    </xf>
    <xf borderId="7" fillId="0" fontId="1" numFmtId="164" xfId="0" applyAlignment="1" applyBorder="1" applyFont="1" applyNumberFormat="1">
      <alignment horizontal="right"/>
    </xf>
    <xf borderId="0" fillId="0" fontId="1" numFmtId="164" xfId="0" applyAlignment="1" applyFont="1" applyNumberFormat="1">
      <alignment horizontal="right"/>
    </xf>
    <xf borderId="24" fillId="2" fontId="1" numFmtId="164" xfId="0" applyAlignment="1" applyBorder="1" applyFont="1" applyNumberFormat="1">
      <alignment horizontal="right"/>
    </xf>
    <xf borderId="7" fillId="0" fontId="1" numFmtId="167" xfId="0" applyAlignment="1" applyBorder="1" applyFont="1" applyNumberFormat="1">
      <alignment horizontal="right"/>
    </xf>
    <xf borderId="0" fillId="0" fontId="1" numFmtId="3" xfId="0" applyAlignment="1" applyFont="1" applyNumberFormat="1">
      <alignment horizontal="center"/>
    </xf>
    <xf borderId="7" fillId="0" fontId="1" numFmtId="10" xfId="0" applyAlignment="1" applyBorder="1" applyFont="1" applyNumberFormat="1">
      <alignment horizontal="right"/>
    </xf>
    <xf borderId="2" fillId="2" fontId="1" numFmtId="165" xfId="0" applyAlignment="1" applyBorder="1" applyFont="1" applyNumberFormat="1">
      <alignment horizontal="right"/>
    </xf>
    <xf borderId="7" fillId="0" fontId="1" numFmtId="169" xfId="0" applyAlignment="1" applyBorder="1" applyFont="1" applyNumberFormat="1">
      <alignment horizontal="right"/>
    </xf>
    <xf borderId="7" fillId="0" fontId="1" numFmtId="170" xfId="0" applyAlignment="1" applyBorder="1" applyFont="1" applyNumberFormat="1">
      <alignment horizontal="right"/>
    </xf>
    <xf borderId="0" fillId="0" fontId="1" numFmtId="9" xfId="0" applyAlignment="1" applyFont="1" applyNumberFormat="1">
      <alignment horizontal="center"/>
    </xf>
    <xf borderId="25" fillId="0" fontId="1" numFmtId="0" xfId="0" applyBorder="1" applyFont="1"/>
    <xf borderId="26" fillId="0" fontId="1" numFmtId="0" xfId="0" applyBorder="1" applyFont="1"/>
    <xf borderId="7" fillId="0" fontId="1" numFmtId="15" xfId="0" applyAlignment="1" applyBorder="1" applyFont="1" applyNumberFormat="1">
      <alignment horizontal="left"/>
    </xf>
    <xf borderId="1" fillId="2" fontId="1" numFmtId="164" xfId="0" applyAlignment="1" applyBorder="1" applyFont="1" applyNumberFormat="1">
      <alignment horizontal="right"/>
    </xf>
    <xf borderId="25" fillId="0" fontId="1" numFmtId="164" xfId="0" applyAlignment="1" applyBorder="1" applyFont="1" applyNumberFormat="1">
      <alignment horizontal="right"/>
    </xf>
    <xf borderId="0" fillId="0" fontId="1"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2020%2005%2021%20Purchase%20orders.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O_base"/>
      <sheetName val="PO"/>
      <sheetName val="Day_book"/>
      <sheetName val="Factory_details"/>
      <sheetName val="Charges and Specification"/>
      <sheetName val="PO_terms_and_conditions"/>
      <sheetName val="Summary"/>
      <sheetName val="Foreca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cooproyaltyrevenue@activision.com" TargetMode="External"/><Relationship Id="rId2" Type="http://schemas.openxmlformats.org/officeDocument/2006/relationships/hyperlink" Target="mailto:cooproyaltyrevenue@activision.com" TargetMode="External"/><Relationship Id="rId3" Type="http://schemas.openxmlformats.org/officeDocument/2006/relationships/hyperlink" Target="mailto:cooproyaltyrevenue@activision.com" TargetMode="External"/><Relationship Id="rId4" Type="http://schemas.openxmlformats.org/officeDocument/2006/relationships/hyperlink" Target="mailto:cooproyaltyrevenue@activision.com" TargetMode="External"/><Relationship Id="rId5" Type="http://schemas.openxmlformats.org/officeDocument/2006/relationships/hyperlink" Target="https://nintendo.dsidrm.com/"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0"/>
  <cols>
    <col customWidth="1" min="1" max="1" width="5.63"/>
    <col customWidth="1" min="2" max="2" width="15.0"/>
    <col customWidth="1" min="3" max="26" width="29.63"/>
  </cols>
  <sheetData>
    <row r="1" ht="11.25" customHeight="1">
      <c r="A1" s="1"/>
      <c r="B1" s="1"/>
      <c r="C1" s="1">
        <v>17.0</v>
      </c>
      <c r="D1" s="1"/>
      <c r="E1" s="1"/>
      <c r="F1" s="1"/>
      <c r="G1" s="1"/>
      <c r="H1" s="1"/>
      <c r="I1" s="1"/>
      <c r="J1" s="1"/>
      <c r="K1" s="1"/>
      <c r="L1" s="1"/>
      <c r="M1" s="1"/>
      <c r="N1" s="1"/>
      <c r="O1" s="1"/>
      <c r="P1" s="1"/>
      <c r="Q1" s="1"/>
      <c r="R1" s="1"/>
      <c r="S1" s="1"/>
      <c r="T1" s="1"/>
      <c r="U1" s="1"/>
      <c r="V1" s="1"/>
      <c r="W1" s="1"/>
      <c r="X1" s="1"/>
      <c r="Y1" s="1"/>
      <c r="Z1" s="1"/>
    </row>
    <row r="2" ht="27.0" customHeight="1">
      <c r="A2" s="2"/>
      <c r="B2" s="2" t="s">
        <v>0</v>
      </c>
      <c r="C2" s="2" t="s">
        <v>1</v>
      </c>
      <c r="D2" s="2"/>
      <c r="E2" s="2"/>
      <c r="F2" s="2"/>
      <c r="G2" s="2"/>
      <c r="H2" s="2"/>
      <c r="I2" s="3"/>
      <c r="J2" s="3"/>
      <c r="K2" s="3"/>
      <c r="L2" s="3"/>
      <c r="M2" s="3"/>
      <c r="N2" s="3"/>
      <c r="O2" s="3"/>
      <c r="P2" s="3"/>
      <c r="Q2" s="3"/>
      <c r="R2" s="3"/>
      <c r="S2" s="3"/>
      <c r="T2" s="3"/>
      <c r="U2" s="3"/>
      <c r="V2" s="3"/>
      <c r="W2" s="3"/>
      <c r="X2" s="3"/>
      <c r="Y2" s="3"/>
      <c r="Z2" s="3"/>
    </row>
    <row r="3" ht="11.25" customHeight="1">
      <c r="A3" s="3"/>
      <c r="B3" s="3"/>
      <c r="C3" s="3"/>
      <c r="D3" s="3"/>
      <c r="E3" s="3"/>
      <c r="F3" s="3"/>
      <c r="G3" s="3"/>
      <c r="H3" s="3"/>
      <c r="I3" s="3"/>
      <c r="J3" s="3"/>
      <c r="K3" s="3"/>
      <c r="L3" s="3"/>
      <c r="M3" s="3"/>
      <c r="N3" s="3"/>
      <c r="O3" s="3"/>
      <c r="P3" s="3"/>
      <c r="Q3" s="3"/>
      <c r="R3" s="3"/>
      <c r="S3" s="3"/>
      <c r="T3" s="3"/>
      <c r="U3" s="3"/>
      <c r="V3" s="3"/>
      <c r="W3" s="3"/>
      <c r="X3" s="3"/>
      <c r="Y3" s="3"/>
      <c r="Z3" s="3"/>
    </row>
    <row r="4" ht="11.25" customHeight="1">
      <c r="A4" s="3">
        <f>MAX(A6:A1000)</f>
        <v>165</v>
      </c>
      <c r="B4" s="3"/>
      <c r="C4" s="3"/>
      <c r="D4" s="3"/>
      <c r="E4" s="3"/>
      <c r="F4" s="3"/>
      <c r="G4" s="3"/>
      <c r="H4" s="3"/>
      <c r="I4" s="3"/>
      <c r="J4" s="3"/>
      <c r="K4" s="3"/>
      <c r="L4" s="3"/>
      <c r="M4" s="3"/>
      <c r="N4" s="3"/>
      <c r="O4" s="3"/>
      <c r="P4" s="3"/>
      <c r="Q4" s="3"/>
      <c r="R4" s="3"/>
      <c r="S4" s="3"/>
      <c r="T4" s="3"/>
      <c r="U4" s="3"/>
      <c r="V4" s="3"/>
      <c r="W4" s="3"/>
      <c r="X4" s="3"/>
      <c r="Y4" s="3"/>
      <c r="Z4" s="3"/>
    </row>
    <row r="5" ht="11.25" customHeight="1">
      <c r="A5" s="3"/>
      <c r="B5" s="3"/>
      <c r="C5" s="3"/>
      <c r="D5" s="3"/>
      <c r="E5" s="3"/>
      <c r="F5" s="3"/>
      <c r="G5" s="3"/>
      <c r="H5" s="3"/>
      <c r="I5" s="3"/>
      <c r="J5" s="3"/>
      <c r="K5" s="3"/>
      <c r="L5" s="3"/>
      <c r="M5" s="3"/>
      <c r="N5" s="3"/>
      <c r="O5" s="3"/>
      <c r="P5" s="3"/>
      <c r="Q5" s="3"/>
      <c r="R5" s="3"/>
      <c r="S5" s="3"/>
      <c r="T5" s="3"/>
      <c r="U5" s="3"/>
      <c r="V5" s="3"/>
      <c r="W5" s="3"/>
      <c r="X5" s="3"/>
      <c r="Y5" s="3"/>
      <c r="Z5" s="3"/>
    </row>
    <row r="6" ht="11.25" customHeight="1">
      <c r="A6" s="3">
        <v>1.0</v>
      </c>
      <c r="B6" s="3" t="s">
        <v>2</v>
      </c>
      <c r="C6" s="4" t="s">
        <v>3</v>
      </c>
      <c r="D6" s="3"/>
      <c r="E6" s="3"/>
      <c r="F6" s="3"/>
      <c r="G6" s="3"/>
      <c r="H6" s="3"/>
      <c r="I6" s="3"/>
      <c r="J6" s="3"/>
      <c r="K6" s="3"/>
      <c r="L6" s="3"/>
      <c r="M6" s="3"/>
      <c r="N6" s="3"/>
      <c r="O6" s="3"/>
      <c r="P6" s="3"/>
      <c r="Q6" s="3"/>
      <c r="R6" s="3"/>
      <c r="S6" s="3"/>
      <c r="T6" s="3"/>
      <c r="U6" s="3"/>
      <c r="V6" s="3"/>
      <c r="W6" s="3"/>
      <c r="X6" s="3"/>
      <c r="Y6" s="3"/>
      <c r="Z6" s="3"/>
    </row>
    <row r="7" ht="11.25" customHeight="1">
      <c r="A7" s="3">
        <v>2.0</v>
      </c>
      <c r="B7" s="3" t="s">
        <v>4</v>
      </c>
      <c r="C7" s="4" t="s">
        <v>5</v>
      </c>
      <c r="D7" s="3"/>
      <c r="E7" s="3"/>
      <c r="F7" s="3"/>
      <c r="G7" s="3"/>
      <c r="H7" s="3"/>
      <c r="I7" s="3"/>
      <c r="J7" s="3"/>
      <c r="K7" s="3"/>
      <c r="L7" s="3"/>
      <c r="M7" s="3"/>
      <c r="N7" s="3"/>
      <c r="O7" s="3"/>
      <c r="P7" s="3"/>
      <c r="Q7" s="3"/>
      <c r="R7" s="3"/>
      <c r="S7" s="3"/>
      <c r="T7" s="3"/>
      <c r="U7" s="3"/>
      <c r="V7" s="3"/>
      <c r="W7" s="3"/>
      <c r="X7" s="3"/>
      <c r="Y7" s="3"/>
      <c r="Z7" s="3"/>
    </row>
    <row r="8" ht="11.25" customHeight="1">
      <c r="A8" s="3">
        <v>3.0</v>
      </c>
      <c r="B8" s="3" t="s">
        <v>6</v>
      </c>
      <c r="C8" s="4" t="s">
        <v>7</v>
      </c>
      <c r="D8" s="3"/>
      <c r="E8" s="3"/>
      <c r="F8" s="3"/>
      <c r="G8" s="3"/>
      <c r="H8" s="3"/>
      <c r="I8" s="3"/>
      <c r="J8" s="3"/>
      <c r="K8" s="3"/>
      <c r="L8" s="3"/>
      <c r="M8" s="3"/>
      <c r="N8" s="3"/>
      <c r="O8" s="3"/>
      <c r="P8" s="3"/>
      <c r="Q8" s="3"/>
      <c r="R8" s="3"/>
      <c r="S8" s="3"/>
      <c r="T8" s="3"/>
      <c r="U8" s="3"/>
      <c r="V8" s="3"/>
      <c r="W8" s="3"/>
      <c r="X8" s="3"/>
      <c r="Y8" s="3"/>
      <c r="Z8" s="3"/>
    </row>
    <row r="9" ht="11.25" customHeight="1">
      <c r="A9" s="3">
        <v>4.0</v>
      </c>
      <c r="B9" s="3" t="s">
        <v>8</v>
      </c>
      <c r="C9" s="4" t="s">
        <v>9</v>
      </c>
      <c r="D9" s="3"/>
      <c r="E9" s="3"/>
      <c r="F9" s="3"/>
      <c r="G9" s="3"/>
      <c r="H9" s="3"/>
      <c r="I9" s="3"/>
      <c r="J9" s="3"/>
      <c r="K9" s="3"/>
      <c r="L9" s="3"/>
      <c r="M9" s="3"/>
      <c r="N9" s="3"/>
      <c r="O9" s="3"/>
      <c r="P9" s="3"/>
      <c r="Q9" s="3"/>
      <c r="R9" s="3"/>
      <c r="S9" s="3"/>
      <c r="T9" s="3"/>
      <c r="U9" s="3"/>
      <c r="V9" s="3"/>
      <c r="W9" s="3"/>
      <c r="X9" s="3"/>
      <c r="Y9" s="3"/>
      <c r="Z9" s="3"/>
    </row>
    <row r="10" ht="11.25" customHeight="1">
      <c r="A10" s="3">
        <v>5.0</v>
      </c>
      <c r="B10" s="3" t="s">
        <v>10</v>
      </c>
      <c r="C10" s="4" t="s">
        <v>11</v>
      </c>
      <c r="D10" s="3"/>
      <c r="E10" s="3"/>
      <c r="F10" s="3"/>
      <c r="G10" s="3"/>
      <c r="H10" s="3"/>
      <c r="I10" s="3"/>
      <c r="J10" s="3"/>
      <c r="K10" s="3"/>
      <c r="L10" s="3"/>
      <c r="M10" s="3"/>
      <c r="N10" s="3"/>
      <c r="O10" s="3"/>
      <c r="P10" s="3"/>
      <c r="Q10" s="3"/>
      <c r="R10" s="3"/>
      <c r="S10" s="3"/>
      <c r="T10" s="3"/>
      <c r="U10" s="3"/>
      <c r="V10" s="3"/>
      <c r="W10" s="3"/>
      <c r="X10" s="3"/>
      <c r="Y10" s="3"/>
      <c r="Z10" s="3"/>
    </row>
    <row r="11" ht="11.25" customHeight="1">
      <c r="A11" s="3">
        <v>6.0</v>
      </c>
      <c r="B11" s="3" t="s">
        <v>12</v>
      </c>
      <c r="C11" s="4" t="s">
        <v>13</v>
      </c>
      <c r="D11" s="3"/>
      <c r="E11" s="3"/>
      <c r="F11" s="3"/>
      <c r="G11" s="3"/>
      <c r="H11" s="3"/>
      <c r="I11" s="3"/>
      <c r="J11" s="3"/>
      <c r="K11" s="3"/>
      <c r="L11" s="3"/>
      <c r="M11" s="3"/>
      <c r="N11" s="3"/>
      <c r="O11" s="3"/>
      <c r="P11" s="3"/>
      <c r="Q11" s="3"/>
      <c r="R11" s="3"/>
      <c r="S11" s="3"/>
      <c r="T11" s="3"/>
      <c r="U11" s="3"/>
      <c r="V11" s="3"/>
      <c r="W11" s="3"/>
      <c r="X11" s="3"/>
      <c r="Y11" s="3"/>
      <c r="Z11" s="3"/>
    </row>
    <row r="12" ht="11.25" customHeight="1">
      <c r="A12" s="3">
        <v>7.0</v>
      </c>
      <c r="B12" s="3" t="s">
        <v>14</v>
      </c>
      <c r="C12" s="4" t="s">
        <v>15</v>
      </c>
      <c r="D12" s="3"/>
      <c r="E12" s="3"/>
      <c r="F12" s="3"/>
      <c r="G12" s="3"/>
      <c r="H12" s="3"/>
      <c r="I12" s="3"/>
      <c r="J12" s="3"/>
      <c r="K12" s="3"/>
      <c r="L12" s="3"/>
      <c r="M12" s="3"/>
      <c r="N12" s="3"/>
      <c r="O12" s="3"/>
      <c r="P12" s="3"/>
      <c r="Q12" s="3"/>
      <c r="R12" s="3"/>
      <c r="S12" s="3"/>
      <c r="T12" s="3"/>
      <c r="U12" s="3"/>
      <c r="V12" s="3"/>
      <c r="W12" s="3"/>
      <c r="X12" s="3"/>
      <c r="Y12" s="3"/>
      <c r="Z12" s="3"/>
    </row>
    <row r="13" ht="11.25" customHeight="1">
      <c r="A13" s="3">
        <v>8.0</v>
      </c>
      <c r="B13" s="3" t="s">
        <v>16</v>
      </c>
      <c r="C13" s="4" t="s">
        <v>17</v>
      </c>
      <c r="D13" s="3"/>
      <c r="E13" s="3"/>
      <c r="F13" s="3"/>
      <c r="G13" s="3"/>
      <c r="H13" s="3"/>
      <c r="I13" s="3"/>
      <c r="J13" s="3"/>
      <c r="K13" s="3"/>
      <c r="L13" s="3"/>
      <c r="M13" s="3"/>
      <c r="N13" s="3"/>
      <c r="O13" s="3"/>
      <c r="P13" s="3"/>
      <c r="Q13" s="3"/>
      <c r="R13" s="3"/>
      <c r="S13" s="3"/>
      <c r="T13" s="3"/>
      <c r="U13" s="3"/>
      <c r="V13" s="3"/>
      <c r="W13" s="3"/>
      <c r="X13" s="3"/>
      <c r="Y13" s="3"/>
      <c r="Z13" s="3"/>
    </row>
    <row r="14" ht="11.25" customHeight="1">
      <c r="A14" s="3">
        <v>9.0</v>
      </c>
      <c r="B14" s="3" t="s">
        <v>18</v>
      </c>
      <c r="C14" s="4" t="s">
        <v>19</v>
      </c>
      <c r="D14" s="3"/>
      <c r="E14" s="3"/>
      <c r="F14" s="3"/>
      <c r="G14" s="3"/>
      <c r="H14" s="3"/>
      <c r="I14" s="3"/>
      <c r="J14" s="3"/>
      <c r="K14" s="3"/>
      <c r="L14" s="3"/>
      <c r="M14" s="3"/>
      <c r="N14" s="3"/>
      <c r="O14" s="3"/>
      <c r="P14" s="3"/>
      <c r="Q14" s="3"/>
      <c r="R14" s="3"/>
      <c r="S14" s="3"/>
      <c r="T14" s="3"/>
      <c r="U14" s="3"/>
      <c r="V14" s="3"/>
      <c r="W14" s="3"/>
      <c r="X14" s="3"/>
      <c r="Y14" s="3"/>
      <c r="Z14" s="3"/>
    </row>
    <row r="15" ht="11.25" customHeight="1">
      <c r="A15" s="3">
        <v>10.0</v>
      </c>
      <c r="B15" s="3" t="s">
        <v>20</v>
      </c>
      <c r="C15" s="4" t="s">
        <v>21</v>
      </c>
      <c r="D15" s="3"/>
      <c r="E15" s="3"/>
      <c r="F15" s="3"/>
      <c r="G15" s="3"/>
      <c r="H15" s="3"/>
      <c r="I15" s="3"/>
      <c r="J15" s="3"/>
      <c r="K15" s="3"/>
      <c r="L15" s="3"/>
      <c r="M15" s="3"/>
      <c r="N15" s="3"/>
      <c r="O15" s="3"/>
      <c r="P15" s="3"/>
      <c r="Q15" s="3"/>
      <c r="R15" s="3"/>
      <c r="S15" s="3"/>
      <c r="T15" s="3"/>
      <c r="U15" s="3"/>
      <c r="V15" s="3"/>
      <c r="W15" s="3"/>
      <c r="X15" s="3"/>
      <c r="Y15" s="3"/>
      <c r="Z15" s="3"/>
    </row>
    <row r="16" ht="11.25" customHeight="1">
      <c r="A16" s="3">
        <v>11.0</v>
      </c>
      <c r="B16" s="3" t="s">
        <v>22</v>
      </c>
      <c r="C16" s="4" t="s">
        <v>23</v>
      </c>
      <c r="D16" s="3"/>
      <c r="E16" s="3"/>
      <c r="F16" s="3"/>
      <c r="G16" s="3"/>
      <c r="H16" s="3"/>
      <c r="I16" s="3"/>
      <c r="J16" s="3"/>
      <c r="K16" s="3"/>
      <c r="L16" s="3"/>
      <c r="M16" s="3"/>
      <c r="N16" s="3"/>
      <c r="O16" s="3"/>
      <c r="P16" s="3"/>
      <c r="Q16" s="3"/>
      <c r="R16" s="3"/>
      <c r="S16" s="3"/>
      <c r="T16" s="3"/>
      <c r="U16" s="3"/>
      <c r="V16" s="3"/>
      <c r="W16" s="3"/>
      <c r="X16" s="3"/>
      <c r="Y16" s="3"/>
      <c r="Z16" s="3"/>
    </row>
    <row r="17" ht="11.25" customHeight="1">
      <c r="A17" s="3">
        <v>12.0</v>
      </c>
      <c r="B17" s="3" t="s">
        <v>24</v>
      </c>
      <c r="C17" s="4" t="s">
        <v>25</v>
      </c>
      <c r="D17" s="3"/>
      <c r="E17" s="3"/>
      <c r="F17" s="3"/>
      <c r="G17" s="3"/>
      <c r="H17" s="3"/>
      <c r="I17" s="3"/>
      <c r="J17" s="3"/>
      <c r="K17" s="3"/>
      <c r="L17" s="3"/>
      <c r="M17" s="3"/>
      <c r="N17" s="3"/>
      <c r="O17" s="3"/>
      <c r="P17" s="3"/>
      <c r="Q17" s="3"/>
      <c r="R17" s="3"/>
      <c r="S17" s="3"/>
      <c r="T17" s="3"/>
      <c r="U17" s="3"/>
      <c r="V17" s="3"/>
      <c r="W17" s="3"/>
      <c r="X17" s="3"/>
      <c r="Y17" s="3"/>
      <c r="Z17" s="3"/>
    </row>
    <row r="18" ht="11.25" customHeight="1">
      <c r="A18" s="3">
        <v>13.0</v>
      </c>
      <c r="B18" s="3" t="s">
        <v>26</v>
      </c>
      <c r="C18" s="4" t="s">
        <v>27</v>
      </c>
      <c r="D18" s="3"/>
      <c r="E18" s="3"/>
      <c r="F18" s="3"/>
      <c r="G18" s="3"/>
      <c r="H18" s="3"/>
      <c r="I18" s="3"/>
      <c r="J18" s="3"/>
      <c r="K18" s="3"/>
      <c r="L18" s="3"/>
      <c r="M18" s="3"/>
      <c r="N18" s="3"/>
      <c r="O18" s="3"/>
      <c r="P18" s="3"/>
      <c r="Q18" s="3"/>
      <c r="R18" s="3"/>
      <c r="S18" s="3"/>
      <c r="T18" s="3"/>
      <c r="U18" s="3"/>
      <c r="V18" s="3"/>
      <c r="W18" s="3"/>
      <c r="X18" s="3"/>
      <c r="Y18" s="3"/>
      <c r="Z18" s="3"/>
    </row>
    <row r="19" ht="11.25" customHeight="1">
      <c r="A19" s="3">
        <v>14.0</v>
      </c>
      <c r="B19" s="3" t="s">
        <v>28</v>
      </c>
      <c r="C19" s="4" t="s">
        <v>29</v>
      </c>
      <c r="D19" s="3"/>
      <c r="E19" s="3"/>
      <c r="F19" s="3"/>
      <c r="G19" s="3"/>
      <c r="H19" s="3"/>
      <c r="I19" s="3"/>
      <c r="J19" s="3"/>
      <c r="K19" s="3"/>
      <c r="L19" s="3"/>
      <c r="M19" s="3"/>
      <c r="N19" s="3"/>
      <c r="O19" s="3"/>
      <c r="P19" s="3"/>
      <c r="Q19" s="3"/>
      <c r="R19" s="3"/>
      <c r="S19" s="3"/>
      <c r="T19" s="3"/>
      <c r="U19" s="3"/>
      <c r="V19" s="3"/>
      <c r="W19" s="3"/>
      <c r="X19" s="3"/>
      <c r="Y19" s="3"/>
      <c r="Z19" s="3"/>
    </row>
    <row r="20" ht="11.25" customHeight="1">
      <c r="A20" s="3">
        <v>15.0</v>
      </c>
      <c r="B20" s="3" t="s">
        <v>30</v>
      </c>
      <c r="C20" s="4" t="s">
        <v>31</v>
      </c>
      <c r="D20" s="3"/>
      <c r="E20" s="3"/>
      <c r="F20" s="3"/>
      <c r="G20" s="3"/>
      <c r="H20" s="3"/>
      <c r="I20" s="3"/>
      <c r="J20" s="3"/>
      <c r="K20" s="3"/>
      <c r="L20" s="3"/>
      <c r="M20" s="3"/>
      <c r="N20" s="3"/>
      <c r="O20" s="3"/>
      <c r="P20" s="3"/>
      <c r="Q20" s="3"/>
      <c r="R20" s="3"/>
      <c r="S20" s="3"/>
      <c r="T20" s="3"/>
      <c r="U20" s="3"/>
      <c r="V20" s="3"/>
      <c r="W20" s="3"/>
      <c r="X20" s="3"/>
      <c r="Y20" s="3"/>
      <c r="Z20" s="3"/>
    </row>
    <row r="21" ht="11.25" customHeight="1">
      <c r="A21" s="3">
        <v>16.0</v>
      </c>
      <c r="B21" s="3" t="s">
        <v>32</v>
      </c>
      <c r="C21" s="4" t="s">
        <v>33</v>
      </c>
      <c r="D21" s="3"/>
      <c r="E21" s="3"/>
      <c r="F21" s="3"/>
      <c r="G21" s="3"/>
      <c r="H21" s="3"/>
      <c r="I21" s="3"/>
      <c r="J21" s="3"/>
      <c r="K21" s="3"/>
      <c r="L21" s="3"/>
      <c r="M21" s="3"/>
      <c r="N21" s="3"/>
      <c r="O21" s="3"/>
      <c r="P21" s="3"/>
      <c r="Q21" s="3"/>
      <c r="R21" s="3"/>
      <c r="S21" s="3"/>
      <c r="T21" s="3"/>
      <c r="U21" s="3"/>
      <c r="V21" s="3"/>
      <c r="W21" s="3"/>
      <c r="X21" s="3"/>
      <c r="Y21" s="3"/>
      <c r="Z21" s="3"/>
    </row>
    <row r="22" ht="11.25" customHeight="1">
      <c r="A22" s="3">
        <v>17.0</v>
      </c>
      <c r="B22" s="3" t="s">
        <v>34</v>
      </c>
      <c r="C22" s="4" t="s">
        <v>35</v>
      </c>
      <c r="D22" s="3"/>
      <c r="E22" s="3"/>
      <c r="F22" s="3"/>
      <c r="G22" s="3"/>
      <c r="H22" s="3"/>
      <c r="I22" s="3"/>
      <c r="J22" s="3"/>
      <c r="K22" s="3"/>
      <c r="L22" s="3"/>
      <c r="M22" s="3"/>
      <c r="N22" s="3"/>
      <c r="O22" s="3"/>
      <c r="P22" s="3"/>
      <c r="Q22" s="3"/>
      <c r="R22" s="3"/>
      <c r="S22" s="3"/>
      <c r="T22" s="3"/>
      <c r="U22" s="3"/>
      <c r="V22" s="3"/>
      <c r="W22" s="3"/>
      <c r="X22" s="3"/>
      <c r="Y22" s="3"/>
      <c r="Z22" s="3"/>
    </row>
    <row r="23" ht="11.25" customHeight="1">
      <c r="A23" s="3">
        <v>18.0</v>
      </c>
      <c r="B23" s="3" t="s">
        <v>36</v>
      </c>
      <c r="C23" s="4" t="s">
        <v>37</v>
      </c>
      <c r="D23" s="3"/>
      <c r="E23" s="3"/>
      <c r="F23" s="3"/>
      <c r="G23" s="3"/>
      <c r="H23" s="3"/>
      <c r="I23" s="3"/>
      <c r="J23" s="3"/>
      <c r="K23" s="3"/>
      <c r="L23" s="3"/>
      <c r="M23" s="3"/>
      <c r="N23" s="3"/>
      <c r="O23" s="3"/>
      <c r="P23" s="3"/>
      <c r="Q23" s="3"/>
      <c r="R23" s="3"/>
      <c r="S23" s="3"/>
      <c r="T23" s="3"/>
      <c r="U23" s="3"/>
      <c r="V23" s="3"/>
      <c r="W23" s="3"/>
      <c r="X23" s="3"/>
      <c r="Y23" s="3"/>
      <c r="Z23" s="3"/>
    </row>
    <row r="24" ht="11.25" customHeight="1">
      <c r="A24" s="3">
        <v>19.0</v>
      </c>
      <c r="B24" s="3" t="s">
        <v>38</v>
      </c>
      <c r="C24" s="4" t="s">
        <v>39</v>
      </c>
      <c r="D24" s="3"/>
      <c r="E24" s="3"/>
      <c r="F24" s="3"/>
      <c r="G24" s="3"/>
      <c r="H24" s="3"/>
      <c r="I24" s="3"/>
      <c r="J24" s="3"/>
      <c r="K24" s="3"/>
      <c r="L24" s="3"/>
      <c r="M24" s="3"/>
      <c r="N24" s="3"/>
      <c r="O24" s="3"/>
      <c r="P24" s="3"/>
      <c r="Q24" s="3"/>
      <c r="R24" s="3"/>
      <c r="S24" s="3"/>
      <c r="T24" s="3"/>
      <c r="U24" s="3"/>
      <c r="V24" s="3"/>
      <c r="W24" s="3"/>
      <c r="X24" s="3"/>
      <c r="Y24" s="3"/>
      <c r="Z24" s="3"/>
    </row>
    <row r="25" ht="11.25" customHeight="1">
      <c r="A25" s="3">
        <v>20.0</v>
      </c>
      <c r="B25" s="3" t="s">
        <v>40</v>
      </c>
      <c r="C25" s="4" t="s">
        <v>41</v>
      </c>
      <c r="D25" s="3"/>
      <c r="E25" s="3"/>
      <c r="F25" s="3"/>
      <c r="G25" s="3"/>
      <c r="H25" s="3"/>
      <c r="I25" s="3"/>
      <c r="J25" s="3"/>
      <c r="K25" s="3"/>
      <c r="L25" s="3"/>
      <c r="M25" s="3"/>
      <c r="N25" s="3"/>
      <c r="O25" s="3"/>
      <c r="P25" s="3"/>
      <c r="Q25" s="3"/>
      <c r="R25" s="3"/>
      <c r="S25" s="3"/>
      <c r="T25" s="3"/>
      <c r="U25" s="3"/>
      <c r="V25" s="3"/>
      <c r="W25" s="3"/>
      <c r="X25" s="3"/>
      <c r="Y25" s="3"/>
      <c r="Z25" s="3"/>
    </row>
    <row r="26" ht="11.25" customHeight="1">
      <c r="A26" s="3">
        <v>21.0</v>
      </c>
      <c r="B26" s="3" t="s">
        <v>42</v>
      </c>
      <c r="C26" s="4" t="s">
        <v>43</v>
      </c>
      <c r="D26" s="3"/>
      <c r="E26" s="3"/>
      <c r="F26" s="3"/>
      <c r="G26" s="3"/>
      <c r="H26" s="3"/>
      <c r="I26" s="3"/>
      <c r="J26" s="3"/>
      <c r="K26" s="3"/>
      <c r="L26" s="3"/>
      <c r="M26" s="3"/>
      <c r="N26" s="3"/>
      <c r="O26" s="3"/>
      <c r="P26" s="3"/>
      <c r="Q26" s="3"/>
      <c r="R26" s="3"/>
      <c r="S26" s="3"/>
      <c r="T26" s="3"/>
      <c r="U26" s="3"/>
      <c r="V26" s="3"/>
      <c r="W26" s="3"/>
      <c r="X26" s="3"/>
      <c r="Y26" s="3"/>
      <c r="Z26" s="3"/>
    </row>
    <row r="27" ht="11.25" customHeight="1">
      <c r="A27" s="3">
        <v>22.0</v>
      </c>
      <c r="B27" s="3" t="s">
        <v>44</v>
      </c>
      <c r="C27" s="4" t="s">
        <v>45</v>
      </c>
      <c r="D27" s="3"/>
      <c r="E27" s="3"/>
      <c r="F27" s="3"/>
      <c r="G27" s="3"/>
      <c r="H27" s="3"/>
      <c r="I27" s="3"/>
      <c r="J27" s="3"/>
      <c r="K27" s="3"/>
      <c r="L27" s="3"/>
      <c r="M27" s="3"/>
      <c r="N27" s="3"/>
      <c r="O27" s="3"/>
      <c r="P27" s="3"/>
      <c r="Q27" s="3"/>
      <c r="R27" s="3"/>
      <c r="S27" s="3"/>
      <c r="T27" s="3"/>
      <c r="U27" s="3"/>
      <c r="V27" s="3"/>
      <c r="W27" s="3"/>
      <c r="X27" s="3"/>
      <c r="Y27" s="3"/>
      <c r="Z27" s="3"/>
    </row>
    <row r="28" ht="11.25" customHeight="1">
      <c r="A28" s="3">
        <v>23.0</v>
      </c>
      <c r="B28" s="3" t="s">
        <v>46</v>
      </c>
      <c r="C28" s="4" t="s">
        <v>47</v>
      </c>
      <c r="D28" s="3"/>
      <c r="E28" s="3"/>
      <c r="F28" s="3"/>
      <c r="G28" s="3"/>
      <c r="H28" s="3"/>
      <c r="I28" s="3"/>
      <c r="J28" s="3"/>
      <c r="K28" s="3"/>
      <c r="L28" s="3"/>
      <c r="M28" s="3"/>
      <c r="N28" s="3"/>
      <c r="O28" s="3"/>
      <c r="P28" s="3"/>
      <c r="Q28" s="3"/>
      <c r="R28" s="3"/>
      <c r="S28" s="3"/>
      <c r="T28" s="3"/>
      <c r="U28" s="3"/>
      <c r="V28" s="3"/>
      <c r="W28" s="3"/>
      <c r="X28" s="3"/>
      <c r="Y28" s="3"/>
      <c r="Z28" s="3"/>
    </row>
    <row r="29" ht="11.25" customHeight="1">
      <c r="A29" s="3">
        <v>24.0</v>
      </c>
      <c r="B29" s="3" t="s">
        <v>48</v>
      </c>
      <c r="C29" s="4" t="s">
        <v>49</v>
      </c>
      <c r="D29" s="3"/>
      <c r="E29" s="3"/>
      <c r="F29" s="3"/>
      <c r="G29" s="3"/>
      <c r="H29" s="3"/>
      <c r="I29" s="3"/>
      <c r="J29" s="3"/>
      <c r="K29" s="3"/>
      <c r="L29" s="3"/>
      <c r="M29" s="3"/>
      <c r="N29" s="3"/>
      <c r="O29" s="3"/>
      <c r="P29" s="3"/>
      <c r="Q29" s="3"/>
      <c r="R29" s="3"/>
      <c r="S29" s="3"/>
      <c r="T29" s="3"/>
      <c r="U29" s="3"/>
      <c r="V29" s="3"/>
      <c r="W29" s="3"/>
      <c r="X29" s="3"/>
      <c r="Y29" s="3"/>
      <c r="Z29" s="3"/>
    </row>
    <row r="30" ht="11.25" customHeight="1">
      <c r="A30" s="3">
        <v>25.0</v>
      </c>
      <c r="B30" s="3" t="s">
        <v>50</v>
      </c>
      <c r="C30" s="4" t="s">
        <v>51</v>
      </c>
      <c r="D30" s="3"/>
      <c r="E30" s="3"/>
      <c r="F30" s="3"/>
      <c r="G30" s="3"/>
      <c r="H30" s="3"/>
      <c r="I30" s="3"/>
      <c r="J30" s="3"/>
      <c r="K30" s="3"/>
      <c r="L30" s="3"/>
      <c r="M30" s="3"/>
      <c r="N30" s="3"/>
      <c r="O30" s="3"/>
      <c r="P30" s="3"/>
      <c r="Q30" s="3"/>
      <c r="R30" s="3"/>
      <c r="S30" s="3"/>
      <c r="T30" s="3"/>
      <c r="U30" s="3"/>
      <c r="V30" s="3"/>
      <c r="W30" s="3"/>
      <c r="X30" s="3"/>
      <c r="Y30" s="3"/>
      <c r="Z30" s="3"/>
    </row>
    <row r="31" ht="11.25" customHeight="1">
      <c r="A31" s="3">
        <v>26.0</v>
      </c>
      <c r="B31" s="3" t="s">
        <v>52</v>
      </c>
      <c r="C31" s="4" t="s">
        <v>53</v>
      </c>
      <c r="D31" s="3"/>
      <c r="E31" s="3"/>
      <c r="F31" s="3"/>
      <c r="G31" s="3"/>
      <c r="H31" s="3"/>
      <c r="I31" s="3"/>
      <c r="J31" s="3"/>
      <c r="K31" s="3"/>
      <c r="L31" s="3"/>
      <c r="M31" s="3"/>
      <c r="N31" s="3"/>
      <c r="O31" s="3"/>
      <c r="P31" s="3"/>
      <c r="Q31" s="3"/>
      <c r="R31" s="3"/>
      <c r="S31" s="3"/>
      <c r="T31" s="3"/>
      <c r="U31" s="3"/>
      <c r="V31" s="3"/>
      <c r="W31" s="3"/>
      <c r="X31" s="3"/>
      <c r="Y31" s="3"/>
      <c r="Z31" s="3"/>
    </row>
    <row r="32" ht="11.25" customHeight="1">
      <c r="A32" s="3">
        <v>27.0</v>
      </c>
      <c r="B32" s="3" t="s">
        <v>54</v>
      </c>
      <c r="C32" s="4" t="s">
        <v>55</v>
      </c>
      <c r="D32" s="3"/>
      <c r="E32" s="3"/>
      <c r="F32" s="3"/>
      <c r="G32" s="3"/>
      <c r="H32" s="3"/>
      <c r="I32" s="3"/>
      <c r="J32" s="3"/>
      <c r="K32" s="3"/>
      <c r="L32" s="3"/>
      <c r="M32" s="3"/>
      <c r="N32" s="3"/>
      <c r="O32" s="3"/>
      <c r="P32" s="3"/>
      <c r="Q32" s="3"/>
      <c r="R32" s="3"/>
      <c r="S32" s="3"/>
      <c r="T32" s="3"/>
      <c r="U32" s="3"/>
      <c r="V32" s="3"/>
      <c r="W32" s="3"/>
      <c r="X32" s="3"/>
      <c r="Y32" s="3"/>
      <c r="Z32" s="3"/>
    </row>
    <row r="33" ht="11.25" customHeight="1">
      <c r="A33" s="3">
        <v>28.0</v>
      </c>
      <c r="B33" s="3" t="s">
        <v>56</v>
      </c>
      <c r="C33" s="4" t="s">
        <v>57</v>
      </c>
      <c r="D33" s="3"/>
      <c r="E33" s="3"/>
      <c r="F33" s="3"/>
      <c r="G33" s="3"/>
      <c r="H33" s="3"/>
      <c r="I33" s="3"/>
      <c r="J33" s="3"/>
      <c r="K33" s="3"/>
      <c r="L33" s="3"/>
      <c r="M33" s="3"/>
      <c r="N33" s="3"/>
      <c r="O33" s="3"/>
      <c r="P33" s="3"/>
      <c r="Q33" s="3"/>
      <c r="R33" s="3"/>
      <c r="S33" s="3"/>
      <c r="T33" s="3"/>
      <c r="U33" s="3"/>
      <c r="V33" s="3"/>
      <c r="W33" s="3"/>
      <c r="X33" s="3"/>
      <c r="Y33" s="3"/>
      <c r="Z33" s="3"/>
    </row>
    <row r="34" ht="11.25" customHeight="1">
      <c r="A34" s="3">
        <v>29.0</v>
      </c>
      <c r="B34" s="3" t="s">
        <v>58</v>
      </c>
      <c r="C34" s="4" t="s">
        <v>59</v>
      </c>
      <c r="D34" s="3"/>
      <c r="E34" s="3"/>
      <c r="F34" s="3"/>
      <c r="G34" s="3"/>
      <c r="H34" s="3"/>
      <c r="I34" s="3"/>
      <c r="J34" s="3"/>
      <c r="K34" s="3"/>
      <c r="L34" s="3"/>
      <c r="M34" s="3"/>
      <c r="N34" s="3"/>
      <c r="O34" s="3"/>
      <c r="P34" s="3"/>
      <c r="Q34" s="3"/>
      <c r="R34" s="3"/>
      <c r="S34" s="3"/>
      <c r="T34" s="3"/>
      <c r="U34" s="3"/>
      <c r="V34" s="3"/>
      <c r="W34" s="3"/>
      <c r="X34" s="3"/>
      <c r="Y34" s="3"/>
      <c r="Z34" s="3"/>
    </row>
    <row r="35" ht="11.25" customHeight="1">
      <c r="A35" s="3">
        <v>30.0</v>
      </c>
      <c r="B35" s="3" t="s">
        <v>60</v>
      </c>
      <c r="C35" s="4" t="s">
        <v>61</v>
      </c>
      <c r="D35" s="3"/>
      <c r="E35" s="3"/>
      <c r="F35" s="3"/>
      <c r="G35" s="3"/>
      <c r="H35" s="3"/>
      <c r="I35" s="3"/>
      <c r="J35" s="3"/>
      <c r="K35" s="3"/>
      <c r="L35" s="3"/>
      <c r="M35" s="3"/>
      <c r="N35" s="3"/>
      <c r="O35" s="3"/>
      <c r="P35" s="3"/>
      <c r="Q35" s="3"/>
      <c r="R35" s="3"/>
      <c r="S35" s="3"/>
      <c r="T35" s="3"/>
      <c r="U35" s="3"/>
      <c r="V35" s="3"/>
      <c r="W35" s="3"/>
      <c r="X35" s="3"/>
      <c r="Y35" s="3"/>
      <c r="Z35" s="3"/>
    </row>
    <row r="36" ht="11.25" customHeight="1">
      <c r="A36" s="3">
        <v>31.0</v>
      </c>
      <c r="B36" s="3" t="s">
        <v>62</v>
      </c>
      <c r="C36" s="4" t="s">
        <v>63</v>
      </c>
      <c r="D36" s="3"/>
      <c r="E36" s="3"/>
      <c r="F36" s="3"/>
      <c r="G36" s="3"/>
      <c r="H36" s="3"/>
      <c r="I36" s="3"/>
      <c r="J36" s="3"/>
      <c r="K36" s="3"/>
      <c r="L36" s="3"/>
      <c r="M36" s="3"/>
      <c r="N36" s="3"/>
      <c r="O36" s="3"/>
      <c r="P36" s="3"/>
      <c r="Q36" s="3"/>
      <c r="R36" s="3"/>
      <c r="S36" s="3"/>
      <c r="T36" s="3"/>
      <c r="U36" s="3"/>
      <c r="V36" s="3"/>
      <c r="W36" s="3"/>
      <c r="X36" s="3"/>
      <c r="Y36" s="3"/>
      <c r="Z36" s="3"/>
    </row>
    <row r="37" ht="11.25" customHeight="1">
      <c r="A37" s="3">
        <v>32.0</v>
      </c>
      <c r="B37" s="3" t="s">
        <v>64</v>
      </c>
      <c r="C37" s="4" t="s">
        <v>65</v>
      </c>
      <c r="D37" s="3"/>
      <c r="E37" s="3"/>
      <c r="F37" s="3"/>
      <c r="G37" s="3"/>
      <c r="H37" s="3"/>
      <c r="I37" s="3"/>
      <c r="J37" s="3"/>
      <c r="K37" s="3"/>
      <c r="L37" s="3"/>
      <c r="M37" s="3"/>
      <c r="N37" s="3"/>
      <c r="O37" s="3"/>
      <c r="P37" s="3"/>
      <c r="Q37" s="3"/>
      <c r="R37" s="3"/>
      <c r="S37" s="3"/>
      <c r="T37" s="3"/>
      <c r="U37" s="3"/>
      <c r="V37" s="3"/>
      <c r="W37" s="3"/>
      <c r="X37" s="3"/>
      <c r="Y37" s="3"/>
      <c r="Z37" s="3"/>
    </row>
    <row r="38" ht="11.25" customHeight="1">
      <c r="A38" s="3">
        <v>33.0</v>
      </c>
      <c r="B38" s="3" t="s">
        <v>66</v>
      </c>
      <c r="C38" s="4" t="s">
        <v>67</v>
      </c>
      <c r="D38" s="3"/>
      <c r="E38" s="3"/>
      <c r="F38" s="3"/>
      <c r="G38" s="3"/>
      <c r="H38" s="3"/>
      <c r="I38" s="3"/>
      <c r="J38" s="3"/>
      <c r="K38" s="3"/>
      <c r="L38" s="3"/>
      <c r="M38" s="3"/>
      <c r="N38" s="3"/>
      <c r="O38" s="3"/>
      <c r="P38" s="3"/>
      <c r="Q38" s="3"/>
      <c r="R38" s="3"/>
      <c r="S38" s="3"/>
      <c r="T38" s="3"/>
      <c r="U38" s="3"/>
      <c r="V38" s="3"/>
      <c r="W38" s="3"/>
      <c r="X38" s="3"/>
      <c r="Y38" s="3"/>
      <c r="Z38" s="3"/>
    </row>
    <row r="39" ht="11.25" customHeight="1">
      <c r="A39" s="3">
        <v>34.0</v>
      </c>
      <c r="B39" s="3" t="s">
        <v>68</v>
      </c>
      <c r="C39" s="4" t="s">
        <v>69</v>
      </c>
      <c r="D39" s="3"/>
      <c r="E39" s="3"/>
      <c r="F39" s="3"/>
      <c r="G39" s="3"/>
      <c r="H39" s="3"/>
      <c r="I39" s="3"/>
      <c r="J39" s="3"/>
      <c r="K39" s="3"/>
      <c r="L39" s="3"/>
      <c r="M39" s="3"/>
      <c r="N39" s="3"/>
      <c r="O39" s="3"/>
      <c r="P39" s="3"/>
      <c r="Q39" s="3"/>
      <c r="R39" s="3"/>
      <c r="S39" s="3"/>
      <c r="T39" s="3"/>
      <c r="U39" s="3"/>
      <c r="V39" s="3"/>
      <c r="W39" s="3"/>
      <c r="X39" s="3"/>
      <c r="Y39" s="3"/>
      <c r="Z39" s="3"/>
    </row>
    <row r="40" ht="11.25" customHeight="1">
      <c r="A40" s="3">
        <v>35.0</v>
      </c>
      <c r="B40" s="3" t="s">
        <v>70</v>
      </c>
      <c r="C40" s="4" t="s">
        <v>71</v>
      </c>
      <c r="D40" s="3"/>
      <c r="E40" s="3"/>
      <c r="F40" s="3"/>
      <c r="G40" s="3"/>
      <c r="H40" s="3"/>
      <c r="I40" s="3"/>
      <c r="J40" s="3"/>
      <c r="K40" s="3"/>
      <c r="L40" s="3"/>
      <c r="M40" s="3"/>
      <c r="N40" s="3"/>
      <c r="O40" s="3"/>
      <c r="P40" s="3"/>
      <c r="Q40" s="3"/>
      <c r="R40" s="3"/>
      <c r="S40" s="3"/>
      <c r="T40" s="3"/>
      <c r="U40" s="3"/>
      <c r="V40" s="3"/>
      <c r="W40" s="3"/>
      <c r="X40" s="3"/>
      <c r="Y40" s="3"/>
      <c r="Z40" s="3"/>
    </row>
    <row r="41" ht="11.25" customHeight="1">
      <c r="A41" s="3">
        <v>36.0</v>
      </c>
      <c r="B41" s="3" t="s">
        <v>72</v>
      </c>
      <c r="C41" s="4" t="s">
        <v>73</v>
      </c>
      <c r="D41" s="3"/>
      <c r="E41" s="3"/>
      <c r="F41" s="3"/>
      <c r="G41" s="3"/>
      <c r="H41" s="3"/>
      <c r="I41" s="3"/>
      <c r="J41" s="3"/>
      <c r="K41" s="3"/>
      <c r="L41" s="3"/>
      <c r="M41" s="3"/>
      <c r="N41" s="3"/>
      <c r="O41" s="3"/>
      <c r="P41" s="3"/>
      <c r="Q41" s="3"/>
      <c r="R41" s="3"/>
      <c r="S41" s="3"/>
      <c r="T41" s="3"/>
      <c r="U41" s="3"/>
      <c r="V41" s="3"/>
      <c r="W41" s="3"/>
      <c r="X41" s="3"/>
      <c r="Y41" s="3"/>
      <c r="Z41" s="3"/>
    </row>
    <row r="42" ht="11.25" customHeight="1">
      <c r="A42" s="3">
        <v>37.0</v>
      </c>
      <c r="B42" s="3" t="s">
        <v>74</v>
      </c>
      <c r="C42" s="4" t="s">
        <v>75</v>
      </c>
      <c r="D42" s="3"/>
      <c r="E42" s="3"/>
      <c r="F42" s="3"/>
      <c r="G42" s="3"/>
      <c r="H42" s="3"/>
      <c r="I42" s="3"/>
      <c r="J42" s="3"/>
      <c r="K42" s="3"/>
      <c r="L42" s="3"/>
      <c r="M42" s="3"/>
      <c r="N42" s="3"/>
      <c r="O42" s="3"/>
      <c r="P42" s="3"/>
      <c r="Q42" s="3"/>
      <c r="R42" s="3"/>
      <c r="S42" s="3"/>
      <c r="T42" s="3"/>
      <c r="U42" s="3"/>
      <c r="V42" s="3"/>
      <c r="W42" s="3"/>
      <c r="X42" s="3"/>
      <c r="Y42" s="3"/>
      <c r="Z42" s="3"/>
    </row>
    <row r="43" ht="11.25" customHeight="1">
      <c r="A43" s="3">
        <v>38.0</v>
      </c>
      <c r="B43" s="3" t="s">
        <v>76</v>
      </c>
      <c r="C43" s="4" t="s">
        <v>77</v>
      </c>
      <c r="D43" s="3"/>
      <c r="E43" s="3"/>
      <c r="F43" s="3"/>
      <c r="G43" s="3"/>
      <c r="H43" s="3"/>
      <c r="I43" s="3"/>
      <c r="J43" s="3"/>
      <c r="K43" s="3"/>
      <c r="L43" s="3"/>
      <c r="M43" s="3"/>
      <c r="N43" s="3"/>
      <c r="O43" s="3"/>
      <c r="P43" s="3"/>
      <c r="Q43" s="3"/>
      <c r="R43" s="3"/>
      <c r="S43" s="3"/>
      <c r="T43" s="3"/>
      <c r="U43" s="3"/>
      <c r="V43" s="3"/>
      <c r="W43" s="3"/>
      <c r="X43" s="3"/>
      <c r="Y43" s="3"/>
      <c r="Z43" s="3"/>
    </row>
    <row r="44" ht="11.25" customHeight="1">
      <c r="A44" s="3">
        <v>39.0</v>
      </c>
      <c r="B44" s="3" t="s">
        <v>78</v>
      </c>
      <c r="C44" s="4" t="s">
        <v>79</v>
      </c>
      <c r="D44" s="3"/>
      <c r="E44" s="3"/>
      <c r="F44" s="3"/>
      <c r="G44" s="3"/>
      <c r="H44" s="3"/>
      <c r="I44" s="3"/>
      <c r="J44" s="3"/>
      <c r="K44" s="3"/>
      <c r="L44" s="3"/>
      <c r="M44" s="3"/>
      <c r="N44" s="3"/>
      <c r="O44" s="3"/>
      <c r="P44" s="3"/>
      <c r="Q44" s="3"/>
      <c r="R44" s="3"/>
      <c r="S44" s="3"/>
      <c r="T44" s="3"/>
      <c r="U44" s="3"/>
      <c r="V44" s="3"/>
      <c r="W44" s="3"/>
      <c r="X44" s="3"/>
      <c r="Y44" s="3"/>
      <c r="Z44" s="3"/>
    </row>
    <row r="45" ht="11.25" customHeight="1">
      <c r="A45" s="3">
        <v>40.0</v>
      </c>
      <c r="B45" s="3" t="s">
        <v>80</v>
      </c>
      <c r="C45" s="4" t="s">
        <v>81</v>
      </c>
      <c r="D45" s="3"/>
      <c r="E45" s="3"/>
      <c r="F45" s="3"/>
      <c r="G45" s="3"/>
      <c r="H45" s="3"/>
      <c r="I45" s="3"/>
      <c r="J45" s="3"/>
      <c r="K45" s="3"/>
      <c r="L45" s="3"/>
      <c r="M45" s="3"/>
      <c r="N45" s="3"/>
      <c r="O45" s="3"/>
      <c r="P45" s="3"/>
      <c r="Q45" s="3"/>
      <c r="R45" s="3"/>
      <c r="S45" s="3"/>
      <c r="T45" s="3"/>
      <c r="U45" s="3"/>
      <c r="V45" s="3"/>
      <c r="W45" s="3"/>
      <c r="X45" s="3"/>
      <c r="Y45" s="3"/>
      <c r="Z45" s="3"/>
    </row>
    <row r="46" ht="11.25" customHeight="1">
      <c r="A46" s="3">
        <v>41.0</v>
      </c>
      <c r="B46" s="3" t="s">
        <v>82</v>
      </c>
      <c r="C46" s="4" t="s">
        <v>83</v>
      </c>
      <c r="D46" s="3"/>
      <c r="E46" s="3"/>
      <c r="F46" s="3"/>
      <c r="G46" s="3"/>
      <c r="H46" s="3"/>
      <c r="I46" s="3"/>
      <c r="J46" s="3"/>
      <c r="K46" s="3"/>
      <c r="L46" s="3"/>
      <c r="M46" s="3"/>
      <c r="N46" s="3"/>
      <c r="O46" s="3"/>
      <c r="P46" s="3"/>
      <c r="Q46" s="3"/>
      <c r="R46" s="3"/>
      <c r="S46" s="3"/>
      <c r="T46" s="3"/>
      <c r="U46" s="3"/>
      <c r="V46" s="3"/>
      <c r="W46" s="3"/>
      <c r="X46" s="3"/>
      <c r="Y46" s="3"/>
      <c r="Z46" s="3"/>
    </row>
    <row r="47" ht="11.25" customHeight="1">
      <c r="A47" s="3">
        <v>42.0</v>
      </c>
      <c r="B47" s="3" t="s">
        <v>84</v>
      </c>
      <c r="C47" s="4" t="s">
        <v>85</v>
      </c>
      <c r="D47" s="3"/>
      <c r="E47" s="3"/>
      <c r="F47" s="3"/>
      <c r="G47" s="3"/>
      <c r="H47" s="3"/>
      <c r="I47" s="3"/>
      <c r="J47" s="3"/>
      <c r="K47" s="3"/>
      <c r="L47" s="3"/>
      <c r="M47" s="3"/>
      <c r="N47" s="3"/>
      <c r="O47" s="3"/>
      <c r="P47" s="3"/>
      <c r="Q47" s="3"/>
      <c r="R47" s="3"/>
      <c r="S47" s="3"/>
      <c r="T47" s="3"/>
      <c r="U47" s="3"/>
      <c r="V47" s="3"/>
      <c r="W47" s="3"/>
      <c r="X47" s="3"/>
      <c r="Y47" s="3"/>
      <c r="Z47" s="3"/>
    </row>
    <row r="48" ht="11.25" customHeight="1">
      <c r="A48" s="3">
        <v>43.0</v>
      </c>
      <c r="B48" s="3" t="s">
        <v>86</v>
      </c>
      <c r="C48" s="4" t="s">
        <v>87</v>
      </c>
      <c r="D48" s="3"/>
      <c r="E48" s="3"/>
      <c r="F48" s="3"/>
      <c r="G48" s="3"/>
      <c r="H48" s="3"/>
      <c r="I48" s="3"/>
      <c r="J48" s="3"/>
      <c r="K48" s="3"/>
      <c r="L48" s="3"/>
      <c r="M48" s="3"/>
      <c r="N48" s="3"/>
      <c r="O48" s="3"/>
      <c r="P48" s="3"/>
      <c r="Q48" s="3"/>
      <c r="R48" s="3"/>
      <c r="S48" s="3"/>
      <c r="T48" s="3"/>
      <c r="U48" s="3"/>
      <c r="V48" s="3"/>
      <c r="W48" s="3"/>
      <c r="X48" s="3"/>
      <c r="Y48" s="3"/>
      <c r="Z48" s="3"/>
    </row>
    <row r="49" ht="11.25" customHeight="1">
      <c r="A49" s="3">
        <v>44.0</v>
      </c>
      <c r="B49" s="3" t="s">
        <v>88</v>
      </c>
      <c r="C49" s="4" t="s">
        <v>89</v>
      </c>
      <c r="D49" s="3"/>
      <c r="E49" s="3"/>
      <c r="F49" s="3"/>
      <c r="G49" s="3"/>
      <c r="H49" s="3"/>
      <c r="I49" s="3"/>
      <c r="J49" s="3"/>
      <c r="K49" s="3"/>
      <c r="L49" s="3"/>
      <c r="M49" s="3"/>
      <c r="N49" s="3"/>
      <c r="O49" s="3"/>
      <c r="P49" s="3"/>
      <c r="Q49" s="3"/>
      <c r="R49" s="3"/>
      <c r="S49" s="3"/>
      <c r="T49" s="3"/>
      <c r="U49" s="3"/>
      <c r="V49" s="3"/>
      <c r="W49" s="3"/>
      <c r="X49" s="3"/>
      <c r="Y49" s="3"/>
      <c r="Z49" s="3"/>
    </row>
    <row r="50" ht="11.25" customHeight="1">
      <c r="A50" s="3">
        <v>45.0</v>
      </c>
      <c r="B50" s="3" t="s">
        <v>90</v>
      </c>
      <c r="C50" s="4" t="s">
        <v>91</v>
      </c>
      <c r="D50" s="3"/>
      <c r="E50" s="3"/>
      <c r="F50" s="3"/>
      <c r="G50" s="3"/>
      <c r="H50" s="3"/>
      <c r="I50" s="3"/>
      <c r="J50" s="3"/>
      <c r="K50" s="3"/>
      <c r="L50" s="3"/>
      <c r="M50" s="3"/>
      <c r="N50" s="3"/>
      <c r="O50" s="3"/>
      <c r="P50" s="3"/>
      <c r="Q50" s="3"/>
      <c r="R50" s="3"/>
      <c r="S50" s="3"/>
      <c r="T50" s="3"/>
      <c r="U50" s="3"/>
      <c r="V50" s="3"/>
      <c r="W50" s="3"/>
      <c r="X50" s="3"/>
      <c r="Y50" s="3"/>
      <c r="Z50" s="3"/>
    </row>
    <row r="51" ht="11.25" customHeight="1">
      <c r="A51" s="3">
        <v>46.0</v>
      </c>
      <c r="B51" s="3" t="s">
        <v>92</v>
      </c>
      <c r="C51" s="4" t="s">
        <v>93</v>
      </c>
      <c r="D51" s="3"/>
      <c r="E51" s="3"/>
      <c r="F51" s="3"/>
      <c r="G51" s="3"/>
      <c r="H51" s="3"/>
      <c r="I51" s="3"/>
      <c r="J51" s="3"/>
      <c r="K51" s="3"/>
      <c r="L51" s="3"/>
      <c r="M51" s="3"/>
      <c r="N51" s="3"/>
      <c r="O51" s="3"/>
      <c r="P51" s="3"/>
      <c r="Q51" s="3"/>
      <c r="R51" s="3"/>
      <c r="S51" s="3"/>
      <c r="T51" s="3"/>
      <c r="U51" s="3"/>
      <c r="V51" s="3"/>
      <c r="W51" s="3"/>
      <c r="X51" s="3"/>
      <c r="Y51" s="3"/>
      <c r="Z51" s="3"/>
    </row>
    <row r="52" ht="11.25" customHeight="1">
      <c r="A52" s="3">
        <v>47.0</v>
      </c>
      <c r="B52" s="3" t="s">
        <v>94</v>
      </c>
      <c r="C52" s="4" t="s">
        <v>95</v>
      </c>
      <c r="D52" s="3"/>
      <c r="E52" s="3"/>
      <c r="F52" s="3"/>
      <c r="G52" s="3"/>
      <c r="H52" s="3"/>
      <c r="I52" s="3"/>
      <c r="J52" s="3"/>
      <c r="K52" s="3"/>
      <c r="L52" s="3"/>
      <c r="M52" s="3"/>
      <c r="N52" s="3"/>
      <c r="O52" s="3"/>
      <c r="P52" s="3"/>
      <c r="Q52" s="3"/>
      <c r="R52" s="3"/>
      <c r="S52" s="3"/>
      <c r="T52" s="3"/>
      <c r="U52" s="3"/>
      <c r="V52" s="3"/>
      <c r="W52" s="3"/>
      <c r="X52" s="3"/>
      <c r="Y52" s="3"/>
      <c r="Z52" s="3"/>
    </row>
    <row r="53" ht="11.25" customHeight="1">
      <c r="A53" s="3">
        <v>48.0</v>
      </c>
      <c r="B53" s="3" t="s">
        <v>96</v>
      </c>
      <c r="C53" s="4" t="s">
        <v>97</v>
      </c>
      <c r="D53" s="3"/>
      <c r="E53" s="3"/>
      <c r="F53" s="3"/>
      <c r="G53" s="3"/>
      <c r="H53" s="3"/>
      <c r="I53" s="3"/>
      <c r="J53" s="3"/>
      <c r="K53" s="3"/>
      <c r="L53" s="3"/>
      <c r="M53" s="3"/>
      <c r="N53" s="3"/>
      <c r="O53" s="3"/>
      <c r="P53" s="3"/>
      <c r="Q53" s="3"/>
      <c r="R53" s="3"/>
      <c r="S53" s="3"/>
      <c r="T53" s="3"/>
      <c r="U53" s="3"/>
      <c r="V53" s="3"/>
      <c r="W53" s="3"/>
      <c r="X53" s="3"/>
      <c r="Y53" s="3"/>
      <c r="Z53" s="3"/>
    </row>
    <row r="54" ht="11.25" customHeight="1">
      <c r="A54" s="3">
        <v>49.0</v>
      </c>
      <c r="B54" s="3" t="s">
        <v>98</v>
      </c>
      <c r="C54" s="4" t="s">
        <v>99</v>
      </c>
      <c r="D54" s="3"/>
      <c r="E54" s="3"/>
      <c r="F54" s="3"/>
      <c r="G54" s="3"/>
      <c r="H54" s="3"/>
      <c r="I54" s="3"/>
      <c r="J54" s="3"/>
      <c r="K54" s="3"/>
      <c r="L54" s="3"/>
      <c r="M54" s="3"/>
      <c r="N54" s="3"/>
      <c r="O54" s="3"/>
      <c r="P54" s="3"/>
      <c r="Q54" s="3"/>
      <c r="R54" s="3"/>
      <c r="S54" s="3"/>
      <c r="T54" s="3"/>
      <c r="U54" s="3"/>
      <c r="V54" s="3"/>
      <c r="W54" s="3"/>
      <c r="X54" s="3"/>
      <c r="Y54" s="3"/>
      <c r="Z54" s="3"/>
    </row>
    <row r="55" ht="11.25" customHeight="1">
      <c r="A55" s="3">
        <v>50.0</v>
      </c>
      <c r="B55" s="3" t="s">
        <v>100</v>
      </c>
      <c r="C55" s="4" t="s">
        <v>101</v>
      </c>
      <c r="D55" s="3"/>
      <c r="E55" s="3"/>
      <c r="F55" s="3"/>
      <c r="G55" s="3"/>
      <c r="H55" s="3"/>
      <c r="I55" s="3"/>
      <c r="J55" s="3"/>
      <c r="K55" s="3"/>
      <c r="L55" s="3"/>
      <c r="M55" s="3"/>
      <c r="N55" s="3"/>
      <c r="O55" s="3"/>
      <c r="P55" s="3"/>
      <c r="Q55" s="3"/>
      <c r="R55" s="3"/>
      <c r="S55" s="3"/>
      <c r="T55" s="3"/>
      <c r="U55" s="3"/>
      <c r="V55" s="3"/>
      <c r="W55" s="3"/>
      <c r="X55" s="3"/>
      <c r="Y55" s="3"/>
      <c r="Z55" s="3"/>
    </row>
    <row r="56" ht="11.25" customHeight="1">
      <c r="A56" s="3">
        <v>51.0</v>
      </c>
      <c r="B56" s="3" t="s">
        <v>102</v>
      </c>
      <c r="C56" s="4" t="s">
        <v>103</v>
      </c>
      <c r="D56" s="3"/>
      <c r="E56" s="3"/>
      <c r="F56" s="3"/>
      <c r="G56" s="3"/>
      <c r="H56" s="3"/>
      <c r="I56" s="3"/>
      <c r="J56" s="3"/>
      <c r="K56" s="3"/>
      <c r="L56" s="3"/>
      <c r="M56" s="3"/>
      <c r="N56" s="3"/>
      <c r="O56" s="3"/>
      <c r="P56" s="3"/>
      <c r="Q56" s="3"/>
      <c r="R56" s="3"/>
      <c r="S56" s="3"/>
      <c r="T56" s="3"/>
      <c r="U56" s="3"/>
      <c r="V56" s="3"/>
      <c r="W56" s="3"/>
      <c r="X56" s="3"/>
      <c r="Y56" s="3"/>
      <c r="Z56" s="3"/>
    </row>
    <row r="57" ht="11.25" customHeight="1">
      <c r="A57" s="3">
        <v>52.0</v>
      </c>
      <c r="B57" s="3" t="s">
        <v>104</v>
      </c>
      <c r="C57" s="4" t="s">
        <v>105</v>
      </c>
      <c r="D57" s="3"/>
      <c r="E57" s="3"/>
      <c r="F57" s="3"/>
      <c r="G57" s="3"/>
      <c r="H57" s="3"/>
      <c r="I57" s="3"/>
      <c r="J57" s="3"/>
      <c r="K57" s="3"/>
      <c r="L57" s="3"/>
      <c r="M57" s="3"/>
      <c r="N57" s="3"/>
      <c r="O57" s="3"/>
      <c r="P57" s="3"/>
      <c r="Q57" s="3"/>
      <c r="R57" s="3"/>
      <c r="S57" s="3"/>
      <c r="T57" s="3"/>
      <c r="U57" s="3"/>
      <c r="V57" s="3"/>
      <c r="W57" s="3"/>
      <c r="X57" s="3"/>
      <c r="Y57" s="3"/>
      <c r="Z57" s="3"/>
    </row>
    <row r="58" ht="11.25" customHeight="1">
      <c r="A58" s="3">
        <v>53.0</v>
      </c>
      <c r="B58" s="3" t="s">
        <v>106</v>
      </c>
      <c r="C58" s="4" t="s">
        <v>107</v>
      </c>
      <c r="D58" s="3"/>
      <c r="E58" s="3"/>
      <c r="F58" s="3"/>
      <c r="G58" s="3"/>
      <c r="H58" s="3"/>
      <c r="I58" s="3"/>
      <c r="J58" s="3"/>
      <c r="K58" s="3"/>
      <c r="L58" s="3"/>
      <c r="M58" s="3"/>
      <c r="N58" s="3"/>
      <c r="O58" s="3"/>
      <c r="P58" s="3"/>
      <c r="Q58" s="3"/>
      <c r="R58" s="3"/>
      <c r="S58" s="3"/>
      <c r="T58" s="3"/>
      <c r="U58" s="3"/>
      <c r="V58" s="3"/>
      <c r="W58" s="3"/>
      <c r="X58" s="3"/>
      <c r="Y58" s="3"/>
      <c r="Z58" s="3"/>
    </row>
    <row r="59" ht="11.25" customHeight="1">
      <c r="A59" s="3">
        <v>54.0</v>
      </c>
      <c r="B59" s="3" t="s">
        <v>108</v>
      </c>
      <c r="C59" s="4" t="s">
        <v>109</v>
      </c>
      <c r="D59" s="3"/>
      <c r="E59" s="3"/>
      <c r="F59" s="3"/>
      <c r="G59" s="3"/>
      <c r="H59" s="3"/>
      <c r="I59" s="3"/>
      <c r="J59" s="3"/>
      <c r="K59" s="3"/>
      <c r="L59" s="3"/>
      <c r="M59" s="3"/>
      <c r="N59" s="3"/>
      <c r="O59" s="3"/>
      <c r="P59" s="3"/>
      <c r="Q59" s="3"/>
      <c r="R59" s="3"/>
      <c r="S59" s="3"/>
      <c r="T59" s="3"/>
      <c r="U59" s="3"/>
      <c r="V59" s="3"/>
      <c r="W59" s="3"/>
      <c r="X59" s="3"/>
      <c r="Y59" s="3"/>
      <c r="Z59" s="3"/>
    </row>
    <row r="60" ht="11.25" customHeight="1">
      <c r="A60" s="3">
        <v>55.0</v>
      </c>
      <c r="B60" s="3" t="s">
        <v>110</v>
      </c>
      <c r="C60" s="4" t="s">
        <v>111</v>
      </c>
      <c r="D60" s="3"/>
      <c r="E60" s="3"/>
      <c r="F60" s="3"/>
      <c r="G60" s="3"/>
      <c r="H60" s="3"/>
      <c r="I60" s="3"/>
      <c r="J60" s="3"/>
      <c r="K60" s="3"/>
      <c r="L60" s="3"/>
      <c r="M60" s="3"/>
      <c r="N60" s="3"/>
      <c r="O60" s="3"/>
      <c r="P60" s="3"/>
      <c r="Q60" s="3"/>
      <c r="R60" s="3"/>
      <c r="S60" s="3"/>
      <c r="T60" s="3"/>
      <c r="U60" s="3"/>
      <c r="V60" s="3"/>
      <c r="W60" s="3"/>
      <c r="X60" s="3"/>
      <c r="Y60" s="3"/>
      <c r="Z60" s="3"/>
    </row>
    <row r="61" ht="11.25" customHeight="1">
      <c r="A61" s="3">
        <v>56.0</v>
      </c>
      <c r="B61" s="3" t="s">
        <v>112</v>
      </c>
      <c r="C61" s="4" t="s">
        <v>113</v>
      </c>
      <c r="D61" s="3"/>
      <c r="E61" s="3"/>
      <c r="F61" s="3"/>
      <c r="G61" s="3"/>
      <c r="H61" s="3"/>
      <c r="I61" s="3"/>
      <c r="J61" s="3"/>
      <c r="K61" s="3"/>
      <c r="L61" s="3"/>
      <c r="M61" s="3"/>
      <c r="N61" s="3"/>
      <c r="O61" s="3"/>
      <c r="P61" s="3"/>
      <c r="Q61" s="3"/>
      <c r="R61" s="3"/>
      <c r="S61" s="3"/>
      <c r="T61" s="3"/>
      <c r="U61" s="3"/>
      <c r="V61" s="3"/>
      <c r="W61" s="3"/>
      <c r="X61" s="3"/>
      <c r="Y61" s="3"/>
      <c r="Z61" s="3"/>
    </row>
    <row r="62" ht="11.25" customHeight="1">
      <c r="A62" s="3">
        <v>57.0</v>
      </c>
      <c r="B62" s="3" t="s">
        <v>114</v>
      </c>
      <c r="C62" s="4" t="s">
        <v>115</v>
      </c>
      <c r="D62" s="3"/>
      <c r="E62" s="3"/>
      <c r="F62" s="3"/>
      <c r="G62" s="3"/>
      <c r="H62" s="3"/>
      <c r="I62" s="3"/>
      <c r="J62" s="3"/>
      <c r="K62" s="3"/>
      <c r="L62" s="3"/>
      <c r="M62" s="3"/>
      <c r="N62" s="3"/>
      <c r="O62" s="3"/>
      <c r="P62" s="3"/>
      <c r="Q62" s="3"/>
      <c r="R62" s="3"/>
      <c r="S62" s="3"/>
      <c r="T62" s="3"/>
      <c r="U62" s="3"/>
      <c r="V62" s="3"/>
      <c r="W62" s="3"/>
      <c r="X62" s="3"/>
      <c r="Y62" s="3"/>
      <c r="Z62" s="3"/>
    </row>
    <row r="63" ht="11.25" customHeight="1">
      <c r="A63" s="3">
        <v>58.0</v>
      </c>
      <c r="B63" s="3" t="s">
        <v>116</v>
      </c>
      <c r="C63" s="4" t="s">
        <v>117</v>
      </c>
      <c r="D63" s="3"/>
      <c r="E63" s="3"/>
      <c r="F63" s="3"/>
      <c r="G63" s="3"/>
      <c r="H63" s="3"/>
      <c r="I63" s="3"/>
      <c r="J63" s="3"/>
      <c r="K63" s="3"/>
      <c r="L63" s="3"/>
      <c r="M63" s="3"/>
      <c r="N63" s="3"/>
      <c r="O63" s="3"/>
      <c r="P63" s="3"/>
      <c r="Q63" s="3"/>
      <c r="R63" s="3"/>
      <c r="S63" s="3"/>
      <c r="T63" s="3"/>
      <c r="U63" s="3"/>
      <c r="V63" s="3"/>
      <c r="W63" s="3"/>
      <c r="X63" s="3"/>
      <c r="Y63" s="3"/>
      <c r="Z63" s="3"/>
    </row>
    <row r="64" ht="11.25" customHeight="1">
      <c r="A64" s="3">
        <v>59.0</v>
      </c>
      <c r="B64" s="3" t="s">
        <v>118</v>
      </c>
      <c r="C64" s="4" t="s">
        <v>119</v>
      </c>
      <c r="D64" s="3"/>
      <c r="E64" s="3"/>
      <c r="F64" s="3"/>
      <c r="G64" s="3"/>
      <c r="H64" s="3"/>
      <c r="I64" s="3"/>
      <c r="J64" s="3"/>
      <c r="K64" s="3"/>
      <c r="L64" s="3"/>
      <c r="M64" s="3"/>
      <c r="N64" s="3"/>
      <c r="O64" s="3"/>
      <c r="P64" s="3"/>
      <c r="Q64" s="3"/>
      <c r="R64" s="3"/>
      <c r="S64" s="3"/>
      <c r="T64" s="3"/>
      <c r="U64" s="3"/>
      <c r="V64" s="3"/>
      <c r="W64" s="3"/>
      <c r="X64" s="3"/>
      <c r="Y64" s="3"/>
      <c r="Z64" s="3"/>
    </row>
    <row r="65" ht="11.25" customHeight="1">
      <c r="A65" s="3">
        <v>60.0</v>
      </c>
      <c r="B65" s="3" t="s">
        <v>120</v>
      </c>
      <c r="C65" s="4" t="s">
        <v>121</v>
      </c>
      <c r="D65" s="3"/>
      <c r="E65" s="3"/>
      <c r="F65" s="3"/>
      <c r="G65" s="3"/>
      <c r="H65" s="3"/>
      <c r="I65" s="3"/>
      <c r="J65" s="3"/>
      <c r="K65" s="3"/>
      <c r="L65" s="3"/>
      <c r="M65" s="3"/>
      <c r="N65" s="3"/>
      <c r="O65" s="3"/>
      <c r="P65" s="3"/>
      <c r="Q65" s="3"/>
      <c r="R65" s="3"/>
      <c r="S65" s="3"/>
      <c r="T65" s="3"/>
      <c r="U65" s="3"/>
      <c r="V65" s="3"/>
      <c r="W65" s="3"/>
      <c r="X65" s="3"/>
      <c r="Y65" s="3"/>
      <c r="Z65" s="3"/>
    </row>
    <row r="66" ht="11.25" customHeight="1">
      <c r="A66" s="3">
        <v>61.0</v>
      </c>
      <c r="B66" s="3" t="s">
        <v>122</v>
      </c>
      <c r="C66" s="4" t="s">
        <v>123</v>
      </c>
      <c r="D66" s="3"/>
      <c r="E66" s="3"/>
      <c r="F66" s="3"/>
      <c r="G66" s="3"/>
      <c r="H66" s="3"/>
      <c r="I66" s="3"/>
      <c r="J66" s="3"/>
      <c r="K66" s="3"/>
      <c r="L66" s="3"/>
      <c r="M66" s="3"/>
      <c r="N66" s="3"/>
      <c r="O66" s="3"/>
      <c r="P66" s="3"/>
      <c r="Q66" s="3"/>
      <c r="R66" s="3"/>
      <c r="S66" s="3"/>
      <c r="T66" s="3"/>
      <c r="U66" s="3"/>
      <c r="V66" s="3"/>
      <c r="W66" s="3"/>
      <c r="X66" s="3"/>
      <c r="Y66" s="3"/>
      <c r="Z66" s="3"/>
    </row>
    <row r="67" ht="11.25" customHeight="1">
      <c r="A67" s="3">
        <v>62.0</v>
      </c>
      <c r="B67" s="3" t="s">
        <v>124</v>
      </c>
      <c r="C67" s="4" t="s">
        <v>125</v>
      </c>
      <c r="D67" s="3"/>
      <c r="E67" s="3"/>
      <c r="F67" s="3"/>
      <c r="G67" s="3"/>
      <c r="H67" s="3"/>
      <c r="I67" s="3"/>
      <c r="J67" s="3"/>
      <c r="K67" s="3"/>
      <c r="L67" s="3"/>
      <c r="M67" s="3"/>
      <c r="N67" s="3"/>
      <c r="O67" s="3"/>
      <c r="P67" s="3"/>
      <c r="Q67" s="3"/>
      <c r="R67" s="3"/>
      <c r="S67" s="3"/>
      <c r="T67" s="3"/>
      <c r="U67" s="3"/>
      <c r="V67" s="3"/>
      <c r="W67" s="3"/>
      <c r="X67" s="3"/>
      <c r="Y67" s="3"/>
      <c r="Z67" s="3"/>
    </row>
    <row r="68" ht="11.25" customHeight="1">
      <c r="A68" s="3">
        <v>63.0</v>
      </c>
      <c r="B68" s="3" t="s">
        <v>126</v>
      </c>
      <c r="C68" s="4" t="s">
        <v>127</v>
      </c>
      <c r="D68" s="3"/>
      <c r="E68" s="3"/>
      <c r="F68" s="3"/>
      <c r="G68" s="3"/>
      <c r="H68" s="3"/>
      <c r="I68" s="3"/>
      <c r="J68" s="3"/>
      <c r="K68" s="3"/>
      <c r="L68" s="3"/>
      <c r="M68" s="3"/>
      <c r="N68" s="3"/>
      <c r="O68" s="3"/>
      <c r="P68" s="3"/>
      <c r="Q68" s="3"/>
      <c r="R68" s="3"/>
      <c r="S68" s="3"/>
      <c r="T68" s="3"/>
      <c r="U68" s="3"/>
      <c r="V68" s="3"/>
      <c r="W68" s="3"/>
      <c r="X68" s="3"/>
      <c r="Y68" s="3"/>
      <c r="Z68" s="3"/>
    </row>
    <row r="69" ht="11.25" customHeight="1">
      <c r="A69" s="3">
        <v>64.0</v>
      </c>
      <c r="B69" s="3" t="s">
        <v>128</v>
      </c>
      <c r="C69" s="4" t="s">
        <v>129</v>
      </c>
      <c r="D69" s="3"/>
      <c r="E69" s="3"/>
      <c r="F69" s="3"/>
      <c r="G69" s="3"/>
      <c r="H69" s="3"/>
      <c r="I69" s="3"/>
      <c r="J69" s="3"/>
      <c r="K69" s="3"/>
      <c r="L69" s="3"/>
      <c r="M69" s="3"/>
      <c r="N69" s="3"/>
      <c r="O69" s="3"/>
      <c r="P69" s="3"/>
      <c r="Q69" s="3"/>
      <c r="R69" s="3"/>
      <c r="S69" s="3"/>
      <c r="T69" s="3"/>
      <c r="U69" s="3"/>
      <c r="V69" s="3"/>
      <c r="W69" s="3"/>
      <c r="X69" s="3"/>
      <c r="Y69" s="3"/>
      <c r="Z69" s="3"/>
    </row>
    <row r="70" ht="11.25" customHeight="1">
      <c r="A70" s="3">
        <v>65.0</v>
      </c>
      <c r="B70" s="3" t="s">
        <v>130</v>
      </c>
      <c r="C70" s="4" t="s">
        <v>131</v>
      </c>
      <c r="D70" s="3"/>
      <c r="E70" s="3"/>
      <c r="F70" s="3"/>
      <c r="G70" s="3"/>
      <c r="H70" s="3"/>
      <c r="I70" s="3"/>
      <c r="J70" s="3"/>
      <c r="K70" s="3"/>
      <c r="L70" s="3"/>
      <c r="M70" s="3"/>
      <c r="N70" s="3"/>
      <c r="O70" s="3"/>
      <c r="P70" s="3"/>
      <c r="Q70" s="3"/>
      <c r="R70" s="3"/>
      <c r="S70" s="3"/>
      <c r="T70" s="3"/>
      <c r="U70" s="3"/>
      <c r="V70" s="3"/>
      <c r="W70" s="3"/>
      <c r="X70" s="3"/>
      <c r="Y70" s="3"/>
      <c r="Z70" s="3"/>
    </row>
    <row r="71" ht="11.25" customHeight="1">
      <c r="A71" s="3">
        <v>66.0</v>
      </c>
      <c r="B71" s="3" t="s">
        <v>132</v>
      </c>
      <c r="C71" s="4" t="s">
        <v>133</v>
      </c>
      <c r="D71" s="3"/>
      <c r="E71" s="3"/>
      <c r="F71" s="3"/>
      <c r="G71" s="3"/>
      <c r="H71" s="3"/>
      <c r="I71" s="3"/>
      <c r="J71" s="3"/>
      <c r="K71" s="3"/>
      <c r="L71" s="3"/>
      <c r="M71" s="3"/>
      <c r="N71" s="3"/>
      <c r="O71" s="3"/>
      <c r="P71" s="3"/>
      <c r="Q71" s="3"/>
      <c r="R71" s="3"/>
      <c r="S71" s="3"/>
      <c r="T71" s="3"/>
      <c r="U71" s="3"/>
      <c r="V71" s="3"/>
      <c r="W71" s="3"/>
      <c r="X71" s="3"/>
      <c r="Y71" s="3"/>
      <c r="Z71" s="3"/>
    </row>
    <row r="72" ht="11.25" customHeight="1">
      <c r="A72" s="3">
        <v>67.0</v>
      </c>
      <c r="B72" s="3" t="s">
        <v>134</v>
      </c>
      <c r="C72" s="4" t="s">
        <v>135</v>
      </c>
      <c r="D72" s="3"/>
      <c r="E72" s="3"/>
      <c r="F72" s="3"/>
      <c r="G72" s="3"/>
      <c r="H72" s="3"/>
      <c r="I72" s="3"/>
      <c r="J72" s="3"/>
      <c r="K72" s="3"/>
      <c r="L72" s="3"/>
      <c r="M72" s="3"/>
      <c r="N72" s="3"/>
      <c r="O72" s="3"/>
      <c r="P72" s="3"/>
      <c r="Q72" s="3"/>
      <c r="R72" s="3"/>
      <c r="S72" s="3"/>
      <c r="T72" s="3"/>
      <c r="U72" s="3"/>
      <c r="V72" s="3"/>
      <c r="W72" s="3"/>
      <c r="X72" s="3"/>
      <c r="Y72" s="3"/>
      <c r="Z72" s="3"/>
    </row>
    <row r="73" ht="11.25" customHeight="1">
      <c r="A73" s="3">
        <v>68.0</v>
      </c>
      <c r="B73" s="3" t="s">
        <v>136</v>
      </c>
      <c r="C73" s="4" t="s">
        <v>137</v>
      </c>
      <c r="D73" s="3"/>
      <c r="E73" s="3"/>
      <c r="F73" s="3"/>
      <c r="G73" s="3"/>
      <c r="H73" s="3"/>
      <c r="I73" s="3"/>
      <c r="J73" s="3"/>
      <c r="K73" s="3"/>
      <c r="L73" s="3"/>
      <c r="M73" s="3"/>
      <c r="N73" s="3"/>
      <c r="O73" s="3"/>
      <c r="P73" s="3"/>
      <c r="Q73" s="3"/>
      <c r="R73" s="3"/>
      <c r="S73" s="3"/>
      <c r="T73" s="3"/>
      <c r="U73" s="3"/>
      <c r="V73" s="3"/>
      <c r="W73" s="3"/>
      <c r="X73" s="3"/>
      <c r="Y73" s="3"/>
      <c r="Z73" s="3"/>
    </row>
    <row r="74" ht="11.25" customHeight="1">
      <c r="A74" s="3">
        <v>69.0</v>
      </c>
      <c r="B74" s="3" t="s">
        <v>138</v>
      </c>
      <c r="C74" s="4" t="s">
        <v>139</v>
      </c>
      <c r="D74" s="3"/>
      <c r="E74" s="3"/>
      <c r="F74" s="3"/>
      <c r="G74" s="3"/>
      <c r="H74" s="3"/>
      <c r="I74" s="3"/>
      <c r="J74" s="3"/>
      <c r="K74" s="3"/>
      <c r="L74" s="3"/>
      <c r="M74" s="3"/>
      <c r="N74" s="3"/>
      <c r="O74" s="3"/>
      <c r="P74" s="3"/>
      <c r="Q74" s="3"/>
      <c r="R74" s="3"/>
      <c r="S74" s="3"/>
      <c r="T74" s="3"/>
      <c r="U74" s="3"/>
      <c r="V74" s="3"/>
      <c r="W74" s="3"/>
      <c r="X74" s="3"/>
      <c r="Y74" s="3"/>
      <c r="Z74" s="3"/>
    </row>
    <row r="75" ht="11.25" customHeight="1">
      <c r="A75" s="3">
        <v>70.0</v>
      </c>
      <c r="B75" s="3" t="s">
        <v>140</v>
      </c>
      <c r="C75" s="4" t="s">
        <v>141</v>
      </c>
      <c r="D75" s="3"/>
      <c r="E75" s="3"/>
      <c r="F75" s="3"/>
      <c r="G75" s="3"/>
      <c r="H75" s="3"/>
      <c r="I75" s="3"/>
      <c r="J75" s="3"/>
      <c r="K75" s="3"/>
      <c r="L75" s="3"/>
      <c r="M75" s="3"/>
      <c r="N75" s="3"/>
      <c r="O75" s="3"/>
      <c r="P75" s="3"/>
      <c r="Q75" s="3"/>
      <c r="R75" s="3"/>
      <c r="S75" s="3"/>
      <c r="T75" s="3"/>
      <c r="U75" s="3"/>
      <c r="V75" s="3"/>
      <c r="W75" s="3"/>
      <c r="X75" s="3"/>
      <c r="Y75" s="3"/>
      <c r="Z75" s="3"/>
    </row>
    <row r="76" ht="11.25" customHeight="1">
      <c r="A76" s="3">
        <v>71.0</v>
      </c>
      <c r="B76" s="3" t="s">
        <v>142</v>
      </c>
      <c r="C76" s="4" t="s">
        <v>143</v>
      </c>
      <c r="D76" s="3"/>
      <c r="E76" s="3"/>
      <c r="F76" s="3"/>
      <c r="G76" s="3"/>
      <c r="H76" s="3"/>
      <c r="I76" s="3"/>
      <c r="J76" s="3"/>
      <c r="K76" s="3"/>
      <c r="L76" s="3"/>
      <c r="M76" s="3"/>
      <c r="N76" s="3"/>
      <c r="O76" s="3"/>
      <c r="P76" s="3"/>
      <c r="Q76" s="3"/>
      <c r="R76" s="3"/>
      <c r="S76" s="3"/>
      <c r="T76" s="3"/>
      <c r="U76" s="3"/>
      <c r="V76" s="3"/>
      <c r="W76" s="3"/>
      <c r="X76" s="3"/>
      <c r="Y76" s="3"/>
      <c r="Z76" s="3"/>
    </row>
    <row r="77" ht="11.25" customHeight="1">
      <c r="A77" s="3">
        <v>72.0</v>
      </c>
      <c r="B77" s="3" t="s">
        <v>144</v>
      </c>
      <c r="C77" s="4">
        <v>0.0</v>
      </c>
      <c r="D77" s="3"/>
      <c r="E77" s="3"/>
      <c r="F77" s="3"/>
      <c r="G77" s="3"/>
      <c r="H77" s="3"/>
      <c r="I77" s="3"/>
      <c r="J77" s="3"/>
      <c r="K77" s="3"/>
      <c r="L77" s="3"/>
      <c r="M77" s="3"/>
      <c r="N77" s="3"/>
      <c r="O77" s="3"/>
      <c r="P77" s="3"/>
      <c r="Q77" s="3"/>
      <c r="R77" s="3"/>
      <c r="S77" s="3"/>
      <c r="T77" s="3"/>
      <c r="U77" s="3"/>
      <c r="V77" s="3"/>
      <c r="W77" s="3"/>
      <c r="X77" s="3"/>
      <c r="Y77" s="3"/>
      <c r="Z77" s="3"/>
    </row>
    <row r="78" ht="11.25" customHeight="1">
      <c r="A78" s="3">
        <v>73.0</v>
      </c>
      <c r="B78" s="3" t="s">
        <v>145</v>
      </c>
      <c r="C78" s="4" t="s">
        <v>146</v>
      </c>
      <c r="D78" s="3"/>
      <c r="E78" s="3"/>
      <c r="F78" s="3"/>
      <c r="G78" s="3"/>
      <c r="H78" s="3"/>
      <c r="I78" s="3"/>
      <c r="J78" s="3"/>
      <c r="K78" s="3"/>
      <c r="L78" s="3"/>
      <c r="M78" s="3"/>
      <c r="N78" s="3"/>
      <c r="O78" s="3"/>
      <c r="P78" s="3"/>
      <c r="Q78" s="3"/>
      <c r="R78" s="3"/>
      <c r="S78" s="3"/>
      <c r="T78" s="3"/>
      <c r="U78" s="3"/>
      <c r="V78" s="3"/>
      <c r="W78" s="3"/>
      <c r="X78" s="3"/>
      <c r="Y78" s="3"/>
      <c r="Z78" s="3"/>
    </row>
    <row r="79" ht="11.25" customHeight="1">
      <c r="A79" s="3">
        <v>74.0</v>
      </c>
      <c r="B79" s="3" t="s">
        <v>147</v>
      </c>
      <c r="C79" s="4">
        <v>0.0</v>
      </c>
      <c r="D79" s="3"/>
      <c r="E79" s="3"/>
      <c r="F79" s="3"/>
      <c r="G79" s="3"/>
      <c r="H79" s="3"/>
      <c r="I79" s="3"/>
      <c r="J79" s="3"/>
      <c r="K79" s="3"/>
      <c r="L79" s="3"/>
      <c r="M79" s="3"/>
      <c r="N79" s="3"/>
      <c r="O79" s="3"/>
      <c r="P79" s="3"/>
      <c r="Q79" s="3"/>
      <c r="R79" s="3"/>
      <c r="S79" s="3"/>
      <c r="T79" s="3"/>
      <c r="U79" s="3"/>
      <c r="V79" s="3"/>
      <c r="W79" s="3"/>
      <c r="X79" s="3"/>
      <c r="Y79" s="3"/>
      <c r="Z79" s="3"/>
    </row>
    <row r="80" ht="11.25" customHeight="1">
      <c r="A80" s="3">
        <v>75.0</v>
      </c>
      <c r="B80" s="3" t="s">
        <v>148</v>
      </c>
      <c r="C80" s="4" t="s">
        <v>149</v>
      </c>
      <c r="D80" s="3"/>
      <c r="E80" s="3"/>
      <c r="F80" s="3"/>
      <c r="G80" s="3"/>
      <c r="H80" s="3"/>
      <c r="I80" s="3"/>
      <c r="J80" s="3"/>
      <c r="K80" s="3"/>
      <c r="L80" s="3"/>
      <c r="M80" s="3"/>
      <c r="N80" s="3"/>
      <c r="O80" s="3"/>
      <c r="P80" s="3"/>
      <c r="Q80" s="3"/>
      <c r="R80" s="3"/>
      <c r="S80" s="3"/>
      <c r="T80" s="3"/>
      <c r="U80" s="3"/>
      <c r="V80" s="3"/>
      <c r="W80" s="3"/>
      <c r="X80" s="3"/>
      <c r="Y80" s="3"/>
      <c r="Z80" s="3"/>
    </row>
    <row r="81" ht="11.25" customHeight="1">
      <c r="A81" s="3">
        <v>76.0</v>
      </c>
      <c r="B81" s="3" t="s">
        <v>150</v>
      </c>
      <c r="C81" s="4" t="s">
        <v>151</v>
      </c>
      <c r="D81" s="3"/>
      <c r="E81" s="3"/>
      <c r="F81" s="3"/>
      <c r="G81" s="3"/>
      <c r="H81" s="3"/>
      <c r="I81" s="3"/>
      <c r="J81" s="3"/>
      <c r="K81" s="3"/>
      <c r="L81" s="3"/>
      <c r="M81" s="3"/>
      <c r="N81" s="3"/>
      <c r="O81" s="3"/>
      <c r="P81" s="3"/>
      <c r="Q81" s="3"/>
      <c r="R81" s="3"/>
      <c r="S81" s="3"/>
      <c r="T81" s="3"/>
      <c r="U81" s="3"/>
      <c r="V81" s="3"/>
      <c r="W81" s="3"/>
      <c r="X81" s="3"/>
      <c r="Y81" s="3"/>
      <c r="Z81" s="3"/>
    </row>
    <row r="82" ht="11.25" customHeight="1">
      <c r="A82" s="3">
        <v>77.0</v>
      </c>
      <c r="B82" s="3" t="s">
        <v>152</v>
      </c>
      <c r="C82" s="4" t="s">
        <v>153</v>
      </c>
      <c r="D82" s="3"/>
      <c r="E82" s="3"/>
      <c r="F82" s="3"/>
      <c r="G82" s="3"/>
      <c r="H82" s="3"/>
      <c r="I82" s="3"/>
      <c r="J82" s="3"/>
      <c r="K82" s="3"/>
      <c r="L82" s="3"/>
      <c r="M82" s="3"/>
      <c r="N82" s="3"/>
      <c r="O82" s="3"/>
      <c r="P82" s="3"/>
      <c r="Q82" s="3"/>
      <c r="R82" s="3"/>
      <c r="S82" s="3"/>
      <c r="T82" s="3"/>
      <c r="U82" s="3"/>
      <c r="V82" s="3"/>
      <c r="W82" s="3"/>
      <c r="X82" s="3"/>
      <c r="Y82" s="3"/>
      <c r="Z82" s="3"/>
    </row>
    <row r="83" ht="11.25" customHeight="1">
      <c r="A83" s="3">
        <v>78.0</v>
      </c>
      <c r="B83" s="3" t="s">
        <v>154</v>
      </c>
      <c r="C83" s="4" t="s">
        <v>155</v>
      </c>
      <c r="D83" s="3"/>
      <c r="E83" s="3"/>
      <c r="F83" s="3"/>
      <c r="G83" s="3"/>
      <c r="H83" s="3"/>
      <c r="I83" s="3"/>
      <c r="J83" s="3"/>
      <c r="K83" s="3"/>
      <c r="L83" s="3"/>
      <c r="M83" s="3"/>
      <c r="N83" s="3"/>
      <c r="O83" s="3"/>
      <c r="P83" s="3"/>
      <c r="Q83" s="3"/>
      <c r="R83" s="3"/>
      <c r="S83" s="3"/>
      <c r="T83" s="3"/>
      <c r="U83" s="3"/>
      <c r="V83" s="3"/>
      <c r="W83" s="3"/>
      <c r="X83" s="3"/>
      <c r="Y83" s="3"/>
      <c r="Z83" s="3"/>
    </row>
    <row r="84" ht="11.25" customHeight="1">
      <c r="A84" s="3">
        <v>79.0</v>
      </c>
      <c r="B84" s="3" t="s">
        <v>156</v>
      </c>
      <c r="C84" s="4" t="s">
        <v>157</v>
      </c>
      <c r="D84" s="3"/>
      <c r="E84" s="3"/>
      <c r="F84" s="3"/>
      <c r="G84" s="3"/>
      <c r="H84" s="3"/>
      <c r="I84" s="3"/>
      <c r="J84" s="3"/>
      <c r="K84" s="3"/>
      <c r="L84" s="3"/>
      <c r="M84" s="3"/>
      <c r="N84" s="3"/>
      <c r="O84" s="3"/>
      <c r="P84" s="3"/>
      <c r="Q84" s="3"/>
      <c r="R84" s="3"/>
      <c r="S84" s="3"/>
      <c r="T84" s="3"/>
      <c r="U84" s="3"/>
      <c r="V84" s="3"/>
      <c r="W84" s="3"/>
      <c r="X84" s="3"/>
      <c r="Y84" s="3"/>
      <c r="Z84" s="3"/>
    </row>
    <row r="85" ht="11.25" customHeight="1">
      <c r="A85" s="3">
        <v>80.0</v>
      </c>
      <c r="B85" s="3" t="s">
        <v>158</v>
      </c>
      <c r="C85" s="4" t="s">
        <v>159</v>
      </c>
      <c r="D85" s="3"/>
      <c r="E85" s="3"/>
      <c r="F85" s="3"/>
      <c r="G85" s="3"/>
      <c r="H85" s="3"/>
      <c r="I85" s="3"/>
      <c r="J85" s="3"/>
      <c r="K85" s="3"/>
      <c r="L85" s="3"/>
      <c r="M85" s="3"/>
      <c r="N85" s="3"/>
      <c r="O85" s="3"/>
      <c r="P85" s="3"/>
      <c r="Q85" s="3"/>
      <c r="R85" s="3"/>
      <c r="S85" s="3"/>
      <c r="T85" s="3"/>
      <c r="U85" s="3"/>
      <c r="V85" s="3"/>
      <c r="W85" s="3"/>
      <c r="X85" s="3"/>
      <c r="Y85" s="3"/>
      <c r="Z85" s="3"/>
    </row>
    <row r="86" ht="11.25" customHeight="1">
      <c r="A86" s="3">
        <v>81.0</v>
      </c>
      <c r="B86" s="3" t="s">
        <v>160</v>
      </c>
      <c r="C86" s="4" t="s">
        <v>161</v>
      </c>
      <c r="D86" s="3"/>
      <c r="E86" s="3"/>
      <c r="F86" s="3"/>
      <c r="G86" s="3"/>
      <c r="H86" s="3"/>
      <c r="I86" s="3"/>
      <c r="J86" s="3"/>
      <c r="K86" s="3"/>
      <c r="L86" s="3"/>
      <c r="M86" s="3"/>
      <c r="N86" s="3"/>
      <c r="O86" s="3"/>
      <c r="P86" s="3"/>
      <c r="Q86" s="3"/>
      <c r="R86" s="3"/>
      <c r="S86" s="3"/>
      <c r="T86" s="3"/>
      <c r="U86" s="3"/>
      <c r="V86" s="3"/>
      <c r="W86" s="3"/>
      <c r="X86" s="3"/>
      <c r="Y86" s="3"/>
      <c r="Z86" s="3"/>
    </row>
    <row r="87" ht="11.25" customHeight="1">
      <c r="A87" s="3">
        <v>82.0</v>
      </c>
      <c r="B87" s="3" t="s">
        <v>162</v>
      </c>
      <c r="C87" s="4" t="s">
        <v>163</v>
      </c>
      <c r="D87" s="3"/>
      <c r="E87" s="3"/>
      <c r="F87" s="3"/>
      <c r="G87" s="3"/>
      <c r="H87" s="3"/>
      <c r="I87" s="3"/>
      <c r="J87" s="3"/>
      <c r="K87" s="3"/>
      <c r="L87" s="3"/>
      <c r="M87" s="3"/>
      <c r="N87" s="3"/>
      <c r="O87" s="3"/>
      <c r="P87" s="3"/>
      <c r="Q87" s="3"/>
      <c r="R87" s="3"/>
      <c r="S87" s="3"/>
      <c r="T87" s="3"/>
      <c r="U87" s="3"/>
      <c r="V87" s="3"/>
      <c r="W87" s="3"/>
      <c r="X87" s="3"/>
      <c r="Y87" s="3"/>
      <c r="Z87" s="3"/>
    </row>
    <row r="88" ht="11.25" customHeight="1">
      <c r="A88" s="3">
        <v>83.0</v>
      </c>
      <c r="B88" s="3" t="s">
        <v>164</v>
      </c>
      <c r="C88" s="4" t="s">
        <v>165</v>
      </c>
      <c r="D88" s="3"/>
      <c r="E88" s="3"/>
      <c r="F88" s="3"/>
      <c r="G88" s="3"/>
      <c r="H88" s="3"/>
      <c r="I88" s="3"/>
      <c r="J88" s="3"/>
      <c r="K88" s="3"/>
      <c r="L88" s="3"/>
      <c r="M88" s="3"/>
      <c r="N88" s="3"/>
      <c r="O88" s="3"/>
      <c r="P88" s="3"/>
      <c r="Q88" s="3"/>
      <c r="R88" s="3"/>
      <c r="S88" s="3"/>
      <c r="T88" s="3"/>
      <c r="U88" s="3"/>
      <c r="V88" s="3"/>
      <c r="W88" s="3"/>
      <c r="X88" s="3"/>
      <c r="Y88" s="3"/>
      <c r="Z88" s="3"/>
    </row>
    <row r="89" ht="11.25" customHeight="1">
      <c r="A89" s="3">
        <v>84.0</v>
      </c>
      <c r="B89" s="3" t="s">
        <v>166</v>
      </c>
      <c r="C89" s="4" t="s">
        <v>167</v>
      </c>
      <c r="D89" s="3"/>
      <c r="E89" s="3"/>
      <c r="F89" s="3"/>
      <c r="G89" s="3"/>
      <c r="H89" s="3"/>
      <c r="I89" s="3"/>
      <c r="J89" s="3"/>
      <c r="K89" s="3"/>
      <c r="L89" s="3"/>
      <c r="M89" s="3"/>
      <c r="N89" s="3"/>
      <c r="O89" s="3"/>
      <c r="P89" s="3"/>
      <c r="Q89" s="3"/>
      <c r="R89" s="3"/>
      <c r="S89" s="3"/>
      <c r="T89" s="3"/>
      <c r="U89" s="3"/>
      <c r="V89" s="3"/>
      <c r="W89" s="3"/>
      <c r="X89" s="3"/>
      <c r="Y89" s="3"/>
      <c r="Z89" s="3"/>
    </row>
    <row r="90" ht="11.25" customHeight="1">
      <c r="A90" s="3">
        <v>85.0</v>
      </c>
      <c r="B90" s="3" t="s">
        <v>168</v>
      </c>
      <c r="C90" s="4" t="s">
        <v>169</v>
      </c>
      <c r="D90" s="3"/>
      <c r="E90" s="3"/>
      <c r="F90" s="3"/>
      <c r="G90" s="3"/>
      <c r="H90" s="3"/>
      <c r="I90" s="3"/>
      <c r="J90" s="3"/>
      <c r="K90" s="3"/>
      <c r="L90" s="3"/>
      <c r="M90" s="3"/>
      <c r="N90" s="3"/>
      <c r="O90" s="3"/>
      <c r="P90" s="3"/>
      <c r="Q90" s="3"/>
      <c r="R90" s="3"/>
      <c r="S90" s="3"/>
      <c r="T90" s="3"/>
      <c r="U90" s="3"/>
      <c r="V90" s="3"/>
      <c r="W90" s="3"/>
      <c r="X90" s="3"/>
      <c r="Y90" s="3"/>
      <c r="Z90" s="3"/>
    </row>
    <row r="91" ht="11.25" customHeight="1">
      <c r="A91" s="3">
        <v>86.0</v>
      </c>
      <c r="B91" s="3" t="s">
        <v>170</v>
      </c>
      <c r="C91" s="4" t="s">
        <v>171</v>
      </c>
      <c r="D91" s="3"/>
      <c r="E91" s="3"/>
      <c r="F91" s="3"/>
      <c r="G91" s="3"/>
      <c r="H91" s="3"/>
      <c r="I91" s="3"/>
      <c r="J91" s="3"/>
      <c r="K91" s="3"/>
      <c r="L91" s="3"/>
      <c r="M91" s="3"/>
      <c r="N91" s="3"/>
      <c r="O91" s="3"/>
      <c r="P91" s="3"/>
      <c r="Q91" s="3"/>
      <c r="R91" s="3"/>
      <c r="S91" s="3"/>
      <c r="T91" s="3"/>
      <c r="U91" s="3"/>
      <c r="V91" s="3"/>
      <c r="W91" s="3"/>
      <c r="X91" s="3"/>
      <c r="Y91" s="3"/>
      <c r="Z91" s="3"/>
    </row>
    <row r="92" ht="11.25" customHeight="1">
      <c r="A92" s="3">
        <v>87.0</v>
      </c>
      <c r="B92" s="3" t="s">
        <v>172</v>
      </c>
      <c r="C92" s="4" t="s">
        <v>173</v>
      </c>
      <c r="D92" s="3"/>
      <c r="E92" s="3"/>
      <c r="F92" s="3"/>
      <c r="G92" s="3"/>
      <c r="H92" s="3"/>
      <c r="I92" s="3"/>
      <c r="J92" s="3"/>
      <c r="K92" s="3"/>
      <c r="L92" s="3"/>
      <c r="M92" s="3"/>
      <c r="N92" s="3"/>
      <c r="O92" s="3"/>
      <c r="P92" s="3"/>
      <c r="Q92" s="3"/>
      <c r="R92" s="3"/>
      <c r="S92" s="3"/>
      <c r="T92" s="3"/>
      <c r="U92" s="3"/>
      <c r="V92" s="3"/>
      <c r="W92" s="3"/>
      <c r="X92" s="3"/>
      <c r="Y92" s="3"/>
      <c r="Z92" s="3"/>
    </row>
    <row r="93" ht="11.25" customHeight="1">
      <c r="A93" s="3">
        <v>88.0</v>
      </c>
      <c r="B93" s="3" t="s">
        <v>174</v>
      </c>
      <c r="C93" s="4" t="s">
        <v>175</v>
      </c>
      <c r="D93" s="3"/>
      <c r="E93" s="3"/>
      <c r="F93" s="3"/>
      <c r="G93" s="3"/>
      <c r="H93" s="3"/>
      <c r="I93" s="3"/>
      <c r="J93" s="3"/>
      <c r="K93" s="3"/>
      <c r="L93" s="3"/>
      <c r="M93" s="3"/>
      <c r="N93" s="3"/>
      <c r="O93" s="3"/>
      <c r="P93" s="3"/>
      <c r="Q93" s="3"/>
      <c r="R93" s="3"/>
      <c r="S93" s="3"/>
      <c r="T93" s="3"/>
      <c r="U93" s="3"/>
      <c r="V93" s="3"/>
      <c r="W93" s="3"/>
      <c r="X93" s="3"/>
      <c r="Y93" s="3"/>
      <c r="Z93" s="3"/>
    </row>
    <row r="94" ht="11.25" customHeight="1">
      <c r="A94" s="3">
        <v>89.0</v>
      </c>
      <c r="B94" s="3" t="s">
        <v>176</v>
      </c>
      <c r="C94" s="4" t="s">
        <v>177</v>
      </c>
      <c r="D94" s="3"/>
      <c r="E94" s="3"/>
      <c r="F94" s="3"/>
      <c r="G94" s="3"/>
      <c r="H94" s="3"/>
      <c r="I94" s="3"/>
      <c r="J94" s="3"/>
      <c r="K94" s="3"/>
      <c r="L94" s="3"/>
      <c r="M94" s="3"/>
      <c r="N94" s="3"/>
      <c r="O94" s="3"/>
      <c r="P94" s="3"/>
      <c r="Q94" s="3"/>
      <c r="R94" s="3"/>
      <c r="S94" s="3"/>
      <c r="T94" s="3"/>
      <c r="U94" s="3"/>
      <c r="V94" s="3"/>
      <c r="W94" s="3"/>
      <c r="X94" s="3"/>
      <c r="Y94" s="3"/>
      <c r="Z94" s="3"/>
    </row>
    <row r="95" ht="11.25" customHeight="1">
      <c r="A95" s="3">
        <v>90.0</v>
      </c>
      <c r="B95" s="3" t="s">
        <v>178</v>
      </c>
      <c r="C95" s="4" t="s">
        <v>179</v>
      </c>
      <c r="D95" s="3"/>
      <c r="E95" s="3"/>
      <c r="F95" s="3"/>
      <c r="G95" s="3"/>
      <c r="H95" s="3"/>
      <c r="I95" s="3"/>
      <c r="J95" s="3"/>
      <c r="K95" s="3"/>
      <c r="L95" s="3"/>
      <c r="M95" s="3"/>
      <c r="N95" s="3"/>
      <c r="O95" s="3"/>
      <c r="P95" s="3"/>
      <c r="Q95" s="3"/>
      <c r="R95" s="3"/>
      <c r="S95" s="3"/>
      <c r="T95" s="3"/>
      <c r="U95" s="3"/>
      <c r="V95" s="3"/>
      <c r="W95" s="3"/>
      <c r="X95" s="3"/>
      <c r="Y95" s="3"/>
      <c r="Z95" s="3"/>
    </row>
    <row r="96" ht="11.25" customHeight="1">
      <c r="A96" s="3">
        <v>91.0</v>
      </c>
      <c r="B96" s="3" t="s">
        <v>180</v>
      </c>
      <c r="C96" s="4" t="s">
        <v>181</v>
      </c>
      <c r="D96" s="3"/>
      <c r="E96" s="3"/>
      <c r="F96" s="3"/>
      <c r="G96" s="3"/>
      <c r="H96" s="3"/>
      <c r="I96" s="3"/>
      <c r="J96" s="3"/>
      <c r="K96" s="3"/>
      <c r="L96" s="3"/>
      <c r="M96" s="3"/>
      <c r="N96" s="3"/>
      <c r="O96" s="3"/>
      <c r="P96" s="3"/>
      <c r="Q96" s="3"/>
      <c r="R96" s="3"/>
      <c r="S96" s="3"/>
      <c r="T96" s="3"/>
      <c r="U96" s="3"/>
      <c r="V96" s="3"/>
      <c r="W96" s="3"/>
      <c r="X96" s="3"/>
      <c r="Y96" s="3"/>
      <c r="Z96" s="3"/>
    </row>
    <row r="97" ht="11.25" customHeight="1">
      <c r="A97" s="3">
        <v>92.0</v>
      </c>
      <c r="B97" s="3" t="s">
        <v>182</v>
      </c>
      <c r="C97" s="4">
        <v>0.0</v>
      </c>
      <c r="D97" s="3"/>
      <c r="E97" s="3"/>
      <c r="F97" s="3"/>
      <c r="G97" s="3"/>
      <c r="H97" s="3"/>
      <c r="I97" s="3"/>
      <c r="J97" s="3"/>
      <c r="K97" s="3"/>
      <c r="L97" s="3"/>
      <c r="M97" s="3"/>
      <c r="N97" s="3"/>
      <c r="O97" s="3"/>
      <c r="P97" s="3"/>
      <c r="Q97" s="3"/>
      <c r="R97" s="3"/>
      <c r="S97" s="3"/>
      <c r="T97" s="3"/>
      <c r="U97" s="3"/>
      <c r="V97" s="3"/>
      <c r="W97" s="3"/>
      <c r="X97" s="3"/>
      <c r="Y97" s="3"/>
      <c r="Z97" s="3"/>
    </row>
    <row r="98" ht="11.25" customHeight="1">
      <c r="A98" s="3">
        <v>93.0</v>
      </c>
      <c r="B98" s="3" t="s">
        <v>183</v>
      </c>
      <c r="C98" s="4" t="s">
        <v>184</v>
      </c>
      <c r="D98" s="3"/>
      <c r="E98" s="3"/>
      <c r="F98" s="3"/>
      <c r="G98" s="3"/>
      <c r="H98" s="3"/>
      <c r="I98" s="3"/>
      <c r="J98" s="3"/>
      <c r="K98" s="3"/>
      <c r="L98" s="3"/>
      <c r="M98" s="3"/>
      <c r="N98" s="3"/>
      <c r="O98" s="3"/>
      <c r="P98" s="3"/>
      <c r="Q98" s="3"/>
      <c r="R98" s="3"/>
      <c r="S98" s="3"/>
      <c r="T98" s="3"/>
      <c r="U98" s="3"/>
      <c r="V98" s="3"/>
      <c r="W98" s="3"/>
      <c r="X98" s="3"/>
      <c r="Y98" s="3"/>
      <c r="Z98" s="3"/>
    </row>
    <row r="99" ht="11.25" customHeight="1">
      <c r="A99" s="3">
        <v>94.0</v>
      </c>
      <c r="B99" s="3" t="s">
        <v>185</v>
      </c>
      <c r="C99" s="4" t="s">
        <v>186</v>
      </c>
      <c r="D99" s="3"/>
      <c r="E99" s="3"/>
      <c r="F99" s="3"/>
      <c r="G99" s="3"/>
      <c r="H99" s="3"/>
      <c r="I99" s="3"/>
      <c r="J99" s="3"/>
      <c r="K99" s="3"/>
      <c r="L99" s="3"/>
      <c r="M99" s="3"/>
      <c r="N99" s="3"/>
      <c r="O99" s="3"/>
      <c r="P99" s="3"/>
      <c r="Q99" s="3"/>
      <c r="R99" s="3"/>
      <c r="S99" s="3"/>
      <c r="T99" s="3"/>
      <c r="U99" s="3"/>
      <c r="V99" s="3"/>
      <c r="W99" s="3"/>
      <c r="X99" s="3"/>
      <c r="Y99" s="3"/>
      <c r="Z99" s="3"/>
    </row>
    <row r="100" ht="11.25" customHeight="1">
      <c r="A100" s="3">
        <v>95.0</v>
      </c>
      <c r="B100" s="3" t="s">
        <v>187</v>
      </c>
      <c r="C100" s="4" t="s">
        <v>188</v>
      </c>
      <c r="D100" s="3"/>
      <c r="E100" s="3"/>
      <c r="F100" s="3"/>
      <c r="G100" s="3"/>
      <c r="H100" s="3"/>
      <c r="I100" s="3"/>
      <c r="J100" s="3"/>
      <c r="K100" s="3"/>
      <c r="L100" s="3"/>
      <c r="M100" s="3"/>
      <c r="N100" s="3"/>
      <c r="O100" s="3"/>
      <c r="P100" s="3"/>
      <c r="Q100" s="3"/>
      <c r="R100" s="3"/>
      <c r="S100" s="3"/>
      <c r="T100" s="3"/>
      <c r="U100" s="3"/>
      <c r="V100" s="3"/>
      <c r="W100" s="3"/>
      <c r="X100" s="3"/>
      <c r="Y100" s="3"/>
      <c r="Z100" s="3"/>
    </row>
    <row r="101" ht="11.25" customHeight="1">
      <c r="A101" s="3">
        <v>96.0</v>
      </c>
      <c r="B101" s="3" t="s">
        <v>189</v>
      </c>
      <c r="C101" s="4" t="s">
        <v>190</v>
      </c>
      <c r="D101" s="3"/>
      <c r="E101" s="3"/>
      <c r="F101" s="3"/>
      <c r="G101" s="3"/>
      <c r="H101" s="3"/>
      <c r="I101" s="3"/>
      <c r="J101" s="3"/>
      <c r="K101" s="3"/>
      <c r="L101" s="3"/>
      <c r="M101" s="3"/>
      <c r="N101" s="3"/>
      <c r="O101" s="3"/>
      <c r="P101" s="3"/>
      <c r="Q101" s="3"/>
      <c r="R101" s="3"/>
      <c r="S101" s="3"/>
      <c r="T101" s="3"/>
      <c r="U101" s="3"/>
      <c r="V101" s="3"/>
      <c r="W101" s="3"/>
      <c r="X101" s="3"/>
      <c r="Y101" s="3"/>
      <c r="Z101" s="3"/>
    </row>
    <row r="102" ht="11.25" customHeight="1">
      <c r="A102" s="3">
        <v>97.0</v>
      </c>
      <c r="B102" s="3" t="s">
        <v>191</v>
      </c>
      <c r="C102" s="4" t="s">
        <v>192</v>
      </c>
      <c r="D102" s="3"/>
      <c r="E102" s="3"/>
      <c r="F102" s="3"/>
      <c r="G102" s="3"/>
      <c r="H102" s="3"/>
      <c r="I102" s="3"/>
      <c r="J102" s="3"/>
      <c r="K102" s="3"/>
      <c r="L102" s="3"/>
      <c r="M102" s="3"/>
      <c r="N102" s="3"/>
      <c r="O102" s="3"/>
      <c r="P102" s="3"/>
      <c r="Q102" s="3"/>
      <c r="R102" s="3"/>
      <c r="S102" s="3"/>
      <c r="T102" s="3"/>
      <c r="U102" s="3"/>
      <c r="V102" s="3"/>
      <c r="W102" s="3"/>
      <c r="X102" s="3"/>
      <c r="Y102" s="3"/>
      <c r="Z102" s="3"/>
    </row>
    <row r="103" ht="11.25" customHeight="1">
      <c r="A103" s="3">
        <v>98.0</v>
      </c>
      <c r="B103" s="3" t="s">
        <v>10</v>
      </c>
      <c r="C103" s="4" t="s">
        <v>11</v>
      </c>
      <c r="D103" s="3"/>
      <c r="E103" s="3"/>
      <c r="F103" s="3"/>
      <c r="G103" s="3"/>
      <c r="H103" s="3"/>
      <c r="I103" s="3"/>
      <c r="J103" s="3"/>
      <c r="K103" s="3"/>
      <c r="L103" s="3"/>
      <c r="M103" s="3"/>
      <c r="N103" s="3"/>
      <c r="O103" s="3"/>
      <c r="P103" s="3"/>
      <c r="Q103" s="3"/>
      <c r="R103" s="3"/>
      <c r="S103" s="3"/>
      <c r="T103" s="3"/>
      <c r="U103" s="3"/>
      <c r="V103" s="3"/>
      <c r="W103" s="3"/>
      <c r="X103" s="3"/>
      <c r="Y103" s="3"/>
      <c r="Z103" s="3"/>
    </row>
    <row r="104" ht="11.25" customHeight="1">
      <c r="A104" s="3">
        <v>98.0</v>
      </c>
      <c r="B104" s="3" t="s">
        <v>193</v>
      </c>
      <c r="C104" s="4" t="s">
        <v>194</v>
      </c>
      <c r="D104" s="3"/>
      <c r="E104" s="3"/>
      <c r="F104" s="3"/>
      <c r="G104" s="3"/>
      <c r="H104" s="3"/>
      <c r="I104" s="3"/>
      <c r="J104" s="3"/>
      <c r="K104" s="3"/>
      <c r="L104" s="3"/>
      <c r="M104" s="3"/>
      <c r="N104" s="3"/>
      <c r="O104" s="3"/>
      <c r="P104" s="3"/>
      <c r="Q104" s="3"/>
      <c r="R104" s="3"/>
      <c r="S104" s="3"/>
      <c r="T104" s="3"/>
      <c r="U104" s="3"/>
      <c r="V104" s="3"/>
      <c r="W104" s="3"/>
      <c r="X104" s="3"/>
      <c r="Y104" s="3"/>
      <c r="Z104" s="3"/>
    </row>
    <row r="105" ht="11.25" customHeight="1">
      <c r="A105" s="3">
        <v>99.0</v>
      </c>
      <c r="B105" s="3" t="s">
        <v>195</v>
      </c>
      <c r="C105" s="4" t="s">
        <v>196</v>
      </c>
      <c r="D105" s="3"/>
      <c r="E105" s="3"/>
      <c r="F105" s="3"/>
      <c r="G105" s="3"/>
      <c r="H105" s="3"/>
      <c r="I105" s="3"/>
      <c r="J105" s="3"/>
      <c r="K105" s="3"/>
      <c r="L105" s="3"/>
      <c r="M105" s="3"/>
      <c r="N105" s="3"/>
      <c r="O105" s="3"/>
      <c r="P105" s="3"/>
      <c r="Q105" s="3"/>
      <c r="R105" s="3"/>
      <c r="S105" s="3"/>
      <c r="T105" s="3"/>
      <c r="U105" s="3"/>
      <c r="V105" s="3"/>
      <c r="W105" s="3"/>
      <c r="X105" s="3"/>
      <c r="Y105" s="3"/>
      <c r="Z105" s="3"/>
    </row>
    <row r="106" ht="11.25" customHeight="1">
      <c r="A106" s="3">
        <v>100.0</v>
      </c>
      <c r="B106" s="3" t="s">
        <v>197</v>
      </c>
      <c r="C106" s="4" t="s">
        <v>198</v>
      </c>
      <c r="D106" s="3"/>
      <c r="E106" s="3"/>
      <c r="F106" s="3"/>
      <c r="G106" s="3"/>
      <c r="H106" s="3"/>
      <c r="I106" s="3"/>
      <c r="J106" s="3"/>
      <c r="K106" s="3"/>
      <c r="L106" s="3"/>
      <c r="M106" s="3"/>
      <c r="N106" s="3"/>
      <c r="O106" s="3"/>
      <c r="P106" s="3"/>
      <c r="Q106" s="3"/>
      <c r="R106" s="3"/>
      <c r="S106" s="3"/>
      <c r="T106" s="3"/>
      <c r="U106" s="3"/>
      <c r="V106" s="3"/>
      <c r="W106" s="3"/>
      <c r="X106" s="3"/>
      <c r="Y106" s="3"/>
      <c r="Z106" s="3"/>
    </row>
    <row r="107" ht="11.25" customHeight="1">
      <c r="A107" s="3">
        <v>101.0</v>
      </c>
      <c r="B107" s="3" t="s">
        <v>199</v>
      </c>
      <c r="C107" s="4" t="s">
        <v>200</v>
      </c>
      <c r="D107" s="3"/>
      <c r="E107" s="3"/>
      <c r="F107" s="3"/>
      <c r="G107" s="3"/>
      <c r="H107" s="3"/>
      <c r="I107" s="3"/>
      <c r="J107" s="3"/>
      <c r="K107" s="3"/>
      <c r="L107" s="3"/>
      <c r="M107" s="3"/>
      <c r="N107" s="3"/>
      <c r="O107" s="3"/>
      <c r="P107" s="3"/>
      <c r="Q107" s="3"/>
      <c r="R107" s="3"/>
      <c r="S107" s="3"/>
      <c r="T107" s="3"/>
      <c r="U107" s="3"/>
      <c r="V107" s="3"/>
      <c r="W107" s="3"/>
      <c r="X107" s="3"/>
      <c r="Y107" s="3"/>
      <c r="Z107" s="3"/>
    </row>
    <row r="108" ht="11.25" customHeight="1">
      <c r="A108" s="3">
        <v>102.0</v>
      </c>
      <c r="B108" s="3" t="s">
        <v>201</v>
      </c>
      <c r="C108" s="4" t="s">
        <v>202</v>
      </c>
      <c r="D108" s="3"/>
      <c r="E108" s="3"/>
      <c r="F108" s="3"/>
      <c r="G108" s="3"/>
      <c r="H108" s="3"/>
      <c r="I108" s="3"/>
      <c r="J108" s="3"/>
      <c r="K108" s="3"/>
      <c r="L108" s="3"/>
      <c r="M108" s="3"/>
      <c r="N108" s="3"/>
      <c r="O108" s="3"/>
      <c r="P108" s="3"/>
      <c r="Q108" s="3"/>
      <c r="R108" s="3"/>
      <c r="S108" s="3"/>
      <c r="T108" s="3"/>
      <c r="U108" s="3"/>
      <c r="V108" s="3"/>
      <c r="W108" s="3"/>
      <c r="X108" s="3"/>
      <c r="Y108" s="3"/>
      <c r="Z108" s="3"/>
    </row>
    <row r="109" ht="11.25" customHeight="1">
      <c r="A109" s="3">
        <v>103.0</v>
      </c>
      <c r="B109" s="3" t="s">
        <v>203</v>
      </c>
      <c r="C109" s="4" t="s">
        <v>202</v>
      </c>
      <c r="D109" s="3"/>
      <c r="E109" s="3"/>
      <c r="F109" s="3"/>
      <c r="G109" s="3"/>
      <c r="H109" s="3"/>
      <c r="I109" s="3"/>
      <c r="J109" s="3"/>
      <c r="K109" s="3"/>
      <c r="L109" s="3"/>
      <c r="M109" s="3"/>
      <c r="N109" s="3"/>
      <c r="O109" s="3"/>
      <c r="P109" s="3"/>
      <c r="Q109" s="3"/>
      <c r="R109" s="3"/>
      <c r="S109" s="3"/>
      <c r="T109" s="3"/>
      <c r="U109" s="3"/>
      <c r="V109" s="3"/>
      <c r="W109" s="3"/>
      <c r="X109" s="3"/>
      <c r="Y109" s="3"/>
      <c r="Z109" s="3"/>
    </row>
    <row r="110" ht="11.25" customHeight="1">
      <c r="A110" s="3">
        <v>104.0</v>
      </c>
      <c r="B110" s="3" t="s">
        <v>204</v>
      </c>
      <c r="C110" s="4" t="s">
        <v>205</v>
      </c>
      <c r="D110" s="3"/>
      <c r="E110" s="3"/>
      <c r="F110" s="3"/>
      <c r="G110" s="3"/>
      <c r="H110" s="3"/>
      <c r="I110" s="3"/>
      <c r="J110" s="3"/>
      <c r="K110" s="3"/>
      <c r="L110" s="3"/>
      <c r="M110" s="3"/>
      <c r="N110" s="3"/>
      <c r="O110" s="3"/>
      <c r="P110" s="3"/>
      <c r="Q110" s="3"/>
      <c r="R110" s="3"/>
      <c r="S110" s="3"/>
      <c r="T110" s="3"/>
      <c r="U110" s="3"/>
      <c r="V110" s="3"/>
      <c r="W110" s="3"/>
      <c r="X110" s="3"/>
      <c r="Y110" s="3"/>
      <c r="Z110" s="3"/>
    </row>
    <row r="111" ht="11.25" customHeight="1">
      <c r="A111" s="3">
        <v>105.0</v>
      </c>
      <c r="B111" s="3" t="s">
        <v>206</v>
      </c>
      <c r="C111" s="4" t="s">
        <v>207</v>
      </c>
      <c r="D111" s="3"/>
      <c r="E111" s="3"/>
      <c r="F111" s="3"/>
      <c r="G111" s="3"/>
      <c r="H111" s="3"/>
      <c r="I111" s="3"/>
      <c r="J111" s="3"/>
      <c r="K111" s="3"/>
      <c r="L111" s="3"/>
      <c r="M111" s="3"/>
      <c r="N111" s="3"/>
      <c r="O111" s="3"/>
      <c r="P111" s="3"/>
      <c r="Q111" s="3"/>
      <c r="R111" s="3"/>
      <c r="S111" s="3"/>
      <c r="T111" s="3"/>
      <c r="U111" s="3"/>
      <c r="V111" s="3"/>
      <c r="W111" s="3"/>
      <c r="X111" s="3"/>
      <c r="Y111" s="3"/>
      <c r="Z111" s="3"/>
    </row>
    <row r="112" ht="11.25" customHeight="1">
      <c r="A112" s="3">
        <v>106.0</v>
      </c>
      <c r="B112" s="3" t="s">
        <v>208</v>
      </c>
      <c r="C112" s="4" t="s">
        <v>209</v>
      </c>
      <c r="D112" s="3"/>
      <c r="E112" s="3"/>
      <c r="F112" s="3"/>
      <c r="G112" s="3"/>
      <c r="H112" s="3"/>
      <c r="I112" s="3"/>
      <c r="J112" s="3"/>
      <c r="K112" s="3"/>
      <c r="L112" s="3"/>
      <c r="M112" s="3"/>
      <c r="N112" s="3"/>
      <c r="O112" s="3"/>
      <c r="P112" s="3"/>
      <c r="Q112" s="3"/>
      <c r="R112" s="3"/>
      <c r="S112" s="3"/>
      <c r="T112" s="3"/>
      <c r="U112" s="3"/>
      <c r="V112" s="3"/>
      <c r="W112" s="3"/>
      <c r="X112" s="3"/>
      <c r="Y112" s="3"/>
      <c r="Z112" s="3"/>
    </row>
    <row r="113" ht="11.25" customHeight="1">
      <c r="A113" s="3">
        <v>107.0</v>
      </c>
      <c r="B113" s="3" t="s">
        <v>210</v>
      </c>
      <c r="C113" s="4" t="s">
        <v>211</v>
      </c>
      <c r="D113" s="3"/>
      <c r="E113" s="3"/>
      <c r="F113" s="3"/>
      <c r="G113" s="3"/>
      <c r="H113" s="3"/>
      <c r="I113" s="3"/>
      <c r="J113" s="3"/>
      <c r="K113" s="3"/>
      <c r="L113" s="3"/>
      <c r="M113" s="3"/>
      <c r="N113" s="3"/>
      <c r="O113" s="3"/>
      <c r="P113" s="3"/>
      <c r="Q113" s="3"/>
      <c r="R113" s="3"/>
      <c r="S113" s="3"/>
      <c r="T113" s="3"/>
      <c r="U113" s="3"/>
      <c r="V113" s="3"/>
      <c r="W113" s="3"/>
      <c r="X113" s="3"/>
      <c r="Y113" s="3"/>
      <c r="Z113" s="3"/>
    </row>
    <row r="114" ht="11.25" customHeight="1">
      <c r="A114" s="3">
        <v>108.0</v>
      </c>
      <c r="B114" s="3" t="s">
        <v>212</v>
      </c>
      <c r="C114" s="4" t="s">
        <v>213</v>
      </c>
      <c r="D114" s="3"/>
      <c r="E114" s="3"/>
      <c r="F114" s="3"/>
      <c r="G114" s="3"/>
      <c r="H114" s="3"/>
      <c r="I114" s="3"/>
      <c r="J114" s="3"/>
      <c r="K114" s="3"/>
      <c r="L114" s="3"/>
      <c r="M114" s="3"/>
      <c r="N114" s="3"/>
      <c r="O114" s="3"/>
      <c r="P114" s="3"/>
      <c r="Q114" s="3"/>
      <c r="R114" s="3"/>
      <c r="S114" s="3"/>
      <c r="T114" s="3"/>
      <c r="U114" s="3"/>
      <c r="V114" s="3"/>
      <c r="W114" s="3"/>
      <c r="X114" s="3"/>
      <c r="Y114" s="3"/>
      <c r="Z114" s="3"/>
    </row>
    <row r="115" ht="11.25" customHeight="1">
      <c r="A115" s="3">
        <v>109.0</v>
      </c>
      <c r="B115" s="3" t="s">
        <v>214</v>
      </c>
      <c r="C115" s="4" t="s">
        <v>215</v>
      </c>
      <c r="D115" s="3"/>
      <c r="E115" s="3"/>
      <c r="F115" s="3"/>
      <c r="G115" s="3"/>
      <c r="H115" s="3"/>
      <c r="I115" s="3"/>
      <c r="J115" s="3"/>
      <c r="K115" s="3"/>
      <c r="L115" s="3"/>
      <c r="M115" s="3"/>
      <c r="N115" s="3"/>
      <c r="O115" s="3"/>
      <c r="P115" s="3"/>
      <c r="Q115" s="3"/>
      <c r="R115" s="3"/>
      <c r="S115" s="3"/>
      <c r="T115" s="3"/>
      <c r="U115" s="3"/>
      <c r="V115" s="3"/>
      <c r="W115" s="3"/>
      <c r="X115" s="3"/>
      <c r="Y115" s="3"/>
      <c r="Z115" s="3"/>
    </row>
    <row r="116" ht="11.25" customHeight="1">
      <c r="A116" s="3">
        <v>110.0</v>
      </c>
      <c r="B116" s="3" t="s">
        <v>216</v>
      </c>
      <c r="C116" s="4" t="s">
        <v>217</v>
      </c>
      <c r="D116" s="3"/>
      <c r="E116" s="3"/>
      <c r="F116" s="3"/>
      <c r="G116" s="3"/>
      <c r="H116" s="3"/>
      <c r="I116" s="3"/>
      <c r="J116" s="3"/>
      <c r="K116" s="3"/>
      <c r="L116" s="3"/>
      <c r="M116" s="3"/>
      <c r="N116" s="3"/>
      <c r="O116" s="3"/>
      <c r="P116" s="3"/>
      <c r="Q116" s="3"/>
      <c r="R116" s="3"/>
      <c r="S116" s="3"/>
      <c r="T116" s="3"/>
      <c r="U116" s="3"/>
      <c r="V116" s="3"/>
      <c r="W116" s="3"/>
      <c r="X116" s="3"/>
      <c r="Y116" s="3"/>
      <c r="Z116" s="3"/>
    </row>
    <row r="117" ht="11.25" customHeight="1">
      <c r="A117" s="3">
        <v>111.0</v>
      </c>
      <c r="B117" s="3" t="s">
        <v>218</v>
      </c>
      <c r="C117" s="4" t="s">
        <v>190</v>
      </c>
      <c r="D117" s="3"/>
      <c r="E117" s="3"/>
      <c r="F117" s="3"/>
      <c r="G117" s="3"/>
      <c r="H117" s="3"/>
      <c r="I117" s="3"/>
      <c r="J117" s="3"/>
      <c r="K117" s="3"/>
      <c r="L117" s="3"/>
      <c r="M117" s="3"/>
      <c r="N117" s="3"/>
      <c r="O117" s="3"/>
      <c r="P117" s="3"/>
      <c r="Q117" s="3"/>
      <c r="R117" s="3"/>
      <c r="S117" s="3"/>
      <c r="T117" s="3"/>
      <c r="U117" s="3"/>
      <c r="V117" s="3"/>
      <c r="W117" s="3"/>
      <c r="X117" s="3"/>
      <c r="Y117" s="3"/>
      <c r="Z117" s="3"/>
    </row>
    <row r="118" ht="11.25" customHeight="1">
      <c r="A118" s="3">
        <v>112.0</v>
      </c>
      <c r="B118" s="3" t="s">
        <v>219</v>
      </c>
      <c r="C118" s="4" t="s">
        <v>220</v>
      </c>
      <c r="D118" s="3"/>
      <c r="E118" s="3"/>
      <c r="F118" s="3"/>
      <c r="G118" s="3"/>
      <c r="H118" s="3"/>
      <c r="I118" s="3"/>
      <c r="J118" s="3"/>
      <c r="K118" s="3"/>
      <c r="L118" s="3"/>
      <c r="M118" s="3"/>
      <c r="N118" s="3"/>
      <c r="O118" s="3"/>
      <c r="P118" s="3"/>
      <c r="Q118" s="3"/>
      <c r="R118" s="3"/>
      <c r="S118" s="3"/>
      <c r="T118" s="3"/>
      <c r="U118" s="3"/>
      <c r="V118" s="3"/>
      <c r="W118" s="3"/>
      <c r="X118" s="3"/>
      <c r="Y118" s="3"/>
      <c r="Z118" s="3"/>
    </row>
    <row r="119" ht="11.25" customHeight="1">
      <c r="A119" s="3">
        <v>113.0</v>
      </c>
      <c r="B119" s="3" t="s">
        <v>221</v>
      </c>
      <c r="C119" s="4" t="s">
        <v>222</v>
      </c>
      <c r="D119" s="3"/>
      <c r="E119" s="3"/>
      <c r="F119" s="3"/>
      <c r="G119" s="3"/>
      <c r="H119" s="3"/>
      <c r="I119" s="3"/>
      <c r="J119" s="3"/>
      <c r="K119" s="3"/>
      <c r="L119" s="3"/>
      <c r="M119" s="3"/>
      <c r="N119" s="3"/>
      <c r="O119" s="3"/>
      <c r="P119" s="3"/>
      <c r="Q119" s="3"/>
      <c r="R119" s="3"/>
      <c r="S119" s="3"/>
      <c r="T119" s="3"/>
      <c r="U119" s="3"/>
      <c r="V119" s="3"/>
      <c r="W119" s="3"/>
      <c r="X119" s="3"/>
      <c r="Y119" s="3"/>
      <c r="Z119" s="3"/>
    </row>
    <row r="120" ht="11.25" customHeight="1">
      <c r="A120" s="3">
        <v>114.0</v>
      </c>
      <c r="B120" s="3" t="s">
        <v>223</v>
      </c>
      <c r="C120" s="4" t="s">
        <v>224</v>
      </c>
      <c r="D120" s="3"/>
      <c r="E120" s="3"/>
      <c r="F120" s="3"/>
      <c r="G120" s="3"/>
      <c r="H120" s="3"/>
      <c r="I120" s="3"/>
      <c r="J120" s="3"/>
      <c r="K120" s="3"/>
      <c r="L120" s="3"/>
      <c r="M120" s="3"/>
      <c r="N120" s="3"/>
      <c r="O120" s="3"/>
      <c r="P120" s="3"/>
      <c r="Q120" s="3"/>
      <c r="R120" s="3"/>
      <c r="S120" s="3"/>
      <c r="T120" s="3"/>
      <c r="U120" s="3"/>
      <c r="V120" s="3"/>
      <c r="W120" s="3"/>
      <c r="X120" s="3"/>
      <c r="Y120" s="3"/>
      <c r="Z120" s="3"/>
    </row>
    <row r="121" ht="11.25" customHeight="1">
      <c r="A121" s="3">
        <v>115.0</v>
      </c>
      <c r="B121" s="3" t="s">
        <v>225</v>
      </c>
      <c r="C121" s="4" t="s">
        <v>226</v>
      </c>
      <c r="D121" s="3"/>
      <c r="E121" s="3"/>
      <c r="F121" s="3"/>
      <c r="G121" s="3"/>
      <c r="H121" s="3"/>
      <c r="I121" s="3"/>
      <c r="J121" s="3"/>
      <c r="K121" s="3"/>
      <c r="L121" s="3"/>
      <c r="M121" s="3"/>
      <c r="N121" s="3"/>
      <c r="O121" s="3"/>
      <c r="P121" s="3"/>
      <c r="Q121" s="3"/>
      <c r="R121" s="3"/>
      <c r="S121" s="3"/>
      <c r="T121" s="3"/>
      <c r="U121" s="3"/>
      <c r="V121" s="3"/>
      <c r="W121" s="3"/>
      <c r="X121" s="3"/>
      <c r="Y121" s="3"/>
      <c r="Z121" s="3"/>
    </row>
    <row r="122" ht="11.25" customHeight="1">
      <c r="A122" s="3">
        <v>116.0</v>
      </c>
      <c r="B122" s="3" t="s">
        <v>227</v>
      </c>
      <c r="C122" s="4" t="s">
        <v>228</v>
      </c>
      <c r="D122" s="3"/>
      <c r="E122" s="3"/>
      <c r="F122" s="3"/>
      <c r="G122" s="3"/>
      <c r="H122" s="3"/>
      <c r="I122" s="3"/>
      <c r="J122" s="3"/>
      <c r="K122" s="3"/>
      <c r="L122" s="3"/>
      <c r="M122" s="3"/>
      <c r="N122" s="3"/>
      <c r="O122" s="3"/>
      <c r="P122" s="3"/>
      <c r="Q122" s="3"/>
      <c r="R122" s="3"/>
      <c r="S122" s="3"/>
      <c r="T122" s="3"/>
      <c r="U122" s="3"/>
      <c r="V122" s="3"/>
      <c r="W122" s="3"/>
      <c r="X122" s="3"/>
      <c r="Y122" s="3"/>
      <c r="Z122" s="3"/>
    </row>
    <row r="123" ht="11.25" customHeight="1">
      <c r="A123" s="3">
        <v>117.0</v>
      </c>
      <c r="B123" s="3" t="s">
        <v>229</v>
      </c>
      <c r="C123" s="4" t="s">
        <v>230</v>
      </c>
      <c r="D123" s="3"/>
      <c r="E123" s="3"/>
      <c r="F123" s="3"/>
      <c r="G123" s="3"/>
      <c r="H123" s="3"/>
      <c r="I123" s="3"/>
      <c r="J123" s="3"/>
      <c r="K123" s="3"/>
      <c r="L123" s="3"/>
      <c r="M123" s="3"/>
      <c r="N123" s="3"/>
      <c r="O123" s="3"/>
      <c r="P123" s="3"/>
      <c r="Q123" s="3"/>
      <c r="R123" s="3"/>
      <c r="S123" s="3"/>
      <c r="T123" s="3"/>
      <c r="U123" s="3"/>
      <c r="V123" s="3"/>
      <c r="W123" s="3"/>
      <c r="X123" s="3"/>
      <c r="Y123" s="3"/>
      <c r="Z123" s="3"/>
    </row>
    <row r="124" ht="11.25" customHeight="1">
      <c r="A124" s="3">
        <v>118.0</v>
      </c>
      <c r="B124" s="3" t="s">
        <v>231</v>
      </c>
      <c r="C124" s="4" t="s">
        <v>232</v>
      </c>
      <c r="D124" s="3"/>
      <c r="E124" s="3"/>
      <c r="F124" s="3"/>
      <c r="G124" s="3"/>
      <c r="H124" s="3"/>
      <c r="I124" s="3"/>
      <c r="J124" s="3"/>
      <c r="K124" s="3"/>
      <c r="L124" s="3"/>
      <c r="M124" s="3"/>
      <c r="N124" s="3"/>
      <c r="O124" s="3"/>
      <c r="P124" s="3"/>
      <c r="Q124" s="3"/>
      <c r="R124" s="3"/>
      <c r="S124" s="3"/>
      <c r="T124" s="3"/>
      <c r="U124" s="3"/>
      <c r="V124" s="3"/>
      <c r="W124" s="3"/>
      <c r="X124" s="3"/>
      <c r="Y124" s="3"/>
      <c r="Z124" s="3"/>
    </row>
    <row r="125" ht="11.25" customHeight="1">
      <c r="A125" s="3">
        <v>119.0</v>
      </c>
      <c r="B125" s="3" t="s">
        <v>233</v>
      </c>
      <c r="C125" s="5" t="s">
        <v>234</v>
      </c>
      <c r="D125" s="3"/>
      <c r="E125" s="3"/>
      <c r="F125" s="3"/>
      <c r="G125" s="3"/>
      <c r="H125" s="3"/>
      <c r="I125" s="3"/>
      <c r="J125" s="3"/>
      <c r="K125" s="3"/>
      <c r="L125" s="3"/>
      <c r="M125" s="3"/>
      <c r="N125" s="3"/>
      <c r="O125" s="3"/>
      <c r="P125" s="3"/>
      <c r="Q125" s="3"/>
      <c r="R125" s="3"/>
      <c r="S125" s="3"/>
      <c r="T125" s="3"/>
      <c r="U125" s="3"/>
      <c r="V125" s="3"/>
      <c r="W125" s="3"/>
      <c r="X125" s="3"/>
      <c r="Y125" s="3"/>
      <c r="Z125" s="3"/>
    </row>
    <row r="126" ht="11.25" customHeight="1">
      <c r="A126" s="3">
        <v>120.0</v>
      </c>
      <c r="B126" s="3" t="s">
        <v>235</v>
      </c>
      <c r="C126" s="5" t="s">
        <v>236</v>
      </c>
      <c r="D126" s="3"/>
      <c r="E126" s="3"/>
      <c r="F126" s="3"/>
      <c r="G126" s="3"/>
      <c r="H126" s="3"/>
      <c r="I126" s="3"/>
      <c r="J126" s="3"/>
      <c r="K126" s="3"/>
      <c r="L126" s="3"/>
      <c r="M126" s="3"/>
      <c r="N126" s="3"/>
      <c r="O126" s="3"/>
      <c r="P126" s="3"/>
      <c r="Q126" s="3"/>
      <c r="R126" s="3"/>
      <c r="S126" s="3"/>
      <c r="T126" s="3"/>
      <c r="U126" s="3"/>
      <c r="V126" s="3"/>
      <c r="W126" s="3"/>
      <c r="X126" s="3"/>
      <c r="Y126" s="3"/>
      <c r="Z126" s="3"/>
    </row>
    <row r="127" ht="11.25" customHeight="1">
      <c r="A127" s="3">
        <v>121.0</v>
      </c>
      <c r="B127" s="3" t="s">
        <v>237</v>
      </c>
      <c r="C127" s="5" t="s">
        <v>238</v>
      </c>
      <c r="D127" s="3"/>
      <c r="E127" s="3"/>
      <c r="F127" s="3"/>
      <c r="G127" s="3"/>
      <c r="H127" s="3"/>
      <c r="I127" s="3"/>
      <c r="J127" s="3"/>
      <c r="K127" s="3"/>
      <c r="L127" s="3"/>
      <c r="M127" s="3"/>
      <c r="N127" s="3"/>
      <c r="O127" s="3"/>
      <c r="P127" s="3"/>
      <c r="Q127" s="3"/>
      <c r="R127" s="3"/>
      <c r="S127" s="3"/>
      <c r="T127" s="3"/>
      <c r="U127" s="3"/>
      <c r="V127" s="3"/>
      <c r="W127" s="3"/>
      <c r="X127" s="3"/>
      <c r="Y127" s="3"/>
      <c r="Z127" s="3"/>
    </row>
    <row r="128" ht="11.25" customHeight="1">
      <c r="A128" s="3">
        <v>122.0</v>
      </c>
      <c r="B128" s="3" t="s">
        <v>239</v>
      </c>
      <c r="C128" s="5" t="s">
        <v>240</v>
      </c>
      <c r="D128" s="3"/>
      <c r="E128" s="3"/>
      <c r="F128" s="3"/>
      <c r="G128" s="3"/>
      <c r="H128" s="3"/>
      <c r="I128" s="3"/>
      <c r="J128" s="3"/>
      <c r="K128" s="3"/>
      <c r="L128" s="3"/>
      <c r="M128" s="3"/>
      <c r="N128" s="3"/>
      <c r="O128" s="3"/>
      <c r="P128" s="3"/>
      <c r="Q128" s="3"/>
      <c r="R128" s="3"/>
      <c r="S128" s="3"/>
      <c r="T128" s="3"/>
      <c r="U128" s="3"/>
      <c r="V128" s="3"/>
      <c r="W128" s="3"/>
      <c r="X128" s="3"/>
      <c r="Y128" s="3"/>
      <c r="Z128" s="3"/>
    </row>
    <row r="129" ht="11.25" customHeight="1">
      <c r="A129" s="3">
        <v>123.0</v>
      </c>
      <c r="B129" s="3" t="s">
        <v>241</v>
      </c>
      <c r="C129" s="5" t="s">
        <v>242</v>
      </c>
      <c r="D129" s="3"/>
      <c r="E129" s="3"/>
      <c r="F129" s="3"/>
      <c r="G129" s="3"/>
      <c r="H129" s="3"/>
      <c r="I129" s="3"/>
      <c r="J129" s="3"/>
      <c r="K129" s="3"/>
      <c r="L129" s="3"/>
      <c r="M129" s="3"/>
      <c r="N129" s="3"/>
      <c r="O129" s="3"/>
      <c r="P129" s="3"/>
      <c r="Q129" s="3"/>
      <c r="R129" s="3"/>
      <c r="S129" s="3"/>
      <c r="T129" s="3"/>
      <c r="U129" s="3"/>
      <c r="V129" s="3"/>
      <c r="W129" s="3"/>
      <c r="X129" s="3"/>
      <c r="Y129" s="3"/>
      <c r="Z129" s="3"/>
    </row>
    <row r="130" ht="11.25" customHeight="1">
      <c r="A130" s="3">
        <v>124.0</v>
      </c>
      <c r="B130" s="3" t="s">
        <v>243</v>
      </c>
      <c r="C130" s="5" t="s">
        <v>244</v>
      </c>
      <c r="D130" s="3"/>
      <c r="E130" s="3"/>
      <c r="F130" s="3"/>
      <c r="G130" s="3"/>
      <c r="H130" s="3"/>
      <c r="I130" s="3"/>
      <c r="J130" s="3"/>
      <c r="K130" s="3"/>
      <c r="L130" s="3"/>
      <c r="M130" s="3"/>
      <c r="N130" s="3"/>
      <c r="O130" s="3"/>
      <c r="P130" s="3"/>
      <c r="Q130" s="3"/>
      <c r="R130" s="3"/>
      <c r="S130" s="3"/>
      <c r="T130" s="3"/>
      <c r="U130" s="3"/>
      <c r="V130" s="3"/>
      <c r="W130" s="3"/>
      <c r="X130" s="3"/>
      <c r="Y130" s="3"/>
      <c r="Z130" s="3"/>
    </row>
    <row r="131" ht="11.25" customHeight="1">
      <c r="A131" s="3">
        <v>125.0</v>
      </c>
      <c r="B131" s="3" t="s">
        <v>245</v>
      </c>
      <c r="C131" s="5" t="s">
        <v>246</v>
      </c>
      <c r="D131" s="3"/>
      <c r="E131" s="3"/>
      <c r="F131" s="3"/>
      <c r="G131" s="3"/>
      <c r="H131" s="3"/>
      <c r="I131" s="3"/>
      <c r="J131" s="3"/>
      <c r="K131" s="3"/>
      <c r="L131" s="3"/>
      <c r="M131" s="3"/>
      <c r="N131" s="3"/>
      <c r="O131" s="3"/>
      <c r="P131" s="3"/>
      <c r="Q131" s="3"/>
      <c r="R131" s="3"/>
      <c r="S131" s="3"/>
      <c r="T131" s="3"/>
      <c r="U131" s="3"/>
      <c r="V131" s="3"/>
      <c r="W131" s="3"/>
      <c r="X131" s="3"/>
      <c r="Y131" s="3"/>
      <c r="Z131" s="3"/>
    </row>
    <row r="132" ht="11.25" customHeight="1">
      <c r="A132" s="3">
        <v>126.0</v>
      </c>
      <c r="B132" s="3" t="s">
        <v>247</v>
      </c>
      <c r="C132" s="5" t="s">
        <v>248</v>
      </c>
      <c r="D132" s="3"/>
      <c r="E132" s="3"/>
      <c r="F132" s="3"/>
      <c r="G132" s="3"/>
      <c r="H132" s="3"/>
      <c r="I132" s="3"/>
      <c r="J132" s="3"/>
      <c r="K132" s="3"/>
      <c r="L132" s="3"/>
      <c r="M132" s="3"/>
      <c r="N132" s="3"/>
      <c r="O132" s="3"/>
      <c r="P132" s="3"/>
      <c r="Q132" s="3"/>
      <c r="R132" s="3"/>
      <c r="S132" s="3"/>
      <c r="T132" s="3"/>
      <c r="U132" s="3"/>
      <c r="V132" s="3"/>
      <c r="W132" s="3"/>
      <c r="X132" s="3"/>
      <c r="Y132" s="3"/>
      <c r="Z132" s="3"/>
    </row>
    <row r="133" ht="11.25" customHeight="1">
      <c r="A133" s="3">
        <v>127.0</v>
      </c>
      <c r="B133" s="3" t="s">
        <v>249</v>
      </c>
      <c r="C133" s="5" t="s">
        <v>250</v>
      </c>
      <c r="D133" s="3"/>
      <c r="E133" s="3"/>
      <c r="F133" s="3"/>
      <c r="G133" s="3"/>
      <c r="H133" s="3"/>
      <c r="I133" s="3"/>
      <c r="J133" s="3"/>
      <c r="K133" s="3"/>
      <c r="L133" s="3"/>
      <c r="M133" s="3"/>
      <c r="N133" s="3"/>
      <c r="O133" s="3"/>
      <c r="P133" s="3"/>
      <c r="Q133" s="3"/>
      <c r="R133" s="3"/>
      <c r="S133" s="3"/>
      <c r="T133" s="3"/>
      <c r="U133" s="3"/>
      <c r="V133" s="3"/>
      <c r="W133" s="3"/>
      <c r="X133" s="3"/>
      <c r="Y133" s="3"/>
      <c r="Z133" s="3"/>
    </row>
    <row r="134" ht="11.25" customHeight="1">
      <c r="A134" s="3">
        <v>128.0</v>
      </c>
      <c r="B134" s="3" t="s">
        <v>251</v>
      </c>
      <c r="C134" s="5" t="s">
        <v>252</v>
      </c>
      <c r="D134" s="3"/>
      <c r="E134" s="3"/>
      <c r="F134" s="3"/>
      <c r="G134" s="3"/>
      <c r="H134" s="3"/>
      <c r="I134" s="3"/>
      <c r="J134" s="3"/>
      <c r="K134" s="3"/>
      <c r="L134" s="3"/>
      <c r="M134" s="3"/>
      <c r="N134" s="3"/>
      <c r="O134" s="3"/>
      <c r="P134" s="3"/>
      <c r="Q134" s="3"/>
      <c r="R134" s="3"/>
      <c r="S134" s="3"/>
      <c r="T134" s="3"/>
      <c r="U134" s="3"/>
      <c r="V134" s="3"/>
      <c r="W134" s="3"/>
      <c r="X134" s="3"/>
      <c r="Y134" s="3"/>
      <c r="Z134" s="3"/>
    </row>
    <row r="135" ht="11.25" customHeight="1">
      <c r="A135" s="3">
        <v>129.0</v>
      </c>
      <c r="B135" s="3" t="s">
        <v>253</v>
      </c>
      <c r="C135" s="5" t="s">
        <v>254</v>
      </c>
      <c r="D135" s="3"/>
      <c r="E135" s="3"/>
      <c r="F135" s="3"/>
      <c r="G135" s="3"/>
      <c r="H135" s="3"/>
      <c r="I135" s="3"/>
      <c r="J135" s="3"/>
      <c r="K135" s="3"/>
      <c r="L135" s="3"/>
      <c r="M135" s="3"/>
      <c r="N135" s="3"/>
      <c r="O135" s="3"/>
      <c r="P135" s="3"/>
      <c r="Q135" s="3"/>
      <c r="R135" s="3"/>
      <c r="S135" s="3"/>
      <c r="T135" s="3"/>
      <c r="U135" s="3"/>
      <c r="V135" s="3"/>
      <c r="W135" s="3"/>
      <c r="X135" s="3"/>
      <c r="Y135" s="3"/>
      <c r="Z135" s="3"/>
    </row>
    <row r="136" ht="11.25" customHeight="1">
      <c r="A136" s="3">
        <v>130.0</v>
      </c>
      <c r="B136" s="3" t="s">
        <v>255</v>
      </c>
      <c r="C136" s="5" t="s">
        <v>256</v>
      </c>
      <c r="D136" s="3"/>
      <c r="E136" s="3"/>
      <c r="F136" s="3"/>
      <c r="G136" s="3"/>
      <c r="H136" s="3"/>
      <c r="I136" s="3"/>
      <c r="J136" s="3"/>
      <c r="K136" s="3"/>
      <c r="L136" s="3"/>
      <c r="M136" s="3"/>
      <c r="N136" s="3"/>
      <c r="O136" s="3"/>
      <c r="P136" s="3"/>
      <c r="Q136" s="3"/>
      <c r="R136" s="3"/>
      <c r="S136" s="3"/>
      <c r="T136" s="3"/>
      <c r="U136" s="3"/>
      <c r="V136" s="3"/>
      <c r="W136" s="3"/>
      <c r="X136" s="3"/>
      <c r="Y136" s="3"/>
      <c r="Z136" s="3"/>
    </row>
    <row r="137" ht="11.25" customHeight="1">
      <c r="A137" s="3">
        <v>127.0</v>
      </c>
      <c r="B137" s="3" t="s">
        <v>257</v>
      </c>
      <c r="C137" s="5" t="s">
        <v>258</v>
      </c>
      <c r="D137" s="3"/>
      <c r="E137" s="3"/>
      <c r="F137" s="3"/>
      <c r="G137" s="3"/>
      <c r="H137" s="3"/>
      <c r="I137" s="3"/>
      <c r="J137" s="3"/>
      <c r="K137" s="3"/>
      <c r="L137" s="3"/>
      <c r="M137" s="3"/>
      <c r="N137" s="3"/>
      <c r="O137" s="3"/>
      <c r="P137" s="3"/>
      <c r="Q137" s="3"/>
      <c r="R137" s="3"/>
      <c r="S137" s="3"/>
      <c r="T137" s="3"/>
      <c r="U137" s="3"/>
      <c r="V137" s="3"/>
      <c r="W137" s="3"/>
      <c r="X137" s="3"/>
      <c r="Y137" s="3"/>
      <c r="Z137" s="3"/>
    </row>
    <row r="138" ht="11.25" customHeight="1">
      <c r="A138" s="3">
        <v>128.0</v>
      </c>
      <c r="B138" s="3" t="s">
        <v>259</v>
      </c>
      <c r="C138" s="4" t="s">
        <v>260</v>
      </c>
      <c r="D138" s="3"/>
      <c r="E138" s="3"/>
      <c r="F138" s="3"/>
      <c r="G138" s="3"/>
      <c r="H138" s="3"/>
      <c r="I138" s="3"/>
      <c r="J138" s="3"/>
      <c r="K138" s="3"/>
      <c r="L138" s="3"/>
      <c r="M138" s="3"/>
      <c r="N138" s="3"/>
      <c r="O138" s="3"/>
      <c r="P138" s="3"/>
      <c r="Q138" s="3"/>
      <c r="R138" s="3"/>
      <c r="S138" s="3"/>
      <c r="T138" s="3"/>
      <c r="U138" s="3"/>
      <c r="V138" s="3"/>
      <c r="W138" s="3"/>
      <c r="X138" s="3"/>
      <c r="Y138" s="3"/>
      <c r="Z138" s="3"/>
    </row>
    <row r="139" ht="11.25" customHeight="1">
      <c r="A139" s="3">
        <v>129.0</v>
      </c>
      <c r="B139" s="3" t="s">
        <v>261</v>
      </c>
      <c r="C139" s="4" t="s">
        <v>262</v>
      </c>
      <c r="D139" s="3"/>
      <c r="E139" s="3"/>
      <c r="F139" s="3"/>
      <c r="G139" s="3"/>
      <c r="H139" s="3"/>
      <c r="I139" s="3"/>
      <c r="J139" s="3"/>
      <c r="K139" s="3"/>
      <c r="L139" s="3"/>
      <c r="M139" s="3"/>
      <c r="N139" s="3"/>
      <c r="O139" s="3"/>
      <c r="P139" s="3"/>
      <c r="Q139" s="3"/>
      <c r="R139" s="3"/>
      <c r="S139" s="3"/>
      <c r="T139" s="3"/>
      <c r="U139" s="3"/>
      <c r="V139" s="3"/>
      <c r="W139" s="3"/>
      <c r="X139" s="3"/>
      <c r="Y139" s="3"/>
      <c r="Z139" s="3"/>
    </row>
    <row r="140" ht="11.25" customHeight="1">
      <c r="A140" s="3">
        <v>130.0</v>
      </c>
      <c r="B140" s="3" t="s">
        <v>263</v>
      </c>
      <c r="C140" s="4" t="s">
        <v>264</v>
      </c>
      <c r="D140" s="3"/>
      <c r="E140" s="3"/>
      <c r="F140" s="3"/>
      <c r="G140" s="3"/>
      <c r="H140" s="3"/>
      <c r="I140" s="3"/>
      <c r="J140" s="3"/>
      <c r="K140" s="3"/>
      <c r="L140" s="3"/>
      <c r="M140" s="3"/>
      <c r="N140" s="3"/>
      <c r="O140" s="3"/>
      <c r="P140" s="3"/>
      <c r="Q140" s="3"/>
      <c r="R140" s="3"/>
      <c r="S140" s="3"/>
      <c r="T140" s="3"/>
      <c r="U140" s="3"/>
      <c r="V140" s="3"/>
      <c r="W140" s="3"/>
      <c r="X140" s="3"/>
      <c r="Y140" s="3"/>
      <c r="Z140" s="3"/>
    </row>
    <row r="141" ht="11.25" customHeight="1">
      <c r="A141" s="3">
        <v>131.0</v>
      </c>
      <c r="B141" s="3" t="s">
        <v>249</v>
      </c>
      <c r="C141" s="4" t="s">
        <v>250</v>
      </c>
      <c r="D141" s="3"/>
      <c r="E141" s="3"/>
      <c r="F141" s="3"/>
      <c r="G141" s="3"/>
      <c r="H141" s="3"/>
      <c r="I141" s="3"/>
      <c r="J141" s="3"/>
      <c r="K141" s="3"/>
      <c r="L141" s="3"/>
      <c r="M141" s="3"/>
      <c r="N141" s="3"/>
      <c r="O141" s="3"/>
      <c r="P141" s="3"/>
      <c r="Q141" s="3"/>
      <c r="R141" s="3"/>
      <c r="S141" s="3"/>
      <c r="T141" s="3"/>
      <c r="U141" s="3"/>
      <c r="V141" s="3"/>
      <c r="W141" s="3"/>
      <c r="X141" s="3"/>
      <c r="Y141" s="3"/>
      <c r="Z141" s="3"/>
    </row>
    <row r="142" ht="11.25" customHeight="1">
      <c r="A142" s="3">
        <v>132.0</v>
      </c>
      <c r="B142" s="3" t="s">
        <v>265</v>
      </c>
      <c r="C142" s="4" t="s">
        <v>266</v>
      </c>
      <c r="D142" s="3"/>
      <c r="E142" s="3"/>
      <c r="F142" s="3"/>
      <c r="G142" s="3"/>
      <c r="H142" s="3"/>
      <c r="I142" s="3"/>
      <c r="J142" s="3"/>
      <c r="K142" s="3"/>
      <c r="L142" s="3"/>
      <c r="M142" s="3"/>
      <c r="N142" s="3"/>
      <c r="O142" s="3"/>
      <c r="P142" s="3"/>
      <c r="Q142" s="3"/>
      <c r="R142" s="3"/>
      <c r="S142" s="3"/>
      <c r="T142" s="3"/>
      <c r="U142" s="3"/>
      <c r="V142" s="3"/>
      <c r="W142" s="3"/>
      <c r="X142" s="3"/>
      <c r="Y142" s="3"/>
      <c r="Z142" s="3"/>
    </row>
    <row r="143" ht="11.25" customHeight="1">
      <c r="A143" s="3">
        <v>133.0</v>
      </c>
      <c r="B143" s="3" t="s">
        <v>267</v>
      </c>
      <c r="C143" s="4" t="s">
        <v>268</v>
      </c>
      <c r="D143" s="3"/>
      <c r="E143" s="3"/>
      <c r="F143" s="3"/>
      <c r="G143" s="3"/>
      <c r="H143" s="3"/>
      <c r="I143" s="3"/>
      <c r="J143" s="3"/>
      <c r="K143" s="3"/>
      <c r="L143" s="3"/>
      <c r="M143" s="3"/>
      <c r="N143" s="3"/>
      <c r="O143" s="3"/>
      <c r="P143" s="3"/>
      <c r="Q143" s="3"/>
      <c r="R143" s="3"/>
      <c r="S143" s="3"/>
      <c r="T143" s="3"/>
      <c r="U143" s="3"/>
      <c r="V143" s="3"/>
      <c r="W143" s="3"/>
      <c r="X143" s="3"/>
      <c r="Y143" s="3"/>
      <c r="Z143" s="3"/>
    </row>
    <row r="144" ht="11.25" customHeight="1">
      <c r="A144" s="3">
        <v>134.0</v>
      </c>
      <c r="B144" s="3" t="s">
        <v>269</v>
      </c>
      <c r="C144" s="4" t="s">
        <v>270</v>
      </c>
      <c r="D144" s="3"/>
      <c r="E144" s="3"/>
      <c r="F144" s="3"/>
      <c r="G144" s="3"/>
      <c r="H144" s="3"/>
      <c r="I144" s="3"/>
      <c r="J144" s="3"/>
      <c r="K144" s="3"/>
      <c r="L144" s="3"/>
      <c r="M144" s="3"/>
      <c r="N144" s="3"/>
      <c r="O144" s="3"/>
      <c r="P144" s="3"/>
      <c r="Q144" s="3"/>
      <c r="R144" s="3"/>
      <c r="S144" s="3"/>
      <c r="T144" s="3"/>
      <c r="U144" s="3"/>
      <c r="V144" s="3"/>
      <c r="W144" s="3"/>
      <c r="X144" s="3"/>
      <c r="Y144" s="3"/>
      <c r="Z144" s="3"/>
    </row>
    <row r="145" ht="11.25" customHeight="1">
      <c r="A145" s="3">
        <v>135.0</v>
      </c>
      <c r="B145" s="3" t="s">
        <v>271</v>
      </c>
      <c r="C145" s="4" t="s">
        <v>272</v>
      </c>
      <c r="D145" s="3"/>
      <c r="E145" s="3"/>
      <c r="F145" s="3"/>
      <c r="G145" s="3"/>
      <c r="H145" s="3"/>
      <c r="I145" s="3"/>
      <c r="J145" s="3"/>
      <c r="K145" s="3"/>
      <c r="L145" s="3"/>
      <c r="M145" s="3"/>
      <c r="N145" s="3"/>
      <c r="O145" s="3"/>
      <c r="P145" s="3"/>
      <c r="Q145" s="3"/>
      <c r="R145" s="3"/>
      <c r="S145" s="3"/>
      <c r="T145" s="3"/>
      <c r="U145" s="3"/>
      <c r="V145" s="3"/>
      <c r="W145" s="3"/>
      <c r="X145" s="3"/>
      <c r="Y145" s="3"/>
      <c r="Z145" s="3"/>
    </row>
    <row r="146" ht="11.25" customHeight="1">
      <c r="A146" s="3">
        <v>136.0</v>
      </c>
      <c r="B146" s="3" t="s">
        <v>273</v>
      </c>
      <c r="C146" s="4" t="s">
        <v>274</v>
      </c>
      <c r="D146" s="3"/>
      <c r="E146" s="3"/>
      <c r="F146" s="3"/>
      <c r="G146" s="3"/>
      <c r="H146" s="3"/>
      <c r="I146" s="3"/>
      <c r="J146" s="3"/>
      <c r="K146" s="3"/>
      <c r="L146" s="3"/>
      <c r="M146" s="3"/>
      <c r="N146" s="3"/>
      <c r="O146" s="3"/>
      <c r="P146" s="3"/>
      <c r="Q146" s="3"/>
      <c r="R146" s="3"/>
      <c r="S146" s="3"/>
      <c r="T146" s="3"/>
      <c r="U146" s="3"/>
      <c r="V146" s="3"/>
      <c r="W146" s="3"/>
      <c r="X146" s="3"/>
      <c r="Y146" s="3"/>
      <c r="Z146" s="3"/>
    </row>
    <row r="147" ht="11.25" customHeight="1">
      <c r="A147" s="3">
        <v>137.0</v>
      </c>
      <c r="B147" s="3" t="s">
        <v>275</v>
      </c>
      <c r="C147" s="4" t="s">
        <v>276</v>
      </c>
      <c r="D147" s="3"/>
      <c r="E147" s="3"/>
      <c r="F147" s="3"/>
      <c r="G147" s="3"/>
      <c r="H147" s="3"/>
      <c r="I147" s="3"/>
      <c r="J147" s="3"/>
      <c r="K147" s="3"/>
      <c r="L147" s="3"/>
      <c r="M147" s="3"/>
      <c r="N147" s="3"/>
      <c r="O147" s="3"/>
      <c r="P147" s="3"/>
      <c r="Q147" s="3"/>
      <c r="R147" s="3"/>
      <c r="S147" s="3"/>
      <c r="T147" s="3"/>
      <c r="U147" s="3"/>
      <c r="V147" s="3"/>
      <c r="W147" s="3"/>
      <c r="X147" s="3"/>
      <c r="Y147" s="3"/>
      <c r="Z147" s="3"/>
    </row>
    <row r="148" ht="11.25" customHeight="1">
      <c r="A148" s="3">
        <v>138.0</v>
      </c>
      <c r="B148" s="3" t="s">
        <v>277</v>
      </c>
      <c r="C148" s="4" t="s">
        <v>278</v>
      </c>
      <c r="D148" s="3"/>
      <c r="E148" s="3"/>
      <c r="F148" s="3"/>
      <c r="G148" s="3"/>
      <c r="H148" s="3"/>
      <c r="I148" s="3"/>
      <c r="J148" s="3"/>
      <c r="K148" s="3"/>
      <c r="L148" s="3"/>
      <c r="M148" s="3"/>
      <c r="N148" s="3"/>
      <c r="O148" s="3"/>
      <c r="P148" s="3"/>
      <c r="Q148" s="3"/>
      <c r="R148" s="3"/>
      <c r="S148" s="3"/>
      <c r="T148" s="3"/>
      <c r="U148" s="3"/>
      <c r="V148" s="3"/>
      <c r="W148" s="3"/>
      <c r="X148" s="3"/>
      <c r="Y148" s="3"/>
      <c r="Z148" s="3"/>
    </row>
    <row r="149" ht="11.25" customHeight="1">
      <c r="A149" s="3">
        <v>139.0</v>
      </c>
      <c r="B149" s="3" t="s">
        <v>279</v>
      </c>
      <c r="C149" s="4" t="s">
        <v>256</v>
      </c>
      <c r="D149" s="3"/>
      <c r="E149" s="3"/>
      <c r="F149" s="3"/>
      <c r="G149" s="3"/>
      <c r="H149" s="3"/>
      <c r="I149" s="3"/>
      <c r="J149" s="3"/>
      <c r="K149" s="3"/>
      <c r="L149" s="3"/>
      <c r="M149" s="3"/>
      <c r="N149" s="3"/>
      <c r="O149" s="3"/>
      <c r="P149" s="3"/>
      <c r="Q149" s="3"/>
      <c r="R149" s="3"/>
      <c r="S149" s="3"/>
      <c r="T149" s="3"/>
      <c r="U149" s="3"/>
      <c r="V149" s="3"/>
      <c r="W149" s="3"/>
      <c r="X149" s="3"/>
      <c r="Y149" s="3"/>
      <c r="Z149" s="3"/>
    </row>
    <row r="150" ht="11.25" customHeight="1">
      <c r="A150" s="3">
        <v>140.0</v>
      </c>
      <c r="B150" s="3" t="s">
        <v>280</v>
      </c>
      <c r="C150" s="4" t="s">
        <v>281</v>
      </c>
      <c r="D150" s="3"/>
      <c r="E150" s="3"/>
      <c r="F150" s="3"/>
      <c r="G150" s="3"/>
      <c r="H150" s="3"/>
      <c r="I150" s="3"/>
      <c r="J150" s="3"/>
      <c r="K150" s="3"/>
      <c r="L150" s="3"/>
      <c r="M150" s="3"/>
      <c r="N150" s="3"/>
      <c r="O150" s="3"/>
      <c r="P150" s="3"/>
      <c r="Q150" s="3"/>
      <c r="R150" s="3"/>
      <c r="S150" s="3"/>
      <c r="T150" s="3"/>
      <c r="U150" s="3"/>
      <c r="V150" s="3"/>
      <c r="W150" s="3"/>
      <c r="X150" s="3"/>
      <c r="Y150" s="3"/>
      <c r="Z150" s="3"/>
    </row>
    <row r="151" ht="11.25" customHeight="1">
      <c r="A151" s="3">
        <v>141.0</v>
      </c>
      <c r="B151" s="3" t="s">
        <v>282</v>
      </c>
      <c r="C151" s="4" t="s">
        <v>283</v>
      </c>
      <c r="D151" s="3"/>
      <c r="E151" s="3"/>
      <c r="F151" s="3"/>
      <c r="G151" s="3"/>
      <c r="H151" s="3"/>
      <c r="I151" s="3"/>
      <c r="J151" s="3"/>
      <c r="K151" s="3"/>
      <c r="L151" s="3"/>
      <c r="M151" s="3"/>
      <c r="N151" s="3"/>
      <c r="O151" s="3"/>
      <c r="P151" s="3"/>
      <c r="Q151" s="3"/>
      <c r="R151" s="3"/>
      <c r="S151" s="3"/>
      <c r="T151" s="3"/>
      <c r="U151" s="3"/>
      <c r="V151" s="3"/>
      <c r="W151" s="3"/>
      <c r="X151" s="3"/>
      <c r="Y151" s="3"/>
      <c r="Z151" s="3"/>
    </row>
    <row r="152" ht="11.25" customHeight="1">
      <c r="A152" s="3">
        <v>142.0</v>
      </c>
      <c r="B152" s="3" t="s">
        <v>284</v>
      </c>
      <c r="C152" s="4" t="s">
        <v>285</v>
      </c>
      <c r="D152" s="3"/>
      <c r="E152" s="3"/>
      <c r="F152" s="3"/>
      <c r="G152" s="3"/>
      <c r="H152" s="3"/>
      <c r="I152" s="3"/>
      <c r="J152" s="3"/>
      <c r="K152" s="3"/>
      <c r="L152" s="3"/>
      <c r="M152" s="3"/>
      <c r="N152" s="3"/>
      <c r="O152" s="3"/>
      <c r="P152" s="3"/>
      <c r="Q152" s="3"/>
      <c r="R152" s="3"/>
      <c r="S152" s="3"/>
      <c r="T152" s="3"/>
      <c r="U152" s="3"/>
      <c r="V152" s="3"/>
      <c r="W152" s="3"/>
      <c r="X152" s="3"/>
      <c r="Y152" s="3"/>
      <c r="Z152" s="3"/>
    </row>
    <row r="153" ht="11.25" customHeight="1">
      <c r="A153" s="3">
        <v>143.0</v>
      </c>
      <c r="B153" s="3" t="s">
        <v>286</v>
      </c>
      <c r="C153" s="4" t="s">
        <v>287</v>
      </c>
      <c r="D153" s="3"/>
      <c r="E153" s="3"/>
      <c r="F153" s="3"/>
      <c r="G153" s="3"/>
      <c r="H153" s="3"/>
      <c r="I153" s="3"/>
      <c r="J153" s="3"/>
      <c r="K153" s="3"/>
      <c r="L153" s="3"/>
      <c r="M153" s="3"/>
      <c r="N153" s="3"/>
      <c r="O153" s="3"/>
      <c r="P153" s="3"/>
      <c r="Q153" s="3"/>
      <c r="R153" s="3"/>
      <c r="S153" s="3"/>
      <c r="T153" s="3"/>
      <c r="U153" s="3"/>
      <c r="V153" s="3"/>
      <c r="W153" s="3"/>
      <c r="X153" s="3"/>
      <c r="Y153" s="3"/>
      <c r="Z153" s="3"/>
    </row>
    <row r="154" ht="11.25" customHeight="1">
      <c r="A154" s="3">
        <v>144.0</v>
      </c>
      <c r="B154" s="3" t="s">
        <v>288</v>
      </c>
      <c r="C154" s="4" t="s">
        <v>289</v>
      </c>
      <c r="D154" s="3"/>
      <c r="E154" s="3"/>
      <c r="F154" s="3"/>
      <c r="G154" s="3"/>
      <c r="H154" s="3"/>
      <c r="I154" s="3"/>
      <c r="J154" s="3"/>
      <c r="K154" s="3"/>
      <c r="L154" s="3"/>
      <c r="M154" s="3"/>
      <c r="N154" s="3"/>
      <c r="O154" s="3"/>
      <c r="P154" s="3"/>
      <c r="Q154" s="3"/>
      <c r="R154" s="3"/>
      <c r="S154" s="3"/>
      <c r="T154" s="3"/>
      <c r="U154" s="3"/>
      <c r="V154" s="3"/>
      <c r="W154" s="3"/>
      <c r="X154" s="3"/>
      <c r="Y154" s="3"/>
      <c r="Z154" s="3"/>
    </row>
    <row r="155" ht="11.25" customHeight="1">
      <c r="A155" s="3">
        <v>145.0</v>
      </c>
      <c r="B155" s="3" t="s">
        <v>290</v>
      </c>
      <c r="C155" s="4" t="s">
        <v>291</v>
      </c>
      <c r="D155" s="3"/>
      <c r="E155" s="3"/>
      <c r="F155" s="3"/>
      <c r="G155" s="3"/>
      <c r="H155" s="3"/>
      <c r="I155" s="3"/>
      <c r="J155" s="3"/>
      <c r="K155" s="3"/>
      <c r="L155" s="3"/>
      <c r="M155" s="3"/>
      <c r="N155" s="3"/>
      <c r="O155" s="3"/>
      <c r="P155" s="3"/>
      <c r="Q155" s="3"/>
      <c r="R155" s="3"/>
      <c r="S155" s="3"/>
      <c r="T155" s="3"/>
      <c r="U155" s="3"/>
      <c r="V155" s="3"/>
      <c r="W155" s="3"/>
      <c r="X155" s="3"/>
      <c r="Y155" s="3"/>
      <c r="Z155" s="3"/>
    </row>
    <row r="156" ht="11.25" customHeight="1">
      <c r="A156" s="3">
        <v>146.0</v>
      </c>
      <c r="B156" s="3" t="s">
        <v>292</v>
      </c>
      <c r="C156" s="4" t="s">
        <v>293</v>
      </c>
      <c r="D156" s="3"/>
      <c r="E156" s="3"/>
      <c r="F156" s="3"/>
      <c r="G156" s="3"/>
      <c r="H156" s="3"/>
      <c r="I156" s="3"/>
      <c r="J156" s="3"/>
      <c r="K156" s="3"/>
      <c r="L156" s="3"/>
      <c r="M156" s="3"/>
      <c r="N156" s="3"/>
      <c r="O156" s="3"/>
      <c r="P156" s="3"/>
      <c r="Q156" s="3"/>
      <c r="R156" s="3"/>
      <c r="S156" s="3"/>
      <c r="T156" s="3"/>
      <c r="U156" s="3"/>
      <c r="V156" s="3"/>
      <c r="W156" s="3"/>
      <c r="X156" s="3"/>
      <c r="Y156" s="3"/>
      <c r="Z156" s="3"/>
    </row>
    <row r="157" ht="11.25" customHeight="1">
      <c r="A157" s="3">
        <v>147.0</v>
      </c>
      <c r="B157" s="3" t="s">
        <v>294</v>
      </c>
      <c r="C157" s="4" t="s">
        <v>295</v>
      </c>
      <c r="D157" s="3"/>
      <c r="E157" s="3"/>
      <c r="F157" s="3"/>
      <c r="G157" s="3"/>
      <c r="H157" s="3"/>
      <c r="I157" s="3"/>
      <c r="J157" s="3"/>
      <c r="K157" s="3"/>
      <c r="L157" s="3"/>
      <c r="M157" s="3"/>
      <c r="N157" s="3"/>
      <c r="O157" s="3"/>
      <c r="P157" s="3"/>
      <c r="Q157" s="3"/>
      <c r="R157" s="3"/>
      <c r="S157" s="3"/>
      <c r="T157" s="3"/>
      <c r="U157" s="3"/>
      <c r="V157" s="3"/>
      <c r="W157" s="3"/>
      <c r="X157" s="3"/>
      <c r="Y157" s="3"/>
      <c r="Z157" s="3"/>
    </row>
    <row r="158" ht="11.25" customHeight="1">
      <c r="A158" s="3">
        <v>148.0</v>
      </c>
      <c r="B158" s="3" t="s">
        <v>296</v>
      </c>
      <c r="C158" s="4" t="s">
        <v>297</v>
      </c>
      <c r="D158" s="3"/>
      <c r="E158" s="3"/>
      <c r="F158" s="3"/>
      <c r="G158" s="3"/>
      <c r="H158" s="3"/>
      <c r="I158" s="3"/>
      <c r="J158" s="3"/>
      <c r="K158" s="3"/>
      <c r="L158" s="3"/>
      <c r="M158" s="3"/>
      <c r="N158" s="3"/>
      <c r="O158" s="3"/>
      <c r="P158" s="3"/>
      <c r="Q158" s="3"/>
      <c r="R158" s="3"/>
      <c r="S158" s="3"/>
      <c r="T158" s="3"/>
      <c r="U158" s="3"/>
      <c r="V158" s="3"/>
      <c r="W158" s="3"/>
      <c r="X158" s="3"/>
      <c r="Y158" s="3"/>
      <c r="Z158" s="3"/>
    </row>
    <row r="159" ht="11.25" customHeight="1">
      <c r="A159" s="3">
        <v>149.0</v>
      </c>
      <c r="B159" s="3" t="s">
        <v>298</v>
      </c>
      <c r="C159" s="4" t="s">
        <v>299</v>
      </c>
      <c r="D159" s="3"/>
      <c r="E159" s="3"/>
      <c r="F159" s="3"/>
      <c r="G159" s="3"/>
      <c r="H159" s="3"/>
      <c r="I159" s="3"/>
      <c r="J159" s="3"/>
      <c r="K159" s="3"/>
      <c r="L159" s="3"/>
      <c r="M159" s="3"/>
      <c r="N159" s="3"/>
      <c r="O159" s="3"/>
      <c r="P159" s="3"/>
      <c r="Q159" s="3"/>
      <c r="R159" s="3"/>
      <c r="S159" s="3"/>
      <c r="T159" s="3"/>
      <c r="U159" s="3"/>
      <c r="V159" s="3"/>
      <c r="W159" s="3"/>
      <c r="X159" s="3"/>
      <c r="Y159" s="3"/>
      <c r="Z159" s="3"/>
    </row>
    <row r="160" ht="11.25" customHeight="1">
      <c r="A160" s="3">
        <v>150.0</v>
      </c>
      <c r="B160" s="3" t="s">
        <v>300</v>
      </c>
      <c r="C160" s="4" t="s">
        <v>301</v>
      </c>
      <c r="D160" s="3"/>
      <c r="E160" s="3"/>
      <c r="F160" s="3"/>
      <c r="G160" s="3"/>
      <c r="H160" s="3"/>
      <c r="I160" s="3"/>
      <c r="J160" s="3"/>
      <c r="K160" s="3"/>
      <c r="L160" s="3"/>
      <c r="M160" s="3"/>
      <c r="N160" s="3"/>
      <c r="O160" s="3"/>
      <c r="P160" s="3"/>
      <c r="Q160" s="3"/>
      <c r="R160" s="3"/>
      <c r="S160" s="3"/>
      <c r="T160" s="3"/>
      <c r="U160" s="3"/>
      <c r="V160" s="3"/>
      <c r="W160" s="3"/>
      <c r="X160" s="3"/>
      <c r="Y160" s="3"/>
      <c r="Z160" s="3"/>
    </row>
    <row r="161" ht="11.25" customHeight="1">
      <c r="A161" s="3">
        <v>151.0</v>
      </c>
      <c r="B161" s="3" t="s">
        <v>302</v>
      </c>
      <c r="C161" s="4" t="s">
        <v>303</v>
      </c>
      <c r="D161" s="3"/>
      <c r="E161" s="3"/>
      <c r="F161" s="3"/>
      <c r="G161" s="3"/>
      <c r="H161" s="3"/>
      <c r="I161" s="3"/>
      <c r="J161" s="3"/>
      <c r="K161" s="3"/>
      <c r="L161" s="3"/>
      <c r="M161" s="3"/>
      <c r="N161" s="3"/>
      <c r="O161" s="3"/>
      <c r="P161" s="3"/>
      <c r="Q161" s="3"/>
      <c r="R161" s="3"/>
      <c r="S161" s="3"/>
      <c r="T161" s="3"/>
      <c r="U161" s="3"/>
      <c r="V161" s="3"/>
      <c r="W161" s="3"/>
      <c r="X161" s="3"/>
      <c r="Y161" s="3"/>
      <c r="Z161" s="3"/>
    </row>
    <row r="162" ht="11.25" customHeight="1">
      <c r="A162" s="3">
        <v>152.0</v>
      </c>
      <c r="B162" s="3" t="s">
        <v>304</v>
      </c>
      <c r="C162" s="4" t="s">
        <v>305</v>
      </c>
      <c r="D162" s="3"/>
      <c r="E162" s="3"/>
      <c r="F162" s="3"/>
      <c r="G162" s="3"/>
      <c r="H162" s="3"/>
      <c r="I162" s="3"/>
      <c r="J162" s="3"/>
      <c r="K162" s="3"/>
      <c r="L162" s="3"/>
      <c r="M162" s="3"/>
      <c r="N162" s="3"/>
      <c r="O162" s="3"/>
      <c r="P162" s="3"/>
      <c r="Q162" s="3"/>
      <c r="R162" s="3"/>
      <c r="S162" s="3"/>
      <c r="T162" s="3"/>
      <c r="U162" s="3"/>
      <c r="V162" s="3"/>
      <c r="W162" s="3"/>
      <c r="X162" s="3"/>
      <c r="Y162" s="3"/>
      <c r="Z162" s="3"/>
    </row>
    <row r="163" ht="11.25" customHeight="1">
      <c r="A163" s="3">
        <v>153.0</v>
      </c>
      <c r="B163" s="3" t="s">
        <v>306</v>
      </c>
      <c r="C163" s="4" t="s">
        <v>307</v>
      </c>
      <c r="D163" s="3"/>
      <c r="E163" s="3"/>
      <c r="F163" s="3"/>
      <c r="G163" s="3"/>
      <c r="H163" s="3"/>
      <c r="I163" s="3"/>
      <c r="J163" s="3"/>
      <c r="K163" s="3"/>
      <c r="L163" s="3"/>
      <c r="M163" s="3"/>
      <c r="N163" s="3"/>
      <c r="O163" s="3"/>
      <c r="P163" s="3"/>
      <c r="Q163" s="3"/>
      <c r="R163" s="3"/>
      <c r="S163" s="3"/>
      <c r="T163" s="3"/>
      <c r="U163" s="3"/>
      <c r="V163" s="3"/>
      <c r="W163" s="3"/>
      <c r="X163" s="3"/>
      <c r="Y163" s="3"/>
      <c r="Z163" s="3"/>
    </row>
    <row r="164" ht="11.25" customHeight="1">
      <c r="A164" s="3">
        <v>154.0</v>
      </c>
      <c r="B164" s="3" t="s">
        <v>308</v>
      </c>
      <c r="C164" s="4" t="s">
        <v>309</v>
      </c>
      <c r="D164" s="3"/>
      <c r="E164" s="3"/>
      <c r="F164" s="3"/>
      <c r="G164" s="3"/>
      <c r="H164" s="3"/>
      <c r="I164" s="3"/>
      <c r="J164" s="3"/>
      <c r="K164" s="3"/>
      <c r="L164" s="3"/>
      <c r="M164" s="3"/>
      <c r="N164" s="3"/>
      <c r="O164" s="3"/>
      <c r="P164" s="3"/>
      <c r="Q164" s="3"/>
      <c r="R164" s="3"/>
      <c r="S164" s="3"/>
      <c r="T164" s="3"/>
      <c r="U164" s="3"/>
      <c r="V164" s="3"/>
      <c r="W164" s="3"/>
      <c r="X164" s="3"/>
      <c r="Y164" s="3"/>
      <c r="Z164" s="3"/>
    </row>
    <row r="165" ht="11.25" customHeight="1">
      <c r="A165" s="3">
        <v>155.0</v>
      </c>
      <c r="B165" s="3" t="s">
        <v>310</v>
      </c>
      <c r="C165" s="4" t="s">
        <v>311</v>
      </c>
      <c r="D165" s="3"/>
      <c r="E165" s="3"/>
      <c r="F165" s="3"/>
      <c r="G165" s="3"/>
      <c r="H165" s="3"/>
      <c r="I165" s="3"/>
      <c r="J165" s="3"/>
      <c r="K165" s="3"/>
      <c r="L165" s="3"/>
      <c r="M165" s="3"/>
      <c r="N165" s="3"/>
      <c r="O165" s="3"/>
      <c r="P165" s="3"/>
      <c r="Q165" s="3"/>
      <c r="R165" s="3"/>
      <c r="S165" s="3"/>
      <c r="T165" s="3"/>
      <c r="U165" s="3"/>
      <c r="V165" s="3"/>
      <c r="W165" s="3"/>
      <c r="X165" s="3"/>
      <c r="Y165" s="3"/>
      <c r="Z165" s="3"/>
    </row>
    <row r="166" ht="11.25" customHeight="1">
      <c r="A166" s="3">
        <v>156.0</v>
      </c>
      <c r="B166" s="3" t="s">
        <v>312</v>
      </c>
      <c r="C166" s="4" t="s">
        <v>313</v>
      </c>
      <c r="D166" s="3"/>
      <c r="E166" s="3"/>
      <c r="F166" s="3"/>
      <c r="G166" s="3"/>
      <c r="H166" s="3"/>
      <c r="I166" s="3"/>
      <c r="J166" s="3"/>
      <c r="K166" s="3"/>
      <c r="L166" s="3"/>
      <c r="M166" s="3"/>
      <c r="N166" s="3"/>
      <c r="O166" s="3"/>
      <c r="P166" s="3"/>
      <c r="Q166" s="3"/>
      <c r="R166" s="3"/>
      <c r="S166" s="3"/>
      <c r="T166" s="3"/>
      <c r="U166" s="3"/>
      <c r="V166" s="3"/>
      <c r="W166" s="3"/>
      <c r="X166" s="3"/>
      <c r="Y166" s="3"/>
      <c r="Z166" s="3"/>
    </row>
    <row r="167" ht="11.25" customHeight="1">
      <c r="A167" s="3">
        <v>157.0</v>
      </c>
      <c r="B167" s="3" t="s">
        <v>314</v>
      </c>
      <c r="C167" s="4" t="s">
        <v>315</v>
      </c>
      <c r="D167" s="3"/>
      <c r="E167" s="3"/>
      <c r="F167" s="3"/>
      <c r="G167" s="3"/>
      <c r="H167" s="3"/>
      <c r="I167" s="3"/>
      <c r="J167" s="3"/>
      <c r="K167" s="3"/>
      <c r="L167" s="3"/>
      <c r="M167" s="3"/>
      <c r="N167" s="3"/>
      <c r="O167" s="3"/>
      <c r="P167" s="3"/>
      <c r="Q167" s="3"/>
      <c r="R167" s="3"/>
      <c r="S167" s="3"/>
      <c r="T167" s="3"/>
      <c r="U167" s="3"/>
      <c r="V167" s="3"/>
      <c r="W167" s="3"/>
      <c r="X167" s="3"/>
      <c r="Y167" s="3"/>
      <c r="Z167" s="3"/>
    </row>
    <row r="168" ht="11.25" customHeight="1">
      <c r="A168" s="3">
        <v>158.0</v>
      </c>
      <c r="B168" s="3" t="s">
        <v>316</v>
      </c>
      <c r="C168" s="4" t="s">
        <v>317</v>
      </c>
      <c r="D168" s="3"/>
      <c r="E168" s="3"/>
      <c r="F168" s="3"/>
      <c r="G168" s="3"/>
      <c r="H168" s="3"/>
      <c r="I168" s="3"/>
      <c r="J168" s="3"/>
      <c r="K168" s="3"/>
      <c r="L168" s="3"/>
      <c r="M168" s="3"/>
      <c r="N168" s="3"/>
      <c r="O168" s="3"/>
      <c r="P168" s="3"/>
      <c r="Q168" s="3"/>
      <c r="R168" s="3"/>
      <c r="S168" s="3"/>
      <c r="T168" s="3"/>
      <c r="U168" s="3"/>
      <c r="V168" s="3"/>
      <c r="W168" s="3"/>
      <c r="X168" s="3"/>
      <c r="Y168" s="3"/>
      <c r="Z168" s="3"/>
    </row>
    <row r="169" ht="11.25" customHeight="1">
      <c r="A169" s="3">
        <v>159.0</v>
      </c>
      <c r="B169" s="3" t="s">
        <v>318</v>
      </c>
      <c r="C169" s="4" t="s">
        <v>319</v>
      </c>
      <c r="D169" s="3"/>
      <c r="E169" s="3"/>
      <c r="F169" s="3"/>
      <c r="G169" s="3"/>
      <c r="H169" s="3"/>
      <c r="I169" s="3"/>
      <c r="J169" s="3"/>
      <c r="K169" s="3"/>
      <c r="L169" s="3"/>
      <c r="M169" s="3"/>
      <c r="N169" s="3"/>
      <c r="O169" s="3"/>
      <c r="P169" s="3"/>
      <c r="Q169" s="3"/>
      <c r="R169" s="3"/>
      <c r="S169" s="3"/>
      <c r="T169" s="3"/>
      <c r="U169" s="3"/>
      <c r="V169" s="3"/>
      <c r="W169" s="3"/>
      <c r="X169" s="3"/>
      <c r="Y169" s="3"/>
      <c r="Z169" s="3"/>
    </row>
    <row r="170" ht="11.25" customHeight="1">
      <c r="A170" s="3">
        <v>160.0</v>
      </c>
      <c r="B170" s="3" t="s">
        <v>320</v>
      </c>
      <c r="C170" s="4" t="s">
        <v>321</v>
      </c>
      <c r="D170" s="3"/>
      <c r="E170" s="3"/>
      <c r="F170" s="3"/>
      <c r="G170" s="3"/>
      <c r="H170" s="3"/>
      <c r="I170" s="3"/>
      <c r="J170" s="3"/>
      <c r="K170" s="3"/>
      <c r="L170" s="3"/>
      <c r="M170" s="3"/>
      <c r="N170" s="3"/>
      <c r="O170" s="3"/>
      <c r="P170" s="3"/>
      <c r="Q170" s="3"/>
      <c r="R170" s="3"/>
      <c r="S170" s="3"/>
      <c r="T170" s="3"/>
      <c r="U170" s="3"/>
      <c r="V170" s="3"/>
      <c r="W170" s="3"/>
      <c r="X170" s="3"/>
      <c r="Y170" s="3"/>
      <c r="Z170" s="3"/>
    </row>
    <row r="171" ht="11.25" customHeight="1">
      <c r="A171" s="3">
        <v>161.0</v>
      </c>
      <c r="B171" s="3" t="s">
        <v>98</v>
      </c>
      <c r="C171" s="4" t="s">
        <v>322</v>
      </c>
      <c r="D171" s="3"/>
      <c r="E171" s="3"/>
      <c r="F171" s="3"/>
      <c r="G171" s="3"/>
      <c r="H171" s="3"/>
      <c r="I171" s="3"/>
      <c r="J171" s="3"/>
      <c r="K171" s="3"/>
      <c r="L171" s="3"/>
      <c r="M171" s="3"/>
      <c r="N171" s="3"/>
      <c r="O171" s="3"/>
      <c r="P171" s="3"/>
      <c r="Q171" s="3"/>
      <c r="R171" s="3"/>
      <c r="S171" s="3"/>
      <c r="T171" s="3"/>
      <c r="U171" s="3"/>
      <c r="V171" s="3"/>
      <c r="W171" s="3"/>
      <c r="X171" s="3"/>
      <c r="Y171" s="3"/>
      <c r="Z171" s="3"/>
    </row>
    <row r="172" ht="11.25" customHeight="1">
      <c r="A172" s="3">
        <v>162.0</v>
      </c>
      <c r="B172" s="3" t="s">
        <v>323</v>
      </c>
      <c r="C172" s="4" t="s">
        <v>324</v>
      </c>
      <c r="D172" s="3"/>
      <c r="E172" s="3"/>
      <c r="F172" s="3"/>
      <c r="G172" s="3"/>
      <c r="H172" s="3"/>
      <c r="I172" s="3"/>
      <c r="J172" s="3"/>
      <c r="K172" s="3"/>
      <c r="L172" s="3"/>
      <c r="M172" s="3"/>
      <c r="N172" s="3"/>
      <c r="O172" s="3"/>
      <c r="P172" s="3"/>
      <c r="Q172" s="3"/>
      <c r="R172" s="3"/>
      <c r="S172" s="3"/>
      <c r="T172" s="3"/>
      <c r="U172" s="3"/>
      <c r="V172" s="3"/>
      <c r="W172" s="3"/>
      <c r="X172" s="3"/>
      <c r="Y172" s="3"/>
      <c r="Z172" s="3"/>
    </row>
    <row r="173" ht="11.25" customHeight="1">
      <c r="A173" s="3">
        <v>163.0</v>
      </c>
      <c r="B173" s="3" t="s">
        <v>325</v>
      </c>
      <c r="C173" s="4" t="s">
        <v>326</v>
      </c>
      <c r="D173" s="3"/>
      <c r="E173" s="3"/>
      <c r="F173" s="3"/>
      <c r="G173" s="3"/>
      <c r="H173" s="3"/>
      <c r="I173" s="3"/>
      <c r="J173" s="3"/>
      <c r="K173" s="3"/>
      <c r="L173" s="3"/>
      <c r="M173" s="3"/>
      <c r="N173" s="3"/>
      <c r="O173" s="3"/>
      <c r="P173" s="3"/>
      <c r="Q173" s="3"/>
      <c r="R173" s="3"/>
      <c r="S173" s="3"/>
      <c r="T173" s="3"/>
      <c r="U173" s="3"/>
      <c r="V173" s="3"/>
      <c r="W173" s="3"/>
      <c r="X173" s="3"/>
      <c r="Y173" s="3"/>
      <c r="Z173" s="3"/>
    </row>
    <row r="174" ht="11.25" customHeight="1">
      <c r="A174" s="3">
        <v>164.0</v>
      </c>
      <c r="B174" s="3" t="s">
        <v>327</v>
      </c>
      <c r="C174" s="4" t="s">
        <v>328</v>
      </c>
      <c r="D174" s="3"/>
      <c r="E174" s="3"/>
      <c r="F174" s="3"/>
      <c r="G174" s="3"/>
      <c r="H174" s="3"/>
      <c r="I174" s="3"/>
      <c r="J174" s="3"/>
      <c r="K174" s="3"/>
      <c r="L174" s="3"/>
      <c r="M174" s="3"/>
      <c r="N174" s="3"/>
      <c r="O174" s="3"/>
      <c r="P174" s="3"/>
      <c r="Q174" s="3"/>
      <c r="R174" s="3"/>
      <c r="S174" s="3"/>
      <c r="T174" s="3"/>
      <c r="U174" s="3"/>
      <c r="V174" s="3"/>
      <c r="W174" s="3"/>
      <c r="X174" s="3"/>
      <c r="Y174" s="3"/>
      <c r="Z174" s="3"/>
    </row>
    <row r="175" ht="11.25" customHeight="1">
      <c r="A175" s="3">
        <v>165.0</v>
      </c>
      <c r="B175" s="3" t="s">
        <v>329</v>
      </c>
      <c r="C175" s="4" t="s">
        <v>330</v>
      </c>
      <c r="D175" s="3"/>
      <c r="E175" s="3"/>
      <c r="F175" s="3"/>
      <c r="G175" s="3"/>
      <c r="H175" s="3"/>
      <c r="I175" s="3"/>
      <c r="J175" s="3"/>
      <c r="K175" s="3"/>
      <c r="L175" s="3"/>
      <c r="M175" s="3"/>
      <c r="N175" s="3"/>
      <c r="O175" s="3"/>
      <c r="P175" s="3"/>
      <c r="Q175" s="3"/>
      <c r="R175" s="3"/>
      <c r="S175" s="3"/>
      <c r="T175" s="3"/>
      <c r="U175" s="3"/>
      <c r="V175" s="3"/>
      <c r="W175" s="3"/>
      <c r="X175" s="3"/>
      <c r="Y175" s="3"/>
      <c r="Z175" s="3"/>
    </row>
    <row r="176" ht="11.25" customHeight="1">
      <c r="A176" s="3"/>
      <c r="B176" s="3"/>
      <c r="C176" s="4"/>
      <c r="D176" s="3"/>
      <c r="E176" s="3"/>
      <c r="F176" s="3"/>
      <c r="G176" s="3"/>
      <c r="H176" s="3"/>
      <c r="I176" s="3"/>
      <c r="J176" s="3"/>
      <c r="K176" s="3"/>
      <c r="L176" s="3"/>
      <c r="M176" s="3"/>
      <c r="N176" s="3"/>
      <c r="O176" s="3"/>
      <c r="P176" s="3"/>
      <c r="Q176" s="3"/>
      <c r="R176" s="3"/>
      <c r="S176" s="3"/>
      <c r="T176" s="3"/>
      <c r="U176" s="3"/>
      <c r="V176" s="3"/>
      <c r="W176" s="3"/>
      <c r="X176" s="3"/>
      <c r="Y176" s="3"/>
      <c r="Z176" s="3"/>
    </row>
    <row r="177" ht="11.25" customHeight="1">
      <c r="A177" s="3"/>
      <c r="B177" s="3"/>
      <c r="C177" s="4"/>
      <c r="D177" s="3"/>
      <c r="E177" s="3"/>
      <c r="F177" s="3"/>
      <c r="G177" s="3"/>
      <c r="H177" s="3"/>
      <c r="I177" s="3"/>
      <c r="J177" s="3"/>
      <c r="K177" s="3"/>
      <c r="L177" s="3"/>
      <c r="M177" s="3"/>
      <c r="N177" s="3"/>
      <c r="O177" s="3"/>
      <c r="P177" s="3"/>
      <c r="Q177" s="3"/>
      <c r="R177" s="3"/>
      <c r="S177" s="3"/>
      <c r="T177" s="3"/>
      <c r="U177" s="3"/>
      <c r="V177" s="3"/>
      <c r="W177" s="3"/>
      <c r="X177" s="3"/>
      <c r="Y177" s="3"/>
      <c r="Z177" s="3"/>
    </row>
    <row r="178" ht="11.25" customHeight="1">
      <c r="A178" s="3"/>
      <c r="B178" s="3"/>
      <c r="C178" s="4"/>
      <c r="D178" s="3"/>
      <c r="E178" s="3"/>
      <c r="F178" s="3"/>
      <c r="G178" s="3"/>
      <c r="H178" s="3"/>
      <c r="I178" s="3"/>
      <c r="J178" s="3"/>
      <c r="K178" s="3"/>
      <c r="L178" s="3"/>
      <c r="M178" s="3"/>
      <c r="N178" s="3"/>
      <c r="O178" s="3"/>
      <c r="P178" s="3"/>
      <c r="Q178" s="3"/>
      <c r="R178" s="3"/>
      <c r="S178" s="3"/>
      <c r="T178" s="3"/>
      <c r="U178" s="3"/>
      <c r="V178" s="3"/>
      <c r="W178" s="3"/>
      <c r="X178" s="3"/>
      <c r="Y178" s="3"/>
      <c r="Z178" s="3"/>
    </row>
    <row r="179" ht="11.25" customHeight="1">
      <c r="A179" s="3"/>
      <c r="B179" s="3"/>
      <c r="C179" s="4"/>
      <c r="D179" s="3"/>
      <c r="E179" s="3"/>
      <c r="F179" s="3"/>
      <c r="G179" s="3"/>
      <c r="H179" s="3"/>
      <c r="I179" s="3"/>
      <c r="J179" s="3"/>
      <c r="K179" s="3"/>
      <c r="L179" s="3"/>
      <c r="M179" s="3"/>
      <c r="N179" s="3"/>
      <c r="O179" s="3"/>
      <c r="P179" s="3"/>
      <c r="Q179" s="3"/>
      <c r="R179" s="3"/>
      <c r="S179" s="3"/>
      <c r="T179" s="3"/>
      <c r="U179" s="3"/>
      <c r="V179" s="3"/>
      <c r="W179" s="3"/>
      <c r="X179" s="3"/>
      <c r="Y179" s="3"/>
      <c r="Z179" s="3"/>
    </row>
    <row r="180" ht="11.25" customHeight="1">
      <c r="A180" s="3"/>
      <c r="B180" s="3"/>
      <c r="C180" s="4"/>
      <c r="D180" s="3"/>
      <c r="E180" s="3"/>
      <c r="F180" s="3"/>
      <c r="G180" s="3"/>
      <c r="H180" s="3"/>
      <c r="I180" s="3"/>
      <c r="J180" s="3"/>
      <c r="K180" s="3"/>
      <c r="L180" s="3"/>
      <c r="M180" s="3"/>
      <c r="N180" s="3"/>
      <c r="O180" s="3"/>
      <c r="P180" s="3"/>
      <c r="Q180" s="3"/>
      <c r="R180" s="3"/>
      <c r="S180" s="3"/>
      <c r="T180" s="3"/>
      <c r="U180" s="3"/>
      <c r="V180" s="3"/>
      <c r="W180" s="3"/>
      <c r="X180" s="3"/>
      <c r="Y180" s="3"/>
      <c r="Z180" s="3"/>
    </row>
    <row r="181" ht="11.25" customHeight="1">
      <c r="A181" s="3"/>
      <c r="B181" s="3"/>
      <c r="C181" s="4"/>
      <c r="D181" s="3"/>
      <c r="E181" s="3"/>
      <c r="F181" s="3"/>
      <c r="G181" s="3"/>
      <c r="H181" s="3"/>
      <c r="I181" s="3"/>
      <c r="J181" s="3"/>
      <c r="K181" s="3"/>
      <c r="L181" s="3"/>
      <c r="M181" s="3"/>
      <c r="N181" s="3"/>
      <c r="O181" s="3"/>
      <c r="P181" s="3"/>
      <c r="Q181" s="3"/>
      <c r="R181" s="3"/>
      <c r="S181" s="3"/>
      <c r="T181" s="3"/>
      <c r="U181" s="3"/>
      <c r="V181" s="3"/>
      <c r="W181" s="3"/>
      <c r="X181" s="3"/>
      <c r="Y181" s="3"/>
      <c r="Z181" s="3"/>
    </row>
    <row r="182" ht="11.25" customHeight="1">
      <c r="A182" s="3"/>
      <c r="B182" s="3"/>
      <c r="C182" s="4"/>
      <c r="D182" s="3"/>
      <c r="E182" s="3"/>
      <c r="F182" s="3"/>
      <c r="G182" s="3"/>
      <c r="H182" s="3"/>
      <c r="I182" s="3"/>
      <c r="J182" s="3"/>
      <c r="K182" s="3"/>
      <c r="L182" s="3"/>
      <c r="M182" s="3"/>
      <c r="N182" s="3"/>
      <c r="O182" s="3"/>
      <c r="P182" s="3"/>
      <c r="Q182" s="3"/>
      <c r="R182" s="3"/>
      <c r="S182" s="3"/>
      <c r="T182" s="3"/>
      <c r="U182" s="3"/>
      <c r="V182" s="3"/>
      <c r="W182" s="3"/>
      <c r="X182" s="3"/>
      <c r="Y182" s="3"/>
      <c r="Z182" s="3"/>
    </row>
    <row r="183" ht="11.25" customHeight="1">
      <c r="A183" s="3"/>
      <c r="B183" s="3"/>
      <c r="C183" s="4"/>
      <c r="D183" s="3"/>
      <c r="E183" s="3"/>
      <c r="F183" s="3"/>
      <c r="G183" s="3"/>
      <c r="H183" s="3"/>
      <c r="I183" s="3"/>
      <c r="J183" s="3"/>
      <c r="K183" s="3"/>
      <c r="L183" s="3"/>
      <c r="M183" s="3"/>
      <c r="N183" s="3"/>
      <c r="O183" s="3"/>
      <c r="P183" s="3"/>
      <c r="Q183" s="3"/>
      <c r="R183" s="3"/>
      <c r="S183" s="3"/>
      <c r="T183" s="3"/>
      <c r="U183" s="3"/>
      <c r="V183" s="3"/>
      <c r="W183" s="3"/>
      <c r="X183" s="3"/>
      <c r="Y183" s="3"/>
      <c r="Z183" s="3"/>
    </row>
    <row r="184" ht="11.25" customHeight="1">
      <c r="A184" s="3"/>
      <c r="B184" s="3"/>
      <c r="C184" s="4"/>
      <c r="D184" s="3"/>
      <c r="E184" s="3"/>
      <c r="F184" s="3"/>
      <c r="G184" s="3"/>
      <c r="H184" s="3"/>
      <c r="I184" s="3"/>
      <c r="J184" s="3"/>
      <c r="K184" s="3"/>
      <c r="L184" s="3"/>
      <c r="M184" s="3"/>
      <c r="N184" s="3"/>
      <c r="O184" s="3"/>
      <c r="P184" s="3"/>
      <c r="Q184" s="3"/>
      <c r="R184" s="3"/>
      <c r="S184" s="3"/>
      <c r="T184" s="3"/>
      <c r="U184" s="3"/>
      <c r="V184" s="3"/>
      <c r="W184" s="3"/>
      <c r="X184" s="3"/>
      <c r="Y184" s="3"/>
      <c r="Z184" s="3"/>
    </row>
    <row r="185" ht="11.25" customHeight="1">
      <c r="A185" s="3"/>
      <c r="B185" s="3"/>
      <c r="C185" s="4"/>
      <c r="D185" s="3"/>
      <c r="E185" s="3"/>
      <c r="F185" s="3"/>
      <c r="G185" s="3"/>
      <c r="H185" s="3"/>
      <c r="I185" s="3"/>
      <c r="J185" s="3"/>
      <c r="K185" s="3"/>
      <c r="L185" s="3"/>
      <c r="M185" s="3"/>
      <c r="N185" s="3"/>
      <c r="O185" s="3"/>
      <c r="P185" s="3"/>
      <c r="Q185" s="3"/>
      <c r="R185" s="3"/>
      <c r="S185" s="3"/>
      <c r="T185" s="3"/>
      <c r="U185" s="3"/>
      <c r="V185" s="3"/>
      <c r="W185" s="3"/>
      <c r="X185" s="3"/>
      <c r="Y185" s="3"/>
      <c r="Z185" s="3"/>
    </row>
    <row r="186" ht="11.25" customHeight="1">
      <c r="A186" s="3"/>
      <c r="B186" s="3"/>
      <c r="C186" s="4"/>
      <c r="D186" s="3"/>
      <c r="E186" s="3"/>
      <c r="F186" s="3"/>
      <c r="G186" s="3"/>
      <c r="H186" s="3"/>
      <c r="I186" s="3"/>
      <c r="J186" s="3"/>
      <c r="K186" s="3"/>
      <c r="L186" s="3"/>
      <c r="M186" s="3"/>
      <c r="N186" s="3"/>
      <c r="O186" s="3"/>
      <c r="P186" s="3"/>
      <c r="Q186" s="3"/>
      <c r="R186" s="3"/>
      <c r="S186" s="3"/>
      <c r="T186" s="3"/>
      <c r="U186" s="3"/>
      <c r="V186" s="3"/>
      <c r="W186" s="3"/>
      <c r="X186" s="3"/>
      <c r="Y186" s="3"/>
      <c r="Z186" s="3"/>
    </row>
    <row r="187" ht="11.25" customHeight="1">
      <c r="A187" s="3"/>
      <c r="B187" s="3"/>
      <c r="C187" s="4"/>
      <c r="D187" s="3"/>
      <c r="E187" s="3"/>
      <c r="F187" s="3"/>
      <c r="G187" s="3"/>
      <c r="H187" s="3"/>
      <c r="I187" s="3"/>
      <c r="J187" s="3"/>
      <c r="K187" s="3"/>
      <c r="L187" s="3"/>
      <c r="M187" s="3"/>
      <c r="N187" s="3"/>
      <c r="O187" s="3"/>
      <c r="P187" s="3"/>
      <c r="Q187" s="3"/>
      <c r="R187" s="3"/>
      <c r="S187" s="3"/>
      <c r="T187" s="3"/>
      <c r="U187" s="3"/>
      <c r="V187" s="3"/>
      <c r="W187" s="3"/>
      <c r="X187" s="3"/>
      <c r="Y187" s="3"/>
      <c r="Z187" s="3"/>
    </row>
    <row r="188" ht="11.25" customHeight="1">
      <c r="A188" s="3"/>
      <c r="B188" s="3"/>
      <c r="C188" s="4"/>
      <c r="D188" s="3"/>
      <c r="E188" s="3"/>
      <c r="F188" s="3"/>
      <c r="G188" s="3"/>
      <c r="H188" s="3"/>
      <c r="I188" s="3"/>
      <c r="J188" s="3"/>
      <c r="K188" s="3"/>
      <c r="L188" s="3"/>
      <c r="M188" s="3"/>
      <c r="N188" s="3"/>
      <c r="O188" s="3"/>
      <c r="P188" s="3"/>
      <c r="Q188" s="3"/>
      <c r="R188" s="3"/>
      <c r="S188" s="3"/>
      <c r="T188" s="3"/>
      <c r="U188" s="3"/>
      <c r="V188" s="3"/>
      <c r="W188" s="3"/>
      <c r="X188" s="3"/>
      <c r="Y188" s="3"/>
      <c r="Z188" s="3"/>
    </row>
    <row r="189" ht="11.25" customHeight="1">
      <c r="A189" s="3"/>
      <c r="B189" s="3"/>
      <c r="C189" s="4"/>
      <c r="D189" s="3"/>
      <c r="E189" s="3"/>
      <c r="F189" s="3"/>
      <c r="G189" s="3"/>
      <c r="H189" s="3"/>
      <c r="I189" s="3"/>
      <c r="J189" s="3"/>
      <c r="K189" s="3"/>
      <c r="L189" s="3"/>
      <c r="M189" s="3"/>
      <c r="N189" s="3"/>
      <c r="O189" s="3"/>
      <c r="P189" s="3"/>
      <c r="Q189" s="3"/>
      <c r="R189" s="3"/>
      <c r="S189" s="3"/>
      <c r="T189" s="3"/>
      <c r="U189" s="3"/>
      <c r="V189" s="3"/>
      <c r="W189" s="3"/>
      <c r="X189" s="3"/>
      <c r="Y189" s="3"/>
      <c r="Z189" s="3"/>
    </row>
    <row r="190" ht="11.25" customHeight="1">
      <c r="A190" s="3"/>
      <c r="B190" s="3"/>
      <c r="C190" s="4"/>
      <c r="D190" s="3"/>
      <c r="E190" s="3"/>
      <c r="F190" s="3"/>
      <c r="G190" s="3"/>
      <c r="H190" s="3"/>
      <c r="I190" s="3"/>
      <c r="J190" s="3"/>
      <c r="K190" s="3"/>
      <c r="L190" s="3"/>
      <c r="M190" s="3"/>
      <c r="N190" s="3"/>
      <c r="O190" s="3"/>
      <c r="P190" s="3"/>
      <c r="Q190" s="3"/>
      <c r="R190" s="3"/>
      <c r="S190" s="3"/>
      <c r="T190" s="3"/>
      <c r="U190" s="3"/>
      <c r="V190" s="3"/>
      <c r="W190" s="3"/>
      <c r="X190" s="3"/>
      <c r="Y190" s="3"/>
      <c r="Z190" s="3"/>
    </row>
    <row r="191" ht="11.25" customHeight="1">
      <c r="A191" s="3"/>
      <c r="B191" s="3"/>
      <c r="C191" s="4"/>
      <c r="D191" s="3"/>
      <c r="E191" s="3"/>
      <c r="F191" s="3"/>
      <c r="G191" s="3"/>
      <c r="H191" s="3"/>
      <c r="I191" s="3"/>
      <c r="J191" s="3"/>
      <c r="K191" s="3"/>
      <c r="L191" s="3"/>
      <c r="M191" s="3"/>
      <c r="N191" s="3"/>
      <c r="O191" s="3"/>
      <c r="P191" s="3"/>
      <c r="Q191" s="3"/>
      <c r="R191" s="3"/>
      <c r="S191" s="3"/>
      <c r="T191" s="3"/>
      <c r="U191" s="3"/>
      <c r="V191" s="3"/>
      <c r="W191" s="3"/>
      <c r="X191" s="3"/>
      <c r="Y191" s="3"/>
      <c r="Z191" s="3"/>
    </row>
    <row r="192" ht="11.25" customHeight="1">
      <c r="A192" s="3"/>
      <c r="B192" s="3"/>
      <c r="C192" s="4"/>
      <c r="D192" s="3"/>
      <c r="E192" s="3"/>
      <c r="F192" s="3"/>
      <c r="G192" s="3"/>
      <c r="H192" s="3"/>
      <c r="I192" s="3"/>
      <c r="J192" s="3"/>
      <c r="K192" s="3"/>
      <c r="L192" s="3"/>
      <c r="M192" s="3"/>
      <c r="N192" s="3"/>
      <c r="O192" s="3"/>
      <c r="P192" s="3"/>
      <c r="Q192" s="3"/>
      <c r="R192" s="3"/>
      <c r="S192" s="3"/>
      <c r="T192" s="3"/>
      <c r="U192" s="3"/>
      <c r="V192" s="3"/>
      <c r="W192" s="3"/>
      <c r="X192" s="3"/>
      <c r="Y192" s="3"/>
      <c r="Z192" s="3"/>
    </row>
    <row r="193" ht="11.25" customHeight="1">
      <c r="A193" s="3"/>
      <c r="B193" s="3"/>
      <c r="C193" s="4"/>
      <c r="D193" s="3"/>
      <c r="E193" s="3"/>
      <c r="F193" s="3"/>
      <c r="G193" s="3"/>
      <c r="H193" s="3"/>
      <c r="I193" s="3"/>
      <c r="J193" s="3"/>
      <c r="K193" s="3"/>
      <c r="L193" s="3"/>
      <c r="M193" s="3"/>
      <c r="N193" s="3"/>
      <c r="O193" s="3"/>
      <c r="P193" s="3"/>
      <c r="Q193" s="3"/>
      <c r="R193" s="3"/>
      <c r="S193" s="3"/>
      <c r="T193" s="3"/>
      <c r="U193" s="3"/>
      <c r="V193" s="3"/>
      <c r="W193" s="3"/>
      <c r="X193" s="3"/>
      <c r="Y193" s="3"/>
      <c r="Z193" s="3"/>
    </row>
    <row r="194" ht="11.25" customHeight="1">
      <c r="A194" s="3"/>
      <c r="B194" s="3"/>
      <c r="C194" s="4"/>
      <c r="D194" s="3"/>
      <c r="E194" s="3"/>
      <c r="F194" s="3"/>
      <c r="G194" s="3"/>
      <c r="H194" s="3"/>
      <c r="I194" s="3"/>
      <c r="J194" s="3"/>
      <c r="K194" s="3"/>
      <c r="L194" s="3"/>
      <c r="M194" s="3"/>
      <c r="N194" s="3"/>
      <c r="O194" s="3"/>
      <c r="P194" s="3"/>
      <c r="Q194" s="3"/>
      <c r="R194" s="3"/>
      <c r="S194" s="3"/>
      <c r="T194" s="3"/>
      <c r="U194" s="3"/>
      <c r="V194" s="3"/>
      <c r="W194" s="3"/>
      <c r="X194" s="3"/>
      <c r="Y194" s="3"/>
      <c r="Z194" s="3"/>
    </row>
    <row r="195" ht="11.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1.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1.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1.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1.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1.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1.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1.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1.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1.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1.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1.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1.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1.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1.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1.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1.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1.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1.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1.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1.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1.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1.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1.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1.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1.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1.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1.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1.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1.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1.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1.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1.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1.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1.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1.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1.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1.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1.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1.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1.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1.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1.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1.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1.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1.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1.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1.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1.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1.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1.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1.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1.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1.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1.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1.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1.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1.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1.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1.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1.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1.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1.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1.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1.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1.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1.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1.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1.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1.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1.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1.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1.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1.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1.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1.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1.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1.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1.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1.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1.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1.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1.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1.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1.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1.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1.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1.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1.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1.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1.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1.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1.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1.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1.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1.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1.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1.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1.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1.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1.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1.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1.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1.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1.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1.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1.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1.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1.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1.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1.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1.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1.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1.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1.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1.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1.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1.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1.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1.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1.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1.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1.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1.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1.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1.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1.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1.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1.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1.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1.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1.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1.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1.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1.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1.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1.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1.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1.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1.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1.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1.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1.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1.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1.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1.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1.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1.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1.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1.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1.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1.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1.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1.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1.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1.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1.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1.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1.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1.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1.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1.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1.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1.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1.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1.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1.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1.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1.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1.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1.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1.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1.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1.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1.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1.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1.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1.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1.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1.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1.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1.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1.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1.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1.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1.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1.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1.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1.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1.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1.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1.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1.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1.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1.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1.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1.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1.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1.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1.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1.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1.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1.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1.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1.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1.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1.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1.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1.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1.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1.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1.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1.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1.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1.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1.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1.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1.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1.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1.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1.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1.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1.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1.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1.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1.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1.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1.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1.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1.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1.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1.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1.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1.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1.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1.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1.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1.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1.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1.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1.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1.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1.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1.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1.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1.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1.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1.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1.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1.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1.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1.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1.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1.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1.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1.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1.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1.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1.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1.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1.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1.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1.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1.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1.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1.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1.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1.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1.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1.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1.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1.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1.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1.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1.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1.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1.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1.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1.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1.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1.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1.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1.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1.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1.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1.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1.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1.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1.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1.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1.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1.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1.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1.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1.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1.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1.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1.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1.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1.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1.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1.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1.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1.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1.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1.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1.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1.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1.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1.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1.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1.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1.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1.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1.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1.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1.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1.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1.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1.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1.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1.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1.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1.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1.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1.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1.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1.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1.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1.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1.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1.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1.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1.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1.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1.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1.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1.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1.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1.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1.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1.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1.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1.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1.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1.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1.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1.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1.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1.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1.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1.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1.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1.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1.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1.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1.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1.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1.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1.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1.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1.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1.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1.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1.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1.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1.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1.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1.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1.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1.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1.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1.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1.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1.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1.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1.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1.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1.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1.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1.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1.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1.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1.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1.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1.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1.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1.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1.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1.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1.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1.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1.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1.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1.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1.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1.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1.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1.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1.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1.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1.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1.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1.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1.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1.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1.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1.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1.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1.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1.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1.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1.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1.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1.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1.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1.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1.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1.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1.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1.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1.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1.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1.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1.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1.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1.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1.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1.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1.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1.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1.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1.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1.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1.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1.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1.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1.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1.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1.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1.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1.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1.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1.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1.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1.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1.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1.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1.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1.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1.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1.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1.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1.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1.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1.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1.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1.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1.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1.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1.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1.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1.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1.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1.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1.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1.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1.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1.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1.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1.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1.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1.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1.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1.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1.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1.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1.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1.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1.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1.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1.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1.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1.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1.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1.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1.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1.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1.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1.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1.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1.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1.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1.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1.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1.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1.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1.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1.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1.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1.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1.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1.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1.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1.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1.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1.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1.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1.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1.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1.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1.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1.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1.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1.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1.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1.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1.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1.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1.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1.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1.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1.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1.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1.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1.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1.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1.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1.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1.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1.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1.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1.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1.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1.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1.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1.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1.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1.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1.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1.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1.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1.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1.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1.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1.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1.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1.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1.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1.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1.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1.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1.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1.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1.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1.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1.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1.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1.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1.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1.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1.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1.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1.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1.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1.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1.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1.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1.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1.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1.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1.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1.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1.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1.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1.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1.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1.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1.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1.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1.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1.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1.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1.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1.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1.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1.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1.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1.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1.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1.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1.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1.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1.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1.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1.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1.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1.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1.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1.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1.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1.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1.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1.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1.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1.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1.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1.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1.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1.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1.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1.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1.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1.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1.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1.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1.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1.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1.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1.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1.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1.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1.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1.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1.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1.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1.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1.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1.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1.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1.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1.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1.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1.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1.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1.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1.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1.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1.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1.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1.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1.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1.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1.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1.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1.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1.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1.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1.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1.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1.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1.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1.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1.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1.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1.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1.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1.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1.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1.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1.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1.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1.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1.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1.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1.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1.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1.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1.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1.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1.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1.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1.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1.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1.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1.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1.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1.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1.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1.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1.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1.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1.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1.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1.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1.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1.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1.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1.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1.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1.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1.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1.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1.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1.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1.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1.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1.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1.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1.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1.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1.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1.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1.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1.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1.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1.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1.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1.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1.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1.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1.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1.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1.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1.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1.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1.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1.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1.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1.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1.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1.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1.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1.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1.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1.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1.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1.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1.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1.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1.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1.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1.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1.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1.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1.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1.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1.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1.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1.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1.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1.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1.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1.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1.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1.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1.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1.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1.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1.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1.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1.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1.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1.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1.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1.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1.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1.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1.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1.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1.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1.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1.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1.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1.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1.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1.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1.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1.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1.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1.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1.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1.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1.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1.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1.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1.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1.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1.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1.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1.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1.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1.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1.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1.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1.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1.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1.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1.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1.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1.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1.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1.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1.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1.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1.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1.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1.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1.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1.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1.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1.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1.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1.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1.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1.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5:$G$19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0"/>
  <cols>
    <col customWidth="1" min="1" max="1" width="7.75"/>
    <col customWidth="1" min="2" max="2" width="19.5"/>
    <col customWidth="1" min="3" max="3" width="12.13"/>
    <col customWidth="1" min="4" max="26" width="7.75"/>
  </cols>
  <sheetData>
    <row r="1" ht="11.25" customHeight="1">
      <c r="A1" s="3"/>
      <c r="B1" s="3"/>
      <c r="C1" s="3"/>
      <c r="D1" s="3"/>
      <c r="E1" s="3"/>
      <c r="F1" s="3"/>
      <c r="G1" s="3"/>
      <c r="H1" s="3"/>
      <c r="I1" s="3"/>
      <c r="J1" s="3"/>
      <c r="K1" s="3"/>
      <c r="L1" s="3"/>
      <c r="M1" s="3"/>
      <c r="N1" s="3"/>
      <c r="O1" s="3"/>
      <c r="P1" s="3"/>
      <c r="Q1" s="3"/>
      <c r="R1" s="3"/>
      <c r="S1" s="3"/>
      <c r="T1" s="3"/>
      <c r="U1" s="3"/>
      <c r="V1" s="3"/>
      <c r="W1" s="3"/>
      <c r="X1" s="3"/>
      <c r="Y1" s="3"/>
      <c r="Z1" s="3"/>
    </row>
    <row r="2" ht="27.0" customHeight="1">
      <c r="A2" s="2"/>
      <c r="B2" s="2" t="s">
        <v>331</v>
      </c>
      <c r="C2" s="2"/>
      <c r="D2" s="2"/>
      <c r="E2" s="2"/>
      <c r="F2" s="2"/>
      <c r="G2" s="2"/>
      <c r="H2" s="2"/>
      <c r="I2" s="3"/>
      <c r="J2" s="3"/>
      <c r="K2" s="3"/>
      <c r="L2" s="3"/>
      <c r="M2" s="3"/>
      <c r="N2" s="3"/>
      <c r="O2" s="3"/>
      <c r="P2" s="3"/>
      <c r="Q2" s="3"/>
      <c r="R2" s="3"/>
      <c r="S2" s="3"/>
      <c r="T2" s="3"/>
      <c r="U2" s="3"/>
      <c r="V2" s="3"/>
      <c r="W2" s="3"/>
      <c r="X2" s="3"/>
      <c r="Y2" s="3"/>
      <c r="Z2" s="3"/>
    </row>
    <row r="3" ht="11.25" customHeight="1">
      <c r="A3" s="3"/>
      <c r="B3" s="3"/>
      <c r="C3" s="3"/>
      <c r="D3" s="3"/>
      <c r="E3" s="3"/>
      <c r="F3" s="3"/>
      <c r="G3" s="3"/>
      <c r="H3" s="3"/>
      <c r="I3" s="3"/>
      <c r="J3" s="3"/>
      <c r="K3" s="3"/>
      <c r="L3" s="3"/>
      <c r="M3" s="3"/>
      <c r="N3" s="3"/>
      <c r="O3" s="3"/>
      <c r="P3" s="3"/>
      <c r="Q3" s="3"/>
      <c r="R3" s="3"/>
      <c r="S3" s="3"/>
      <c r="T3" s="3"/>
      <c r="U3" s="3"/>
      <c r="V3" s="3"/>
      <c r="W3" s="3"/>
      <c r="X3" s="3"/>
      <c r="Y3" s="3"/>
      <c r="Z3" s="3"/>
    </row>
    <row r="4" ht="11.25" customHeight="1">
      <c r="A4" s="3"/>
      <c r="B4" s="3"/>
      <c r="C4" s="3"/>
      <c r="D4" s="3"/>
      <c r="E4" s="3"/>
      <c r="F4" s="3"/>
      <c r="G4" s="3"/>
      <c r="H4" s="3"/>
      <c r="I4" s="3"/>
      <c r="J4" s="3"/>
      <c r="K4" s="3"/>
      <c r="L4" s="3"/>
      <c r="M4" s="3"/>
      <c r="N4" s="3"/>
      <c r="O4" s="3"/>
      <c r="P4" s="3"/>
      <c r="Q4" s="3"/>
      <c r="R4" s="3"/>
      <c r="S4" s="3"/>
      <c r="T4" s="3"/>
      <c r="U4" s="3"/>
      <c r="V4" s="3"/>
      <c r="W4" s="3"/>
      <c r="X4" s="3"/>
      <c r="Y4" s="3"/>
      <c r="Z4" s="3"/>
    </row>
    <row r="5" ht="11.25" customHeight="1">
      <c r="A5" s="3"/>
      <c r="B5" s="3"/>
      <c r="C5" s="3"/>
      <c r="D5" s="3"/>
      <c r="E5" s="3"/>
      <c r="F5" s="3"/>
      <c r="G5" s="3"/>
      <c r="H5" s="3"/>
      <c r="I5" s="3"/>
      <c r="J5" s="3"/>
      <c r="K5" s="3"/>
      <c r="L5" s="3"/>
      <c r="M5" s="3"/>
      <c r="N5" s="3"/>
      <c r="O5" s="3"/>
      <c r="P5" s="3"/>
      <c r="Q5" s="3"/>
      <c r="R5" s="3"/>
      <c r="S5" s="3"/>
      <c r="T5" s="3"/>
      <c r="U5" s="3"/>
      <c r="V5" s="3"/>
      <c r="W5" s="3"/>
      <c r="X5" s="3"/>
      <c r="Y5" s="3"/>
      <c r="Z5" s="3"/>
    </row>
    <row r="6" ht="11.25" customHeight="1">
      <c r="A6" s="3">
        <v>1000.0</v>
      </c>
      <c r="B6" s="3" t="s">
        <v>332</v>
      </c>
      <c r="C6" s="3" t="s">
        <v>333</v>
      </c>
      <c r="D6" s="3" t="s">
        <v>334</v>
      </c>
      <c r="E6" s="3"/>
      <c r="F6" s="3"/>
      <c r="G6" s="3"/>
      <c r="H6" s="3"/>
      <c r="I6" s="3"/>
      <c r="J6" s="3"/>
      <c r="K6" s="3"/>
      <c r="L6" s="3"/>
      <c r="M6" s="3"/>
      <c r="N6" s="3"/>
      <c r="O6" s="3"/>
      <c r="P6" s="3"/>
      <c r="Q6" s="3"/>
      <c r="R6" s="3"/>
      <c r="S6" s="3"/>
      <c r="T6" s="3"/>
      <c r="U6" s="3"/>
      <c r="V6" s="3"/>
      <c r="W6" s="3"/>
      <c r="X6" s="3"/>
      <c r="Y6" s="3"/>
      <c r="Z6" s="3"/>
    </row>
    <row r="7" ht="11.25" customHeight="1">
      <c r="A7" s="3">
        <v>1010.0</v>
      </c>
      <c r="B7" s="3" t="s">
        <v>335</v>
      </c>
      <c r="C7" s="3" t="s">
        <v>333</v>
      </c>
      <c r="D7" s="3" t="s">
        <v>336</v>
      </c>
      <c r="E7" s="3"/>
      <c r="F7" s="3"/>
      <c r="G7" s="3"/>
      <c r="H7" s="3"/>
      <c r="I7" s="3"/>
      <c r="J7" s="3"/>
      <c r="K7" s="3"/>
      <c r="L7" s="3"/>
      <c r="M7" s="3"/>
      <c r="N7" s="3"/>
      <c r="O7" s="3"/>
      <c r="P7" s="3"/>
      <c r="Q7" s="3"/>
      <c r="R7" s="3"/>
      <c r="S7" s="3"/>
      <c r="T7" s="3"/>
      <c r="U7" s="3"/>
      <c r="V7" s="3"/>
      <c r="W7" s="3"/>
      <c r="X7" s="3"/>
      <c r="Y7" s="3"/>
      <c r="Z7" s="3"/>
    </row>
    <row r="8" ht="11.25" customHeight="1">
      <c r="A8" s="3">
        <v>1020.0</v>
      </c>
      <c r="B8" s="3" t="s">
        <v>337</v>
      </c>
      <c r="C8" s="3" t="s">
        <v>333</v>
      </c>
      <c r="D8" s="3" t="s">
        <v>334</v>
      </c>
      <c r="E8" s="3"/>
      <c r="F8" s="3"/>
      <c r="G8" s="3"/>
      <c r="H8" s="3"/>
      <c r="I8" s="3"/>
      <c r="J8" s="3"/>
      <c r="K8" s="3"/>
      <c r="L8" s="3"/>
      <c r="M8" s="3"/>
      <c r="N8" s="3"/>
      <c r="O8" s="3"/>
      <c r="P8" s="3"/>
      <c r="Q8" s="3"/>
      <c r="R8" s="3"/>
      <c r="S8" s="3"/>
      <c r="T8" s="3"/>
      <c r="U8" s="3"/>
      <c r="V8" s="3"/>
      <c r="W8" s="3"/>
      <c r="X8" s="3"/>
      <c r="Y8" s="3"/>
      <c r="Z8" s="3"/>
    </row>
    <row r="9" ht="11.25" customHeight="1">
      <c r="A9" s="3">
        <v>1030.0</v>
      </c>
      <c r="B9" s="3" t="s">
        <v>338</v>
      </c>
      <c r="C9" s="3" t="s">
        <v>333</v>
      </c>
      <c r="D9" s="3" t="s">
        <v>336</v>
      </c>
      <c r="E9" s="3"/>
      <c r="F9" s="3"/>
      <c r="G9" s="3"/>
      <c r="H9" s="3"/>
      <c r="I9" s="3"/>
      <c r="J9" s="3"/>
      <c r="K9" s="3"/>
      <c r="L9" s="3"/>
      <c r="M9" s="3"/>
      <c r="N9" s="3"/>
      <c r="O9" s="3"/>
      <c r="P9" s="3"/>
      <c r="Q9" s="3"/>
      <c r="R9" s="3"/>
      <c r="S9" s="3"/>
      <c r="T9" s="3"/>
      <c r="U9" s="3"/>
      <c r="V9" s="3"/>
      <c r="W9" s="3"/>
      <c r="X9" s="3"/>
      <c r="Y9" s="3"/>
      <c r="Z9" s="3"/>
    </row>
    <row r="10" ht="11.25" customHeight="1">
      <c r="A10" s="3">
        <v>1040.0</v>
      </c>
      <c r="B10" s="3" t="s">
        <v>339</v>
      </c>
      <c r="C10" s="3" t="s">
        <v>333</v>
      </c>
      <c r="D10" s="3" t="s">
        <v>334</v>
      </c>
      <c r="E10" s="3"/>
      <c r="F10" s="3"/>
      <c r="G10" s="3"/>
      <c r="H10" s="3"/>
      <c r="I10" s="3"/>
      <c r="J10" s="3"/>
      <c r="K10" s="3"/>
      <c r="L10" s="3"/>
      <c r="M10" s="3"/>
      <c r="N10" s="3"/>
      <c r="O10" s="3"/>
      <c r="P10" s="3"/>
      <c r="Q10" s="3"/>
      <c r="R10" s="3"/>
      <c r="S10" s="3"/>
      <c r="T10" s="3"/>
      <c r="U10" s="3"/>
      <c r="V10" s="3"/>
      <c r="W10" s="3"/>
      <c r="X10" s="3"/>
      <c r="Y10" s="3"/>
      <c r="Z10" s="3"/>
    </row>
    <row r="11" ht="11.25" customHeight="1">
      <c r="A11" s="3">
        <v>1050.0</v>
      </c>
      <c r="B11" s="3" t="s">
        <v>340</v>
      </c>
      <c r="C11" s="3" t="s">
        <v>333</v>
      </c>
      <c r="D11" s="3" t="s">
        <v>336</v>
      </c>
      <c r="E11" s="3"/>
      <c r="F11" s="3"/>
      <c r="G11" s="3"/>
      <c r="H11" s="3"/>
      <c r="I11" s="3"/>
      <c r="J11" s="3"/>
      <c r="K11" s="3"/>
      <c r="L11" s="3"/>
      <c r="M11" s="3"/>
      <c r="N11" s="3"/>
      <c r="O11" s="3"/>
      <c r="P11" s="3"/>
      <c r="Q11" s="3"/>
      <c r="R11" s="3"/>
      <c r="S11" s="3"/>
      <c r="T11" s="3"/>
      <c r="U11" s="3"/>
      <c r="V11" s="3"/>
      <c r="W11" s="3"/>
      <c r="X11" s="3"/>
      <c r="Y11" s="3"/>
      <c r="Z11" s="3"/>
    </row>
    <row r="12" ht="11.25" customHeight="1">
      <c r="A12" s="3">
        <v>1060.0</v>
      </c>
      <c r="B12" s="3" t="s">
        <v>59</v>
      </c>
      <c r="C12" s="3" t="s">
        <v>341</v>
      </c>
      <c r="D12" s="3" t="s">
        <v>334</v>
      </c>
      <c r="E12" s="3"/>
      <c r="F12" s="3"/>
      <c r="G12" s="3"/>
      <c r="H12" s="3"/>
      <c r="I12" s="3"/>
      <c r="J12" s="3"/>
      <c r="K12" s="3"/>
      <c r="L12" s="3"/>
      <c r="M12" s="3"/>
      <c r="N12" s="3"/>
      <c r="O12" s="3"/>
      <c r="P12" s="3"/>
      <c r="Q12" s="3"/>
      <c r="R12" s="3"/>
      <c r="S12" s="3"/>
      <c r="T12" s="3"/>
      <c r="U12" s="3"/>
      <c r="V12" s="3"/>
      <c r="W12" s="3"/>
      <c r="X12" s="3"/>
      <c r="Y12" s="3"/>
      <c r="Z12" s="3"/>
    </row>
    <row r="13" ht="11.25" customHeight="1">
      <c r="A13" s="3">
        <v>1070.0</v>
      </c>
      <c r="B13" s="3" t="s">
        <v>342</v>
      </c>
      <c r="C13" s="3" t="s">
        <v>341</v>
      </c>
      <c r="D13" s="3" t="s">
        <v>336</v>
      </c>
      <c r="E13" s="3"/>
      <c r="F13" s="3"/>
      <c r="G13" s="3"/>
      <c r="H13" s="3"/>
      <c r="I13" s="3"/>
      <c r="J13" s="3"/>
      <c r="K13" s="3"/>
      <c r="L13" s="3"/>
      <c r="M13" s="3"/>
      <c r="N13" s="3"/>
      <c r="O13" s="3"/>
      <c r="P13" s="3"/>
      <c r="Q13" s="3"/>
      <c r="R13" s="3"/>
      <c r="S13" s="3"/>
      <c r="T13" s="3"/>
      <c r="U13" s="3"/>
      <c r="V13" s="3"/>
      <c r="W13" s="3"/>
      <c r="X13" s="3"/>
      <c r="Y13" s="3"/>
      <c r="Z13" s="3"/>
    </row>
    <row r="14" ht="11.25" customHeight="1">
      <c r="A14" s="3">
        <v>1080.0</v>
      </c>
      <c r="B14" s="3" t="s">
        <v>119</v>
      </c>
      <c r="C14" s="3" t="s">
        <v>341</v>
      </c>
      <c r="D14" s="3" t="s">
        <v>334</v>
      </c>
      <c r="E14" s="3"/>
      <c r="F14" s="3"/>
      <c r="G14" s="3"/>
      <c r="H14" s="3"/>
      <c r="I14" s="3"/>
      <c r="J14" s="3"/>
      <c r="K14" s="3"/>
      <c r="L14" s="3"/>
      <c r="M14" s="3"/>
      <c r="N14" s="3"/>
      <c r="O14" s="3"/>
      <c r="P14" s="3"/>
      <c r="Q14" s="3"/>
      <c r="R14" s="3"/>
      <c r="S14" s="3"/>
      <c r="T14" s="3"/>
      <c r="U14" s="3"/>
      <c r="V14" s="3"/>
      <c r="W14" s="3"/>
      <c r="X14" s="3"/>
      <c r="Y14" s="3"/>
      <c r="Z14" s="3"/>
    </row>
    <row r="15" ht="11.25" customHeight="1">
      <c r="A15" s="3">
        <v>1090.0</v>
      </c>
      <c r="B15" s="3" t="s">
        <v>343</v>
      </c>
      <c r="C15" s="3" t="s">
        <v>341</v>
      </c>
      <c r="D15" s="3" t="s">
        <v>336</v>
      </c>
      <c r="E15" s="3"/>
      <c r="F15" s="3"/>
      <c r="G15" s="3"/>
      <c r="H15" s="3"/>
      <c r="I15" s="3"/>
      <c r="J15" s="3"/>
      <c r="K15" s="3"/>
      <c r="L15" s="3"/>
      <c r="M15" s="3"/>
      <c r="N15" s="3"/>
      <c r="O15" s="3"/>
      <c r="P15" s="3"/>
      <c r="Q15" s="3"/>
      <c r="R15" s="3"/>
      <c r="S15" s="3"/>
      <c r="T15" s="3"/>
      <c r="U15" s="3"/>
      <c r="V15" s="3"/>
      <c r="W15" s="3"/>
      <c r="X15" s="3"/>
      <c r="Y15" s="3"/>
      <c r="Z15" s="3"/>
    </row>
    <row r="16" ht="11.25" customHeight="1">
      <c r="A16" s="3">
        <v>1100.0</v>
      </c>
      <c r="B16" s="3" t="s">
        <v>344</v>
      </c>
      <c r="C16" s="3" t="s">
        <v>341</v>
      </c>
      <c r="D16" s="3" t="s">
        <v>336</v>
      </c>
      <c r="E16" s="3"/>
      <c r="F16" s="3"/>
      <c r="G16" s="3"/>
      <c r="H16" s="3"/>
      <c r="I16" s="3"/>
      <c r="J16" s="3"/>
      <c r="K16" s="3"/>
      <c r="L16" s="3"/>
      <c r="M16" s="3"/>
      <c r="N16" s="3"/>
      <c r="O16" s="3"/>
      <c r="P16" s="3"/>
      <c r="Q16" s="3"/>
      <c r="R16" s="3"/>
      <c r="S16" s="3"/>
      <c r="T16" s="3"/>
      <c r="U16" s="3"/>
      <c r="V16" s="3"/>
      <c r="W16" s="3"/>
      <c r="X16" s="3"/>
      <c r="Y16" s="3"/>
      <c r="Z16" s="3"/>
    </row>
    <row r="17" ht="11.25" customHeight="1">
      <c r="A17" s="3">
        <v>1110.0</v>
      </c>
      <c r="B17" s="3" t="s">
        <v>345</v>
      </c>
      <c r="C17" s="3" t="s">
        <v>341</v>
      </c>
      <c r="D17" s="3" t="s">
        <v>334</v>
      </c>
      <c r="E17" s="3"/>
      <c r="F17" s="3"/>
      <c r="G17" s="3"/>
      <c r="H17" s="3"/>
      <c r="I17" s="3"/>
      <c r="J17" s="3"/>
      <c r="K17" s="3"/>
      <c r="L17" s="3"/>
      <c r="M17" s="3"/>
      <c r="N17" s="3"/>
      <c r="O17" s="3"/>
      <c r="P17" s="3"/>
      <c r="Q17" s="3"/>
      <c r="R17" s="3"/>
      <c r="S17" s="3"/>
      <c r="T17" s="3"/>
      <c r="U17" s="3"/>
      <c r="V17" s="3"/>
      <c r="W17" s="3"/>
      <c r="X17" s="3"/>
      <c r="Y17" s="3"/>
      <c r="Z17" s="3"/>
    </row>
    <row r="18" ht="11.25" customHeight="1">
      <c r="A18" s="3">
        <v>1120.0</v>
      </c>
      <c r="B18" s="3" t="s">
        <v>317</v>
      </c>
      <c r="C18" s="3" t="s">
        <v>341</v>
      </c>
      <c r="D18" s="3" t="s">
        <v>336</v>
      </c>
      <c r="E18" s="3"/>
      <c r="F18" s="3"/>
      <c r="G18" s="3"/>
      <c r="H18" s="3"/>
      <c r="I18" s="3"/>
      <c r="J18" s="3"/>
      <c r="K18" s="3"/>
      <c r="L18" s="3"/>
      <c r="M18" s="3"/>
      <c r="N18" s="3"/>
      <c r="O18" s="3"/>
      <c r="P18" s="3"/>
      <c r="Q18" s="3"/>
      <c r="R18" s="3"/>
      <c r="S18" s="3"/>
      <c r="T18" s="3"/>
      <c r="U18" s="3"/>
      <c r="V18" s="3"/>
      <c r="W18" s="3"/>
      <c r="X18" s="3"/>
      <c r="Y18" s="3"/>
      <c r="Z18" s="3"/>
    </row>
    <row r="19" ht="11.25" customHeight="1">
      <c r="A19" s="3">
        <v>1130.0</v>
      </c>
      <c r="B19" s="3" t="s">
        <v>346</v>
      </c>
      <c r="C19" s="3" t="s">
        <v>341</v>
      </c>
      <c r="D19" s="3" t="s">
        <v>334</v>
      </c>
      <c r="E19" s="3"/>
      <c r="F19" s="3"/>
      <c r="G19" s="3"/>
      <c r="H19" s="3"/>
      <c r="I19" s="3"/>
      <c r="J19" s="3"/>
      <c r="K19" s="3"/>
      <c r="L19" s="3"/>
      <c r="M19" s="3"/>
      <c r="N19" s="3"/>
      <c r="O19" s="3"/>
      <c r="P19" s="3"/>
      <c r="Q19" s="3"/>
      <c r="R19" s="3"/>
      <c r="S19" s="3"/>
      <c r="T19" s="3"/>
      <c r="U19" s="3"/>
      <c r="V19" s="3"/>
      <c r="W19" s="3"/>
      <c r="X19" s="3"/>
      <c r="Y19" s="3"/>
      <c r="Z19" s="3"/>
    </row>
    <row r="20" ht="11.25" customHeight="1">
      <c r="A20" s="3">
        <v>1140.0</v>
      </c>
      <c r="B20" s="3" t="s">
        <v>347</v>
      </c>
      <c r="C20" s="3" t="s">
        <v>348</v>
      </c>
      <c r="D20" s="3" t="s">
        <v>336</v>
      </c>
      <c r="E20" s="3"/>
      <c r="F20" s="3"/>
      <c r="G20" s="3"/>
      <c r="H20" s="3"/>
      <c r="I20" s="3"/>
      <c r="J20" s="3"/>
      <c r="K20" s="3"/>
      <c r="L20" s="3"/>
      <c r="M20" s="3"/>
      <c r="N20" s="3"/>
      <c r="O20" s="3"/>
      <c r="P20" s="3"/>
      <c r="Q20" s="3"/>
      <c r="R20" s="3"/>
      <c r="S20" s="3"/>
      <c r="T20" s="3"/>
      <c r="U20" s="3"/>
      <c r="V20" s="3"/>
      <c r="W20" s="3"/>
      <c r="X20" s="3"/>
      <c r="Y20" s="3"/>
      <c r="Z20" s="3"/>
    </row>
    <row r="21" ht="11.25" customHeight="1">
      <c r="A21" s="3">
        <v>1150.0</v>
      </c>
      <c r="B21" s="3" t="s">
        <v>349</v>
      </c>
      <c r="C21" s="3" t="s">
        <v>350</v>
      </c>
      <c r="D21" s="3" t="s">
        <v>336</v>
      </c>
      <c r="E21" s="3"/>
      <c r="F21" s="3"/>
      <c r="G21" s="3"/>
      <c r="H21" s="3"/>
      <c r="I21" s="3"/>
      <c r="J21" s="3"/>
      <c r="K21" s="3"/>
      <c r="L21" s="3"/>
      <c r="M21" s="3"/>
      <c r="N21" s="3"/>
      <c r="O21" s="3"/>
      <c r="P21" s="3"/>
      <c r="Q21" s="3"/>
      <c r="R21" s="3"/>
      <c r="S21" s="3"/>
      <c r="T21" s="3"/>
      <c r="U21" s="3"/>
      <c r="V21" s="3"/>
      <c r="W21" s="3"/>
      <c r="X21" s="3"/>
      <c r="Y21" s="3"/>
      <c r="Z21" s="3"/>
    </row>
    <row r="22" ht="11.25" customHeight="1">
      <c r="A22" s="3">
        <v>1160.0</v>
      </c>
      <c r="B22" s="3" t="s">
        <v>161</v>
      </c>
      <c r="C22" s="3" t="s">
        <v>350</v>
      </c>
      <c r="D22" s="3" t="s">
        <v>334</v>
      </c>
      <c r="E22" s="3"/>
      <c r="F22" s="3"/>
      <c r="G22" s="3"/>
      <c r="H22" s="3"/>
      <c r="I22" s="3"/>
      <c r="J22" s="3"/>
      <c r="K22" s="3"/>
      <c r="L22" s="3"/>
      <c r="M22" s="3"/>
      <c r="N22" s="3"/>
      <c r="O22" s="3"/>
      <c r="P22" s="3"/>
      <c r="Q22" s="3"/>
      <c r="R22" s="3"/>
      <c r="S22" s="3"/>
      <c r="T22" s="3"/>
      <c r="U22" s="3"/>
      <c r="V22" s="3"/>
      <c r="W22" s="3"/>
      <c r="X22" s="3"/>
      <c r="Y22" s="3"/>
      <c r="Z22" s="3"/>
    </row>
    <row r="23" ht="11.25" customHeight="1">
      <c r="A23" s="3">
        <v>1170.0</v>
      </c>
      <c r="B23" s="3" t="s">
        <v>351</v>
      </c>
      <c r="C23" s="3" t="s">
        <v>352</v>
      </c>
      <c r="D23" s="3" t="s">
        <v>336</v>
      </c>
      <c r="E23" s="3"/>
      <c r="F23" s="3"/>
      <c r="G23" s="3"/>
      <c r="H23" s="3"/>
      <c r="I23" s="3"/>
      <c r="J23" s="3"/>
      <c r="K23" s="3"/>
      <c r="L23" s="3"/>
      <c r="M23" s="3"/>
      <c r="N23" s="3"/>
      <c r="O23" s="3"/>
      <c r="P23" s="3"/>
      <c r="Q23" s="3"/>
      <c r="R23" s="3"/>
      <c r="S23" s="3"/>
      <c r="T23" s="3"/>
      <c r="U23" s="3"/>
      <c r="V23" s="3"/>
      <c r="W23" s="3"/>
      <c r="X23" s="3"/>
      <c r="Y23" s="3"/>
      <c r="Z23" s="3"/>
    </row>
    <row r="24" ht="11.25" customHeight="1">
      <c r="A24" s="3">
        <v>1180.0</v>
      </c>
      <c r="B24" s="3" t="s">
        <v>353</v>
      </c>
      <c r="C24" s="3" t="s">
        <v>352</v>
      </c>
      <c r="D24" s="3" t="s">
        <v>334</v>
      </c>
      <c r="E24" s="3"/>
      <c r="F24" s="3"/>
      <c r="G24" s="3"/>
      <c r="H24" s="3"/>
      <c r="I24" s="3"/>
      <c r="J24" s="3"/>
      <c r="K24" s="3"/>
      <c r="L24" s="3"/>
      <c r="M24" s="3"/>
      <c r="N24" s="3"/>
      <c r="O24" s="3"/>
      <c r="P24" s="3"/>
      <c r="Q24" s="3"/>
      <c r="R24" s="3"/>
      <c r="S24" s="3"/>
      <c r="T24" s="3"/>
      <c r="U24" s="3"/>
      <c r="V24" s="3"/>
      <c r="W24" s="3"/>
      <c r="X24" s="3"/>
      <c r="Y24" s="3"/>
      <c r="Z24" s="3"/>
    </row>
    <row r="25" ht="11.25" customHeight="1">
      <c r="A25" s="3">
        <v>1190.0</v>
      </c>
      <c r="B25" s="3" t="s">
        <v>354</v>
      </c>
      <c r="C25" s="3" t="s">
        <v>355</v>
      </c>
      <c r="D25" s="3" t="s">
        <v>336</v>
      </c>
      <c r="E25" s="3"/>
      <c r="F25" s="3"/>
      <c r="G25" s="3"/>
      <c r="H25" s="3"/>
      <c r="I25" s="3"/>
      <c r="J25" s="3"/>
      <c r="K25" s="3"/>
      <c r="L25" s="3"/>
      <c r="M25" s="3"/>
      <c r="N25" s="3"/>
      <c r="O25" s="3"/>
      <c r="P25" s="3"/>
      <c r="Q25" s="3"/>
      <c r="R25" s="3"/>
      <c r="S25" s="3"/>
      <c r="T25" s="3"/>
      <c r="U25" s="3"/>
      <c r="V25" s="3"/>
      <c r="W25" s="3"/>
      <c r="X25" s="3"/>
      <c r="Y25" s="3"/>
      <c r="Z25" s="3"/>
    </row>
    <row r="26" ht="11.25" customHeight="1">
      <c r="A26" s="3">
        <v>1200.0</v>
      </c>
      <c r="B26" s="3" t="s">
        <v>139</v>
      </c>
      <c r="C26" s="3" t="s">
        <v>355</v>
      </c>
      <c r="D26" s="3" t="s">
        <v>336</v>
      </c>
      <c r="E26" s="3"/>
      <c r="F26" s="3"/>
      <c r="G26" s="3"/>
      <c r="H26" s="3"/>
      <c r="I26" s="3"/>
      <c r="J26" s="3"/>
      <c r="K26" s="3"/>
      <c r="L26" s="3"/>
      <c r="M26" s="3"/>
      <c r="N26" s="3"/>
      <c r="O26" s="3"/>
      <c r="P26" s="3"/>
      <c r="Q26" s="3"/>
      <c r="R26" s="3"/>
      <c r="S26" s="3"/>
      <c r="T26" s="3"/>
      <c r="U26" s="3"/>
      <c r="V26" s="3"/>
      <c r="W26" s="3"/>
      <c r="X26" s="3"/>
      <c r="Y26" s="3"/>
      <c r="Z26" s="3"/>
    </row>
    <row r="27" ht="11.25" customHeight="1">
      <c r="A27" s="3">
        <v>1210.0</v>
      </c>
      <c r="B27" s="3" t="s">
        <v>356</v>
      </c>
      <c r="C27" s="3" t="s">
        <v>357</v>
      </c>
      <c r="D27" s="3" t="s">
        <v>334</v>
      </c>
      <c r="E27" s="3"/>
      <c r="F27" s="3"/>
      <c r="G27" s="3"/>
      <c r="H27" s="3"/>
      <c r="I27" s="3"/>
      <c r="J27" s="3"/>
      <c r="K27" s="3"/>
      <c r="L27" s="3"/>
      <c r="M27" s="3"/>
      <c r="N27" s="3"/>
      <c r="O27" s="3"/>
      <c r="P27" s="3"/>
      <c r="Q27" s="3"/>
      <c r="R27" s="3"/>
      <c r="S27" s="3"/>
      <c r="T27" s="3"/>
      <c r="U27" s="3"/>
      <c r="V27" s="3"/>
      <c r="W27" s="3"/>
      <c r="X27" s="3"/>
      <c r="Y27" s="3"/>
      <c r="Z27" s="3"/>
    </row>
    <row r="28" ht="11.25" customHeight="1">
      <c r="A28" s="3">
        <v>1220.0</v>
      </c>
      <c r="B28" s="3" t="s">
        <v>358</v>
      </c>
      <c r="C28" s="3" t="s">
        <v>357</v>
      </c>
      <c r="D28" s="3" t="s">
        <v>336</v>
      </c>
      <c r="E28" s="3"/>
      <c r="F28" s="3"/>
      <c r="G28" s="3"/>
      <c r="H28" s="3"/>
      <c r="I28" s="3"/>
      <c r="J28" s="3"/>
      <c r="K28" s="3"/>
      <c r="L28" s="3"/>
      <c r="M28" s="3"/>
      <c r="N28" s="3"/>
      <c r="O28" s="3"/>
      <c r="P28" s="3"/>
      <c r="Q28" s="3"/>
      <c r="R28" s="3"/>
      <c r="S28" s="3"/>
      <c r="T28" s="3"/>
      <c r="U28" s="3"/>
      <c r="V28" s="3"/>
      <c r="W28" s="3"/>
      <c r="X28" s="3"/>
      <c r="Y28" s="3"/>
      <c r="Z28" s="3"/>
    </row>
    <row r="29" ht="11.25" customHeight="1">
      <c r="A29" s="3">
        <v>1230.0</v>
      </c>
      <c r="B29" s="3" t="s">
        <v>359</v>
      </c>
      <c r="C29" s="3" t="s">
        <v>360</v>
      </c>
      <c r="D29" s="3" t="s">
        <v>336</v>
      </c>
      <c r="E29" s="3"/>
      <c r="F29" s="3"/>
      <c r="G29" s="3"/>
      <c r="H29" s="3"/>
      <c r="I29" s="3"/>
      <c r="J29" s="3"/>
      <c r="K29" s="3"/>
      <c r="L29" s="3"/>
      <c r="M29" s="3"/>
      <c r="N29" s="3"/>
      <c r="O29" s="3"/>
      <c r="P29" s="3"/>
      <c r="Q29" s="3"/>
      <c r="R29" s="3"/>
      <c r="S29" s="3"/>
      <c r="T29" s="3"/>
      <c r="U29" s="3"/>
      <c r="V29" s="3"/>
      <c r="W29" s="3"/>
      <c r="X29" s="3"/>
      <c r="Y29" s="3"/>
      <c r="Z29" s="3"/>
    </row>
    <row r="30" ht="11.25" customHeight="1">
      <c r="A30" s="3">
        <v>1240.0</v>
      </c>
      <c r="B30" s="3" t="s">
        <v>89</v>
      </c>
      <c r="C30" s="3" t="s">
        <v>361</v>
      </c>
      <c r="D30" s="3" t="s">
        <v>336</v>
      </c>
      <c r="E30" s="3"/>
      <c r="F30" s="3"/>
      <c r="G30" s="3"/>
      <c r="H30" s="3"/>
      <c r="I30" s="3"/>
      <c r="J30" s="3"/>
      <c r="K30" s="3"/>
      <c r="L30" s="3"/>
      <c r="M30" s="3"/>
      <c r="N30" s="3"/>
      <c r="O30" s="3"/>
      <c r="P30" s="3"/>
      <c r="Q30" s="3"/>
      <c r="R30" s="3"/>
      <c r="S30" s="3"/>
      <c r="T30" s="3"/>
      <c r="U30" s="3"/>
      <c r="V30" s="3"/>
      <c r="W30" s="3"/>
      <c r="X30" s="3"/>
      <c r="Y30" s="3"/>
      <c r="Z30" s="3"/>
    </row>
    <row r="31" ht="11.25" customHeight="1">
      <c r="A31" s="3">
        <v>1250.0</v>
      </c>
      <c r="B31" s="3" t="s">
        <v>362</v>
      </c>
      <c r="C31" s="3" t="s">
        <v>363</v>
      </c>
      <c r="D31" s="3" t="s">
        <v>336</v>
      </c>
      <c r="E31" s="3"/>
      <c r="F31" s="3"/>
      <c r="G31" s="3"/>
      <c r="H31" s="3"/>
      <c r="I31" s="3"/>
      <c r="J31" s="3"/>
      <c r="K31" s="3"/>
      <c r="L31" s="3"/>
      <c r="M31" s="3"/>
      <c r="N31" s="3"/>
      <c r="O31" s="3"/>
      <c r="P31" s="3"/>
      <c r="Q31" s="3"/>
      <c r="R31" s="3"/>
      <c r="S31" s="3"/>
      <c r="T31" s="3"/>
      <c r="U31" s="3"/>
      <c r="V31" s="3"/>
      <c r="W31" s="3"/>
      <c r="X31" s="3"/>
      <c r="Y31" s="3"/>
      <c r="Z31" s="3"/>
    </row>
    <row r="32" ht="11.25" customHeight="1">
      <c r="A32" s="3">
        <v>1260.0</v>
      </c>
      <c r="B32" s="3" t="s">
        <v>364</v>
      </c>
      <c r="C32" s="3" t="s">
        <v>363</v>
      </c>
      <c r="D32" s="3" t="s">
        <v>336</v>
      </c>
      <c r="E32" s="3"/>
      <c r="F32" s="3"/>
      <c r="G32" s="3"/>
      <c r="H32" s="3"/>
      <c r="I32" s="3"/>
      <c r="J32" s="3"/>
      <c r="K32" s="3"/>
      <c r="L32" s="3"/>
      <c r="M32" s="3"/>
      <c r="N32" s="3"/>
      <c r="O32" s="3"/>
      <c r="P32" s="3"/>
      <c r="Q32" s="3"/>
      <c r="R32" s="3"/>
      <c r="S32" s="3"/>
      <c r="T32" s="3"/>
      <c r="U32" s="3"/>
      <c r="V32" s="3"/>
      <c r="W32" s="3"/>
      <c r="X32" s="3"/>
      <c r="Y32" s="3"/>
      <c r="Z32" s="3"/>
    </row>
    <row r="33" ht="11.25" customHeight="1">
      <c r="A33" s="3">
        <v>1270.0</v>
      </c>
      <c r="B33" s="3" t="s">
        <v>365</v>
      </c>
      <c r="C33" s="3" t="s">
        <v>366</v>
      </c>
      <c r="D33" s="3" t="s">
        <v>336</v>
      </c>
      <c r="E33" s="3"/>
      <c r="F33" s="3"/>
      <c r="G33" s="3"/>
      <c r="H33" s="3"/>
      <c r="I33" s="3"/>
      <c r="J33" s="3"/>
      <c r="K33" s="3"/>
      <c r="L33" s="3"/>
      <c r="M33" s="3"/>
      <c r="N33" s="3"/>
      <c r="O33" s="3"/>
      <c r="P33" s="3"/>
      <c r="Q33" s="3"/>
      <c r="R33" s="3"/>
      <c r="S33" s="3"/>
      <c r="T33" s="3"/>
      <c r="U33" s="3"/>
      <c r="V33" s="3"/>
      <c r="W33" s="3"/>
      <c r="X33" s="3"/>
      <c r="Y33" s="3"/>
      <c r="Z33" s="3"/>
    </row>
    <row r="34" ht="11.25" customHeight="1">
      <c r="A34" s="3">
        <v>1280.0</v>
      </c>
      <c r="B34" s="3" t="s">
        <v>367</v>
      </c>
      <c r="C34" s="3" t="s">
        <v>366</v>
      </c>
      <c r="D34" s="3" t="s">
        <v>334</v>
      </c>
      <c r="E34" s="3"/>
      <c r="F34" s="3"/>
      <c r="G34" s="3"/>
      <c r="H34" s="3"/>
      <c r="I34" s="3"/>
      <c r="J34" s="3"/>
      <c r="K34" s="3"/>
      <c r="L34" s="3"/>
      <c r="M34" s="3"/>
      <c r="N34" s="3"/>
      <c r="O34" s="3"/>
      <c r="P34" s="3"/>
      <c r="Q34" s="3"/>
      <c r="R34" s="3"/>
      <c r="S34" s="3"/>
      <c r="T34" s="3"/>
      <c r="U34" s="3"/>
      <c r="V34" s="3"/>
      <c r="W34" s="3"/>
      <c r="X34" s="3"/>
      <c r="Y34" s="3"/>
      <c r="Z34" s="3"/>
    </row>
    <row r="35" ht="11.25" customHeight="1">
      <c r="A35" s="3">
        <v>1290.0</v>
      </c>
      <c r="B35" s="3" t="s">
        <v>368</v>
      </c>
      <c r="C35" s="3" t="s">
        <v>368</v>
      </c>
      <c r="D35" s="3" t="s">
        <v>336</v>
      </c>
      <c r="E35" s="3"/>
      <c r="F35" s="3"/>
      <c r="G35" s="3"/>
      <c r="H35" s="3"/>
      <c r="I35" s="3"/>
      <c r="J35" s="3"/>
      <c r="K35" s="3"/>
      <c r="L35" s="3"/>
      <c r="M35" s="3"/>
      <c r="N35" s="3"/>
      <c r="O35" s="3"/>
      <c r="P35" s="3"/>
      <c r="Q35" s="3"/>
      <c r="R35" s="3"/>
      <c r="S35" s="3"/>
      <c r="T35" s="3"/>
      <c r="U35" s="3"/>
      <c r="V35" s="3"/>
      <c r="W35" s="3"/>
      <c r="X35" s="3"/>
      <c r="Y35" s="3"/>
      <c r="Z35" s="3"/>
    </row>
    <row r="36" ht="11.25" customHeight="1">
      <c r="A36" s="3">
        <v>1300.0</v>
      </c>
      <c r="B36" s="3" t="s">
        <v>369</v>
      </c>
      <c r="C36" s="3" t="s">
        <v>369</v>
      </c>
      <c r="D36" s="3" t="s">
        <v>336</v>
      </c>
      <c r="E36" s="3"/>
      <c r="F36" s="3"/>
      <c r="G36" s="3"/>
      <c r="H36" s="3"/>
      <c r="I36" s="3"/>
      <c r="J36" s="3"/>
      <c r="K36" s="3"/>
      <c r="L36" s="3"/>
      <c r="M36" s="3"/>
      <c r="N36" s="3"/>
      <c r="O36" s="3"/>
      <c r="P36" s="3"/>
      <c r="Q36" s="3"/>
      <c r="R36" s="3"/>
      <c r="S36" s="3"/>
      <c r="T36" s="3"/>
      <c r="U36" s="3"/>
      <c r="V36" s="3"/>
      <c r="W36" s="3"/>
      <c r="X36" s="3"/>
      <c r="Y36" s="3"/>
      <c r="Z36" s="3"/>
    </row>
    <row r="37" ht="11.25" customHeight="1">
      <c r="A37" s="3">
        <v>1310.0</v>
      </c>
      <c r="B37" s="3" t="s">
        <v>370</v>
      </c>
      <c r="C37" s="3" t="s">
        <v>371</v>
      </c>
      <c r="D37" s="3" t="s">
        <v>336</v>
      </c>
      <c r="E37" s="3"/>
      <c r="F37" s="3"/>
      <c r="G37" s="3"/>
      <c r="H37" s="3"/>
      <c r="I37" s="3"/>
      <c r="J37" s="3"/>
      <c r="K37" s="3"/>
      <c r="L37" s="3"/>
      <c r="M37" s="3"/>
      <c r="N37" s="3"/>
      <c r="O37" s="3"/>
      <c r="P37" s="3"/>
      <c r="Q37" s="3"/>
      <c r="R37" s="3"/>
      <c r="S37" s="3"/>
      <c r="T37" s="3"/>
      <c r="U37" s="3"/>
      <c r="V37" s="3"/>
      <c r="W37" s="3"/>
      <c r="X37" s="3"/>
      <c r="Y37" s="3"/>
      <c r="Z37" s="3"/>
    </row>
    <row r="38" ht="11.25" customHeight="1">
      <c r="A38" s="3">
        <v>1320.0</v>
      </c>
      <c r="B38" s="3" t="s">
        <v>372</v>
      </c>
      <c r="C38" s="3" t="s">
        <v>371</v>
      </c>
      <c r="D38" s="3" t="s">
        <v>336</v>
      </c>
      <c r="E38" s="3"/>
      <c r="F38" s="3"/>
      <c r="G38" s="3"/>
      <c r="H38" s="3"/>
      <c r="I38" s="3"/>
      <c r="J38" s="3"/>
      <c r="K38" s="3"/>
      <c r="L38" s="3"/>
      <c r="M38" s="3"/>
      <c r="N38" s="3"/>
      <c r="O38" s="3"/>
      <c r="P38" s="3"/>
      <c r="Q38" s="3"/>
      <c r="R38" s="3"/>
      <c r="S38" s="3"/>
      <c r="T38" s="3"/>
      <c r="U38" s="3"/>
      <c r="V38" s="3"/>
      <c r="W38" s="3"/>
      <c r="X38" s="3"/>
      <c r="Y38" s="3"/>
      <c r="Z38" s="3"/>
    </row>
    <row r="39" ht="11.25" customHeight="1">
      <c r="A39" s="3">
        <v>1330.0</v>
      </c>
      <c r="B39" s="3" t="s">
        <v>373</v>
      </c>
      <c r="C39" s="3" t="s">
        <v>371</v>
      </c>
      <c r="D39" s="3" t="s">
        <v>336</v>
      </c>
      <c r="E39" s="3"/>
      <c r="F39" s="3"/>
      <c r="G39" s="3"/>
      <c r="H39" s="3"/>
      <c r="I39" s="3"/>
      <c r="J39" s="3"/>
      <c r="K39" s="3"/>
      <c r="L39" s="3"/>
      <c r="M39" s="3"/>
      <c r="N39" s="3"/>
      <c r="O39" s="3"/>
      <c r="P39" s="3"/>
      <c r="Q39" s="3"/>
      <c r="R39" s="3"/>
      <c r="S39" s="3"/>
      <c r="T39" s="3"/>
      <c r="U39" s="3"/>
      <c r="V39" s="3"/>
      <c r="W39" s="3"/>
      <c r="X39" s="3"/>
      <c r="Y39" s="3"/>
      <c r="Z39" s="3"/>
    </row>
    <row r="40" ht="11.25" customHeight="1">
      <c r="A40" s="3">
        <v>1340.0</v>
      </c>
      <c r="B40" s="3" t="s">
        <v>374</v>
      </c>
      <c r="C40" s="3" t="s">
        <v>375</v>
      </c>
      <c r="D40" s="3" t="s">
        <v>334</v>
      </c>
      <c r="E40" s="3"/>
      <c r="F40" s="3"/>
      <c r="G40" s="3"/>
      <c r="H40" s="3"/>
      <c r="I40" s="3"/>
      <c r="J40" s="3"/>
      <c r="K40" s="3"/>
      <c r="L40" s="3"/>
      <c r="M40" s="3"/>
      <c r="N40" s="3"/>
      <c r="O40" s="3"/>
      <c r="P40" s="3"/>
      <c r="Q40" s="3"/>
      <c r="R40" s="3"/>
      <c r="S40" s="3"/>
      <c r="T40" s="3"/>
      <c r="U40" s="3"/>
      <c r="V40" s="3"/>
      <c r="W40" s="3"/>
      <c r="X40" s="3"/>
      <c r="Y40" s="3"/>
      <c r="Z40" s="3"/>
    </row>
    <row r="41" ht="11.25" customHeight="1">
      <c r="A41" s="3">
        <v>1350.0</v>
      </c>
      <c r="B41" s="3" t="s">
        <v>376</v>
      </c>
      <c r="C41" s="3" t="s">
        <v>375</v>
      </c>
      <c r="D41" s="3" t="s">
        <v>336</v>
      </c>
      <c r="E41" s="3"/>
      <c r="F41" s="3"/>
      <c r="G41" s="3"/>
      <c r="H41" s="3"/>
      <c r="I41" s="3"/>
      <c r="J41" s="3"/>
      <c r="K41" s="3"/>
      <c r="L41" s="3"/>
      <c r="M41" s="3"/>
      <c r="N41" s="3"/>
      <c r="O41" s="3"/>
      <c r="P41" s="3"/>
      <c r="Q41" s="3"/>
      <c r="R41" s="3"/>
      <c r="S41" s="3"/>
      <c r="T41" s="3"/>
      <c r="U41" s="3"/>
      <c r="V41" s="3"/>
      <c r="W41" s="3"/>
      <c r="X41" s="3"/>
      <c r="Y41" s="3"/>
      <c r="Z41" s="3"/>
    </row>
    <row r="42" ht="11.25" customHeight="1">
      <c r="A42" s="3">
        <v>1360.0</v>
      </c>
      <c r="B42" s="3" t="s">
        <v>377</v>
      </c>
      <c r="C42" s="3" t="s">
        <v>375</v>
      </c>
      <c r="D42" s="3" t="s">
        <v>336</v>
      </c>
      <c r="E42" s="3"/>
      <c r="F42" s="3"/>
      <c r="G42" s="3"/>
      <c r="H42" s="3"/>
      <c r="I42" s="3"/>
      <c r="J42" s="3"/>
      <c r="K42" s="3"/>
      <c r="L42" s="3"/>
      <c r="M42" s="3"/>
      <c r="N42" s="3"/>
      <c r="O42" s="3"/>
      <c r="P42" s="3"/>
      <c r="Q42" s="3"/>
      <c r="R42" s="3"/>
      <c r="S42" s="3"/>
      <c r="T42" s="3"/>
      <c r="U42" s="3"/>
      <c r="V42" s="3"/>
      <c r="W42" s="3"/>
      <c r="X42" s="3"/>
      <c r="Y42" s="3"/>
      <c r="Z42" s="3"/>
    </row>
    <row r="43" ht="11.25" customHeight="1">
      <c r="A43" s="3">
        <v>1370.0</v>
      </c>
      <c r="B43" s="3" t="s">
        <v>378</v>
      </c>
      <c r="C43" s="3" t="s">
        <v>375</v>
      </c>
      <c r="D43" s="3" t="s">
        <v>336</v>
      </c>
      <c r="E43" s="3"/>
      <c r="F43" s="3"/>
      <c r="G43" s="3"/>
      <c r="H43" s="3"/>
      <c r="I43" s="3"/>
      <c r="J43" s="3"/>
      <c r="K43" s="3"/>
      <c r="L43" s="3"/>
      <c r="M43" s="3"/>
      <c r="N43" s="3"/>
      <c r="O43" s="3"/>
      <c r="P43" s="3"/>
      <c r="Q43" s="3"/>
      <c r="R43" s="3"/>
      <c r="S43" s="3"/>
      <c r="T43" s="3"/>
      <c r="U43" s="3"/>
      <c r="V43" s="3"/>
      <c r="W43" s="3"/>
      <c r="X43" s="3"/>
      <c r="Y43" s="3"/>
      <c r="Z43" s="3"/>
    </row>
    <row r="44" ht="11.25" customHeight="1">
      <c r="A44" s="3">
        <v>1380.0</v>
      </c>
      <c r="B44" s="3" t="s">
        <v>379</v>
      </c>
      <c r="C44" s="3" t="s">
        <v>379</v>
      </c>
      <c r="D44" s="3" t="s">
        <v>336</v>
      </c>
      <c r="E44" s="3"/>
      <c r="F44" s="3"/>
      <c r="G44" s="3"/>
      <c r="H44" s="3"/>
      <c r="I44" s="3"/>
      <c r="J44" s="3"/>
      <c r="K44" s="3"/>
      <c r="L44" s="3"/>
      <c r="M44" s="3"/>
      <c r="N44" s="3"/>
      <c r="O44" s="3"/>
      <c r="P44" s="3"/>
      <c r="Q44" s="3"/>
      <c r="R44" s="3"/>
      <c r="S44" s="3"/>
      <c r="T44" s="3"/>
      <c r="U44" s="3"/>
      <c r="V44" s="3"/>
      <c r="W44" s="3"/>
      <c r="X44" s="3"/>
      <c r="Y44" s="3"/>
      <c r="Z44" s="3"/>
    </row>
    <row r="45" ht="11.25" customHeight="1">
      <c r="A45" s="3">
        <v>1390.0</v>
      </c>
      <c r="B45" s="3" t="s">
        <v>380</v>
      </c>
      <c r="C45" s="3" t="s">
        <v>381</v>
      </c>
      <c r="D45" s="3" t="s">
        <v>336</v>
      </c>
      <c r="E45" s="3"/>
      <c r="F45" s="3"/>
      <c r="G45" s="3"/>
      <c r="H45" s="3"/>
      <c r="I45" s="3"/>
      <c r="J45" s="3"/>
      <c r="K45" s="3"/>
      <c r="L45" s="3"/>
      <c r="M45" s="3"/>
      <c r="N45" s="3"/>
      <c r="O45" s="3"/>
      <c r="P45" s="3"/>
      <c r="Q45" s="3"/>
      <c r="R45" s="3"/>
      <c r="S45" s="3"/>
      <c r="T45" s="3"/>
      <c r="U45" s="3"/>
      <c r="V45" s="3"/>
      <c r="W45" s="3"/>
      <c r="X45" s="3"/>
      <c r="Y45" s="3"/>
      <c r="Z45" s="3"/>
    </row>
    <row r="46" ht="11.25" customHeight="1">
      <c r="A46" s="3">
        <v>1400.0</v>
      </c>
      <c r="B46" s="3" t="s">
        <v>382</v>
      </c>
      <c r="C46" s="3" t="s">
        <v>381</v>
      </c>
      <c r="D46" s="3" t="s">
        <v>336</v>
      </c>
      <c r="E46" s="3"/>
      <c r="F46" s="3"/>
      <c r="G46" s="3"/>
      <c r="H46" s="3"/>
      <c r="I46" s="3"/>
      <c r="J46" s="3"/>
      <c r="K46" s="3"/>
      <c r="L46" s="3"/>
      <c r="M46" s="3"/>
      <c r="N46" s="3"/>
      <c r="O46" s="3"/>
      <c r="P46" s="3"/>
      <c r="Q46" s="3"/>
      <c r="R46" s="3"/>
      <c r="S46" s="3"/>
      <c r="T46" s="3"/>
      <c r="U46" s="3"/>
      <c r="V46" s="3"/>
      <c r="W46" s="3"/>
      <c r="X46" s="3"/>
      <c r="Y46" s="3"/>
      <c r="Z46" s="3"/>
    </row>
    <row r="47" ht="11.25" customHeight="1">
      <c r="A47" s="3">
        <v>1410.0</v>
      </c>
      <c r="B47" s="3" t="s">
        <v>383</v>
      </c>
      <c r="C47" s="3" t="s">
        <v>384</v>
      </c>
      <c r="D47" s="3" t="s">
        <v>336</v>
      </c>
      <c r="E47" s="3"/>
      <c r="F47" s="3"/>
      <c r="G47" s="3"/>
      <c r="H47" s="3"/>
      <c r="I47" s="3"/>
      <c r="J47" s="3"/>
      <c r="K47" s="3"/>
      <c r="L47" s="3"/>
      <c r="M47" s="3"/>
      <c r="N47" s="3"/>
      <c r="O47" s="3"/>
      <c r="P47" s="3"/>
      <c r="Q47" s="3"/>
      <c r="R47" s="3"/>
      <c r="S47" s="3"/>
      <c r="T47" s="3"/>
      <c r="U47" s="3"/>
      <c r="V47" s="3"/>
      <c r="W47" s="3"/>
      <c r="X47" s="3"/>
      <c r="Y47" s="3"/>
      <c r="Z47" s="3"/>
    </row>
    <row r="48" ht="11.25" customHeight="1">
      <c r="A48" s="3">
        <v>1420.0</v>
      </c>
      <c r="B48" s="3" t="s">
        <v>385</v>
      </c>
      <c r="C48" s="3" t="s">
        <v>386</v>
      </c>
      <c r="D48" s="3" t="s">
        <v>336</v>
      </c>
      <c r="E48" s="3"/>
      <c r="F48" s="3"/>
      <c r="G48" s="3"/>
      <c r="H48" s="3"/>
      <c r="I48" s="3"/>
      <c r="J48" s="3"/>
      <c r="K48" s="3"/>
      <c r="L48" s="3"/>
      <c r="M48" s="3"/>
      <c r="N48" s="3"/>
      <c r="O48" s="3"/>
      <c r="P48" s="3"/>
      <c r="Q48" s="3"/>
      <c r="R48" s="3"/>
      <c r="S48" s="3"/>
      <c r="T48" s="3"/>
      <c r="U48" s="3"/>
      <c r="V48" s="3"/>
      <c r="W48" s="3"/>
      <c r="X48" s="3"/>
      <c r="Y48" s="3"/>
      <c r="Z48" s="3"/>
    </row>
    <row r="49" ht="11.25" customHeight="1">
      <c r="A49" s="3">
        <v>1430.0</v>
      </c>
      <c r="B49" s="3" t="s">
        <v>387</v>
      </c>
      <c r="C49" s="3" t="s">
        <v>388</v>
      </c>
      <c r="D49" s="3" t="s">
        <v>336</v>
      </c>
      <c r="E49" s="3"/>
      <c r="F49" s="3"/>
      <c r="G49" s="3"/>
      <c r="H49" s="3"/>
      <c r="I49" s="3"/>
      <c r="J49" s="3"/>
      <c r="K49" s="3"/>
      <c r="L49" s="3"/>
      <c r="M49" s="3"/>
      <c r="N49" s="3"/>
      <c r="O49" s="3"/>
      <c r="P49" s="3"/>
      <c r="Q49" s="3"/>
      <c r="R49" s="3"/>
      <c r="S49" s="3"/>
      <c r="T49" s="3"/>
      <c r="U49" s="3"/>
      <c r="V49" s="3"/>
      <c r="W49" s="3"/>
      <c r="X49" s="3"/>
      <c r="Y49" s="3"/>
      <c r="Z49" s="3"/>
    </row>
    <row r="50" ht="11.25" customHeight="1">
      <c r="A50" s="3">
        <v>1440.0</v>
      </c>
      <c r="B50" s="3" t="s">
        <v>389</v>
      </c>
      <c r="C50" s="3" t="s">
        <v>375</v>
      </c>
      <c r="D50" s="3" t="s">
        <v>334</v>
      </c>
      <c r="E50" s="3"/>
      <c r="F50" s="3"/>
      <c r="G50" s="3"/>
      <c r="H50" s="3"/>
      <c r="I50" s="3"/>
      <c r="J50" s="3"/>
      <c r="K50" s="3"/>
      <c r="L50" s="3"/>
      <c r="M50" s="3"/>
      <c r="N50" s="3"/>
      <c r="O50" s="3"/>
      <c r="P50" s="3"/>
      <c r="Q50" s="3"/>
      <c r="R50" s="3"/>
      <c r="S50" s="3"/>
      <c r="T50" s="3"/>
      <c r="U50" s="3"/>
      <c r="V50" s="3"/>
      <c r="W50" s="3"/>
      <c r="X50" s="3"/>
      <c r="Y50" s="3"/>
      <c r="Z50" s="3"/>
    </row>
    <row r="51" ht="11.25" customHeight="1">
      <c r="A51" s="3">
        <v>1450.0</v>
      </c>
      <c r="B51" s="3" t="s">
        <v>390</v>
      </c>
      <c r="C51" s="3" t="s">
        <v>357</v>
      </c>
      <c r="D51" s="3" t="s">
        <v>336</v>
      </c>
      <c r="E51" s="3"/>
      <c r="F51" s="3"/>
      <c r="G51" s="3"/>
      <c r="H51" s="3"/>
      <c r="I51" s="3"/>
      <c r="J51" s="3"/>
      <c r="K51" s="3"/>
      <c r="L51" s="3"/>
      <c r="M51" s="3"/>
      <c r="N51" s="3"/>
      <c r="O51" s="3"/>
      <c r="P51" s="3"/>
      <c r="Q51" s="3"/>
      <c r="R51" s="3"/>
      <c r="S51" s="3"/>
      <c r="T51" s="3"/>
      <c r="U51" s="3"/>
      <c r="V51" s="3"/>
      <c r="W51" s="3"/>
      <c r="X51" s="3"/>
      <c r="Y51" s="3"/>
      <c r="Z51" s="3"/>
    </row>
    <row r="52" ht="11.25" customHeight="1">
      <c r="A52" s="3">
        <v>1460.0</v>
      </c>
      <c r="B52" s="3" t="s">
        <v>391</v>
      </c>
      <c r="C52" s="3" t="s">
        <v>357</v>
      </c>
      <c r="D52" s="3" t="s">
        <v>334</v>
      </c>
      <c r="E52" s="3"/>
      <c r="F52" s="3"/>
      <c r="G52" s="3"/>
      <c r="H52" s="3"/>
      <c r="I52" s="3"/>
      <c r="J52" s="3"/>
      <c r="K52" s="3"/>
      <c r="L52" s="3"/>
      <c r="M52" s="3"/>
      <c r="N52" s="3"/>
      <c r="O52" s="3"/>
      <c r="P52" s="3"/>
      <c r="Q52" s="3"/>
      <c r="R52" s="3"/>
      <c r="S52" s="3"/>
      <c r="T52" s="3"/>
      <c r="U52" s="3"/>
      <c r="V52" s="3"/>
      <c r="W52" s="3"/>
      <c r="X52" s="3"/>
      <c r="Y52" s="3"/>
      <c r="Z52" s="3"/>
    </row>
    <row r="53" ht="11.25" customHeight="1">
      <c r="A53" s="3">
        <v>1470.0</v>
      </c>
      <c r="B53" s="3" t="s">
        <v>392</v>
      </c>
      <c r="C53" s="3" t="s">
        <v>360</v>
      </c>
      <c r="D53" s="3" t="s">
        <v>336</v>
      </c>
      <c r="E53" s="3"/>
      <c r="F53" s="3"/>
      <c r="G53" s="3"/>
      <c r="H53" s="3"/>
      <c r="I53" s="3"/>
      <c r="J53" s="3"/>
      <c r="K53" s="3"/>
      <c r="L53" s="3"/>
      <c r="M53" s="3"/>
      <c r="N53" s="3"/>
      <c r="O53" s="3"/>
      <c r="P53" s="3"/>
      <c r="Q53" s="3"/>
      <c r="R53" s="3"/>
      <c r="S53" s="3"/>
      <c r="T53" s="3"/>
      <c r="U53" s="3"/>
      <c r="V53" s="3"/>
      <c r="W53" s="3"/>
      <c r="X53" s="3"/>
      <c r="Y53" s="3"/>
      <c r="Z53" s="3"/>
    </row>
    <row r="54" ht="11.25" customHeight="1">
      <c r="A54" s="3">
        <v>1480.0</v>
      </c>
      <c r="B54" s="3" t="s">
        <v>393</v>
      </c>
      <c r="C54" s="3" t="s">
        <v>360</v>
      </c>
      <c r="D54" s="3" t="s">
        <v>336</v>
      </c>
      <c r="E54" s="3"/>
      <c r="F54" s="3"/>
      <c r="G54" s="3"/>
      <c r="H54" s="3"/>
      <c r="I54" s="3"/>
      <c r="J54" s="3"/>
      <c r="K54" s="3"/>
      <c r="L54" s="3"/>
      <c r="M54" s="3"/>
      <c r="N54" s="3"/>
      <c r="O54" s="3"/>
      <c r="P54" s="3"/>
      <c r="Q54" s="3"/>
      <c r="R54" s="3"/>
      <c r="S54" s="3"/>
      <c r="T54" s="3"/>
      <c r="U54" s="3"/>
      <c r="V54" s="3"/>
      <c r="W54" s="3"/>
      <c r="X54" s="3"/>
      <c r="Y54" s="3"/>
      <c r="Z54" s="3"/>
    </row>
    <row r="55" ht="11.25" customHeight="1">
      <c r="A55" s="3">
        <v>1490.0</v>
      </c>
      <c r="B55" s="3" t="s">
        <v>394</v>
      </c>
      <c r="C55" s="3" t="s">
        <v>357</v>
      </c>
      <c r="D55" s="3" t="s">
        <v>336</v>
      </c>
      <c r="E55" s="3"/>
      <c r="F55" s="3"/>
      <c r="G55" s="3"/>
      <c r="H55" s="3"/>
      <c r="I55" s="3"/>
      <c r="J55" s="3"/>
      <c r="K55" s="3"/>
      <c r="L55" s="3"/>
      <c r="M55" s="3"/>
      <c r="N55" s="3"/>
      <c r="O55" s="3"/>
      <c r="P55" s="3"/>
      <c r="Q55" s="3"/>
      <c r="R55" s="3"/>
      <c r="S55" s="3"/>
      <c r="T55" s="3"/>
      <c r="U55" s="3"/>
      <c r="V55" s="3"/>
      <c r="W55" s="3"/>
      <c r="X55" s="3"/>
      <c r="Y55" s="3"/>
      <c r="Z55" s="3"/>
    </row>
    <row r="56" ht="11.25" customHeight="1">
      <c r="A56" s="3">
        <f t="shared" ref="A56:A69" si="1">A55+10</f>
        <v>1500</v>
      </c>
      <c r="B56" s="3" t="s">
        <v>395</v>
      </c>
      <c r="C56" s="3" t="s">
        <v>357</v>
      </c>
      <c r="D56" s="3" t="s">
        <v>336</v>
      </c>
      <c r="E56" s="3"/>
      <c r="F56" s="3"/>
      <c r="G56" s="3"/>
      <c r="H56" s="3"/>
      <c r="I56" s="3"/>
      <c r="J56" s="3"/>
      <c r="K56" s="3"/>
      <c r="L56" s="3"/>
      <c r="M56" s="3"/>
      <c r="N56" s="3"/>
      <c r="O56" s="3"/>
      <c r="P56" s="3"/>
      <c r="Q56" s="3"/>
      <c r="R56" s="3"/>
      <c r="S56" s="3"/>
      <c r="T56" s="3"/>
      <c r="U56" s="3"/>
      <c r="V56" s="3"/>
      <c r="W56" s="3"/>
      <c r="X56" s="3"/>
      <c r="Y56" s="3"/>
      <c r="Z56" s="3"/>
    </row>
    <row r="57" ht="11.25" customHeight="1">
      <c r="A57" s="3">
        <f t="shared" si="1"/>
        <v>1510</v>
      </c>
      <c r="B57" s="3" t="s">
        <v>396</v>
      </c>
      <c r="C57" s="3" t="s">
        <v>357</v>
      </c>
      <c r="D57" s="3" t="s">
        <v>336</v>
      </c>
      <c r="E57" s="3"/>
      <c r="F57" s="3"/>
      <c r="G57" s="3"/>
      <c r="H57" s="3"/>
      <c r="I57" s="3"/>
      <c r="J57" s="3"/>
      <c r="K57" s="3"/>
      <c r="L57" s="3"/>
      <c r="M57" s="3"/>
      <c r="N57" s="3"/>
      <c r="O57" s="3"/>
      <c r="P57" s="3"/>
      <c r="Q57" s="3"/>
      <c r="R57" s="3"/>
      <c r="S57" s="3"/>
      <c r="T57" s="3"/>
      <c r="U57" s="3"/>
      <c r="V57" s="3"/>
      <c r="W57" s="3"/>
      <c r="X57" s="3"/>
      <c r="Y57" s="3"/>
      <c r="Z57" s="3"/>
    </row>
    <row r="58" ht="11.25" customHeight="1">
      <c r="A58" s="3">
        <f t="shared" si="1"/>
        <v>1520</v>
      </c>
      <c r="B58" s="3" t="s">
        <v>397</v>
      </c>
      <c r="C58" s="3" t="s">
        <v>357</v>
      </c>
      <c r="D58" s="3" t="s">
        <v>336</v>
      </c>
      <c r="E58" s="3"/>
      <c r="F58" s="3"/>
      <c r="G58" s="3"/>
      <c r="H58" s="3"/>
      <c r="I58" s="3"/>
      <c r="J58" s="3"/>
      <c r="K58" s="3"/>
      <c r="L58" s="3"/>
      <c r="M58" s="3"/>
      <c r="N58" s="3"/>
      <c r="O58" s="3"/>
      <c r="P58" s="3"/>
      <c r="Q58" s="3"/>
      <c r="R58" s="3"/>
      <c r="S58" s="3"/>
      <c r="T58" s="3"/>
      <c r="U58" s="3"/>
      <c r="V58" s="3"/>
      <c r="W58" s="3"/>
      <c r="X58" s="3"/>
      <c r="Y58" s="3"/>
      <c r="Z58" s="3"/>
    </row>
    <row r="59" ht="11.25" customHeight="1">
      <c r="A59" s="3">
        <f t="shared" si="1"/>
        <v>1530</v>
      </c>
      <c r="B59" s="3" t="s">
        <v>398</v>
      </c>
      <c r="C59" s="3" t="s">
        <v>371</v>
      </c>
      <c r="D59" s="3" t="s">
        <v>336</v>
      </c>
      <c r="E59" s="3"/>
      <c r="F59" s="3"/>
      <c r="G59" s="3"/>
      <c r="H59" s="3"/>
      <c r="I59" s="3"/>
      <c r="J59" s="3"/>
      <c r="K59" s="3"/>
      <c r="L59" s="3"/>
      <c r="M59" s="3"/>
      <c r="N59" s="3"/>
      <c r="O59" s="3"/>
      <c r="P59" s="3"/>
      <c r="Q59" s="3"/>
      <c r="R59" s="3"/>
      <c r="S59" s="3"/>
      <c r="T59" s="3"/>
      <c r="U59" s="3"/>
      <c r="V59" s="3"/>
      <c r="W59" s="3"/>
      <c r="X59" s="3"/>
      <c r="Y59" s="3"/>
      <c r="Z59" s="3"/>
    </row>
    <row r="60" ht="11.25" customHeight="1">
      <c r="A60" s="3">
        <f t="shared" si="1"/>
        <v>1540</v>
      </c>
      <c r="B60" s="3" t="s">
        <v>399</v>
      </c>
      <c r="C60" s="3" t="s">
        <v>371</v>
      </c>
      <c r="D60" s="3" t="s">
        <v>336</v>
      </c>
      <c r="E60" s="3"/>
      <c r="F60" s="3"/>
      <c r="G60" s="3"/>
      <c r="H60" s="3"/>
      <c r="I60" s="3"/>
      <c r="J60" s="3"/>
      <c r="K60" s="3"/>
      <c r="L60" s="3"/>
      <c r="M60" s="3"/>
      <c r="N60" s="3"/>
      <c r="O60" s="3"/>
      <c r="P60" s="3"/>
      <c r="Q60" s="3"/>
      <c r="R60" s="3"/>
      <c r="S60" s="3"/>
      <c r="T60" s="3"/>
      <c r="U60" s="3"/>
      <c r="V60" s="3"/>
      <c r="W60" s="3"/>
      <c r="X60" s="3"/>
      <c r="Y60" s="3"/>
      <c r="Z60" s="3"/>
    </row>
    <row r="61" ht="11.25" customHeight="1">
      <c r="A61" s="3">
        <f t="shared" si="1"/>
        <v>1550</v>
      </c>
      <c r="B61" s="3" t="s">
        <v>400</v>
      </c>
      <c r="C61" s="3" t="s">
        <v>348</v>
      </c>
      <c r="D61" s="3" t="s">
        <v>336</v>
      </c>
      <c r="E61" s="3"/>
      <c r="F61" s="3"/>
      <c r="G61" s="3"/>
      <c r="H61" s="3"/>
      <c r="I61" s="3"/>
      <c r="J61" s="3"/>
      <c r="K61" s="3"/>
      <c r="L61" s="3"/>
      <c r="M61" s="3"/>
      <c r="N61" s="3"/>
      <c r="O61" s="3"/>
      <c r="P61" s="3"/>
      <c r="Q61" s="3"/>
      <c r="R61" s="3"/>
      <c r="S61" s="3"/>
      <c r="T61" s="3"/>
      <c r="U61" s="3"/>
      <c r="V61" s="3"/>
      <c r="W61" s="3"/>
      <c r="X61" s="3"/>
      <c r="Y61" s="3"/>
      <c r="Z61" s="3"/>
    </row>
    <row r="62" ht="11.25" customHeight="1">
      <c r="A62" s="3">
        <f t="shared" si="1"/>
        <v>1560</v>
      </c>
      <c r="B62" s="3" t="s">
        <v>401</v>
      </c>
      <c r="C62" s="3" t="s">
        <v>355</v>
      </c>
      <c r="D62" s="3" t="s">
        <v>336</v>
      </c>
      <c r="E62" s="3"/>
      <c r="F62" s="3"/>
      <c r="G62" s="3"/>
      <c r="H62" s="3"/>
      <c r="I62" s="3"/>
      <c r="J62" s="3"/>
      <c r="K62" s="3"/>
      <c r="L62" s="3"/>
      <c r="M62" s="3"/>
      <c r="N62" s="3"/>
      <c r="O62" s="3"/>
      <c r="P62" s="3"/>
      <c r="Q62" s="3"/>
      <c r="R62" s="3"/>
      <c r="S62" s="3"/>
      <c r="T62" s="3"/>
      <c r="U62" s="3"/>
      <c r="V62" s="3"/>
      <c r="W62" s="3"/>
      <c r="X62" s="3"/>
      <c r="Y62" s="3"/>
      <c r="Z62" s="3"/>
    </row>
    <row r="63" ht="11.25" customHeight="1">
      <c r="A63" s="3">
        <f t="shared" si="1"/>
        <v>1570</v>
      </c>
      <c r="B63" s="3" t="s">
        <v>402</v>
      </c>
      <c r="C63" s="3" t="s">
        <v>371</v>
      </c>
      <c r="D63" s="3" t="s">
        <v>334</v>
      </c>
      <c r="E63" s="3"/>
      <c r="F63" s="3"/>
      <c r="G63" s="3"/>
      <c r="H63" s="3"/>
      <c r="I63" s="3"/>
      <c r="J63" s="3"/>
      <c r="K63" s="3"/>
      <c r="L63" s="3"/>
      <c r="M63" s="3"/>
      <c r="N63" s="3"/>
      <c r="O63" s="3"/>
      <c r="P63" s="3"/>
      <c r="Q63" s="3"/>
      <c r="R63" s="3"/>
      <c r="S63" s="3"/>
      <c r="T63" s="3"/>
      <c r="U63" s="3"/>
      <c r="V63" s="3"/>
      <c r="W63" s="3"/>
      <c r="X63" s="3"/>
      <c r="Y63" s="3"/>
      <c r="Z63" s="3"/>
    </row>
    <row r="64" ht="11.25" customHeight="1">
      <c r="A64" s="3">
        <f t="shared" si="1"/>
        <v>1580</v>
      </c>
      <c r="B64" s="3" t="s">
        <v>45</v>
      </c>
      <c r="C64" s="3" t="s">
        <v>375</v>
      </c>
      <c r="D64" s="3" t="s">
        <v>336</v>
      </c>
      <c r="E64" s="3"/>
      <c r="F64" s="3"/>
      <c r="G64" s="3"/>
      <c r="H64" s="3"/>
      <c r="I64" s="3"/>
      <c r="J64" s="3"/>
      <c r="K64" s="3"/>
      <c r="L64" s="3"/>
      <c r="M64" s="3"/>
      <c r="N64" s="3"/>
      <c r="O64" s="3"/>
      <c r="P64" s="3"/>
      <c r="Q64" s="3"/>
      <c r="R64" s="3"/>
      <c r="S64" s="3"/>
      <c r="T64" s="3"/>
      <c r="U64" s="3"/>
      <c r="V64" s="3"/>
      <c r="W64" s="3"/>
      <c r="X64" s="3"/>
      <c r="Y64" s="3"/>
      <c r="Z64" s="3"/>
    </row>
    <row r="65" ht="11.25" customHeight="1">
      <c r="A65" s="3">
        <f t="shared" si="1"/>
        <v>1590</v>
      </c>
      <c r="B65" s="3" t="s">
        <v>403</v>
      </c>
      <c r="C65" s="3" t="s">
        <v>375</v>
      </c>
      <c r="D65" s="3" t="s">
        <v>336</v>
      </c>
      <c r="E65" s="3"/>
      <c r="F65" s="3"/>
      <c r="G65" s="3"/>
      <c r="H65" s="3"/>
      <c r="I65" s="3"/>
      <c r="J65" s="3"/>
      <c r="K65" s="3"/>
      <c r="L65" s="3"/>
      <c r="M65" s="3"/>
      <c r="N65" s="3"/>
      <c r="O65" s="3"/>
      <c r="P65" s="3"/>
      <c r="Q65" s="3"/>
      <c r="R65" s="3"/>
      <c r="S65" s="3"/>
      <c r="T65" s="3"/>
      <c r="U65" s="3"/>
      <c r="V65" s="3"/>
      <c r="W65" s="3"/>
      <c r="X65" s="3"/>
      <c r="Y65" s="3"/>
      <c r="Z65" s="3"/>
    </row>
    <row r="66" ht="11.25" customHeight="1">
      <c r="A66" s="3">
        <f t="shared" si="1"/>
        <v>1600</v>
      </c>
      <c r="B66" s="3" t="s">
        <v>404</v>
      </c>
      <c r="C66" s="3" t="s">
        <v>384</v>
      </c>
      <c r="D66" s="3" t="s">
        <v>334</v>
      </c>
      <c r="E66" s="3"/>
      <c r="F66" s="3"/>
      <c r="G66" s="3"/>
      <c r="H66" s="3"/>
      <c r="I66" s="3"/>
      <c r="J66" s="3"/>
      <c r="K66" s="3"/>
      <c r="L66" s="3"/>
      <c r="M66" s="3"/>
      <c r="N66" s="3"/>
      <c r="O66" s="3"/>
      <c r="P66" s="3"/>
      <c r="Q66" s="3"/>
      <c r="R66" s="3"/>
      <c r="S66" s="3"/>
      <c r="T66" s="3"/>
      <c r="U66" s="3"/>
      <c r="V66" s="3"/>
      <c r="W66" s="3"/>
      <c r="X66" s="3"/>
      <c r="Y66" s="3"/>
      <c r="Z66" s="3"/>
    </row>
    <row r="67" ht="11.25" customHeight="1">
      <c r="A67" s="3">
        <f t="shared" si="1"/>
        <v>1610</v>
      </c>
      <c r="B67" s="3" t="s">
        <v>405</v>
      </c>
      <c r="C67" s="3" t="s">
        <v>360</v>
      </c>
      <c r="D67" s="3" t="s">
        <v>334</v>
      </c>
      <c r="E67" s="3"/>
      <c r="F67" s="3"/>
      <c r="G67" s="3"/>
      <c r="H67" s="3"/>
      <c r="I67" s="3"/>
      <c r="J67" s="3"/>
      <c r="K67" s="3"/>
      <c r="L67" s="3"/>
      <c r="M67" s="3"/>
      <c r="N67" s="3"/>
      <c r="O67" s="3"/>
      <c r="P67" s="3"/>
      <c r="Q67" s="3"/>
      <c r="R67" s="3"/>
      <c r="S67" s="3"/>
      <c r="T67" s="3"/>
      <c r="U67" s="3"/>
      <c r="V67" s="3"/>
      <c r="W67" s="3"/>
      <c r="X67" s="3"/>
      <c r="Y67" s="3"/>
      <c r="Z67" s="3"/>
    </row>
    <row r="68" ht="11.25" customHeight="1">
      <c r="A68" s="3">
        <f t="shared" si="1"/>
        <v>1620</v>
      </c>
      <c r="B68" s="3" t="s">
        <v>406</v>
      </c>
      <c r="C68" s="3" t="s">
        <v>407</v>
      </c>
      <c r="D68" s="3" t="s">
        <v>336</v>
      </c>
      <c r="E68" s="3"/>
      <c r="F68" s="3"/>
      <c r="G68" s="3"/>
      <c r="H68" s="3"/>
      <c r="I68" s="3"/>
      <c r="J68" s="3"/>
      <c r="K68" s="3"/>
      <c r="L68" s="3"/>
      <c r="M68" s="3"/>
      <c r="N68" s="3"/>
      <c r="O68" s="3"/>
      <c r="P68" s="3"/>
      <c r="Q68" s="3"/>
      <c r="R68" s="3"/>
      <c r="S68" s="3"/>
      <c r="T68" s="3"/>
      <c r="U68" s="3"/>
      <c r="V68" s="3"/>
      <c r="W68" s="3"/>
      <c r="X68" s="3"/>
      <c r="Y68" s="3"/>
      <c r="Z68" s="3"/>
    </row>
    <row r="69" ht="11.25" customHeight="1">
      <c r="A69" s="3">
        <f t="shared" si="1"/>
        <v>1630</v>
      </c>
      <c r="B69" s="3"/>
      <c r="C69" s="3"/>
      <c r="D69" s="3"/>
      <c r="E69" s="3"/>
      <c r="F69" s="3"/>
      <c r="G69" s="3"/>
      <c r="H69" s="3"/>
      <c r="I69" s="3"/>
      <c r="J69" s="3"/>
      <c r="K69" s="3"/>
      <c r="L69" s="3"/>
      <c r="M69" s="3"/>
      <c r="N69" s="3"/>
      <c r="O69" s="3"/>
      <c r="P69" s="3"/>
      <c r="Q69" s="3"/>
      <c r="R69" s="3"/>
      <c r="S69" s="3"/>
      <c r="T69" s="3"/>
      <c r="U69" s="3"/>
      <c r="V69" s="3"/>
      <c r="W69" s="3"/>
      <c r="X69" s="3"/>
      <c r="Y69" s="3"/>
      <c r="Z69" s="3"/>
    </row>
    <row r="70" ht="11.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1.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1.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1.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1.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1.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1.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1.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1.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1.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1.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1.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1.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1.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1.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1.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1.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1.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1.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1.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1.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1.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1.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1.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1.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1.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1.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1.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1.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1.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1.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1.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1.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1.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1.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1.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1.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1.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1.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1.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1.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1.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1.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1.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1.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1.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1.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1.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1.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1.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1.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1.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1.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1.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1.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1.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1.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1.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1.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1.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1.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1.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1.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1.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1.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1.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1.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1.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1.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1.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1.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1.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1.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1.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1.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1.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1.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1.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1.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1.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1.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1.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1.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1.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1.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1.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1.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1.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1.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1.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1.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1.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1.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1.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1.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1.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1.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1.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1.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1.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1.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1.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1.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1.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1.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1.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1.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1.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1.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1.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1.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1.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1.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1.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1.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1.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1.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1.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1.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1.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1.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1.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1.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1.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1.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1.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1.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1.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1.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1.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1.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1.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1.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1.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1.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1.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1.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1.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1.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1.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1.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1.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1.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1.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1.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1.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1.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1.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1.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1.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1.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1.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1.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1.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1.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1.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1.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1.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1.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1.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1.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1.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1.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1.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1.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1.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1.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1.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1.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1.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1.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1.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1.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1.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1.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1.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1.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1.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1.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1.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1.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1.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1.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1.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1.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1.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1.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1.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1.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1.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1.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1.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1.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1.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1.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1.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1.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1.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1.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1.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1.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1.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1.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1.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1.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1.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1.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1.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1.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1.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1.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1.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1.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1.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1.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1.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1.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1.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1.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1.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1.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1.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1.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1.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1.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1.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1.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1.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1.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1.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1.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1.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1.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1.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1.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1.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1.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1.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1.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1.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1.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1.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1.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1.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1.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1.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1.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1.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1.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1.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1.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1.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1.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1.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1.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1.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1.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1.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1.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1.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1.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1.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1.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1.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1.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1.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1.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1.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1.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1.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1.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1.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1.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1.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1.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1.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1.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1.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1.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1.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1.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1.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1.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1.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1.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1.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1.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1.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1.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1.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1.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1.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1.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1.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1.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1.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1.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1.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1.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1.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1.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1.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1.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1.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1.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1.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1.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1.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1.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1.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1.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1.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1.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1.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1.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1.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1.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1.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1.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1.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1.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1.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1.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1.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1.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1.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1.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1.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1.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1.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1.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1.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1.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1.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1.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1.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1.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1.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1.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1.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1.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1.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1.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1.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1.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1.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1.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1.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1.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1.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1.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1.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1.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1.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1.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1.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1.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1.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1.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1.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1.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1.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1.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1.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1.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1.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1.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1.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1.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1.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1.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1.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1.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1.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1.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1.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1.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1.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1.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1.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1.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1.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1.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1.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1.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1.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1.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1.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1.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1.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1.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1.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1.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1.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1.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1.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1.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1.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1.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1.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1.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1.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1.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1.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1.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1.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1.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1.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1.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1.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1.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1.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1.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1.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1.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1.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1.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1.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1.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1.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1.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1.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1.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1.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1.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1.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1.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1.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1.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1.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1.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1.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1.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1.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1.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1.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1.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1.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1.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1.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1.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1.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1.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1.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1.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1.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1.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1.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1.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1.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1.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1.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1.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1.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1.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1.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1.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1.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1.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1.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1.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1.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1.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1.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1.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1.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1.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1.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1.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1.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1.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1.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1.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1.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1.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1.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1.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1.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1.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1.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1.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1.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1.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1.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1.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1.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1.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1.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1.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1.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1.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1.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1.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1.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1.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1.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1.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1.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1.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1.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1.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1.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1.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1.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1.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1.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1.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1.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1.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1.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1.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1.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1.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1.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1.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1.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1.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1.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1.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1.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1.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1.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1.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1.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1.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1.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1.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1.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1.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1.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1.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1.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1.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1.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1.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1.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1.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1.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1.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1.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1.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1.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1.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1.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1.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1.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1.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1.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1.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1.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1.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1.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1.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1.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1.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1.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1.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1.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1.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1.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1.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1.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1.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1.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1.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1.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1.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1.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1.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1.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1.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1.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1.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1.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1.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1.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1.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1.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1.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1.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1.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1.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1.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1.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1.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1.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1.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1.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1.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1.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1.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1.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1.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1.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1.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1.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1.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1.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1.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1.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1.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1.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1.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1.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1.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1.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1.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1.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1.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1.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1.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1.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1.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1.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1.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1.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1.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1.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1.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1.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1.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1.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1.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1.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1.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1.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1.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1.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1.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1.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1.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1.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1.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1.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1.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1.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1.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1.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1.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1.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1.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1.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1.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1.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1.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1.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1.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1.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1.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1.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1.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1.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1.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1.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1.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1.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1.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1.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1.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1.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1.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1.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1.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1.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1.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1.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1.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1.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1.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1.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1.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1.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1.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1.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1.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1.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1.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1.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1.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1.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1.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1.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1.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1.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1.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1.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1.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1.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1.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1.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1.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1.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1.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1.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1.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1.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1.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1.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1.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1.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1.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1.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1.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1.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1.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1.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1.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1.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1.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1.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1.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1.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1.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1.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1.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1.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1.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1.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1.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1.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1.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1.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1.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1.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1.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1.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1.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1.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1.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1.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1.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1.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1.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1.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1.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1.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1.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1.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1.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1.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1.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1.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1.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1.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1.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1.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1.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1.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1.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1.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1.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1.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1.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1.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1.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1.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1.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1.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1.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1.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1.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1.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1.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1.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1.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1.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1.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1.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1.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1.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1.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1.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1.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1.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1.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1.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1.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1.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1.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1.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1.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1.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1.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1.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1.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1.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1.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1.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1.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1.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1.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1.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1.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1.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1.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1.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1.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1.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1.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1.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1.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1.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1.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1.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1.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1.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1.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1.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1.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1.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1.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1.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1.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1.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1.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1.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1.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1.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1.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1.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1.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1.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1.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1.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1.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1.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1.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1.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1.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1.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1.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1.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1.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1.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1.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1.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1.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1.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1.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1.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1.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1.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1.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1.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1.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1.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1.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1.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1.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1.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1.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1.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1.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1.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1.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1.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1.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1.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1.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1.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1.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1.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1.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1.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1.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1.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1.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1.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1.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1.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1.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1.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1.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1.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1.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1.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1.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1.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1.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1.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1.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1.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1.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1.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1.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1.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1.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1.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1.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1.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1.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1.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1.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1.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1.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1.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1.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1.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1.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1.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1.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1.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1.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1.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1.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1.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1.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1.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1.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1.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1.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1.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1.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1.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1.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1.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1.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1.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1.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1.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1.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1.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1.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1.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1.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1.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1.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1.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1.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1.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1.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5:$D$69"/>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11.75"/>
    <col customWidth="1" min="2" max="2" width="13.0"/>
    <col customWidth="1" min="3" max="4" width="4.75"/>
    <col customWidth="1" min="5" max="5" width="7.38"/>
    <col customWidth="1" min="6" max="6" width="15.25"/>
    <col customWidth="1" min="7" max="7" width="55.25"/>
    <col customWidth="1" min="8" max="8" width="10.0"/>
    <col customWidth="1" hidden="1" min="9" max="9" width="3.5"/>
    <col customWidth="1" min="10" max="13" width="6.63"/>
    <col customWidth="1" min="14" max="14" width="5.88"/>
    <col customWidth="1" min="15" max="15" width="15.75"/>
    <col customWidth="1" min="16" max="16" width="11.0"/>
    <col customWidth="1" min="17" max="17" width="19.13"/>
    <col customWidth="1" min="18" max="18" width="9.25"/>
    <col customWidth="1" min="19" max="19" width="7.38"/>
    <col customWidth="1" min="20" max="20" width="6.63"/>
    <col customWidth="1" min="21" max="21" width="7.38"/>
    <col customWidth="1" min="22" max="22" width="5.5"/>
    <col customWidth="1" min="23" max="26" width="7.75"/>
  </cols>
  <sheetData>
    <row r="1" ht="11.25" customHeight="1">
      <c r="A1" s="1">
        <v>1.0</v>
      </c>
      <c r="B1" s="6">
        <v>2.0</v>
      </c>
      <c r="C1" s="1"/>
      <c r="D1" s="1"/>
      <c r="E1" s="7"/>
      <c r="F1" s="3"/>
      <c r="G1" s="7"/>
      <c r="H1" s="3"/>
      <c r="I1" s="3"/>
      <c r="J1" s="3"/>
      <c r="K1" s="3"/>
      <c r="L1" s="3"/>
      <c r="M1" s="3"/>
      <c r="N1" s="3"/>
      <c r="O1" s="3"/>
      <c r="P1" s="3"/>
      <c r="Q1" s="3"/>
      <c r="R1" s="3"/>
      <c r="S1" s="8"/>
      <c r="T1" s="9"/>
      <c r="U1" s="10"/>
      <c r="V1" s="3"/>
      <c r="W1" s="3"/>
      <c r="X1" s="3"/>
      <c r="Y1" s="3"/>
      <c r="Z1" s="3"/>
    </row>
    <row r="2" ht="36.75" customHeight="1">
      <c r="A2" s="11" t="s">
        <v>408</v>
      </c>
      <c r="B2" s="11" t="s">
        <v>409</v>
      </c>
      <c r="C2" s="11"/>
      <c r="D2" s="11"/>
      <c r="E2" s="11" t="s">
        <v>410</v>
      </c>
      <c r="F2" s="11" t="s">
        <v>409</v>
      </c>
      <c r="G2" s="11" t="s">
        <v>411</v>
      </c>
      <c r="H2" s="11"/>
      <c r="I2" s="11" t="s">
        <v>412</v>
      </c>
      <c r="J2" s="11" t="s">
        <v>413</v>
      </c>
      <c r="K2" s="11" t="s">
        <v>414</v>
      </c>
      <c r="L2" s="11" t="s">
        <v>415</v>
      </c>
      <c r="M2" s="11" t="s">
        <v>416</v>
      </c>
      <c r="N2" s="11" t="s">
        <v>417</v>
      </c>
      <c r="O2" s="11" t="s">
        <v>418</v>
      </c>
      <c r="P2" s="11" t="s">
        <v>419</v>
      </c>
      <c r="Q2" s="11" t="s">
        <v>420</v>
      </c>
      <c r="R2" s="11" t="s">
        <v>421</v>
      </c>
      <c r="S2" s="11" t="s">
        <v>422</v>
      </c>
      <c r="T2" s="12" t="s">
        <v>423</v>
      </c>
      <c r="U2" s="13" t="s">
        <v>424</v>
      </c>
      <c r="V2" s="11" t="s">
        <v>425</v>
      </c>
      <c r="W2" s="11"/>
      <c r="X2" s="11"/>
      <c r="Y2" s="11"/>
      <c r="Z2" s="11"/>
    </row>
    <row r="3" ht="11.25" customHeight="1">
      <c r="A3" s="6"/>
      <c r="B3" s="6"/>
      <c r="C3" s="14"/>
      <c r="D3" s="14"/>
      <c r="E3" s="7"/>
      <c r="F3" s="3"/>
      <c r="G3" s="3"/>
      <c r="H3" s="3"/>
      <c r="I3" s="3"/>
      <c r="J3" s="3"/>
      <c r="K3" s="3"/>
      <c r="L3" s="3"/>
      <c r="M3" s="3"/>
      <c r="N3" s="3"/>
      <c r="O3" s="3"/>
      <c r="P3" s="3"/>
      <c r="Q3" s="3"/>
      <c r="R3" s="3"/>
      <c r="S3" s="8"/>
      <c r="T3" s="9"/>
      <c r="U3" s="10"/>
      <c r="V3" s="3"/>
      <c r="W3" s="3"/>
      <c r="X3" s="3"/>
      <c r="Y3" s="3"/>
      <c r="Z3" s="3"/>
    </row>
    <row r="4" ht="11.25" customHeight="1">
      <c r="A4" s="15">
        <f t="array" ref="A4">IF(ISNA(MATCH($E4,'License characters'!$G$2:$G$10186,0))=TRUE,0,INDEX('License characters'!$A$2:$AH$10186,MATCH($E4,'License characters'!$G$2:$G$10186,0),A$1))</f>
        <v>0</v>
      </c>
      <c r="B4" s="16">
        <f t="array" ref="B4">IF(ISNA(MATCH($E4,'License characters'!$G$2:$G$10186,0))=TRUE,0,INDEX('License characters'!$G$2:$AH$10186,MATCH($E4,'License characters'!$G$2:$G$10186,0),B$1))</f>
        <v>0</v>
      </c>
      <c r="C4" s="7"/>
      <c r="D4" s="7"/>
      <c r="E4" s="7">
        <v>505.0</v>
      </c>
      <c r="F4" s="3" t="s">
        <v>426</v>
      </c>
      <c r="G4" s="3" t="s">
        <v>427</v>
      </c>
      <c r="H4" s="3"/>
      <c r="I4" s="3"/>
      <c r="J4" s="3"/>
      <c r="K4" s="3"/>
      <c r="L4" s="3"/>
      <c r="M4" s="3"/>
      <c r="N4" s="3">
        <v>1350.0</v>
      </c>
      <c r="O4" s="3" t="s">
        <v>428</v>
      </c>
      <c r="P4" s="3" t="s">
        <v>318</v>
      </c>
      <c r="Q4" s="3" t="s">
        <v>319</v>
      </c>
      <c r="R4" s="3">
        <v>0.0</v>
      </c>
      <c r="S4" s="8"/>
      <c r="T4" s="9">
        <v>0.0</v>
      </c>
      <c r="U4" s="10"/>
      <c r="V4" s="3" t="s">
        <v>336</v>
      </c>
      <c r="W4" s="3"/>
      <c r="X4" s="3"/>
      <c r="Y4" s="3"/>
      <c r="Z4" s="3"/>
    </row>
    <row r="5" ht="11.25" customHeight="1">
      <c r="A5" s="15">
        <f t="array" ref="A5">IF(ISNA(MATCH($E5,'License characters'!$G$2:$G$10186,0))=TRUE,0,INDEX('License characters'!$A$2:$AH$10186,MATCH($E5,'License characters'!$G$2:$G$10186,0),A$1))</f>
        <v>0</v>
      </c>
      <c r="B5" s="16">
        <f t="array" ref="B5">IF(ISNA(MATCH($E5,'License characters'!$G$2:$G$10186,0))=TRUE,0,INDEX('License characters'!$G$2:$AH$10186,MATCH($E5,'License characters'!$G$2:$G$10186,0),B$1))</f>
        <v>0</v>
      </c>
      <c r="C5" s="7"/>
      <c r="D5" s="7"/>
      <c r="E5" s="7">
        <v>504.0</v>
      </c>
      <c r="F5" s="3" t="s">
        <v>429</v>
      </c>
      <c r="G5" s="3" t="s">
        <v>430</v>
      </c>
      <c r="H5" s="3"/>
      <c r="I5" s="3"/>
      <c r="J5" s="3"/>
      <c r="K5" s="3"/>
      <c r="L5" s="3"/>
      <c r="M5" s="3"/>
      <c r="N5" s="3">
        <v>1430.0</v>
      </c>
      <c r="O5" s="3" t="s">
        <v>387</v>
      </c>
      <c r="P5" s="3" t="s">
        <v>271</v>
      </c>
      <c r="Q5" s="3" t="s">
        <v>272</v>
      </c>
      <c r="R5" s="3">
        <v>0.0</v>
      </c>
      <c r="S5" s="8"/>
      <c r="T5" s="9">
        <v>0.0</v>
      </c>
      <c r="U5" s="10"/>
      <c r="V5" s="3" t="s">
        <v>336</v>
      </c>
      <c r="W5" s="3"/>
      <c r="X5" s="3"/>
      <c r="Y5" s="3"/>
      <c r="Z5" s="3"/>
    </row>
    <row r="6" ht="11.25" customHeight="1">
      <c r="A6" s="15">
        <f t="array" ref="A6">IF(ISNA(MATCH($E6,'License characters'!$G$2:$G$10186,0))=TRUE,0,INDEX('License characters'!$A$2:$AH$10186,MATCH($E6,'License characters'!$G$2:$G$10186,0),A$1))</f>
        <v>0</v>
      </c>
      <c r="B6" s="16">
        <f t="array" ref="B6">IF(ISNA(MATCH($E6,'License characters'!$G$2:$G$10186,0))=TRUE,0,INDEX('License characters'!$G$2:$AH$10186,MATCH($E6,'License characters'!$G$2:$G$10186,0),B$1))</f>
        <v>0</v>
      </c>
      <c r="C6" s="7"/>
      <c r="D6" s="7"/>
      <c r="E6" s="7">
        <v>503.0</v>
      </c>
      <c r="F6" s="3" t="s">
        <v>431</v>
      </c>
      <c r="G6" s="3" t="s">
        <v>432</v>
      </c>
      <c r="H6" s="3"/>
      <c r="I6" s="3"/>
      <c r="J6" s="3"/>
      <c r="K6" s="3"/>
      <c r="L6" s="3"/>
      <c r="M6" s="3"/>
      <c r="N6" s="3">
        <v>1020.0</v>
      </c>
      <c r="O6" s="3" t="s">
        <v>337</v>
      </c>
      <c r="P6" s="3" t="s">
        <v>433</v>
      </c>
      <c r="Q6" s="3" t="s">
        <v>434</v>
      </c>
      <c r="R6" s="3">
        <v>0.0</v>
      </c>
      <c r="S6" s="8"/>
      <c r="T6" s="9">
        <v>0.0</v>
      </c>
      <c r="U6" s="10"/>
      <c r="V6" s="3" t="s">
        <v>334</v>
      </c>
      <c r="W6" s="3"/>
      <c r="X6" s="3"/>
      <c r="Y6" s="3"/>
      <c r="Z6" s="3"/>
    </row>
    <row r="7" ht="11.25" customHeight="1">
      <c r="A7" s="15">
        <f t="array" ref="A7">IF(ISNA(MATCH($E7,'License characters'!$G$2:$G$10186,0))=TRUE,0,INDEX('License characters'!$A$2:$AH$10186,MATCH($E7,'License characters'!$G$2:$G$10186,0),A$1))</f>
        <v>0</v>
      </c>
      <c r="B7" s="16">
        <f t="array" ref="B7">IF(ISNA(MATCH($E7,'License characters'!$G$2:$G$10186,0))=TRUE,0,INDEX('License characters'!$G$2:$AH$10186,MATCH($E7,'License characters'!$G$2:$G$10186,0),B$1))</f>
        <v>0</v>
      </c>
      <c r="C7" s="7"/>
      <c r="D7" s="7"/>
      <c r="E7" s="7">
        <v>502.0</v>
      </c>
      <c r="F7" s="3" t="s">
        <v>435</v>
      </c>
      <c r="G7" s="3" t="s">
        <v>436</v>
      </c>
      <c r="H7" s="3"/>
      <c r="I7" s="3"/>
      <c r="J7" s="3"/>
      <c r="K7" s="3"/>
      <c r="L7" s="3"/>
      <c r="M7" s="3"/>
      <c r="N7" s="3">
        <v>1020.0</v>
      </c>
      <c r="O7" s="3" t="s">
        <v>337</v>
      </c>
      <c r="P7" s="3" t="s">
        <v>437</v>
      </c>
      <c r="Q7" s="3" t="s">
        <v>438</v>
      </c>
      <c r="R7" s="3">
        <v>0.0</v>
      </c>
      <c r="S7" s="8"/>
      <c r="T7" s="9">
        <v>0.0</v>
      </c>
      <c r="U7" s="10"/>
      <c r="V7" s="3" t="s">
        <v>334</v>
      </c>
      <c r="W7" s="3"/>
      <c r="X7" s="3"/>
      <c r="Y7" s="3"/>
      <c r="Z7" s="3"/>
    </row>
    <row r="8" ht="11.25" customHeight="1">
      <c r="A8" s="15">
        <f t="array" ref="A8">IF(ISNA(MATCH($E8,'License characters'!$G$2:$G$10186,0))=TRUE,0,INDEX('License characters'!$A$2:$AH$10186,MATCH($E8,'License characters'!$G$2:$G$10186,0),A$1))</f>
        <v>0</v>
      </c>
      <c r="B8" s="16">
        <f t="array" ref="B8">IF(ISNA(MATCH($E8,'License characters'!$G$2:$G$10186,0))=TRUE,0,INDEX('License characters'!$G$2:$AH$10186,MATCH($E8,'License characters'!$G$2:$G$10186,0),B$1))</f>
        <v>0</v>
      </c>
      <c r="C8" s="7"/>
      <c r="D8" s="7"/>
      <c r="E8" s="7">
        <v>501.0</v>
      </c>
      <c r="F8" s="3" t="s">
        <v>439</v>
      </c>
      <c r="G8" s="3" t="s">
        <v>440</v>
      </c>
      <c r="H8" s="3"/>
      <c r="I8" s="3"/>
      <c r="J8" s="3"/>
      <c r="K8" s="3"/>
      <c r="L8" s="3"/>
      <c r="M8" s="3"/>
      <c r="N8" s="3">
        <v>1020.0</v>
      </c>
      <c r="O8" s="3" t="s">
        <v>337</v>
      </c>
      <c r="P8" s="3" t="s">
        <v>441</v>
      </c>
      <c r="Q8" s="3" t="s">
        <v>224</v>
      </c>
      <c r="R8" s="3">
        <v>0.0</v>
      </c>
      <c r="S8" s="8"/>
      <c r="T8" s="9">
        <v>0.0</v>
      </c>
      <c r="U8" s="10"/>
      <c r="V8" s="3" t="s">
        <v>334</v>
      </c>
      <c r="W8" s="3"/>
      <c r="X8" s="3"/>
      <c r="Y8" s="3"/>
      <c r="Z8" s="3"/>
    </row>
    <row r="9" ht="11.25" customHeight="1">
      <c r="A9" s="15">
        <f t="array" ref="A9">IF(ISNA(MATCH($E9,'License characters'!$G$2:$G$10186,0))=TRUE,0,INDEX('License characters'!$A$2:$AH$10186,MATCH($E9,'License characters'!$G$2:$G$10186,0),A$1))</f>
        <v>0</v>
      </c>
      <c r="B9" s="16">
        <f t="array" ref="B9">IF(ISNA(MATCH($E9,'License characters'!$G$2:$G$10186,0))=TRUE,0,INDEX('License characters'!$G$2:$AH$10186,MATCH($E9,'License characters'!$G$2:$G$10186,0),B$1))</f>
        <v>0</v>
      </c>
      <c r="C9" s="7"/>
      <c r="D9" s="7"/>
      <c r="E9" s="7">
        <v>500.0</v>
      </c>
      <c r="F9" s="3" t="s">
        <v>442</v>
      </c>
      <c r="G9" s="3" t="s">
        <v>443</v>
      </c>
      <c r="H9" s="3"/>
      <c r="I9" s="3"/>
      <c r="J9" s="3"/>
      <c r="K9" s="3"/>
      <c r="L9" s="3"/>
      <c r="M9" s="3"/>
      <c r="N9" s="3">
        <v>1340.0</v>
      </c>
      <c r="O9" s="3" t="s">
        <v>374</v>
      </c>
      <c r="P9" s="3" t="s">
        <v>444</v>
      </c>
      <c r="Q9" s="3" t="s">
        <v>149</v>
      </c>
      <c r="R9" s="3">
        <v>0.0</v>
      </c>
      <c r="S9" s="8"/>
      <c r="T9" s="9">
        <v>89.99</v>
      </c>
      <c r="U9" s="10"/>
      <c r="V9" s="3" t="s">
        <v>334</v>
      </c>
      <c r="W9" s="3"/>
      <c r="X9" s="3"/>
      <c r="Y9" s="3"/>
      <c r="Z9" s="3"/>
    </row>
    <row r="10" ht="11.25" customHeight="1">
      <c r="A10" s="15">
        <f t="array" ref="A10">IF(ISNA(MATCH($E10,'License characters'!$G$2:$G$10186,0))=TRUE,0,INDEX('License characters'!$A$2:$AH$10186,MATCH($E10,'License characters'!$G$2:$G$10186,0),A$1))</f>
        <v>0</v>
      </c>
      <c r="B10" s="16">
        <f t="array" ref="B10">IF(ISNA(MATCH($E10,'License characters'!$G$2:$G$10186,0))=TRUE,0,INDEX('License characters'!$G$2:$AH$10186,MATCH($E10,'License characters'!$G$2:$G$10186,0),B$1))</f>
        <v>0</v>
      </c>
      <c r="C10" s="7"/>
      <c r="D10" s="7"/>
      <c r="E10" s="7">
        <v>499.0</v>
      </c>
      <c r="F10" s="3" t="s">
        <v>445</v>
      </c>
      <c r="G10" s="3" t="s">
        <v>446</v>
      </c>
      <c r="H10" s="3"/>
      <c r="I10" s="3"/>
      <c r="J10" s="3"/>
      <c r="K10" s="3"/>
      <c r="L10" s="3"/>
      <c r="M10" s="3"/>
      <c r="N10" s="3">
        <v>1340.0</v>
      </c>
      <c r="O10" s="3" t="s">
        <v>374</v>
      </c>
      <c r="P10" s="3" t="s">
        <v>444</v>
      </c>
      <c r="Q10" s="3" t="s">
        <v>149</v>
      </c>
      <c r="R10" s="3">
        <v>0.0</v>
      </c>
      <c r="S10" s="8"/>
      <c r="T10" s="9">
        <v>89.99</v>
      </c>
      <c r="U10" s="10"/>
      <c r="V10" s="3" t="s">
        <v>334</v>
      </c>
      <c r="W10" s="3"/>
      <c r="X10" s="3"/>
      <c r="Y10" s="3"/>
      <c r="Z10" s="3"/>
    </row>
    <row r="11" ht="11.25" customHeight="1">
      <c r="A11" s="15">
        <f t="array" ref="A11">IF(ISNA(MATCH($E11,'License characters'!$G$2:$G$10186,0))=TRUE,0,INDEX('License characters'!$A$2:$AH$10186,MATCH($E11,'License characters'!$G$2:$G$10186,0),A$1))</f>
        <v>0</v>
      </c>
      <c r="B11" s="16">
        <f t="array" ref="B11">IF(ISNA(MATCH($E11,'License characters'!$G$2:$G$10186,0))=TRUE,0,INDEX('License characters'!$G$2:$AH$10186,MATCH($E11,'License characters'!$G$2:$G$10186,0),B$1))</f>
        <v>0</v>
      </c>
      <c r="C11" s="7"/>
      <c r="D11" s="7"/>
      <c r="E11" s="7">
        <v>498.0</v>
      </c>
      <c r="F11" s="3" t="s">
        <v>447</v>
      </c>
      <c r="G11" s="3" t="s">
        <v>448</v>
      </c>
      <c r="H11" s="3" t="s">
        <v>449</v>
      </c>
      <c r="I11" s="3"/>
      <c r="J11" s="3"/>
      <c r="K11" s="3"/>
      <c r="L11" s="3"/>
      <c r="M11" s="3"/>
      <c r="N11" s="3">
        <v>1340.0</v>
      </c>
      <c r="O11" s="3" t="s">
        <v>374</v>
      </c>
      <c r="P11" s="3" t="s">
        <v>444</v>
      </c>
      <c r="Q11" s="3" t="s">
        <v>149</v>
      </c>
      <c r="R11" s="3">
        <v>217.0</v>
      </c>
      <c r="S11" s="8"/>
      <c r="T11" s="9">
        <v>189.99</v>
      </c>
      <c r="U11" s="10">
        <v>44110.0</v>
      </c>
      <c r="V11" s="3" t="s">
        <v>334</v>
      </c>
      <c r="W11" s="3"/>
      <c r="X11" s="3"/>
      <c r="Y11" s="3"/>
      <c r="Z11" s="3"/>
    </row>
    <row r="12" ht="11.25" customHeight="1">
      <c r="A12" s="15">
        <f t="array" ref="A12">IF(ISNA(MATCH($E12,'License characters'!$G$2:$G$10186,0))=TRUE,0,INDEX('License characters'!$A$2:$AH$10186,MATCH($E12,'License characters'!$G$2:$G$10186,0),A$1))</f>
        <v>0</v>
      </c>
      <c r="B12" s="16">
        <f t="array" ref="B12">IF(ISNA(MATCH($E12,'License characters'!$G$2:$G$10186,0))=TRUE,0,INDEX('License characters'!$G$2:$AH$10186,MATCH($E12,'License characters'!$G$2:$G$10186,0),B$1))</f>
        <v>0</v>
      </c>
      <c r="C12" s="7"/>
      <c r="D12" s="7"/>
      <c r="E12" s="7">
        <v>497.0</v>
      </c>
      <c r="F12" s="3" t="s">
        <v>450</v>
      </c>
      <c r="G12" s="3" t="s">
        <v>451</v>
      </c>
      <c r="H12" s="3" t="s">
        <v>449</v>
      </c>
      <c r="I12" s="3"/>
      <c r="J12" s="3"/>
      <c r="K12" s="3"/>
      <c r="L12" s="3"/>
      <c r="M12" s="3"/>
      <c r="N12" s="3">
        <v>1340.0</v>
      </c>
      <c r="O12" s="3" t="s">
        <v>374</v>
      </c>
      <c r="P12" s="3" t="s">
        <v>444</v>
      </c>
      <c r="Q12" s="3" t="s">
        <v>149</v>
      </c>
      <c r="R12" s="3">
        <v>24.0</v>
      </c>
      <c r="S12" s="8"/>
      <c r="T12" s="9">
        <v>99.99</v>
      </c>
      <c r="U12" s="10">
        <v>44110.0</v>
      </c>
      <c r="V12" s="3" t="s">
        <v>334</v>
      </c>
      <c r="W12" s="3"/>
      <c r="X12" s="3"/>
      <c r="Y12" s="3"/>
      <c r="Z12" s="3"/>
    </row>
    <row r="13" ht="11.25" customHeight="1">
      <c r="A13" s="15">
        <f t="array" ref="A13">IF(ISNA(MATCH($E13,'License characters'!$G$2:$G$10186,0))=TRUE,0,INDEX('License characters'!$A$2:$AH$10186,MATCH($E13,'License characters'!$G$2:$G$10186,0),A$1))</f>
        <v>0</v>
      </c>
      <c r="B13" s="16">
        <f t="array" ref="B13">IF(ISNA(MATCH($E13,'License characters'!$G$2:$G$10186,0))=TRUE,0,INDEX('License characters'!$G$2:$AH$10186,MATCH($E13,'License characters'!$G$2:$G$10186,0),B$1))</f>
        <v>0</v>
      </c>
      <c r="C13" s="7"/>
      <c r="D13" s="7"/>
      <c r="E13" s="7">
        <v>496.0</v>
      </c>
      <c r="F13" s="3" t="s">
        <v>452</v>
      </c>
      <c r="G13" s="3" t="s">
        <v>453</v>
      </c>
      <c r="H13" s="3" t="s">
        <v>449</v>
      </c>
      <c r="I13" s="3"/>
      <c r="J13" s="3"/>
      <c r="K13" s="3"/>
      <c r="L13" s="3"/>
      <c r="M13" s="3"/>
      <c r="N13" s="3">
        <v>1340.0</v>
      </c>
      <c r="O13" s="3" t="s">
        <v>374</v>
      </c>
      <c r="P13" s="3" t="s">
        <v>444</v>
      </c>
      <c r="Q13" s="3" t="s">
        <v>149</v>
      </c>
      <c r="R13" s="3">
        <v>232.0</v>
      </c>
      <c r="S13" s="8"/>
      <c r="T13" s="9">
        <v>99.99</v>
      </c>
      <c r="U13" s="10">
        <v>44110.0</v>
      </c>
      <c r="V13" s="3" t="s">
        <v>334</v>
      </c>
      <c r="W13" s="3"/>
      <c r="X13" s="3"/>
      <c r="Y13" s="3"/>
      <c r="Z13" s="3"/>
    </row>
    <row r="14" ht="11.25" customHeight="1">
      <c r="A14" s="15">
        <f t="array" ref="A14">IF(ISNA(MATCH($E14,'License characters'!$G$2:$G$10186,0))=TRUE,0,INDEX('License characters'!$A$2:$AH$10186,MATCH($E14,'License characters'!$G$2:$G$10186,0),A$1))</f>
        <v>0</v>
      </c>
      <c r="B14" s="16">
        <f t="array" ref="B14">IF(ISNA(MATCH($E14,'License characters'!$G$2:$G$10186,0))=TRUE,0,INDEX('License characters'!$G$2:$AH$10186,MATCH($E14,'License characters'!$G$2:$G$10186,0),B$1))</f>
        <v>0</v>
      </c>
      <c r="C14" s="7"/>
      <c r="D14" s="7"/>
      <c r="E14" s="7">
        <v>495.0</v>
      </c>
      <c r="F14" s="3" t="s">
        <v>454</v>
      </c>
      <c r="G14" s="3" t="s">
        <v>455</v>
      </c>
      <c r="H14" s="3" t="s">
        <v>449</v>
      </c>
      <c r="I14" s="3"/>
      <c r="J14" s="3"/>
      <c r="K14" s="3"/>
      <c r="L14" s="3"/>
      <c r="M14" s="3"/>
      <c r="N14" s="3">
        <v>1340.0</v>
      </c>
      <c r="O14" s="3" t="s">
        <v>374</v>
      </c>
      <c r="P14" s="3" t="s">
        <v>444</v>
      </c>
      <c r="Q14" s="3" t="s">
        <v>149</v>
      </c>
      <c r="R14" s="3">
        <v>0.0</v>
      </c>
      <c r="S14" s="8"/>
      <c r="T14" s="9">
        <v>0.0</v>
      </c>
      <c r="U14" s="10">
        <v>44110.0</v>
      </c>
      <c r="V14" s="3" t="s">
        <v>334</v>
      </c>
      <c r="W14" s="3"/>
      <c r="X14" s="3"/>
      <c r="Y14" s="3"/>
      <c r="Z14" s="3"/>
    </row>
    <row r="15" ht="11.25" customHeight="1">
      <c r="A15" s="15">
        <f t="array" ref="A15">IF(ISNA(MATCH($E15,'License characters'!$G$2:$G$10186,0))=TRUE,0,INDEX('License characters'!$A$2:$AH$10186,MATCH($E15,'License characters'!$G$2:$G$10186,0),A$1))</f>
        <v>0</v>
      </c>
      <c r="B15" s="16">
        <f t="array" ref="B15">IF(ISNA(MATCH($E15,'License characters'!$G$2:$G$10186,0))=TRUE,0,INDEX('License characters'!$G$2:$AH$10186,MATCH($E15,'License characters'!$G$2:$G$10186,0),B$1))</f>
        <v>0</v>
      </c>
      <c r="C15" s="7"/>
      <c r="D15" s="7"/>
      <c r="E15" s="7">
        <v>494.0</v>
      </c>
      <c r="F15" s="3" t="s">
        <v>456</v>
      </c>
      <c r="G15" s="3" t="s">
        <v>457</v>
      </c>
      <c r="H15" s="3"/>
      <c r="I15" s="3"/>
      <c r="J15" s="3"/>
      <c r="K15" s="3"/>
      <c r="L15" s="3"/>
      <c r="M15" s="3"/>
      <c r="N15" s="3">
        <v>1090.0</v>
      </c>
      <c r="O15" s="3" t="s">
        <v>75</v>
      </c>
      <c r="P15" s="3" t="s">
        <v>229</v>
      </c>
      <c r="Q15" s="3" t="s">
        <v>230</v>
      </c>
      <c r="R15" s="3">
        <v>0.0</v>
      </c>
      <c r="S15" s="8"/>
      <c r="T15" s="9">
        <v>0.0</v>
      </c>
      <c r="U15" s="10"/>
      <c r="V15" s="3" t="s">
        <v>336</v>
      </c>
      <c r="W15" s="3"/>
      <c r="X15" s="3"/>
      <c r="Y15" s="3"/>
      <c r="Z15" s="3"/>
    </row>
    <row r="16" ht="11.25" customHeight="1">
      <c r="A16" s="15">
        <f t="array" ref="A16">IF(ISNA(MATCH($E16,'License characters'!$G$2:$G$10186,0))=TRUE,0,INDEX('License characters'!$A$2:$AH$10186,MATCH($E16,'License characters'!$G$2:$G$10186,0),A$1))</f>
        <v>0</v>
      </c>
      <c r="B16" s="16">
        <f t="array" ref="B16">IF(ISNA(MATCH($E16,'License characters'!$G$2:$G$10186,0))=TRUE,0,INDEX('License characters'!$G$2:$AH$10186,MATCH($E16,'License characters'!$G$2:$G$10186,0),B$1))</f>
        <v>0</v>
      </c>
      <c r="C16" s="7"/>
      <c r="D16" s="7"/>
      <c r="E16" s="7">
        <v>493.0</v>
      </c>
      <c r="F16" s="3" t="s">
        <v>458</v>
      </c>
      <c r="G16" s="3" t="s">
        <v>459</v>
      </c>
      <c r="H16" s="3"/>
      <c r="I16" s="3"/>
      <c r="J16" s="3"/>
      <c r="K16" s="3"/>
      <c r="L16" s="3"/>
      <c r="M16" s="3"/>
      <c r="N16" s="3">
        <v>1090.0</v>
      </c>
      <c r="O16" s="3" t="s">
        <v>75</v>
      </c>
      <c r="P16" s="3" t="s">
        <v>229</v>
      </c>
      <c r="Q16" s="3" t="s">
        <v>230</v>
      </c>
      <c r="R16" s="3">
        <v>0.0</v>
      </c>
      <c r="S16" s="8"/>
      <c r="T16" s="9">
        <v>0.0</v>
      </c>
      <c r="U16" s="10"/>
      <c r="V16" s="3" t="s">
        <v>336</v>
      </c>
      <c r="W16" s="3"/>
      <c r="X16" s="3"/>
      <c r="Y16" s="3"/>
      <c r="Z16" s="3"/>
    </row>
    <row r="17" ht="11.25" customHeight="1">
      <c r="A17" s="15">
        <f t="array" ref="A17">IF(ISNA(MATCH($E17,'License characters'!$G$2:$G$10186,0))=TRUE,0,INDEX('License characters'!$A$2:$AH$10186,MATCH($E17,'License characters'!$G$2:$G$10186,0),A$1))</f>
        <v>0</v>
      </c>
      <c r="B17" s="16">
        <f t="array" ref="B17">IF(ISNA(MATCH($E17,'License characters'!$G$2:$G$10186,0))=TRUE,0,INDEX('License characters'!$G$2:$AH$10186,MATCH($E17,'License characters'!$G$2:$G$10186,0),B$1))</f>
        <v>0</v>
      </c>
      <c r="C17" s="7"/>
      <c r="D17" s="7"/>
      <c r="E17" s="7">
        <v>492.0</v>
      </c>
      <c r="F17" s="3" t="s">
        <v>460</v>
      </c>
      <c r="G17" s="3" t="s">
        <v>461</v>
      </c>
      <c r="H17" s="3"/>
      <c r="I17" s="3"/>
      <c r="J17" s="3"/>
      <c r="K17" s="3"/>
      <c r="L17" s="3"/>
      <c r="M17" s="3"/>
      <c r="N17" s="3">
        <v>1090.0</v>
      </c>
      <c r="O17" s="3" t="s">
        <v>75</v>
      </c>
      <c r="P17" s="3" t="s">
        <v>229</v>
      </c>
      <c r="Q17" s="3" t="s">
        <v>230</v>
      </c>
      <c r="R17" s="3">
        <v>0.0</v>
      </c>
      <c r="S17" s="8"/>
      <c r="T17" s="9">
        <v>0.0</v>
      </c>
      <c r="U17" s="10"/>
      <c r="V17" s="3" t="s">
        <v>336</v>
      </c>
      <c r="W17" s="3"/>
      <c r="X17" s="3"/>
      <c r="Y17" s="3"/>
      <c r="Z17" s="3"/>
    </row>
    <row r="18" ht="11.25" customHeight="1">
      <c r="A18" s="15">
        <f t="array" ref="A18">IF(ISNA(MATCH($E18,'License characters'!$G$2:$G$10186,0))=TRUE,0,INDEX('License characters'!$A$2:$AH$10186,MATCH($E18,'License characters'!$G$2:$G$10186,0),A$1))</f>
        <v>0</v>
      </c>
      <c r="B18" s="16">
        <f t="array" ref="B18">IF(ISNA(MATCH($E18,'License characters'!$G$2:$G$10186,0))=TRUE,0,INDEX('License characters'!$G$2:$AH$10186,MATCH($E18,'License characters'!$G$2:$G$10186,0),B$1))</f>
        <v>0</v>
      </c>
      <c r="C18" s="7"/>
      <c r="D18" s="7"/>
      <c r="E18" s="7">
        <v>491.0</v>
      </c>
      <c r="F18" s="3" t="s">
        <v>462</v>
      </c>
      <c r="G18" s="3" t="s">
        <v>463</v>
      </c>
      <c r="H18" s="3"/>
      <c r="I18" s="3"/>
      <c r="J18" s="3"/>
      <c r="K18" s="3"/>
      <c r="L18" s="3"/>
      <c r="M18" s="3"/>
      <c r="N18" s="3">
        <v>1090.0</v>
      </c>
      <c r="O18" s="3" t="s">
        <v>75</v>
      </c>
      <c r="P18" s="3" t="s">
        <v>229</v>
      </c>
      <c r="Q18" s="3" t="s">
        <v>230</v>
      </c>
      <c r="R18" s="3">
        <v>0.0</v>
      </c>
      <c r="S18" s="8"/>
      <c r="T18" s="9">
        <v>0.0</v>
      </c>
      <c r="U18" s="10"/>
      <c r="V18" s="3" t="s">
        <v>336</v>
      </c>
      <c r="W18" s="3"/>
      <c r="X18" s="3"/>
      <c r="Y18" s="3"/>
      <c r="Z18" s="3"/>
    </row>
    <row r="19" ht="11.25" customHeight="1">
      <c r="A19" s="15">
        <f t="array" ref="A19">IF(ISNA(MATCH($E19,'License characters'!$G$2:$G$10186,0))=TRUE,0,INDEX('License characters'!$A$2:$AH$10186,MATCH($E19,'License characters'!$G$2:$G$10186,0),A$1))</f>
        <v>0</v>
      </c>
      <c r="B19" s="16">
        <f t="array" ref="B19">IF(ISNA(MATCH($E19,'License characters'!$G$2:$G$10186,0))=TRUE,0,INDEX('License characters'!$G$2:$AH$10186,MATCH($E19,'License characters'!$G$2:$G$10186,0),B$1))</f>
        <v>0</v>
      </c>
      <c r="C19" s="7"/>
      <c r="D19" s="7"/>
      <c r="E19" s="7">
        <v>490.0</v>
      </c>
      <c r="F19" s="3" t="s">
        <v>464</v>
      </c>
      <c r="G19" s="3" t="s">
        <v>465</v>
      </c>
      <c r="H19" s="3"/>
      <c r="I19" s="3"/>
      <c r="J19" s="3"/>
      <c r="K19" s="3"/>
      <c r="L19" s="3"/>
      <c r="M19" s="3"/>
      <c r="N19" s="3">
        <v>1090.0</v>
      </c>
      <c r="O19" s="3" t="s">
        <v>75</v>
      </c>
      <c r="P19" s="3" t="s">
        <v>229</v>
      </c>
      <c r="Q19" s="3" t="s">
        <v>230</v>
      </c>
      <c r="R19" s="3">
        <v>0.0</v>
      </c>
      <c r="S19" s="8"/>
      <c r="T19" s="9">
        <v>0.0</v>
      </c>
      <c r="U19" s="10"/>
      <c r="V19" s="3" t="s">
        <v>336</v>
      </c>
      <c r="W19" s="3"/>
      <c r="X19" s="3"/>
      <c r="Y19" s="3"/>
      <c r="Z19" s="3"/>
    </row>
    <row r="20" ht="11.25" customHeight="1">
      <c r="A20" s="15">
        <f t="array" ref="A20">IF(ISNA(MATCH($E20,'License characters'!$G$2:$G$10186,0))=TRUE,0,INDEX('License characters'!$A$2:$AH$10186,MATCH($E20,'License characters'!$G$2:$G$10186,0),A$1))</f>
        <v>0</v>
      </c>
      <c r="B20" s="16">
        <f t="array" ref="B20">IF(ISNA(MATCH($E20,'License characters'!$G$2:$G$10186,0))=TRUE,0,INDEX('License characters'!$G$2:$AH$10186,MATCH($E20,'License characters'!$G$2:$G$10186,0),B$1))</f>
        <v>0</v>
      </c>
      <c r="C20" s="7"/>
      <c r="D20" s="7"/>
      <c r="E20" s="7">
        <v>489.0</v>
      </c>
      <c r="F20" s="3" t="s">
        <v>466</v>
      </c>
      <c r="G20" s="3" t="s">
        <v>467</v>
      </c>
      <c r="H20" s="3"/>
      <c r="I20" s="3"/>
      <c r="J20" s="3"/>
      <c r="K20" s="3"/>
      <c r="L20" s="3"/>
      <c r="M20" s="3"/>
      <c r="N20" s="3">
        <v>1610.0</v>
      </c>
      <c r="O20" s="3" t="s">
        <v>405</v>
      </c>
      <c r="P20" s="3" t="s">
        <v>314</v>
      </c>
      <c r="Q20" s="3" t="s">
        <v>315</v>
      </c>
      <c r="R20" s="3">
        <v>0.0</v>
      </c>
      <c r="S20" s="8"/>
      <c r="T20" s="9">
        <v>0.0</v>
      </c>
      <c r="U20" s="10"/>
      <c r="V20" s="3" t="s">
        <v>334</v>
      </c>
      <c r="W20" s="3"/>
      <c r="X20" s="3"/>
      <c r="Y20" s="3"/>
      <c r="Z20" s="3"/>
    </row>
    <row r="21" ht="11.25" customHeight="1">
      <c r="A21" s="15">
        <f t="array" ref="A21">IF(ISNA(MATCH($E21,'License characters'!$G$2:$G$10186,0))=TRUE,0,INDEX('License characters'!$A$2:$AH$10186,MATCH($E21,'License characters'!$G$2:$G$10186,0),A$1))</f>
        <v>0</v>
      </c>
      <c r="B21" s="16">
        <f t="array" ref="B21">IF(ISNA(MATCH($E21,'License characters'!$G$2:$G$10186,0))=TRUE,0,INDEX('License characters'!$G$2:$AH$10186,MATCH($E21,'License characters'!$G$2:$G$10186,0),B$1))</f>
        <v>0</v>
      </c>
      <c r="C21" s="7"/>
      <c r="D21" s="7"/>
      <c r="E21" s="7">
        <v>488.0</v>
      </c>
      <c r="F21" s="3" t="s">
        <v>468</v>
      </c>
      <c r="G21" s="3" t="s">
        <v>469</v>
      </c>
      <c r="H21" s="3"/>
      <c r="I21" s="3"/>
      <c r="J21" s="3"/>
      <c r="K21" s="3"/>
      <c r="L21" s="3"/>
      <c r="M21" s="3"/>
      <c r="N21" s="3">
        <v>1120.0</v>
      </c>
      <c r="O21" s="3" t="s">
        <v>317</v>
      </c>
      <c r="P21" s="3" t="s">
        <v>316</v>
      </c>
      <c r="Q21" s="3" t="s">
        <v>317</v>
      </c>
      <c r="R21" s="3">
        <v>0.0</v>
      </c>
      <c r="S21" s="8"/>
      <c r="T21" s="9">
        <v>0.0</v>
      </c>
      <c r="U21" s="10"/>
      <c r="V21" s="3" t="s">
        <v>336</v>
      </c>
      <c r="W21" s="3"/>
      <c r="X21" s="3"/>
      <c r="Y21" s="3"/>
      <c r="Z21" s="3"/>
    </row>
    <row r="22" ht="11.25" customHeight="1">
      <c r="A22" s="15">
        <f t="array" ref="A22">IF(ISNA(MATCH($E22,'License characters'!$G$2:$G$10186,0))=TRUE,0,INDEX('License characters'!$A$2:$AH$10186,MATCH($E22,'License characters'!$G$2:$G$10186,0),A$1))</f>
        <v>0</v>
      </c>
      <c r="B22" s="16">
        <f t="array" ref="B22">IF(ISNA(MATCH($E22,'License characters'!$G$2:$G$10186,0))=TRUE,0,INDEX('License characters'!$G$2:$AH$10186,MATCH($E22,'License characters'!$G$2:$G$10186,0),B$1))</f>
        <v>0</v>
      </c>
      <c r="C22" s="7"/>
      <c r="D22" s="7"/>
      <c r="E22" s="7">
        <v>487.0</v>
      </c>
      <c r="F22" s="3" t="s">
        <v>470</v>
      </c>
      <c r="G22" s="3" t="s">
        <v>471</v>
      </c>
      <c r="H22" s="3"/>
      <c r="I22" s="3"/>
      <c r="J22" s="3"/>
      <c r="K22" s="3"/>
      <c r="L22" s="3"/>
      <c r="M22" s="3"/>
      <c r="N22" s="3">
        <v>1350.0</v>
      </c>
      <c r="O22" s="3" t="s">
        <v>428</v>
      </c>
      <c r="P22" s="3" t="s">
        <v>318</v>
      </c>
      <c r="Q22" s="3" t="s">
        <v>319</v>
      </c>
      <c r="R22" s="3">
        <v>0.0</v>
      </c>
      <c r="S22" s="8"/>
      <c r="T22" s="9">
        <v>0.0</v>
      </c>
      <c r="U22" s="10"/>
      <c r="V22" s="3" t="s">
        <v>336</v>
      </c>
      <c r="W22" s="3"/>
      <c r="X22" s="3"/>
      <c r="Y22" s="3"/>
      <c r="Z22" s="3"/>
    </row>
    <row r="23" ht="11.25" customHeight="1">
      <c r="A23" s="15">
        <f t="array" ref="A23">IF(ISNA(MATCH($E23,'License characters'!$G$2:$G$10186,0))=TRUE,0,INDEX('License characters'!$A$2:$AH$10186,MATCH($E23,'License characters'!$G$2:$G$10186,0),A$1))</f>
        <v>0</v>
      </c>
      <c r="B23" s="16">
        <f t="array" ref="B23">IF(ISNA(MATCH($E23,'License characters'!$G$2:$G$10186,0))=TRUE,0,INDEX('License characters'!$G$2:$AH$10186,MATCH($E23,'License characters'!$G$2:$G$10186,0),B$1))</f>
        <v>0</v>
      </c>
      <c r="C23" s="7"/>
      <c r="D23" s="7"/>
      <c r="E23" s="7">
        <v>486.0</v>
      </c>
      <c r="F23" s="3" t="s">
        <v>472</v>
      </c>
      <c r="G23" s="3" t="s">
        <v>473</v>
      </c>
      <c r="H23" s="3"/>
      <c r="I23" s="3"/>
      <c r="J23" s="3"/>
      <c r="K23" s="3"/>
      <c r="L23" s="3"/>
      <c r="M23" s="3"/>
      <c r="N23" s="3">
        <v>1070.0</v>
      </c>
      <c r="O23" s="3" t="s">
        <v>99</v>
      </c>
      <c r="P23" s="3" t="s">
        <v>327</v>
      </c>
      <c r="Q23" s="3" t="s">
        <v>328</v>
      </c>
      <c r="R23" s="3">
        <v>0.0</v>
      </c>
      <c r="S23" s="8"/>
      <c r="T23" s="9">
        <v>0.0</v>
      </c>
      <c r="U23" s="10"/>
      <c r="V23" s="3" t="s">
        <v>336</v>
      </c>
      <c r="W23" s="3"/>
      <c r="X23" s="3"/>
      <c r="Y23" s="3"/>
      <c r="Z23" s="3"/>
    </row>
    <row r="24" ht="11.25" customHeight="1">
      <c r="A24" s="15">
        <f t="array" ref="A24">IF(ISNA(MATCH($E24,'License characters'!$G$2:$G$10186,0))=TRUE,0,INDEX('License characters'!$A$2:$AH$10186,MATCH($E24,'License characters'!$G$2:$G$10186,0),A$1))</f>
        <v>0</v>
      </c>
      <c r="B24" s="16">
        <f t="array" ref="B24">IF(ISNA(MATCH($E24,'License characters'!$G$2:$G$10186,0))=TRUE,0,INDEX('License characters'!$G$2:$AH$10186,MATCH($E24,'License characters'!$G$2:$G$10186,0),B$1))</f>
        <v>0</v>
      </c>
      <c r="C24" s="7"/>
      <c r="D24" s="7"/>
      <c r="E24" s="7">
        <v>485.0</v>
      </c>
      <c r="F24" s="3" t="s">
        <v>474</v>
      </c>
      <c r="G24" s="3" t="s">
        <v>475</v>
      </c>
      <c r="H24" s="3"/>
      <c r="I24" s="3"/>
      <c r="J24" s="3"/>
      <c r="K24" s="3"/>
      <c r="L24" s="3"/>
      <c r="M24" s="3"/>
      <c r="N24" s="3">
        <v>1070.0</v>
      </c>
      <c r="O24" s="3" t="s">
        <v>99</v>
      </c>
      <c r="P24" s="3" t="s">
        <v>320</v>
      </c>
      <c r="Q24" s="3" t="s">
        <v>321</v>
      </c>
      <c r="R24" s="3">
        <v>0.0</v>
      </c>
      <c r="S24" s="8"/>
      <c r="T24" s="9">
        <v>0.0</v>
      </c>
      <c r="U24" s="10"/>
      <c r="V24" s="3" t="s">
        <v>336</v>
      </c>
      <c r="W24" s="3"/>
      <c r="X24" s="3"/>
      <c r="Y24" s="3"/>
      <c r="Z24" s="3"/>
    </row>
    <row r="25" ht="11.25" customHeight="1">
      <c r="A25" s="15">
        <f t="array" ref="A25">IF(ISNA(MATCH($E25,'License characters'!$G$2:$G$10186,0))=TRUE,0,INDEX('License characters'!$A$2:$AH$10186,MATCH($E25,'License characters'!$G$2:$G$10186,0),A$1))</f>
        <v>0</v>
      </c>
      <c r="B25" s="16">
        <f t="array" ref="B25">IF(ISNA(MATCH($E25,'License characters'!$G$2:$G$10186,0))=TRUE,0,INDEX('License characters'!$G$2:$AH$10186,MATCH($E25,'License characters'!$G$2:$G$10186,0),B$1))</f>
        <v>0</v>
      </c>
      <c r="C25" s="7"/>
      <c r="D25" s="7"/>
      <c r="E25" s="7">
        <v>484.0</v>
      </c>
      <c r="F25" s="3" t="s">
        <v>476</v>
      </c>
      <c r="G25" s="3" t="s">
        <v>477</v>
      </c>
      <c r="H25" s="3"/>
      <c r="I25" s="3"/>
      <c r="J25" s="3"/>
      <c r="K25" s="3"/>
      <c r="L25" s="3"/>
      <c r="M25" s="3"/>
      <c r="N25" s="3">
        <v>1100.0</v>
      </c>
      <c r="O25" s="3" t="s">
        <v>344</v>
      </c>
      <c r="P25" s="3" t="s">
        <v>98</v>
      </c>
      <c r="Q25" s="3" t="s">
        <v>322</v>
      </c>
      <c r="R25" s="3">
        <v>0.0</v>
      </c>
      <c r="S25" s="8"/>
      <c r="T25" s="9">
        <v>0.0</v>
      </c>
      <c r="U25" s="10"/>
      <c r="V25" s="3" t="s">
        <v>336</v>
      </c>
      <c r="W25" s="3"/>
      <c r="X25" s="3"/>
      <c r="Y25" s="3"/>
      <c r="Z25" s="3"/>
    </row>
    <row r="26" ht="11.25" customHeight="1">
      <c r="A26" s="15">
        <f t="array" ref="A26">IF(ISNA(MATCH($E26,'License characters'!$G$2:$G$10186,0))=TRUE,0,INDEX('License characters'!$A$2:$AH$10186,MATCH($E26,'License characters'!$G$2:$G$10186,0),A$1))</f>
        <v>0</v>
      </c>
      <c r="B26" s="16">
        <f t="array" ref="B26">IF(ISNA(MATCH($E26,'License characters'!$G$2:$G$10186,0))=TRUE,0,INDEX('License characters'!$G$2:$AH$10186,MATCH($E26,'License characters'!$G$2:$G$10186,0),B$1))</f>
        <v>0</v>
      </c>
      <c r="C26" s="7"/>
      <c r="D26" s="7"/>
      <c r="E26" s="7">
        <v>483.0</v>
      </c>
      <c r="F26" s="3" t="s">
        <v>478</v>
      </c>
      <c r="G26" s="3" t="s">
        <v>479</v>
      </c>
      <c r="H26" s="3"/>
      <c r="I26" s="3"/>
      <c r="J26" s="3"/>
      <c r="K26" s="3"/>
      <c r="L26" s="3"/>
      <c r="M26" s="3"/>
      <c r="N26" s="3">
        <v>1340.0</v>
      </c>
      <c r="O26" s="3" t="s">
        <v>374</v>
      </c>
      <c r="P26" s="3" t="s">
        <v>325</v>
      </c>
      <c r="Q26" s="3" t="s">
        <v>326</v>
      </c>
      <c r="R26" s="3">
        <v>0.0</v>
      </c>
      <c r="S26" s="8"/>
      <c r="T26" s="9">
        <v>0.0</v>
      </c>
      <c r="U26" s="10"/>
      <c r="V26" s="3" t="s">
        <v>334</v>
      </c>
      <c r="W26" s="3"/>
      <c r="X26" s="3"/>
      <c r="Y26" s="3"/>
      <c r="Z26" s="3"/>
    </row>
    <row r="27" ht="11.25" customHeight="1">
      <c r="A27" s="15">
        <f t="array" ref="A27">IF(ISNA(MATCH($E27,'License characters'!$G$2:$G$10186,0))=TRUE,0,INDEX('License characters'!$A$2:$AH$10186,MATCH($E27,'License characters'!$G$2:$G$10186,0),A$1))</f>
        <v>0</v>
      </c>
      <c r="B27" s="16">
        <f t="array" ref="B27">IF(ISNA(MATCH($E27,'License characters'!$G$2:$G$10186,0))=TRUE,0,INDEX('License characters'!$G$2:$AH$10186,MATCH($E27,'License characters'!$G$2:$G$10186,0),B$1))</f>
        <v>0</v>
      </c>
      <c r="C27" s="7"/>
      <c r="D27" s="7"/>
      <c r="E27" s="7">
        <v>482.0</v>
      </c>
      <c r="F27" s="3" t="s">
        <v>323</v>
      </c>
      <c r="G27" s="3" t="s">
        <v>480</v>
      </c>
      <c r="H27" s="3" t="s">
        <v>449</v>
      </c>
      <c r="I27" s="3"/>
      <c r="J27" s="3"/>
      <c r="K27" s="3"/>
      <c r="L27" s="3"/>
      <c r="M27" s="3"/>
      <c r="N27" s="3">
        <v>1620.0</v>
      </c>
      <c r="O27" s="3" t="s">
        <v>481</v>
      </c>
      <c r="P27" s="3" t="s">
        <v>323</v>
      </c>
      <c r="Q27" s="3" t="s">
        <v>324</v>
      </c>
      <c r="R27" s="3">
        <v>19.0</v>
      </c>
      <c r="S27" s="8"/>
      <c r="T27" s="9">
        <v>549.99</v>
      </c>
      <c r="U27" s="10"/>
      <c r="V27" s="3" t="s">
        <v>336</v>
      </c>
      <c r="W27" s="3"/>
      <c r="X27" s="3"/>
      <c r="Y27" s="3"/>
      <c r="Z27" s="3"/>
    </row>
    <row r="28" ht="11.25" customHeight="1">
      <c r="A28" s="15">
        <f t="array" ref="A28">IF(ISNA(MATCH($E28,'License characters'!$G$2:$G$10186,0))=TRUE,0,INDEX('License characters'!$A$2:$AH$10186,MATCH($E28,'License characters'!$G$2:$G$10186,0),A$1))</f>
        <v>0</v>
      </c>
      <c r="B28" s="16">
        <f t="array" ref="B28">IF(ISNA(MATCH($E28,'License characters'!$G$2:$G$10186,0))=TRUE,0,INDEX('License characters'!$G$2:$AH$10186,MATCH($E28,'License characters'!$G$2:$G$10186,0),B$1))</f>
        <v>0</v>
      </c>
      <c r="C28" s="7"/>
      <c r="D28" s="7"/>
      <c r="E28" s="7">
        <v>481.0</v>
      </c>
      <c r="F28" s="3" t="s">
        <v>482</v>
      </c>
      <c r="G28" s="3" t="s">
        <v>483</v>
      </c>
      <c r="H28" s="3"/>
      <c r="I28" s="3"/>
      <c r="J28" s="3"/>
      <c r="K28" s="3"/>
      <c r="L28" s="3"/>
      <c r="M28" s="3"/>
      <c r="N28" s="3">
        <v>1430.0</v>
      </c>
      <c r="O28" s="3" t="s">
        <v>387</v>
      </c>
      <c r="P28" s="3" t="s">
        <v>271</v>
      </c>
      <c r="Q28" s="3" t="s">
        <v>272</v>
      </c>
      <c r="R28" s="3">
        <v>0.0</v>
      </c>
      <c r="S28" s="8"/>
      <c r="T28" s="9">
        <v>0.0</v>
      </c>
      <c r="U28" s="10"/>
      <c r="V28" s="3" t="s">
        <v>336</v>
      </c>
      <c r="W28" s="3"/>
      <c r="X28" s="3"/>
      <c r="Y28" s="3"/>
      <c r="Z28" s="3"/>
    </row>
    <row r="29" ht="11.25" customHeight="1">
      <c r="A29" s="15">
        <f t="array" ref="A29">IF(ISNA(MATCH($E29,'License characters'!$G$2:$G$10186,0))=TRUE,0,INDEX('License characters'!$A$2:$AH$10186,MATCH($E29,'License characters'!$G$2:$G$10186,0),A$1))</f>
        <v>0</v>
      </c>
      <c r="B29" s="16">
        <f t="array" ref="B29">IF(ISNA(MATCH($E29,'License characters'!$G$2:$G$10186,0))=TRUE,0,INDEX('License characters'!$G$2:$AH$10186,MATCH($E29,'License characters'!$G$2:$G$10186,0),B$1))</f>
        <v>0</v>
      </c>
      <c r="C29" s="7"/>
      <c r="D29" s="7"/>
      <c r="E29" s="7">
        <v>480.0</v>
      </c>
      <c r="F29" s="3" t="s">
        <v>484</v>
      </c>
      <c r="G29" s="3" t="s">
        <v>485</v>
      </c>
      <c r="H29" s="3"/>
      <c r="I29" s="3"/>
      <c r="J29" s="3"/>
      <c r="K29" s="3"/>
      <c r="L29" s="3"/>
      <c r="M29" s="3"/>
      <c r="N29" s="3">
        <v>1080.0</v>
      </c>
      <c r="O29" s="3" t="s">
        <v>119</v>
      </c>
      <c r="P29" s="3" t="s">
        <v>273</v>
      </c>
      <c r="Q29" s="3" t="s">
        <v>274</v>
      </c>
      <c r="R29" s="3">
        <v>0.0</v>
      </c>
      <c r="S29" s="8"/>
      <c r="T29" s="9">
        <v>0.0</v>
      </c>
      <c r="U29" s="10"/>
      <c r="V29" s="3" t="s">
        <v>334</v>
      </c>
      <c r="W29" s="3"/>
      <c r="X29" s="3"/>
      <c r="Y29" s="3"/>
      <c r="Z29" s="3"/>
    </row>
    <row r="30" ht="11.25" customHeight="1">
      <c r="A30" s="15">
        <f t="array" ref="A30">IF(ISNA(MATCH($E30,'License characters'!$G$2:$G$10186,0))=TRUE,0,INDEX('License characters'!$A$2:$AH$10186,MATCH($E30,'License characters'!$G$2:$G$10186,0),A$1))</f>
        <v>0</v>
      </c>
      <c r="B30" s="16">
        <f t="array" ref="B30">IF(ISNA(MATCH($E30,'License characters'!$G$2:$G$10186,0))=TRUE,0,INDEX('License characters'!$G$2:$AH$10186,MATCH($E30,'License characters'!$G$2:$G$10186,0),B$1))</f>
        <v>0</v>
      </c>
      <c r="C30" s="7"/>
      <c r="D30" s="7"/>
      <c r="E30" s="7">
        <v>479.0</v>
      </c>
      <c r="F30" s="3" t="s">
        <v>486</v>
      </c>
      <c r="G30" s="3" t="s">
        <v>487</v>
      </c>
      <c r="H30" s="3"/>
      <c r="I30" s="3"/>
      <c r="J30" s="3"/>
      <c r="K30" s="3"/>
      <c r="L30" s="3"/>
      <c r="M30" s="3"/>
      <c r="N30" s="3">
        <v>1320.0</v>
      </c>
      <c r="O30" s="3" t="s">
        <v>488</v>
      </c>
      <c r="P30" s="3" t="s">
        <v>275</v>
      </c>
      <c r="Q30" s="3" t="s">
        <v>276</v>
      </c>
      <c r="R30" s="3">
        <v>0.0</v>
      </c>
      <c r="S30" s="8"/>
      <c r="T30" s="9">
        <v>0.0</v>
      </c>
      <c r="U30" s="10"/>
      <c r="V30" s="3" t="s">
        <v>336</v>
      </c>
      <c r="W30" s="3"/>
      <c r="X30" s="3"/>
      <c r="Y30" s="3"/>
      <c r="Z30" s="3"/>
    </row>
    <row r="31" ht="11.25" customHeight="1">
      <c r="A31" s="15">
        <f t="array" ref="A31">IF(ISNA(MATCH($E31,'License characters'!$G$2:$G$10186,0))=TRUE,0,INDEX('License characters'!$A$2:$AH$10186,MATCH($E31,'License characters'!$G$2:$G$10186,0),A$1))</f>
        <v>0</v>
      </c>
      <c r="B31" s="16">
        <f t="array" ref="B31">IF(ISNA(MATCH($E31,'License characters'!$G$2:$G$10186,0))=TRUE,0,INDEX('License characters'!$G$2:$AH$10186,MATCH($E31,'License characters'!$G$2:$G$10186,0),B$1))</f>
        <v>0</v>
      </c>
      <c r="C31" s="7"/>
      <c r="D31" s="7"/>
      <c r="E31" s="7">
        <v>478.0</v>
      </c>
      <c r="F31" s="3" t="s">
        <v>489</v>
      </c>
      <c r="G31" s="3" t="s">
        <v>490</v>
      </c>
      <c r="H31" s="3"/>
      <c r="I31" s="3"/>
      <c r="J31" s="3"/>
      <c r="K31" s="3"/>
      <c r="L31" s="3"/>
      <c r="M31" s="3"/>
      <c r="N31" s="3">
        <v>1320.0</v>
      </c>
      <c r="O31" s="3" t="s">
        <v>488</v>
      </c>
      <c r="P31" s="3" t="s">
        <v>277</v>
      </c>
      <c r="Q31" s="3" t="s">
        <v>278</v>
      </c>
      <c r="R31" s="3">
        <v>0.0</v>
      </c>
      <c r="S31" s="8"/>
      <c r="T31" s="9">
        <v>0.0</v>
      </c>
      <c r="U31" s="10"/>
      <c r="V31" s="3" t="s">
        <v>336</v>
      </c>
      <c r="W31" s="3"/>
      <c r="X31" s="3"/>
      <c r="Y31" s="3"/>
      <c r="Z31" s="3"/>
    </row>
    <row r="32" ht="11.25" customHeight="1">
      <c r="A32" s="15">
        <f t="array" ref="A32">IF(ISNA(MATCH($E32,'License characters'!$G$2:$G$10186,0))=TRUE,0,INDEX('License characters'!$A$2:$AH$10186,MATCH($E32,'License characters'!$G$2:$G$10186,0),A$1))</f>
        <v>0</v>
      </c>
      <c r="B32" s="16">
        <f t="array" ref="B32">IF(ISNA(MATCH($E32,'License characters'!$G$2:$G$10186,0))=TRUE,0,INDEX('License characters'!$G$2:$AH$10186,MATCH($E32,'License characters'!$G$2:$G$10186,0),B$1))</f>
        <v>0</v>
      </c>
      <c r="C32" s="7"/>
      <c r="D32" s="7"/>
      <c r="E32" s="7">
        <v>477.0</v>
      </c>
      <c r="F32" s="3" t="s">
        <v>491</v>
      </c>
      <c r="G32" s="3" t="s">
        <v>492</v>
      </c>
      <c r="H32" s="3"/>
      <c r="I32" s="3"/>
      <c r="J32" s="3"/>
      <c r="K32" s="3"/>
      <c r="L32" s="3"/>
      <c r="M32" s="3"/>
      <c r="N32" s="3">
        <v>1350.0</v>
      </c>
      <c r="O32" s="3" t="s">
        <v>493</v>
      </c>
      <c r="P32" s="3" t="s">
        <v>279</v>
      </c>
      <c r="Q32" s="3" t="s">
        <v>256</v>
      </c>
      <c r="R32" s="3">
        <v>0.0</v>
      </c>
      <c r="S32" s="8"/>
      <c r="T32" s="9">
        <v>0.0</v>
      </c>
      <c r="U32" s="10"/>
      <c r="V32" s="3" t="s">
        <v>334</v>
      </c>
      <c r="W32" s="3"/>
      <c r="X32" s="3"/>
      <c r="Y32" s="3"/>
      <c r="Z32" s="3"/>
    </row>
    <row r="33" ht="11.25" customHeight="1">
      <c r="A33" s="15">
        <f t="array" ref="A33">IF(ISNA(MATCH($E33,'License characters'!$G$2:$G$10186,0))=TRUE,0,INDEX('License characters'!$A$2:$AH$10186,MATCH($E33,'License characters'!$G$2:$G$10186,0),A$1))</f>
        <v>0</v>
      </c>
      <c r="B33" s="16">
        <f t="array" ref="B33">IF(ISNA(MATCH($E33,'License characters'!$G$2:$G$10186,0))=TRUE,0,INDEX('License characters'!$G$2:$AH$10186,MATCH($E33,'License characters'!$G$2:$G$10186,0),B$1))</f>
        <v>0</v>
      </c>
      <c r="C33" s="7"/>
      <c r="D33" s="7"/>
      <c r="E33" s="7">
        <v>476.0</v>
      </c>
      <c r="F33" s="3" t="s">
        <v>494</v>
      </c>
      <c r="G33" s="3" t="s">
        <v>495</v>
      </c>
      <c r="H33" s="3"/>
      <c r="I33" s="3"/>
      <c r="J33" s="3"/>
      <c r="K33" s="3"/>
      <c r="L33" s="3"/>
      <c r="M33" s="3"/>
      <c r="N33" s="3">
        <v>1440.0</v>
      </c>
      <c r="O33" s="3" t="s">
        <v>389</v>
      </c>
      <c r="P33" s="3" t="s">
        <v>280</v>
      </c>
      <c r="Q33" s="3" t="s">
        <v>281</v>
      </c>
      <c r="R33" s="3">
        <v>0.0</v>
      </c>
      <c r="S33" s="8"/>
      <c r="T33" s="9">
        <v>0.0</v>
      </c>
      <c r="U33" s="10"/>
      <c r="V33" s="3" t="s">
        <v>334</v>
      </c>
      <c r="W33" s="3"/>
      <c r="X33" s="3"/>
      <c r="Y33" s="3"/>
      <c r="Z33" s="3"/>
    </row>
    <row r="34" ht="11.25" customHeight="1">
      <c r="A34" s="15">
        <f t="array" ref="A34">IF(ISNA(MATCH($E34,'License characters'!$G$2:$G$10186,0))=TRUE,0,INDEX('License characters'!$A$2:$AH$10186,MATCH($E34,'License characters'!$G$2:$G$10186,0),A$1))</f>
        <v>0</v>
      </c>
      <c r="B34" s="16">
        <f t="array" ref="B34">IF(ISNA(MATCH($E34,'License characters'!$G$2:$G$10186,0))=TRUE,0,INDEX('License characters'!$G$2:$AH$10186,MATCH($E34,'License characters'!$G$2:$G$10186,0),B$1))</f>
        <v>0</v>
      </c>
      <c r="C34" s="7"/>
      <c r="D34" s="7"/>
      <c r="E34" s="7">
        <v>475.0</v>
      </c>
      <c r="F34" s="3" t="s">
        <v>496</v>
      </c>
      <c r="G34" s="3" t="s">
        <v>497</v>
      </c>
      <c r="H34" s="3"/>
      <c r="I34" s="3"/>
      <c r="J34" s="3"/>
      <c r="K34" s="3"/>
      <c r="L34" s="3"/>
      <c r="M34" s="3"/>
      <c r="N34" s="3">
        <v>1210.0</v>
      </c>
      <c r="O34" s="3" t="s">
        <v>356</v>
      </c>
      <c r="P34" s="3" t="s">
        <v>282</v>
      </c>
      <c r="Q34" s="3" t="s">
        <v>283</v>
      </c>
      <c r="R34" s="3">
        <v>0.0</v>
      </c>
      <c r="S34" s="8"/>
      <c r="T34" s="9">
        <v>0.0</v>
      </c>
      <c r="U34" s="10"/>
      <c r="V34" s="3" t="s">
        <v>334</v>
      </c>
      <c r="W34" s="3"/>
      <c r="X34" s="3"/>
      <c r="Y34" s="3"/>
      <c r="Z34" s="3"/>
    </row>
    <row r="35" ht="11.25" customHeight="1">
      <c r="A35" s="15">
        <f t="array" ref="A35">IF(ISNA(MATCH($E35,'License characters'!$G$2:$G$10186,0))=TRUE,0,INDEX('License characters'!$A$2:$AH$10186,MATCH($E35,'License characters'!$G$2:$G$10186,0),A$1))</f>
        <v>0</v>
      </c>
      <c r="B35" s="16">
        <f t="array" ref="B35">IF(ISNA(MATCH($E35,'License characters'!$G$2:$G$10186,0))=TRUE,0,INDEX('License characters'!$G$2:$AH$10186,MATCH($E35,'License characters'!$G$2:$G$10186,0),B$1))</f>
        <v>0</v>
      </c>
      <c r="C35" s="7"/>
      <c r="D35" s="7"/>
      <c r="E35" s="7">
        <v>474.0</v>
      </c>
      <c r="F35" s="3" t="s">
        <v>498</v>
      </c>
      <c r="G35" s="3" t="s">
        <v>499</v>
      </c>
      <c r="H35" s="3"/>
      <c r="I35" s="3"/>
      <c r="J35" s="3"/>
      <c r="K35" s="3"/>
      <c r="L35" s="3"/>
      <c r="M35" s="3"/>
      <c r="N35" s="3">
        <v>1450.0</v>
      </c>
      <c r="O35" s="3" t="s">
        <v>500</v>
      </c>
      <c r="P35" s="3" t="s">
        <v>284</v>
      </c>
      <c r="Q35" s="3" t="s">
        <v>285</v>
      </c>
      <c r="R35" s="3">
        <v>0.0</v>
      </c>
      <c r="S35" s="8"/>
      <c r="T35" s="9">
        <v>0.0</v>
      </c>
      <c r="U35" s="10"/>
      <c r="V35" s="3" t="s">
        <v>336</v>
      </c>
      <c r="W35" s="3"/>
      <c r="X35" s="3"/>
      <c r="Y35" s="3"/>
      <c r="Z35" s="3"/>
    </row>
    <row r="36" ht="11.25" customHeight="1">
      <c r="A36" s="15">
        <f t="array" ref="A36">IF(ISNA(MATCH($E36,'License characters'!$G$2:$G$10186,0))=TRUE,0,INDEX('License characters'!$A$2:$AH$10186,MATCH($E36,'License characters'!$G$2:$G$10186,0),A$1))</f>
        <v>0</v>
      </c>
      <c r="B36" s="16">
        <f t="array" ref="B36">IF(ISNA(MATCH($E36,'License characters'!$G$2:$G$10186,0))=TRUE,0,INDEX('License characters'!$G$2:$AH$10186,MATCH($E36,'License characters'!$G$2:$G$10186,0),B$1))</f>
        <v>0</v>
      </c>
      <c r="C36" s="7"/>
      <c r="D36" s="7"/>
      <c r="E36" s="7">
        <v>473.0</v>
      </c>
      <c r="F36" s="3" t="s">
        <v>501</v>
      </c>
      <c r="G36" s="3" t="s">
        <v>502</v>
      </c>
      <c r="H36" s="3"/>
      <c r="I36" s="3"/>
      <c r="J36" s="3"/>
      <c r="K36" s="3"/>
      <c r="L36" s="3"/>
      <c r="M36" s="3"/>
      <c r="N36" s="3">
        <v>1460.0</v>
      </c>
      <c r="O36" s="3" t="s">
        <v>391</v>
      </c>
      <c r="P36" s="3" t="s">
        <v>286</v>
      </c>
      <c r="Q36" s="3" t="s">
        <v>287</v>
      </c>
      <c r="R36" s="3">
        <v>0.0</v>
      </c>
      <c r="S36" s="8"/>
      <c r="T36" s="9">
        <v>0.0</v>
      </c>
      <c r="U36" s="10"/>
      <c r="V36" s="3" t="s">
        <v>334</v>
      </c>
      <c r="W36" s="3"/>
      <c r="X36" s="3"/>
      <c r="Y36" s="3"/>
      <c r="Z36" s="3"/>
    </row>
    <row r="37" ht="11.25" customHeight="1">
      <c r="A37" s="15">
        <f t="array" ref="A37">IF(ISNA(MATCH($E37,'License characters'!$G$2:$G$10186,0))=TRUE,0,INDEX('License characters'!$A$2:$AH$10186,MATCH($E37,'License characters'!$G$2:$G$10186,0),A$1))</f>
        <v>0</v>
      </c>
      <c r="B37" s="16">
        <f t="array" ref="B37">IF(ISNA(MATCH($E37,'License characters'!$G$2:$G$10186,0))=TRUE,0,INDEX('License characters'!$G$2:$AH$10186,MATCH($E37,'License characters'!$G$2:$G$10186,0),B$1))</f>
        <v>0</v>
      </c>
      <c r="C37" s="7"/>
      <c r="D37" s="7"/>
      <c r="E37" s="7">
        <v>472.0</v>
      </c>
      <c r="F37" s="3" t="s">
        <v>503</v>
      </c>
      <c r="G37" s="3" t="s">
        <v>504</v>
      </c>
      <c r="H37" s="3"/>
      <c r="I37" s="3"/>
      <c r="J37" s="3"/>
      <c r="K37" s="3"/>
      <c r="L37" s="3"/>
      <c r="M37" s="3"/>
      <c r="N37" s="3">
        <v>1410.0</v>
      </c>
      <c r="O37" s="3" t="s">
        <v>505</v>
      </c>
      <c r="P37" s="3" t="s">
        <v>288</v>
      </c>
      <c r="Q37" s="3" t="s">
        <v>289</v>
      </c>
      <c r="R37" s="3">
        <v>0.0</v>
      </c>
      <c r="S37" s="8"/>
      <c r="T37" s="9">
        <v>0.0</v>
      </c>
      <c r="U37" s="10"/>
      <c r="V37" s="3" t="s">
        <v>334</v>
      </c>
      <c r="W37" s="3"/>
      <c r="X37" s="3"/>
      <c r="Y37" s="3"/>
      <c r="Z37" s="3"/>
    </row>
    <row r="38" ht="11.25" customHeight="1">
      <c r="A38" s="15">
        <f t="array" ref="A38">IF(ISNA(MATCH($E38,'License characters'!$G$2:$G$10186,0))=TRUE,0,INDEX('License characters'!$A$2:$AH$10186,MATCH($E38,'License characters'!$G$2:$G$10186,0),A$1))</f>
        <v>0</v>
      </c>
      <c r="B38" s="16">
        <f t="array" ref="B38">IF(ISNA(MATCH($E38,'License characters'!$G$2:$G$10186,0))=TRUE,0,INDEX('License characters'!$G$2:$AH$10186,MATCH($E38,'License characters'!$G$2:$G$10186,0),B$1))</f>
        <v>0</v>
      </c>
      <c r="C38" s="7"/>
      <c r="D38" s="7"/>
      <c r="E38" s="7">
        <v>471.0</v>
      </c>
      <c r="F38" s="3" t="s">
        <v>506</v>
      </c>
      <c r="G38" s="3" t="s">
        <v>507</v>
      </c>
      <c r="H38" s="3"/>
      <c r="I38" s="3"/>
      <c r="J38" s="3"/>
      <c r="K38" s="3"/>
      <c r="L38" s="3"/>
      <c r="M38" s="3"/>
      <c r="N38" s="3">
        <v>1280.0</v>
      </c>
      <c r="O38" s="3" t="s">
        <v>367</v>
      </c>
      <c r="P38" s="3" t="s">
        <v>290</v>
      </c>
      <c r="Q38" s="3" t="s">
        <v>291</v>
      </c>
      <c r="R38" s="3">
        <v>0.0</v>
      </c>
      <c r="S38" s="8"/>
      <c r="T38" s="9">
        <v>0.0</v>
      </c>
      <c r="U38" s="10"/>
      <c r="V38" s="3" t="s">
        <v>334</v>
      </c>
      <c r="W38" s="3"/>
      <c r="X38" s="3"/>
      <c r="Y38" s="3"/>
      <c r="Z38" s="3"/>
    </row>
    <row r="39" ht="11.25" customHeight="1">
      <c r="A39" s="15">
        <f t="array" ref="A39">IF(ISNA(MATCH($E39,'License characters'!$G$2:$G$10186,0))=TRUE,0,INDEX('License characters'!$A$2:$AH$10186,MATCH($E39,'License characters'!$G$2:$G$10186,0),A$1))</f>
        <v>0</v>
      </c>
      <c r="B39" s="16">
        <f t="array" ref="B39">IF(ISNA(MATCH($E39,'License characters'!$G$2:$G$10186,0))=TRUE,0,INDEX('License characters'!$G$2:$AH$10186,MATCH($E39,'License characters'!$G$2:$G$10186,0),B$1))</f>
        <v>0</v>
      </c>
      <c r="C39" s="7"/>
      <c r="D39" s="7"/>
      <c r="E39" s="7">
        <v>470.0</v>
      </c>
      <c r="F39" s="3" t="s">
        <v>508</v>
      </c>
      <c r="G39" s="3" t="s">
        <v>509</v>
      </c>
      <c r="H39" s="3"/>
      <c r="I39" s="3"/>
      <c r="J39" s="3"/>
      <c r="K39" s="3"/>
      <c r="L39" s="3"/>
      <c r="M39" s="3"/>
      <c r="N39" s="3">
        <v>1270.0</v>
      </c>
      <c r="O39" s="3" t="s">
        <v>365</v>
      </c>
      <c r="P39" s="3" t="s">
        <v>292</v>
      </c>
      <c r="Q39" s="3" t="s">
        <v>293</v>
      </c>
      <c r="R39" s="3">
        <v>0.0</v>
      </c>
      <c r="S39" s="8"/>
      <c r="T39" s="9">
        <v>0.0</v>
      </c>
      <c r="U39" s="10"/>
      <c r="V39" s="3" t="s">
        <v>336</v>
      </c>
      <c r="W39" s="3"/>
      <c r="X39" s="3"/>
      <c r="Y39" s="3"/>
      <c r="Z39" s="3"/>
    </row>
    <row r="40" ht="11.25" customHeight="1">
      <c r="A40" s="15">
        <f t="array" ref="A40">IF(ISNA(MATCH($E40,'License characters'!$G$2:$G$10186,0))=TRUE,0,INDEX('License characters'!$A$2:$AH$10186,MATCH($E40,'License characters'!$G$2:$G$10186,0),A$1))</f>
        <v>0</v>
      </c>
      <c r="B40" s="16">
        <f t="array" ref="B40">IF(ISNA(MATCH($E40,'License characters'!$G$2:$G$10186,0))=TRUE,0,INDEX('License characters'!$G$2:$AH$10186,MATCH($E40,'License characters'!$G$2:$G$10186,0),B$1))</f>
        <v>0</v>
      </c>
      <c r="C40" s="7"/>
      <c r="D40" s="7"/>
      <c r="E40" s="7">
        <v>469.0</v>
      </c>
      <c r="F40" s="3" t="s">
        <v>510</v>
      </c>
      <c r="G40" s="3" t="s">
        <v>511</v>
      </c>
      <c r="H40" s="3"/>
      <c r="I40" s="3"/>
      <c r="J40" s="3"/>
      <c r="K40" s="3"/>
      <c r="L40" s="3"/>
      <c r="M40" s="3"/>
      <c r="N40" s="3">
        <v>1220.0</v>
      </c>
      <c r="O40" s="3" t="s">
        <v>512</v>
      </c>
      <c r="P40" s="3" t="s">
        <v>294</v>
      </c>
      <c r="Q40" s="3" t="s">
        <v>295</v>
      </c>
      <c r="R40" s="3">
        <v>0.0</v>
      </c>
      <c r="S40" s="8"/>
      <c r="T40" s="9">
        <v>0.0</v>
      </c>
      <c r="U40" s="10"/>
      <c r="V40" s="3" t="s">
        <v>336</v>
      </c>
      <c r="W40" s="3"/>
      <c r="X40" s="3"/>
      <c r="Y40" s="3"/>
      <c r="Z40" s="3"/>
    </row>
    <row r="41" ht="11.25" customHeight="1">
      <c r="A41" s="15">
        <f t="array" ref="A41">IF(ISNA(MATCH($E41,'License characters'!$G$2:$G$10186,0))=TRUE,0,INDEX('License characters'!$A$2:$AH$10186,MATCH($E41,'License characters'!$G$2:$G$10186,0),A$1))</f>
        <v>0</v>
      </c>
      <c r="B41" s="16">
        <f t="array" ref="B41">IF(ISNA(MATCH($E41,'License characters'!$G$2:$G$10186,0))=TRUE,0,INDEX('License characters'!$G$2:$AH$10186,MATCH($E41,'License characters'!$G$2:$G$10186,0),B$1))</f>
        <v>0</v>
      </c>
      <c r="C41" s="7"/>
      <c r="D41" s="7"/>
      <c r="E41" s="7">
        <v>468.0</v>
      </c>
      <c r="F41" s="3" t="s">
        <v>513</v>
      </c>
      <c r="G41" s="3" t="s">
        <v>514</v>
      </c>
      <c r="H41" s="3"/>
      <c r="I41" s="3"/>
      <c r="J41" s="3"/>
      <c r="K41" s="3"/>
      <c r="L41" s="3"/>
      <c r="M41" s="3"/>
      <c r="N41" s="3">
        <v>1180.0</v>
      </c>
      <c r="O41" s="3" t="s">
        <v>353</v>
      </c>
      <c r="P41" s="3" t="s">
        <v>296</v>
      </c>
      <c r="Q41" s="3" t="s">
        <v>297</v>
      </c>
      <c r="R41" s="3">
        <v>0.0</v>
      </c>
      <c r="S41" s="8"/>
      <c r="T41" s="9">
        <v>0.0</v>
      </c>
      <c r="U41" s="10"/>
      <c r="V41" s="3" t="s">
        <v>334</v>
      </c>
      <c r="W41" s="3"/>
      <c r="X41" s="3"/>
      <c r="Y41" s="3"/>
      <c r="Z41" s="3"/>
    </row>
    <row r="42" ht="11.25" customHeight="1">
      <c r="A42" s="15">
        <f t="array" ref="A42">IF(ISNA(MATCH($E42,'License characters'!$G$2:$G$10186,0))=TRUE,0,INDEX('License characters'!$A$2:$AH$10186,MATCH($E42,'License characters'!$G$2:$G$10186,0),A$1))</f>
        <v>0</v>
      </c>
      <c r="B42" s="16">
        <f t="array" ref="B42">IF(ISNA(MATCH($E42,'License characters'!$G$2:$G$10186,0))=TRUE,0,INDEX('License characters'!$G$2:$AH$10186,MATCH($E42,'License characters'!$G$2:$G$10186,0),B$1))</f>
        <v>0</v>
      </c>
      <c r="C42" s="7"/>
      <c r="D42" s="7"/>
      <c r="E42" s="7">
        <v>467.0</v>
      </c>
      <c r="F42" s="3" t="s">
        <v>515</v>
      </c>
      <c r="G42" s="3" t="s">
        <v>516</v>
      </c>
      <c r="H42" s="3"/>
      <c r="I42" s="3"/>
      <c r="J42" s="3"/>
      <c r="K42" s="3"/>
      <c r="L42" s="3"/>
      <c r="M42" s="3"/>
      <c r="N42" s="3">
        <v>1260.0</v>
      </c>
      <c r="O42" s="3" t="s">
        <v>364</v>
      </c>
      <c r="P42" s="3" t="s">
        <v>298</v>
      </c>
      <c r="Q42" s="3" t="s">
        <v>299</v>
      </c>
      <c r="R42" s="3">
        <v>0.0</v>
      </c>
      <c r="S42" s="8"/>
      <c r="T42" s="9">
        <v>0.0</v>
      </c>
      <c r="U42" s="10"/>
      <c r="V42" s="3" t="s">
        <v>336</v>
      </c>
      <c r="W42" s="3"/>
      <c r="X42" s="3"/>
      <c r="Y42" s="3"/>
      <c r="Z42" s="3"/>
    </row>
    <row r="43" ht="11.25" customHeight="1">
      <c r="A43" s="15">
        <f t="array" ref="A43">IF(ISNA(MATCH($E43,'License characters'!$G$2:$G$10186,0))=TRUE,0,INDEX('License characters'!$A$2:$AH$10186,MATCH($E43,'License characters'!$G$2:$G$10186,0),A$1))</f>
        <v>0</v>
      </c>
      <c r="B43" s="16">
        <f t="array" ref="B43">IF(ISNA(MATCH($E43,'License characters'!$G$2:$G$10186,0))=TRUE,0,INDEX('License characters'!$G$2:$AH$10186,MATCH($E43,'License characters'!$G$2:$G$10186,0),B$1))</f>
        <v>0</v>
      </c>
      <c r="C43" s="7"/>
      <c r="D43" s="7"/>
      <c r="E43" s="7">
        <v>466.0</v>
      </c>
      <c r="F43" s="3" t="s">
        <v>517</v>
      </c>
      <c r="G43" s="3" t="s">
        <v>518</v>
      </c>
      <c r="H43" s="3"/>
      <c r="I43" s="3"/>
      <c r="J43" s="3"/>
      <c r="K43" s="3"/>
      <c r="L43" s="3"/>
      <c r="M43" s="3"/>
      <c r="N43" s="3">
        <v>1400.0</v>
      </c>
      <c r="O43" s="3" t="s">
        <v>382</v>
      </c>
      <c r="P43" s="3" t="s">
        <v>300</v>
      </c>
      <c r="Q43" s="3" t="s">
        <v>301</v>
      </c>
      <c r="R43" s="3">
        <v>0.0</v>
      </c>
      <c r="S43" s="8"/>
      <c r="T43" s="9">
        <v>0.0</v>
      </c>
      <c r="U43" s="10"/>
      <c r="V43" s="3" t="s">
        <v>336</v>
      </c>
      <c r="W43" s="3"/>
      <c r="X43" s="3"/>
      <c r="Y43" s="3"/>
      <c r="Z43" s="3"/>
    </row>
    <row r="44" ht="11.25" customHeight="1">
      <c r="A44" s="15">
        <f t="array" ref="A44">IF(ISNA(MATCH($E44,'License characters'!$G$2:$G$10186,0))=TRUE,0,INDEX('License characters'!$A$2:$AH$10186,MATCH($E44,'License characters'!$G$2:$G$10186,0),A$1))</f>
        <v>0</v>
      </c>
      <c r="B44" s="16">
        <f t="array" ref="B44">IF(ISNA(MATCH($E44,'License characters'!$G$2:$G$10186,0))=TRUE,0,INDEX('License characters'!$G$2:$AH$10186,MATCH($E44,'License characters'!$G$2:$G$10186,0),B$1))</f>
        <v>0</v>
      </c>
      <c r="C44" s="7"/>
      <c r="D44" s="7"/>
      <c r="E44" s="7">
        <v>465.0</v>
      </c>
      <c r="F44" s="3" t="s">
        <v>519</v>
      </c>
      <c r="G44" s="3" t="s">
        <v>520</v>
      </c>
      <c r="H44" s="3" t="s">
        <v>449</v>
      </c>
      <c r="I44" s="3"/>
      <c r="J44" s="3"/>
      <c r="K44" s="3"/>
      <c r="L44" s="3"/>
      <c r="M44" s="3"/>
      <c r="N44" s="3">
        <v>1090.0</v>
      </c>
      <c r="O44" s="3" t="s">
        <v>75</v>
      </c>
      <c r="P44" s="3" t="s">
        <v>302</v>
      </c>
      <c r="Q44" s="3" t="s">
        <v>303</v>
      </c>
      <c r="R44" s="3">
        <v>3.0</v>
      </c>
      <c r="S44" s="8"/>
      <c r="T44" s="9">
        <v>269.99</v>
      </c>
      <c r="U44" s="10">
        <v>44082.0</v>
      </c>
      <c r="V44" s="3" t="s">
        <v>336</v>
      </c>
      <c r="W44" s="3"/>
      <c r="X44" s="3"/>
      <c r="Y44" s="3"/>
      <c r="Z44" s="3"/>
    </row>
    <row r="45" ht="11.25" customHeight="1">
      <c r="A45" s="15">
        <f t="array" ref="A45">IF(ISNA(MATCH($E45,'License characters'!$G$2:$G$10186,0))=TRUE,0,INDEX('License characters'!$A$2:$AH$10186,MATCH($E45,'License characters'!$G$2:$G$10186,0),A$1))</f>
        <v>0</v>
      </c>
      <c r="B45" s="16">
        <f t="array" ref="B45">IF(ISNA(MATCH($E45,'License characters'!$G$2:$G$10186,0))=TRUE,0,INDEX('License characters'!$G$2:$AH$10186,MATCH($E45,'License characters'!$G$2:$G$10186,0),B$1))</f>
        <v>0</v>
      </c>
      <c r="C45" s="7"/>
      <c r="D45" s="7"/>
      <c r="E45" s="7">
        <v>464.0</v>
      </c>
      <c r="F45" s="3" t="s">
        <v>521</v>
      </c>
      <c r="G45" s="3" t="s">
        <v>522</v>
      </c>
      <c r="H45" s="3" t="s">
        <v>449</v>
      </c>
      <c r="I45" s="3"/>
      <c r="J45" s="3"/>
      <c r="K45" s="3"/>
      <c r="L45" s="3"/>
      <c r="M45" s="3"/>
      <c r="N45" s="3">
        <v>1090.0</v>
      </c>
      <c r="O45" s="3" t="s">
        <v>302</v>
      </c>
      <c r="P45" s="3" t="s">
        <v>302</v>
      </c>
      <c r="Q45" s="3" t="s">
        <v>303</v>
      </c>
      <c r="R45" s="3">
        <v>25.0</v>
      </c>
      <c r="S45" s="8"/>
      <c r="T45" s="9">
        <v>269.99</v>
      </c>
      <c r="U45" s="10">
        <v>44082.0</v>
      </c>
      <c r="V45" s="3" t="s">
        <v>336</v>
      </c>
      <c r="W45" s="3"/>
      <c r="X45" s="3"/>
      <c r="Y45" s="3"/>
      <c r="Z45" s="3"/>
    </row>
    <row r="46" ht="11.25" customHeight="1">
      <c r="A46" s="15">
        <f t="array" ref="A46">IF(ISNA(MATCH($E46,'License characters'!$G$2:$G$10186,0))=TRUE,0,INDEX('License characters'!$A$2:$AH$10186,MATCH($E46,'License characters'!$G$2:$G$10186,0),A$1))</f>
        <v>0</v>
      </c>
      <c r="B46" s="16">
        <f t="array" ref="B46">IF(ISNA(MATCH($E46,'License characters'!$G$2:$G$10186,0))=TRUE,0,INDEX('License characters'!$G$2:$AH$10186,MATCH($E46,'License characters'!$G$2:$G$10186,0),B$1))</f>
        <v>0</v>
      </c>
      <c r="C46" s="7"/>
      <c r="D46" s="7"/>
      <c r="E46" s="7">
        <v>463.0</v>
      </c>
      <c r="F46" s="3" t="s">
        <v>523</v>
      </c>
      <c r="G46" s="3" t="s">
        <v>524</v>
      </c>
      <c r="H46" s="3" t="s">
        <v>449</v>
      </c>
      <c r="I46" s="3"/>
      <c r="J46" s="3"/>
      <c r="K46" s="3"/>
      <c r="L46" s="3"/>
      <c r="M46" s="3"/>
      <c r="N46" s="3">
        <v>1090.0</v>
      </c>
      <c r="O46" s="3" t="s">
        <v>75</v>
      </c>
      <c r="P46" s="3" t="s">
        <v>302</v>
      </c>
      <c r="Q46" s="3" t="s">
        <v>303</v>
      </c>
      <c r="R46" s="3">
        <v>17.0</v>
      </c>
      <c r="S46" s="8"/>
      <c r="T46" s="9">
        <v>269.99</v>
      </c>
      <c r="U46" s="10">
        <v>44082.0</v>
      </c>
      <c r="V46" s="3" t="s">
        <v>336</v>
      </c>
      <c r="W46" s="3"/>
      <c r="X46" s="3"/>
      <c r="Y46" s="3"/>
      <c r="Z46" s="3"/>
    </row>
    <row r="47" ht="11.25" customHeight="1">
      <c r="A47" s="15">
        <f t="array" ref="A47">IF(ISNA(MATCH($E47,'License characters'!$G$2:$G$10186,0))=TRUE,0,INDEX('License characters'!$A$2:$AH$10186,MATCH($E47,'License characters'!$G$2:$G$10186,0),A$1))</f>
        <v>0</v>
      </c>
      <c r="B47" s="16">
        <f t="array" ref="B47">IF(ISNA(MATCH($E47,'License characters'!$G$2:$G$10186,0))=TRUE,0,INDEX('License characters'!$G$2:$AH$10186,MATCH($E47,'License characters'!$G$2:$G$10186,0),B$1))</f>
        <v>0</v>
      </c>
      <c r="C47" s="7"/>
      <c r="D47" s="7"/>
      <c r="E47" s="7">
        <v>462.0</v>
      </c>
      <c r="F47" s="3" t="s">
        <v>525</v>
      </c>
      <c r="G47" s="3" t="s">
        <v>526</v>
      </c>
      <c r="H47" s="3" t="s">
        <v>449</v>
      </c>
      <c r="I47" s="3"/>
      <c r="J47" s="3"/>
      <c r="K47" s="3"/>
      <c r="L47" s="3"/>
      <c r="M47" s="3"/>
      <c r="N47" s="3">
        <v>1090.0</v>
      </c>
      <c r="O47" s="3" t="s">
        <v>75</v>
      </c>
      <c r="P47" s="3" t="s">
        <v>302</v>
      </c>
      <c r="Q47" s="3" t="s">
        <v>303</v>
      </c>
      <c r="R47" s="3">
        <v>169.0</v>
      </c>
      <c r="S47" s="8"/>
      <c r="T47" s="9">
        <v>299.99</v>
      </c>
      <c r="U47" s="10">
        <v>44082.0</v>
      </c>
      <c r="V47" s="3" t="s">
        <v>336</v>
      </c>
      <c r="W47" s="3"/>
      <c r="X47" s="3"/>
      <c r="Y47" s="3"/>
      <c r="Z47" s="3"/>
    </row>
    <row r="48" ht="11.25" customHeight="1">
      <c r="A48" s="15">
        <f t="array" ref="A48">IF(ISNA(MATCH($E48,'License characters'!$G$2:$G$10186,0))=TRUE,0,INDEX('License characters'!$A$2:$AH$10186,MATCH($E48,'License characters'!$G$2:$G$10186,0),A$1))</f>
        <v>0</v>
      </c>
      <c r="B48" s="16">
        <f t="array" ref="B48">IF(ISNA(MATCH($E48,'License characters'!$G$2:$G$10186,0))=TRUE,0,INDEX('License characters'!$G$2:$AH$10186,MATCH($E48,'License characters'!$G$2:$G$10186,0),B$1))</f>
        <v>0</v>
      </c>
      <c r="C48" s="7"/>
      <c r="D48" s="7"/>
      <c r="E48" s="7">
        <v>461.0</v>
      </c>
      <c r="F48" s="3" t="s">
        <v>527</v>
      </c>
      <c r="G48" s="3" t="s">
        <v>528</v>
      </c>
      <c r="H48" s="3" t="s">
        <v>449</v>
      </c>
      <c r="I48" s="3"/>
      <c r="J48" s="3"/>
      <c r="K48" s="3"/>
      <c r="L48" s="3"/>
      <c r="M48" s="3"/>
      <c r="N48" s="3">
        <v>1090.0</v>
      </c>
      <c r="O48" s="3" t="s">
        <v>75</v>
      </c>
      <c r="P48" s="3" t="s">
        <v>329</v>
      </c>
      <c r="Q48" s="3" t="s">
        <v>529</v>
      </c>
      <c r="R48" s="3">
        <v>2.0</v>
      </c>
      <c r="S48" s="8"/>
      <c r="T48" s="9">
        <v>614.99</v>
      </c>
      <c r="U48" s="10">
        <v>44082.0</v>
      </c>
      <c r="V48" s="3" t="s">
        <v>336</v>
      </c>
      <c r="W48" s="3"/>
      <c r="X48" s="3"/>
      <c r="Y48" s="3"/>
      <c r="Z48" s="3"/>
    </row>
    <row r="49" ht="11.25" customHeight="1">
      <c r="A49" s="15">
        <f t="array" ref="A49">IF(ISNA(MATCH($E49,'License characters'!$G$2:$G$10186,0))=TRUE,0,INDEX('License characters'!$A$2:$AH$10186,MATCH($E49,'License characters'!$G$2:$G$10186,0),A$1))</f>
        <v>0</v>
      </c>
      <c r="B49" s="16">
        <f t="array" ref="B49">IF(ISNA(MATCH($E49,'License characters'!$G$2:$G$10186,0))=TRUE,0,INDEX('License characters'!$G$2:$AH$10186,MATCH($E49,'License characters'!$G$2:$G$10186,0),B$1))</f>
        <v>0</v>
      </c>
      <c r="C49" s="7"/>
      <c r="D49" s="7"/>
      <c r="E49" s="7">
        <v>460.0</v>
      </c>
      <c r="F49" s="3" t="s">
        <v>530</v>
      </c>
      <c r="G49" s="3" t="s">
        <v>531</v>
      </c>
      <c r="H49" s="3" t="s">
        <v>449</v>
      </c>
      <c r="I49" s="3"/>
      <c r="J49" s="3"/>
      <c r="K49" s="3"/>
      <c r="L49" s="3"/>
      <c r="M49" s="3"/>
      <c r="N49" s="3">
        <v>1090.0</v>
      </c>
      <c r="O49" s="3" t="s">
        <v>75</v>
      </c>
      <c r="P49" s="3" t="s">
        <v>329</v>
      </c>
      <c r="Q49" s="3" t="s">
        <v>529</v>
      </c>
      <c r="R49" s="3">
        <v>39.0</v>
      </c>
      <c r="S49" s="8"/>
      <c r="T49" s="9">
        <v>614.99</v>
      </c>
      <c r="U49" s="10">
        <v>44082.0</v>
      </c>
      <c r="V49" s="3" t="s">
        <v>336</v>
      </c>
      <c r="W49" s="3"/>
      <c r="X49" s="3"/>
      <c r="Y49" s="3"/>
      <c r="Z49" s="3"/>
    </row>
    <row r="50" ht="11.25" customHeight="1">
      <c r="A50" s="15">
        <f t="array" ref="A50">IF(ISNA(MATCH($E50,'License characters'!$G$2:$G$10186,0))=TRUE,0,INDEX('License characters'!$A$2:$AH$10186,MATCH($E50,'License characters'!$G$2:$G$10186,0),A$1))</f>
        <v>0</v>
      </c>
      <c r="B50" s="16">
        <f t="array" ref="B50">IF(ISNA(MATCH($E50,'License characters'!$G$2:$G$10186,0))=TRUE,0,INDEX('License characters'!$G$2:$AH$10186,MATCH($E50,'License characters'!$G$2:$G$10186,0),B$1))</f>
        <v>0</v>
      </c>
      <c r="C50" s="7"/>
      <c r="D50" s="7"/>
      <c r="E50" s="7">
        <v>459.0</v>
      </c>
      <c r="F50" s="3" t="s">
        <v>532</v>
      </c>
      <c r="G50" s="3" t="s">
        <v>533</v>
      </c>
      <c r="H50" s="3" t="s">
        <v>449</v>
      </c>
      <c r="I50" s="3"/>
      <c r="J50" s="3"/>
      <c r="K50" s="3"/>
      <c r="L50" s="3"/>
      <c r="M50" s="3"/>
      <c r="N50" s="3">
        <v>1090.0</v>
      </c>
      <c r="O50" s="3" t="s">
        <v>75</v>
      </c>
      <c r="P50" s="3" t="s">
        <v>329</v>
      </c>
      <c r="Q50" s="3" t="s">
        <v>529</v>
      </c>
      <c r="R50" s="3">
        <v>16.0</v>
      </c>
      <c r="S50" s="8"/>
      <c r="T50" s="9">
        <v>614.99</v>
      </c>
      <c r="U50" s="10">
        <v>44082.0</v>
      </c>
      <c r="V50" s="3" t="s">
        <v>336</v>
      </c>
      <c r="W50" s="3"/>
      <c r="X50" s="3"/>
      <c r="Y50" s="3"/>
      <c r="Z50" s="3"/>
    </row>
    <row r="51" ht="11.25" customHeight="1">
      <c r="A51" s="15">
        <f t="array" ref="A51">IF(ISNA(MATCH($E51,'License characters'!$G$2:$G$10186,0))=TRUE,0,INDEX('License characters'!$A$2:$AH$10186,MATCH($E51,'License characters'!$G$2:$G$10186,0),A$1))</f>
        <v>0</v>
      </c>
      <c r="B51" s="16">
        <f t="array" ref="B51">IF(ISNA(MATCH($E51,'License characters'!$G$2:$G$10186,0))=TRUE,0,INDEX('License characters'!$G$2:$AH$10186,MATCH($E51,'License characters'!$G$2:$G$10186,0),B$1))</f>
        <v>0</v>
      </c>
      <c r="C51" s="7"/>
      <c r="D51" s="7"/>
      <c r="E51" s="7">
        <v>458.0</v>
      </c>
      <c r="F51" s="3" t="s">
        <v>534</v>
      </c>
      <c r="G51" s="3" t="s">
        <v>535</v>
      </c>
      <c r="H51" s="3" t="s">
        <v>449</v>
      </c>
      <c r="I51" s="3"/>
      <c r="J51" s="3"/>
      <c r="K51" s="3"/>
      <c r="L51" s="3"/>
      <c r="M51" s="3"/>
      <c r="N51" s="3">
        <v>1090.0</v>
      </c>
      <c r="O51" s="3" t="s">
        <v>75</v>
      </c>
      <c r="P51" s="3" t="s">
        <v>329</v>
      </c>
      <c r="Q51" s="3" t="s">
        <v>529</v>
      </c>
      <c r="R51" s="3">
        <v>207.0</v>
      </c>
      <c r="S51" s="8"/>
      <c r="T51" s="9">
        <v>674.99</v>
      </c>
      <c r="U51" s="10">
        <v>44082.0</v>
      </c>
      <c r="V51" s="3" t="s">
        <v>336</v>
      </c>
      <c r="W51" s="3"/>
      <c r="X51" s="3"/>
      <c r="Y51" s="3"/>
      <c r="Z51" s="3"/>
    </row>
    <row r="52" ht="11.25" customHeight="1">
      <c r="A52" s="15" t="str">
        <f t="array" ref="A52">IF(ISNA(MATCH($E52,'License characters'!$G$2:$G$10186,0))=TRUE,0,INDEX('License characters'!$A$2:$AH$10186,MATCH($E52,'License characters'!$G$2:$G$10186,0),A$1))</f>
        <v>Activision</v>
      </c>
      <c r="B52" s="16" t="str">
        <f t="array" ref="B52">IF(ISNA(MATCH($E52,'License characters'!$G$2:$G$10186,0))=TRUE,0,INDEX('License characters'!$G$2:$AH$10186,MATCH($E52,'License characters'!$G$2:$G$10186,0),B$1))</f>
        <v>DRNCEX</v>
      </c>
      <c r="C52" s="7"/>
      <c r="D52" s="7"/>
      <c r="E52" s="7">
        <v>457.0</v>
      </c>
      <c r="F52" s="3" t="s">
        <v>536</v>
      </c>
      <c r="G52" s="3" t="s">
        <v>537</v>
      </c>
      <c r="H52" s="3" t="s">
        <v>449</v>
      </c>
      <c r="I52" s="3"/>
      <c r="J52" s="3"/>
      <c r="K52" s="3"/>
      <c r="L52" s="3"/>
      <c r="M52" s="3"/>
      <c r="N52" s="3">
        <v>1070.0</v>
      </c>
      <c r="O52" s="3" t="s">
        <v>99</v>
      </c>
      <c r="P52" s="3" t="s">
        <v>269</v>
      </c>
      <c r="Q52" s="3" t="s">
        <v>270</v>
      </c>
      <c r="R52" s="3">
        <v>235.0</v>
      </c>
      <c r="S52" s="8"/>
      <c r="T52" s="9">
        <v>399.99</v>
      </c>
      <c r="U52" s="10">
        <v>44040.0</v>
      </c>
      <c r="V52" s="3" t="s">
        <v>336</v>
      </c>
      <c r="W52" s="3"/>
      <c r="X52" s="3"/>
      <c r="Y52" s="3"/>
      <c r="Z52" s="3"/>
    </row>
    <row r="53" ht="11.25" customHeight="1">
      <c r="A53" s="15" t="str">
        <f t="array" ref="A53">IF(ISNA(MATCH($E53,'License characters'!$G$2:$G$10186,0))=TRUE,0,INDEX('License characters'!$A$2:$AH$10186,MATCH($E53,'License characters'!$G$2:$G$10186,0),A$1))</f>
        <v>Activision</v>
      </c>
      <c r="B53" s="16" t="str">
        <f t="array" ref="B53">IF(ISNA(MATCH($E53,'License characters'!$G$2:$G$10186,0))=TRUE,0,INDEX('License characters'!$G$2:$AH$10186,MATCH($E53,'License characters'!$G$2:$G$10186,0),B$1))</f>
        <v>DRNCST</v>
      </c>
      <c r="C53" s="7"/>
      <c r="D53" s="7"/>
      <c r="E53" s="7">
        <v>456.0</v>
      </c>
      <c r="F53" s="3" t="s">
        <v>538</v>
      </c>
      <c r="G53" s="3" t="s">
        <v>539</v>
      </c>
      <c r="H53" s="3" t="s">
        <v>449</v>
      </c>
      <c r="I53" s="3"/>
      <c r="J53" s="3"/>
      <c r="K53" s="3"/>
      <c r="L53" s="3"/>
      <c r="M53" s="3"/>
      <c r="N53" s="3">
        <v>1070.0</v>
      </c>
      <c r="O53" s="3" t="s">
        <v>99</v>
      </c>
      <c r="P53" s="3" t="s">
        <v>269</v>
      </c>
      <c r="Q53" s="3" t="s">
        <v>270</v>
      </c>
      <c r="R53" s="3">
        <v>6.0</v>
      </c>
      <c r="S53" s="8"/>
      <c r="T53" s="9">
        <v>399.99</v>
      </c>
      <c r="U53" s="10">
        <v>44040.0</v>
      </c>
      <c r="V53" s="3" t="s">
        <v>336</v>
      </c>
      <c r="W53" s="3"/>
      <c r="X53" s="3"/>
      <c r="Y53" s="3"/>
      <c r="Z53" s="3"/>
    </row>
    <row r="54" ht="11.25" customHeight="1">
      <c r="A54" s="15">
        <f t="array" ref="A54">IF(ISNA(MATCH($E54,'License characters'!$G$2:$G$10186,0))=TRUE,0,INDEX('License characters'!$A$2:$AH$10186,MATCH($E54,'License characters'!$G$2:$G$10186,0),A$1))</f>
        <v>0</v>
      </c>
      <c r="B54" s="16">
        <f t="array" ref="B54">IF(ISNA(MATCH($E54,'License characters'!$G$2:$G$10186,0))=TRUE,0,INDEX('License characters'!$G$2:$AH$10186,MATCH($E54,'License characters'!$G$2:$G$10186,0),B$1))</f>
        <v>0</v>
      </c>
      <c r="C54" s="7"/>
      <c r="D54" s="7"/>
      <c r="E54" s="7">
        <v>455.0</v>
      </c>
      <c r="F54" s="3" t="s">
        <v>540</v>
      </c>
      <c r="G54" s="3" t="s">
        <v>541</v>
      </c>
      <c r="H54" s="3" t="s">
        <v>449</v>
      </c>
      <c r="I54" s="3"/>
      <c r="J54" s="3"/>
      <c r="K54" s="3">
        <v>11.0</v>
      </c>
      <c r="L54" s="3">
        <v>6.0</v>
      </c>
      <c r="M54" s="3">
        <v>3.0</v>
      </c>
      <c r="N54" s="3">
        <v>1300.0</v>
      </c>
      <c r="O54" s="3" t="s">
        <v>542</v>
      </c>
      <c r="P54" s="3" t="s">
        <v>265</v>
      </c>
      <c r="Q54" s="3" t="s">
        <v>543</v>
      </c>
      <c r="R54" s="3">
        <v>1032.0</v>
      </c>
      <c r="S54" s="8"/>
      <c r="T54" s="9">
        <v>379.99</v>
      </c>
      <c r="U54" s="10">
        <v>44026.0</v>
      </c>
      <c r="V54" s="3" t="s">
        <v>336</v>
      </c>
      <c r="W54" s="3"/>
      <c r="X54" s="3"/>
      <c r="Y54" s="3"/>
      <c r="Z54" s="3"/>
    </row>
    <row r="55" ht="11.25" customHeight="1">
      <c r="A55" s="15">
        <f t="array" ref="A55">IF(ISNA(MATCH($E55,'License characters'!$G$2:$G$10186,0))=TRUE,0,INDEX('License characters'!$A$2:$AH$10186,MATCH($E55,'License characters'!$G$2:$G$10186,0),A$1))</f>
        <v>0</v>
      </c>
      <c r="B55" s="16">
        <f t="array" ref="B55">IF(ISNA(MATCH($E55,'License characters'!$G$2:$G$10186,0))=TRUE,0,INDEX('License characters'!$G$2:$AH$10186,MATCH($E55,'License characters'!$G$2:$G$10186,0),B$1))</f>
        <v>0</v>
      </c>
      <c r="C55" s="7"/>
      <c r="D55" s="7"/>
      <c r="E55" s="7">
        <v>454.0</v>
      </c>
      <c r="F55" s="3" t="s">
        <v>544</v>
      </c>
      <c r="G55" s="3" t="s">
        <v>545</v>
      </c>
      <c r="H55" s="3" t="s">
        <v>449</v>
      </c>
      <c r="I55" s="3"/>
      <c r="J55" s="3"/>
      <c r="K55" s="3">
        <v>11.0</v>
      </c>
      <c r="L55" s="3">
        <v>0.0</v>
      </c>
      <c r="M55" s="3">
        <v>2.0</v>
      </c>
      <c r="N55" s="3">
        <v>1300.0</v>
      </c>
      <c r="O55" s="3" t="s">
        <v>542</v>
      </c>
      <c r="P55" s="3" t="s">
        <v>265</v>
      </c>
      <c r="Q55" s="3" t="s">
        <v>543</v>
      </c>
      <c r="R55" s="3">
        <v>40.0</v>
      </c>
      <c r="S55" s="8"/>
      <c r="T55" s="9">
        <v>379.99</v>
      </c>
      <c r="U55" s="10">
        <v>44026.0</v>
      </c>
      <c r="V55" s="3" t="s">
        <v>336</v>
      </c>
      <c r="W55" s="3"/>
      <c r="X55" s="3"/>
      <c r="Y55" s="3"/>
      <c r="Z55" s="3"/>
    </row>
    <row r="56" ht="11.25" customHeight="1">
      <c r="A56" s="15">
        <f t="array" ref="A56">IF(ISNA(MATCH($E56,'License characters'!$G$2:$G$10186,0))=TRUE,0,INDEX('License characters'!$A$2:$AH$10186,MATCH($E56,'License characters'!$G$2:$G$10186,0),A$1))</f>
        <v>0</v>
      </c>
      <c r="B56" s="16">
        <f t="array" ref="B56">IF(ISNA(MATCH($E56,'License characters'!$G$2:$G$10186,0))=TRUE,0,INDEX('License characters'!$G$2:$AH$10186,MATCH($E56,'License characters'!$G$2:$G$10186,0),B$1))</f>
        <v>0</v>
      </c>
      <c r="C56" s="7"/>
      <c r="D56" s="7"/>
      <c r="E56" s="7">
        <v>453.0</v>
      </c>
      <c r="F56" s="3" t="s">
        <v>546</v>
      </c>
      <c r="G56" s="3" t="s">
        <v>547</v>
      </c>
      <c r="H56" s="3" t="s">
        <v>548</v>
      </c>
      <c r="I56" s="3"/>
      <c r="J56" s="3"/>
      <c r="K56" s="3"/>
      <c r="L56" s="3"/>
      <c r="M56" s="3"/>
      <c r="N56" s="3">
        <v>1390.0</v>
      </c>
      <c r="O56" s="3" t="s">
        <v>380</v>
      </c>
      <c r="P56" s="3" t="s">
        <v>549</v>
      </c>
      <c r="Q56" s="3" t="s">
        <v>133</v>
      </c>
      <c r="R56" s="3">
        <v>392.0</v>
      </c>
      <c r="S56" s="8"/>
      <c r="T56" s="9">
        <v>49.99</v>
      </c>
      <c r="U56" s="10">
        <v>44005.0</v>
      </c>
      <c r="V56" s="3" t="s">
        <v>334</v>
      </c>
      <c r="W56" s="3"/>
      <c r="X56" s="3"/>
      <c r="Y56" s="3"/>
      <c r="Z56" s="3"/>
    </row>
    <row r="57" ht="11.25" customHeight="1">
      <c r="A57" s="15">
        <f t="array" ref="A57">IF(ISNA(MATCH($E57,'License characters'!$G$2:$G$10186,0))=TRUE,0,INDEX('License characters'!$A$2:$AH$10186,MATCH($E57,'License characters'!$G$2:$G$10186,0),A$1))</f>
        <v>0</v>
      </c>
      <c r="B57" s="16">
        <f t="array" ref="B57">IF(ISNA(MATCH($E57,'License characters'!$G$2:$G$10186,0))=TRUE,0,INDEX('License characters'!$G$2:$AH$10186,MATCH($E57,'License characters'!$G$2:$G$10186,0),B$1))</f>
        <v>0</v>
      </c>
      <c r="C57" s="7"/>
      <c r="D57" s="7"/>
      <c r="E57" s="7">
        <v>452.0</v>
      </c>
      <c r="F57" s="3" t="s">
        <v>550</v>
      </c>
      <c r="G57" s="3" t="s">
        <v>551</v>
      </c>
      <c r="H57" s="3"/>
      <c r="I57" s="3"/>
      <c r="J57" s="3"/>
      <c r="K57" s="3"/>
      <c r="L57" s="3"/>
      <c r="M57" s="3"/>
      <c r="N57" s="3">
        <v>1020.0</v>
      </c>
      <c r="O57" s="3" t="s">
        <v>337</v>
      </c>
      <c r="P57" s="3" t="s">
        <v>552</v>
      </c>
      <c r="Q57" s="3" t="s">
        <v>553</v>
      </c>
      <c r="R57" s="3">
        <v>0.0</v>
      </c>
      <c r="S57" s="8"/>
      <c r="T57" s="9">
        <v>0.0</v>
      </c>
      <c r="U57" s="10"/>
      <c r="V57" s="3" t="s">
        <v>334</v>
      </c>
      <c r="W57" s="3"/>
      <c r="X57" s="3"/>
      <c r="Y57" s="3"/>
      <c r="Z57" s="3"/>
    </row>
    <row r="58" ht="11.25" customHeight="1">
      <c r="A58" s="15">
        <f t="array" ref="A58">IF(ISNA(MATCH($E58,'License characters'!$G$2:$G$10186,0))=TRUE,0,INDEX('License characters'!$A$2:$AH$10186,MATCH($E58,'License characters'!$G$2:$G$10186,0),A$1))</f>
        <v>0</v>
      </c>
      <c r="B58" s="16">
        <f t="array" ref="B58">IF(ISNA(MATCH($E58,'License characters'!$G$2:$G$10186,0))=TRUE,0,INDEX('License characters'!$G$2:$AH$10186,MATCH($E58,'License characters'!$G$2:$G$10186,0),B$1))</f>
        <v>0</v>
      </c>
      <c r="C58" s="7"/>
      <c r="D58" s="7"/>
      <c r="E58" s="7">
        <v>451.0</v>
      </c>
      <c r="F58" s="3" t="s">
        <v>554</v>
      </c>
      <c r="G58" s="3" t="s">
        <v>555</v>
      </c>
      <c r="H58" s="3"/>
      <c r="I58" s="3"/>
      <c r="J58" s="3"/>
      <c r="K58" s="3"/>
      <c r="L58" s="3"/>
      <c r="M58" s="3"/>
      <c r="N58" s="3">
        <v>1020.0</v>
      </c>
      <c r="O58" s="3" t="s">
        <v>337</v>
      </c>
      <c r="P58" s="3" t="s">
        <v>552</v>
      </c>
      <c r="Q58" s="3" t="s">
        <v>553</v>
      </c>
      <c r="R58" s="3">
        <v>0.0</v>
      </c>
      <c r="S58" s="8"/>
      <c r="T58" s="9">
        <v>0.0</v>
      </c>
      <c r="U58" s="10"/>
      <c r="V58" s="3" t="s">
        <v>334</v>
      </c>
      <c r="W58" s="3"/>
      <c r="X58" s="3"/>
      <c r="Y58" s="3"/>
      <c r="Z58" s="3"/>
    </row>
    <row r="59" ht="11.25" customHeight="1">
      <c r="A59" s="15">
        <f t="array" ref="A59">IF(ISNA(MATCH($E59,'License characters'!$G$2:$G$10186,0))=TRUE,0,INDEX('License characters'!$A$2:$AH$10186,MATCH($E59,'License characters'!$G$2:$G$10186,0),A$1))</f>
        <v>0</v>
      </c>
      <c r="B59" s="16">
        <f t="array" ref="B59">IF(ISNA(MATCH($E59,'License characters'!$G$2:$G$10186,0))=TRUE,0,INDEX('License characters'!$G$2:$AH$10186,MATCH($E59,'License characters'!$G$2:$G$10186,0),B$1))</f>
        <v>0</v>
      </c>
      <c r="C59" s="7"/>
      <c r="D59" s="7"/>
      <c r="E59" s="7">
        <v>450.0</v>
      </c>
      <c r="F59" s="3" t="s">
        <v>556</v>
      </c>
      <c r="G59" s="3" t="s">
        <v>557</v>
      </c>
      <c r="H59" s="3"/>
      <c r="I59" s="3"/>
      <c r="J59" s="3"/>
      <c r="K59" s="3"/>
      <c r="L59" s="3"/>
      <c r="M59" s="3"/>
      <c r="N59" s="3">
        <v>1020.0</v>
      </c>
      <c r="O59" s="3" t="s">
        <v>337</v>
      </c>
      <c r="P59" s="3" t="s">
        <v>552</v>
      </c>
      <c r="Q59" s="3" t="s">
        <v>553</v>
      </c>
      <c r="R59" s="3">
        <v>0.0</v>
      </c>
      <c r="S59" s="8"/>
      <c r="T59" s="9">
        <v>0.0</v>
      </c>
      <c r="U59" s="10"/>
      <c r="V59" s="3" t="s">
        <v>334</v>
      </c>
      <c r="W59" s="3"/>
      <c r="X59" s="3"/>
      <c r="Y59" s="3"/>
      <c r="Z59" s="3"/>
    </row>
    <row r="60" ht="11.25" customHeight="1">
      <c r="A60" s="15">
        <f t="array" ref="A60">IF(ISNA(MATCH($E60,'License characters'!$G$2:$G$10186,0))=TRUE,0,INDEX('License characters'!$A$2:$AH$10186,MATCH($E60,'License characters'!$G$2:$G$10186,0),A$1))</f>
        <v>0</v>
      </c>
      <c r="B60" s="16">
        <f t="array" ref="B60">IF(ISNA(MATCH($E60,'License characters'!$G$2:$G$10186,0))=TRUE,0,INDEX('License characters'!$G$2:$AH$10186,MATCH($E60,'License characters'!$G$2:$G$10186,0),B$1))</f>
        <v>0</v>
      </c>
      <c r="C60" s="7"/>
      <c r="D60" s="7"/>
      <c r="E60" s="7">
        <v>449.0</v>
      </c>
      <c r="F60" s="3" t="s">
        <v>558</v>
      </c>
      <c r="G60" s="3" t="s">
        <v>559</v>
      </c>
      <c r="H60" s="3"/>
      <c r="I60" s="3"/>
      <c r="J60" s="3"/>
      <c r="K60" s="3"/>
      <c r="L60" s="3"/>
      <c r="M60" s="3"/>
      <c r="N60" s="3">
        <v>1040.0</v>
      </c>
      <c r="O60" s="3" t="s">
        <v>339</v>
      </c>
      <c r="P60" s="3" t="s">
        <v>233</v>
      </c>
      <c r="Q60" s="3" t="s">
        <v>234</v>
      </c>
      <c r="R60" s="3">
        <v>0.0</v>
      </c>
      <c r="S60" s="8"/>
      <c r="T60" s="9">
        <v>0.0</v>
      </c>
      <c r="U60" s="10"/>
      <c r="V60" s="3" t="s">
        <v>334</v>
      </c>
      <c r="W60" s="3"/>
      <c r="X60" s="3"/>
      <c r="Y60" s="3"/>
      <c r="Z60" s="3"/>
    </row>
    <row r="61" ht="11.25" customHeight="1">
      <c r="A61" s="15">
        <f t="array" ref="A61">IF(ISNA(MATCH($E61,'License characters'!$G$2:$G$10186,0))=TRUE,0,INDEX('License characters'!$A$2:$AH$10186,MATCH($E61,'License characters'!$G$2:$G$10186,0),A$1))</f>
        <v>0</v>
      </c>
      <c r="B61" s="16">
        <f t="array" ref="B61">IF(ISNA(MATCH($E61,'License characters'!$G$2:$G$10186,0))=TRUE,0,INDEX('License characters'!$G$2:$AH$10186,MATCH($E61,'License characters'!$G$2:$G$10186,0),B$1))</f>
        <v>0</v>
      </c>
      <c r="C61" s="7"/>
      <c r="D61" s="7"/>
      <c r="E61" s="7">
        <v>448.0</v>
      </c>
      <c r="F61" s="3" t="s">
        <v>560</v>
      </c>
      <c r="G61" s="3" t="s">
        <v>561</v>
      </c>
      <c r="H61" s="3"/>
      <c r="I61" s="3"/>
      <c r="J61" s="3"/>
      <c r="K61" s="3"/>
      <c r="L61" s="3"/>
      <c r="M61" s="3"/>
      <c r="N61" s="3">
        <v>1040.0</v>
      </c>
      <c r="O61" s="3" t="s">
        <v>339</v>
      </c>
      <c r="P61" s="3" t="s">
        <v>233</v>
      </c>
      <c r="Q61" s="3" t="s">
        <v>234</v>
      </c>
      <c r="R61" s="3">
        <v>0.0</v>
      </c>
      <c r="S61" s="8"/>
      <c r="T61" s="9">
        <v>0.0</v>
      </c>
      <c r="U61" s="10"/>
      <c r="V61" s="3" t="s">
        <v>334</v>
      </c>
      <c r="W61" s="3"/>
      <c r="X61" s="3"/>
      <c r="Y61" s="3"/>
      <c r="Z61" s="3"/>
    </row>
    <row r="62" ht="11.25" customHeight="1">
      <c r="A62" s="15">
        <f t="array" ref="A62">IF(ISNA(MATCH($E62,'License characters'!$G$2:$G$10186,0))=TRUE,0,INDEX('License characters'!$A$2:$AH$10186,MATCH($E62,'License characters'!$G$2:$G$10186,0),A$1))</f>
        <v>0</v>
      </c>
      <c r="B62" s="16">
        <f t="array" ref="B62">IF(ISNA(MATCH($E62,'License characters'!$G$2:$G$10186,0))=TRUE,0,INDEX('License characters'!$G$2:$AH$10186,MATCH($E62,'License characters'!$G$2:$G$10186,0),B$1))</f>
        <v>0</v>
      </c>
      <c r="C62" s="7"/>
      <c r="D62" s="7"/>
      <c r="E62" s="7">
        <v>447.0</v>
      </c>
      <c r="F62" s="3" t="s">
        <v>562</v>
      </c>
      <c r="G62" s="3" t="s">
        <v>563</v>
      </c>
      <c r="H62" s="3"/>
      <c r="I62" s="3"/>
      <c r="J62" s="3"/>
      <c r="K62" s="3"/>
      <c r="L62" s="3"/>
      <c r="M62" s="3"/>
      <c r="N62" s="3">
        <v>1040.0</v>
      </c>
      <c r="O62" s="3" t="s">
        <v>339</v>
      </c>
      <c r="P62" s="3" t="s">
        <v>233</v>
      </c>
      <c r="Q62" s="3" t="s">
        <v>234</v>
      </c>
      <c r="R62" s="3">
        <v>0.0</v>
      </c>
      <c r="S62" s="8"/>
      <c r="T62" s="9">
        <v>0.0</v>
      </c>
      <c r="U62" s="10"/>
      <c r="V62" s="3" t="s">
        <v>334</v>
      </c>
      <c r="W62" s="3"/>
      <c r="X62" s="3"/>
      <c r="Y62" s="3"/>
      <c r="Z62" s="3"/>
    </row>
    <row r="63" ht="11.25" customHeight="1">
      <c r="A63" s="15">
        <f t="array" ref="A63">IF(ISNA(MATCH($E63,'License characters'!$G$2:$G$10186,0))=TRUE,0,INDEX('License characters'!$A$2:$AH$10186,MATCH($E63,'License characters'!$G$2:$G$10186,0),A$1))</f>
        <v>0</v>
      </c>
      <c r="B63" s="16">
        <f t="array" ref="B63">IF(ISNA(MATCH($E63,'License characters'!$G$2:$G$10186,0))=TRUE,0,INDEX('License characters'!$G$2:$AH$10186,MATCH($E63,'License characters'!$G$2:$G$10186,0),B$1))</f>
        <v>0</v>
      </c>
      <c r="C63" s="7"/>
      <c r="D63" s="7"/>
      <c r="E63" s="7">
        <v>446.0</v>
      </c>
      <c r="F63" s="3" t="s">
        <v>564</v>
      </c>
      <c r="G63" s="3" t="s">
        <v>565</v>
      </c>
      <c r="H63" s="3" t="s">
        <v>566</v>
      </c>
      <c r="I63" s="3"/>
      <c r="J63" s="3"/>
      <c r="K63" s="3"/>
      <c r="L63" s="3"/>
      <c r="M63" s="3"/>
      <c r="N63" s="3">
        <v>64.0</v>
      </c>
      <c r="O63" s="3" t="s">
        <v>567</v>
      </c>
      <c r="P63" s="3" t="s">
        <v>128</v>
      </c>
      <c r="Q63" s="3" t="s">
        <v>129</v>
      </c>
      <c r="R63" s="3">
        <v>35.0</v>
      </c>
      <c r="S63" s="8"/>
      <c r="T63" s="9">
        <v>179.0</v>
      </c>
      <c r="U63" s="10"/>
      <c r="V63" s="3" t="s">
        <v>336</v>
      </c>
      <c r="W63" s="3"/>
      <c r="X63" s="3"/>
      <c r="Y63" s="3"/>
      <c r="Z63" s="3"/>
    </row>
    <row r="64" ht="11.25" customHeight="1">
      <c r="A64" s="15">
        <f t="array" ref="A64">IF(ISNA(MATCH($E64,'License characters'!$G$2:$G$10186,0))=TRUE,0,INDEX('License characters'!$A$2:$AH$10186,MATCH($E64,'License characters'!$G$2:$G$10186,0),A$1))</f>
        <v>0</v>
      </c>
      <c r="B64" s="16">
        <f t="array" ref="B64">IF(ISNA(MATCH($E64,'License characters'!$G$2:$G$10186,0))=TRUE,0,INDEX('License characters'!$G$2:$AH$10186,MATCH($E64,'License characters'!$G$2:$G$10186,0),B$1))</f>
        <v>0</v>
      </c>
      <c r="C64" s="7"/>
      <c r="D64" s="7"/>
      <c r="E64" s="7">
        <v>445.0</v>
      </c>
      <c r="F64" s="3" t="s">
        <v>568</v>
      </c>
      <c r="G64" s="3" t="s">
        <v>236</v>
      </c>
      <c r="H64" s="3"/>
      <c r="I64" s="3"/>
      <c r="J64" s="3"/>
      <c r="K64" s="3"/>
      <c r="L64" s="3"/>
      <c r="M64" s="3"/>
      <c r="N64" s="3"/>
      <c r="O64" s="3"/>
      <c r="P64" s="3" t="s">
        <v>235</v>
      </c>
      <c r="Q64" s="3" t="s">
        <v>236</v>
      </c>
      <c r="R64" s="3">
        <v>0.0</v>
      </c>
      <c r="S64" s="8"/>
      <c r="T64" s="9">
        <v>0.0</v>
      </c>
      <c r="U64" s="10"/>
      <c r="V64" s="3" t="s">
        <v>336</v>
      </c>
      <c r="W64" s="3"/>
      <c r="X64" s="3"/>
      <c r="Y64" s="3"/>
      <c r="Z64" s="3"/>
    </row>
    <row r="65" ht="11.25" customHeight="1">
      <c r="A65" s="15" t="str">
        <f t="array" ref="A65">IF(ISNA(MATCH($E65,'License characters'!$G$2:$G$10186,0))=TRUE,0,INDEX('License characters'!$A$2:$AH$10186,MATCH($E65,'License characters'!$G$2:$G$10186,0),A$1))</f>
        <v>Sega</v>
      </c>
      <c r="B65" s="16" t="str">
        <f t="array" ref="B65">IF(ISNA(MATCH($E65,'License characters'!$G$2:$G$10186,0))=TRUE,0,INDEX('License characters'!$G$2:$AH$10186,MATCH($E65,'License characters'!$G$2:$G$10186,0),B$1))</f>
        <v>NJDREEX</v>
      </c>
      <c r="C65" s="7"/>
      <c r="D65" s="7"/>
      <c r="E65" s="7">
        <v>444.0</v>
      </c>
      <c r="F65" s="3" t="s">
        <v>569</v>
      </c>
      <c r="G65" s="3" t="s">
        <v>570</v>
      </c>
      <c r="H65" s="3" t="s">
        <v>449</v>
      </c>
      <c r="I65" s="3"/>
      <c r="J65" s="3"/>
      <c r="K65" s="3">
        <v>5.0</v>
      </c>
      <c r="L65" s="3">
        <v>5.0</v>
      </c>
      <c r="M65" s="3">
        <v>3.0</v>
      </c>
      <c r="N65" s="3">
        <v>1400.0</v>
      </c>
      <c r="O65" s="3" t="s">
        <v>571</v>
      </c>
      <c r="P65" s="3" t="s">
        <v>225</v>
      </c>
      <c r="Q65" s="3" t="s">
        <v>226</v>
      </c>
      <c r="R65" s="3">
        <v>189.0</v>
      </c>
      <c r="S65" s="8">
        <v>0.0</v>
      </c>
      <c r="T65" s="9">
        <v>329.99</v>
      </c>
      <c r="U65" s="10">
        <v>43882.0</v>
      </c>
      <c r="V65" s="3" t="s">
        <v>336</v>
      </c>
      <c r="W65" s="3"/>
      <c r="X65" s="3"/>
      <c r="Y65" s="3"/>
      <c r="Z65" s="3"/>
    </row>
    <row r="66" ht="11.25" customHeight="1">
      <c r="A66" s="15" t="str">
        <f t="array" ref="A66">IF(ISNA(MATCH($E66,'License characters'!$G$2:$G$10186,0))=TRUE,0,INDEX('License characters'!$A$2:$AH$10186,MATCH($E66,'License characters'!$G$2:$G$10186,0),A$1))</f>
        <v>Sega</v>
      </c>
      <c r="B66" s="16" t="str">
        <f t="array" ref="B66">IF(ISNA(MATCH($E66,'License characters'!$G$2:$G$10186,0))=TRUE,0,INDEX('License characters'!$G$2:$AH$10186,MATCH($E66,'License characters'!$G$2:$G$10186,0),B$1))</f>
        <v>NJDREST</v>
      </c>
      <c r="C66" s="7"/>
      <c r="D66" s="7"/>
      <c r="E66" s="7">
        <v>443.0</v>
      </c>
      <c r="F66" s="3" t="s">
        <v>572</v>
      </c>
      <c r="G66" s="3" t="s">
        <v>573</v>
      </c>
      <c r="H66" s="3" t="s">
        <v>449</v>
      </c>
      <c r="I66" s="3"/>
      <c r="J66" s="3"/>
      <c r="K66" s="3">
        <v>0.0</v>
      </c>
      <c r="L66" s="3">
        <v>0.0</v>
      </c>
      <c r="M66" s="3">
        <v>2.0</v>
      </c>
      <c r="N66" s="3">
        <v>1400.0</v>
      </c>
      <c r="O66" s="3" t="s">
        <v>571</v>
      </c>
      <c r="P66" s="3" t="s">
        <v>225</v>
      </c>
      <c r="Q66" s="3" t="s">
        <v>226</v>
      </c>
      <c r="R66" s="3">
        <v>12.0</v>
      </c>
      <c r="S66" s="8">
        <v>55.0</v>
      </c>
      <c r="T66" s="9">
        <v>329.99</v>
      </c>
      <c r="U66" s="10">
        <v>43882.0</v>
      </c>
      <c r="V66" s="3" t="s">
        <v>336</v>
      </c>
      <c r="W66" s="3"/>
      <c r="X66" s="3"/>
      <c r="Y66" s="3"/>
      <c r="Z66" s="3"/>
    </row>
    <row r="67" ht="11.25" customHeight="1">
      <c r="A67" s="15" t="str">
        <f t="array" ref="A67">IF(ISNA(MATCH($E67,'License characters'!$G$2:$G$10186,0))=TRUE,0,INDEX('License characters'!$A$2:$AH$10186,MATCH($E67,'License characters'!$G$2:$G$10186,0),A$1))</f>
        <v>Crunchyroll/Ellation</v>
      </c>
      <c r="B67" s="16" t="str">
        <f t="array" ref="B67">IF(ISNA(MATCH($E67,'License characters'!$G$2:$G$10186,0))=TRUE,0,INDEX('License characters'!$G$2:$AH$10186,MATCH($E67,'License characters'!$G$2:$G$10186,0),B$1))</f>
        <v>BKSKDEC</v>
      </c>
      <c r="C67" s="7"/>
      <c r="D67" s="7"/>
      <c r="E67" s="7">
        <v>442.0</v>
      </c>
      <c r="F67" s="3" t="s">
        <v>574</v>
      </c>
      <c r="G67" s="3" t="s">
        <v>575</v>
      </c>
      <c r="H67" s="3" t="s">
        <v>548</v>
      </c>
      <c r="I67" s="3"/>
      <c r="J67" s="3"/>
      <c r="K67" s="3"/>
      <c r="L67" s="3"/>
      <c r="M67" s="3"/>
      <c r="N67" s="3">
        <v>1230.0</v>
      </c>
      <c r="O67" s="3" t="s">
        <v>576</v>
      </c>
      <c r="P67" s="3" t="s">
        <v>227</v>
      </c>
      <c r="Q67" s="3" t="s">
        <v>228</v>
      </c>
      <c r="R67" s="3">
        <v>19.0</v>
      </c>
      <c r="S67" s="8"/>
      <c r="T67" s="9">
        <v>1499.99</v>
      </c>
      <c r="U67" s="10">
        <v>43917.0</v>
      </c>
      <c r="V67" s="3" t="s">
        <v>336</v>
      </c>
      <c r="W67" s="3"/>
      <c r="X67" s="3"/>
      <c r="Y67" s="3"/>
      <c r="Z67" s="3"/>
    </row>
    <row r="68" ht="11.25" customHeight="1">
      <c r="A68" s="15" t="str">
        <f t="array" ref="A68">IF(ISNA(MATCH($E68,'License characters'!$G$2:$G$10186,0))=TRUE,0,INDEX('License characters'!$A$2:$AH$10186,MATCH($E68,'License characters'!$G$2:$G$10186,0),A$1))</f>
        <v>Crunchyroll/Ellation</v>
      </c>
      <c r="B68" s="16" t="str">
        <f t="array" ref="B68">IF(ISNA(MATCH($E68,'License characters'!$G$2:$G$10186,0))=TRUE,0,INDEX('License characters'!$G$2:$AH$10186,MATCH($E68,'License characters'!$G$2:$G$10186,0),B$1))</f>
        <v>BKSKEXC</v>
      </c>
      <c r="C68" s="7"/>
      <c r="D68" s="7"/>
      <c r="E68" s="7">
        <v>441.0</v>
      </c>
      <c r="F68" s="3" t="s">
        <v>577</v>
      </c>
      <c r="G68" s="3" t="s">
        <v>578</v>
      </c>
      <c r="H68" s="3" t="s">
        <v>548</v>
      </c>
      <c r="I68" s="3"/>
      <c r="J68" s="3"/>
      <c r="K68" s="3"/>
      <c r="L68" s="3"/>
      <c r="M68" s="3"/>
      <c r="N68" s="3">
        <v>1230.0</v>
      </c>
      <c r="O68" s="3" t="s">
        <v>576</v>
      </c>
      <c r="P68" s="3" t="s">
        <v>227</v>
      </c>
      <c r="Q68" s="3" t="s">
        <v>228</v>
      </c>
      <c r="R68" s="3">
        <v>3.0</v>
      </c>
      <c r="S68" s="8"/>
      <c r="T68" s="9">
        <v>1224.99</v>
      </c>
      <c r="U68" s="10">
        <v>43917.0</v>
      </c>
      <c r="V68" s="3" t="s">
        <v>336</v>
      </c>
      <c r="W68" s="3"/>
      <c r="X68" s="3"/>
      <c r="Y68" s="3"/>
      <c r="Z68" s="3"/>
    </row>
    <row r="69" ht="11.25" customHeight="1">
      <c r="A69" s="15" t="str">
        <f t="array" ref="A69">IF(ISNA(MATCH($E69,'License characters'!$G$2:$G$10186,0))=TRUE,0,INDEX('License characters'!$A$2:$AH$10186,MATCH($E69,'License characters'!$G$2:$G$10186,0),A$1))</f>
        <v>Crunchyroll/Ellation</v>
      </c>
      <c r="B69" s="16" t="str">
        <f t="array" ref="B69">IF(ISNA(MATCH($E69,'License characters'!$G$2:$G$10186,0))=TRUE,0,INDEX('License characters'!$G$2:$AH$10186,MATCH($E69,'License characters'!$G$2:$G$10186,0),B$1))</f>
        <v>BKSKWDE</v>
      </c>
      <c r="C69" s="7"/>
      <c r="D69" s="7"/>
      <c r="E69" s="7">
        <v>440.0</v>
      </c>
      <c r="F69" s="3" t="s">
        <v>579</v>
      </c>
      <c r="G69" s="3" t="s">
        <v>580</v>
      </c>
      <c r="H69" s="3" t="s">
        <v>548</v>
      </c>
      <c r="I69" s="3"/>
      <c r="J69" s="3"/>
      <c r="K69" s="3">
        <v>2.0</v>
      </c>
      <c r="L69" s="3">
        <v>3.0</v>
      </c>
      <c r="M69" s="3">
        <v>2.0</v>
      </c>
      <c r="N69" s="3">
        <v>1230.0</v>
      </c>
      <c r="O69" s="3" t="s">
        <v>576</v>
      </c>
      <c r="P69" s="3" t="s">
        <v>227</v>
      </c>
      <c r="Q69" s="3" t="s">
        <v>228</v>
      </c>
      <c r="R69" s="3">
        <v>67.0</v>
      </c>
      <c r="S69" s="8"/>
      <c r="T69" s="9">
        <v>799.99</v>
      </c>
      <c r="U69" s="10">
        <v>43917.0</v>
      </c>
      <c r="V69" s="3" t="s">
        <v>336</v>
      </c>
      <c r="W69" s="3"/>
      <c r="X69" s="3"/>
      <c r="Y69" s="3"/>
      <c r="Z69" s="3"/>
    </row>
    <row r="70" ht="11.25" customHeight="1">
      <c r="A70" s="15" t="str">
        <f t="array" ref="A70">IF(ISNA(MATCH($E70,'License characters'!$G$2:$G$10186,0))=TRUE,0,INDEX('License characters'!$A$2:$AH$10186,MATCH($E70,'License characters'!$G$2:$G$10186,0),A$1))</f>
        <v>Crunchyroll/Ellation</v>
      </c>
      <c r="B70" s="16" t="str">
        <f t="array" ref="B70">IF(ISNA(MATCH($E70,'License characters'!$G$2:$G$10186,0))=TRUE,0,INDEX('License characters'!$G$2:$AH$10186,MATCH($E70,'License characters'!$G$2:$G$10186,0),B$1))</f>
        <v>BKSKWEX</v>
      </c>
      <c r="C70" s="7"/>
      <c r="D70" s="7"/>
      <c r="E70" s="7">
        <v>439.0</v>
      </c>
      <c r="F70" s="3" t="s">
        <v>581</v>
      </c>
      <c r="G70" s="3" t="s">
        <v>582</v>
      </c>
      <c r="H70" s="3" t="s">
        <v>548</v>
      </c>
      <c r="I70" s="3"/>
      <c r="J70" s="3"/>
      <c r="K70" s="3">
        <v>2.0</v>
      </c>
      <c r="L70" s="3">
        <v>3.0</v>
      </c>
      <c r="M70" s="3">
        <v>2.0</v>
      </c>
      <c r="N70" s="3">
        <v>1230.0</v>
      </c>
      <c r="O70" s="3" t="s">
        <v>576</v>
      </c>
      <c r="P70" s="3" t="s">
        <v>227</v>
      </c>
      <c r="Q70" s="3" t="s">
        <v>228</v>
      </c>
      <c r="R70" s="3">
        <v>5.0</v>
      </c>
      <c r="S70" s="8"/>
      <c r="T70" s="9">
        <v>649.99</v>
      </c>
      <c r="U70" s="10">
        <v>43917.0</v>
      </c>
      <c r="V70" s="3" t="s">
        <v>336</v>
      </c>
      <c r="W70" s="3"/>
      <c r="X70" s="3"/>
      <c r="Y70" s="3"/>
      <c r="Z70" s="3"/>
    </row>
    <row r="71" ht="11.25" customHeight="1">
      <c r="A71" s="15" t="str">
        <f t="array" ref="A71">IF(ISNA(MATCH($E71,'License characters'!$G$2:$G$10186,0))=TRUE,0,INDEX('License characters'!$A$2:$AH$10186,MATCH($E71,'License characters'!$G$2:$G$10186,0),A$1))</f>
        <v>Crunchyroll/Ellation</v>
      </c>
      <c r="B71" s="16" t="str">
        <f t="array" ref="B71">IF(ISNA(MATCH($E71,'License characters'!$G$2:$G$10186,0))=TRUE,0,INDEX('License characters'!$G$2:$AH$10186,MATCH($E71,'License characters'!$G$2:$G$10186,0),B$1))</f>
        <v>BKSKWST</v>
      </c>
      <c r="C71" s="7"/>
      <c r="D71" s="7"/>
      <c r="E71" s="7">
        <v>438.0</v>
      </c>
      <c r="F71" s="3" t="s">
        <v>583</v>
      </c>
      <c r="G71" s="3" t="s">
        <v>584</v>
      </c>
      <c r="H71" s="3" t="s">
        <v>548</v>
      </c>
      <c r="I71" s="3"/>
      <c r="J71" s="3"/>
      <c r="K71" s="3">
        <v>2.0</v>
      </c>
      <c r="L71" s="3">
        <v>0.0</v>
      </c>
      <c r="M71" s="3">
        <v>2.0</v>
      </c>
      <c r="N71" s="3">
        <v>1230.0</v>
      </c>
      <c r="O71" s="3" t="s">
        <v>576</v>
      </c>
      <c r="P71" s="3" t="s">
        <v>227</v>
      </c>
      <c r="Q71" s="3" t="s">
        <v>228</v>
      </c>
      <c r="R71" s="3">
        <v>1.0</v>
      </c>
      <c r="S71" s="8"/>
      <c r="T71" s="9">
        <v>649.99</v>
      </c>
      <c r="U71" s="10">
        <v>43917.0</v>
      </c>
      <c r="V71" s="3" t="s">
        <v>336</v>
      </c>
      <c r="W71" s="3"/>
      <c r="X71" s="3"/>
      <c r="Y71" s="3"/>
      <c r="Z71" s="3"/>
    </row>
    <row r="72" ht="11.25" customHeight="1">
      <c r="A72" s="15" t="str">
        <f t="array" ref="A72">IF(ISNA(MATCH($E72,'License characters'!$G$2:$G$10186,0))=TRUE,0,INDEX('License characters'!$A$2:$AH$10186,MATCH($E72,'License characters'!$G$2:$G$10186,0),A$1))</f>
        <v>Crunchyroll/Ellation</v>
      </c>
      <c r="B72" s="16" t="str">
        <f t="array" ref="B72">IF(ISNA(MATCH($E72,'License characters'!$G$2:$G$10186,0))=TRUE,0,INDEX('License characters'!$G$2:$AH$10186,MATCH($E72,'License characters'!$G$2:$G$10186,0),B$1))</f>
        <v>BKSKSDE</v>
      </c>
      <c r="C72" s="7"/>
      <c r="D72" s="7"/>
      <c r="E72" s="7">
        <v>437.0</v>
      </c>
      <c r="F72" s="3" t="s">
        <v>585</v>
      </c>
      <c r="G72" s="3" t="s">
        <v>586</v>
      </c>
      <c r="H72" s="3" t="s">
        <v>548</v>
      </c>
      <c r="I72" s="3"/>
      <c r="J72" s="3"/>
      <c r="K72" s="3">
        <v>2.0</v>
      </c>
      <c r="L72" s="3">
        <v>5.0</v>
      </c>
      <c r="M72" s="3">
        <v>2.0</v>
      </c>
      <c r="N72" s="3">
        <v>1230.0</v>
      </c>
      <c r="O72" s="3" t="s">
        <v>576</v>
      </c>
      <c r="P72" s="3" t="s">
        <v>227</v>
      </c>
      <c r="Q72" s="3" t="s">
        <v>228</v>
      </c>
      <c r="R72" s="3">
        <v>100.0</v>
      </c>
      <c r="S72" s="8"/>
      <c r="T72" s="9">
        <v>799.99</v>
      </c>
      <c r="U72" s="10">
        <v>43917.0</v>
      </c>
      <c r="V72" s="3" t="s">
        <v>336</v>
      </c>
      <c r="W72" s="3"/>
      <c r="X72" s="3"/>
      <c r="Y72" s="3"/>
      <c r="Z72" s="3"/>
    </row>
    <row r="73" ht="11.25" customHeight="1">
      <c r="A73" s="15" t="str">
        <f t="array" ref="A73">IF(ISNA(MATCH($E73,'License characters'!$G$2:$G$10186,0))=TRUE,0,INDEX('License characters'!$A$2:$AH$10186,MATCH($E73,'License characters'!$G$2:$G$10186,0),A$1))</f>
        <v>Crunchyroll/Ellation</v>
      </c>
      <c r="B73" s="16" t="str">
        <f t="array" ref="B73">IF(ISNA(MATCH($E73,'License characters'!$G$2:$G$10186,0))=TRUE,0,INDEX('License characters'!$G$2:$AH$10186,MATCH($E73,'License characters'!$G$2:$G$10186,0),B$1))</f>
        <v>BKSKSEX</v>
      </c>
      <c r="C73" s="7"/>
      <c r="D73" s="7"/>
      <c r="E73" s="7">
        <v>436.0</v>
      </c>
      <c r="F73" s="3" t="s">
        <v>587</v>
      </c>
      <c r="G73" s="3" t="s">
        <v>588</v>
      </c>
      <c r="H73" s="3" t="s">
        <v>548</v>
      </c>
      <c r="I73" s="3"/>
      <c r="J73" s="3"/>
      <c r="K73" s="3">
        <v>2.0</v>
      </c>
      <c r="L73" s="3">
        <v>6.0</v>
      </c>
      <c r="M73" s="3">
        <v>3.0</v>
      </c>
      <c r="N73" s="3">
        <v>1230.0</v>
      </c>
      <c r="O73" s="3" t="s">
        <v>576</v>
      </c>
      <c r="P73" s="3" t="s">
        <v>227</v>
      </c>
      <c r="Q73" s="3" t="s">
        <v>228</v>
      </c>
      <c r="R73" s="3">
        <v>13.0</v>
      </c>
      <c r="S73" s="8"/>
      <c r="T73" s="9">
        <v>649.99</v>
      </c>
      <c r="U73" s="10">
        <v>43917.0</v>
      </c>
      <c r="V73" s="3" t="s">
        <v>336</v>
      </c>
      <c r="W73" s="3"/>
      <c r="X73" s="3"/>
      <c r="Y73" s="3"/>
      <c r="Z73" s="3"/>
    </row>
    <row r="74" ht="11.25" customHeight="1">
      <c r="A74" s="15" t="str">
        <f t="array" ref="A74">IF(ISNA(MATCH($E74,'License characters'!$G$2:$G$10186,0))=TRUE,0,INDEX('License characters'!$A$2:$AH$10186,MATCH($E74,'License characters'!$G$2:$G$10186,0),A$1))</f>
        <v>Crunchyroll/Ellation</v>
      </c>
      <c r="B74" s="16" t="str">
        <f t="array" ref="B74">IF(ISNA(MATCH($E74,'License characters'!$G$2:$G$10186,0))=TRUE,0,INDEX('License characters'!$G$2:$AH$10186,MATCH($E74,'License characters'!$G$2:$G$10186,0),B$1))</f>
        <v>BKSKSST</v>
      </c>
      <c r="C74" s="7"/>
      <c r="D74" s="7"/>
      <c r="E74" s="7">
        <v>435.0</v>
      </c>
      <c r="F74" s="3" t="s">
        <v>589</v>
      </c>
      <c r="G74" s="3" t="s">
        <v>590</v>
      </c>
      <c r="H74" s="3" t="s">
        <v>548</v>
      </c>
      <c r="I74" s="3"/>
      <c r="J74" s="3"/>
      <c r="K74" s="3">
        <v>2.0</v>
      </c>
      <c r="L74" s="3">
        <v>0.0</v>
      </c>
      <c r="M74" s="3">
        <v>2.0</v>
      </c>
      <c r="N74" s="3">
        <v>1230.0</v>
      </c>
      <c r="O74" s="3" t="s">
        <v>576</v>
      </c>
      <c r="P74" s="3" t="s">
        <v>227</v>
      </c>
      <c r="Q74" s="3" t="s">
        <v>228</v>
      </c>
      <c r="R74" s="3">
        <v>2.0</v>
      </c>
      <c r="S74" s="8"/>
      <c r="T74" s="9">
        <v>649.99</v>
      </c>
      <c r="U74" s="10">
        <v>43917.0</v>
      </c>
      <c r="V74" s="3" t="s">
        <v>336</v>
      </c>
      <c r="W74" s="3"/>
      <c r="X74" s="3"/>
      <c r="Y74" s="3"/>
      <c r="Z74" s="3"/>
    </row>
    <row r="75" ht="11.25" customHeight="1">
      <c r="A75" s="15" t="str">
        <f t="array" ref="A75">IF(ISNA(MATCH($E75,'License characters'!$G$2:$G$10186,0))=TRUE,0,INDEX('License characters'!$A$2:$AH$10186,MATCH($E75,'License characters'!$G$2:$G$10186,0),A$1))</f>
        <v>Funimation/Viz</v>
      </c>
      <c r="B75" s="16" t="str">
        <f t="array" ref="B75">IF(ISNA(MATCH($E75,'License characters'!$G$2:$G$10186,0))=TRUE,0,INDEX('License characters'!$G$2:$AH$10186,MATCH($E75,'License characters'!$G$2:$G$10186,0),B$1))</f>
        <v>MHAASEX</v>
      </c>
      <c r="C75" s="7"/>
      <c r="D75" s="7"/>
      <c r="E75" s="7">
        <v>434.0</v>
      </c>
      <c r="F75" s="3" t="s">
        <v>591</v>
      </c>
      <c r="G75" s="3" t="s">
        <v>592</v>
      </c>
      <c r="H75" s="3"/>
      <c r="I75" s="3"/>
      <c r="J75" s="3"/>
      <c r="K75" s="3"/>
      <c r="L75" s="3"/>
      <c r="M75" s="3"/>
      <c r="N75" s="3">
        <v>1280.0</v>
      </c>
      <c r="O75" s="3" t="s">
        <v>593</v>
      </c>
      <c r="P75" s="3" t="s">
        <v>156</v>
      </c>
      <c r="Q75" s="3" t="s">
        <v>594</v>
      </c>
      <c r="R75" s="3">
        <v>0.0</v>
      </c>
      <c r="S75" s="8"/>
      <c r="T75" s="9">
        <v>0.0</v>
      </c>
      <c r="U75" s="10"/>
      <c r="V75" s="3" t="s">
        <v>334</v>
      </c>
      <c r="W75" s="3"/>
      <c r="X75" s="3"/>
      <c r="Y75" s="3"/>
      <c r="Z75" s="3"/>
    </row>
    <row r="76" ht="11.25" customHeight="1">
      <c r="A76" s="15" t="str">
        <f t="array" ref="A76">IF(ISNA(MATCH($E76,'License characters'!$G$2:$G$10186,0))=TRUE,0,INDEX('License characters'!$A$2:$AH$10186,MATCH($E76,'License characters'!$G$2:$G$10186,0),A$1))</f>
        <v>Funimation/Viz</v>
      </c>
      <c r="B76" s="16" t="str">
        <f t="array" ref="B76">IF(ISNA(MATCH($E76,'License characters'!$G$2:$G$10186,0))=TRUE,0,INDEX('License characters'!$G$2:$AH$10186,MATCH($E76,'License characters'!$G$2:$G$10186,0),B$1))</f>
        <v>MHAASCO</v>
      </c>
      <c r="C76" s="7"/>
      <c r="D76" s="7"/>
      <c r="E76" s="7">
        <v>433.0</v>
      </c>
      <c r="F76" s="3" t="s">
        <v>595</v>
      </c>
      <c r="G76" s="3" t="s">
        <v>596</v>
      </c>
      <c r="H76" s="3"/>
      <c r="I76" s="3"/>
      <c r="J76" s="3"/>
      <c r="K76" s="3"/>
      <c r="L76" s="3"/>
      <c r="M76" s="3"/>
      <c r="N76" s="3">
        <v>1280.0</v>
      </c>
      <c r="O76" s="3" t="s">
        <v>593</v>
      </c>
      <c r="P76" s="3" t="s">
        <v>156</v>
      </c>
      <c r="Q76" s="3" t="s">
        <v>157</v>
      </c>
      <c r="R76" s="3">
        <v>0.0</v>
      </c>
      <c r="S76" s="8"/>
      <c r="T76" s="9">
        <v>0.0</v>
      </c>
      <c r="U76" s="10"/>
      <c r="V76" s="3" t="s">
        <v>334</v>
      </c>
      <c r="W76" s="3"/>
      <c r="X76" s="3"/>
      <c r="Y76" s="3"/>
      <c r="Z76" s="3"/>
    </row>
    <row r="77" ht="11.25" customHeight="1">
      <c r="A77" s="15" t="str">
        <f t="array" ref="A77">IF(ISNA(MATCH($E77,'License characters'!$G$2:$G$10186,0))=TRUE,0,INDEX('License characters'!$A$2:$AH$10186,MATCH($E77,'License characters'!$G$2:$G$10186,0),A$1))</f>
        <v>Funimation/Viz</v>
      </c>
      <c r="B77" s="16" t="str">
        <f t="array" ref="B77">IF(ISNA(MATCH($E77,'License characters'!$G$2:$G$10186,0))=TRUE,0,INDEX('License characters'!$G$2:$AH$10186,MATCH($E77,'License characters'!$G$2:$G$10186,0),B$1))</f>
        <v>MHAASST</v>
      </c>
      <c r="C77" s="7"/>
      <c r="D77" s="7"/>
      <c r="E77" s="7">
        <v>432.0</v>
      </c>
      <c r="F77" s="3" t="s">
        <v>597</v>
      </c>
      <c r="G77" s="3" t="s">
        <v>598</v>
      </c>
      <c r="H77" s="3"/>
      <c r="I77" s="3"/>
      <c r="J77" s="3"/>
      <c r="K77" s="3"/>
      <c r="L77" s="3"/>
      <c r="M77" s="3"/>
      <c r="N77" s="3">
        <v>1280.0</v>
      </c>
      <c r="O77" s="3" t="s">
        <v>593</v>
      </c>
      <c r="P77" s="3" t="s">
        <v>156</v>
      </c>
      <c r="Q77" s="3" t="s">
        <v>157</v>
      </c>
      <c r="R77" s="3">
        <v>0.0</v>
      </c>
      <c r="S77" s="8"/>
      <c r="T77" s="9">
        <v>0.0</v>
      </c>
      <c r="U77" s="10"/>
      <c r="V77" s="3" t="s">
        <v>334</v>
      </c>
      <c r="W77" s="3"/>
      <c r="X77" s="3"/>
      <c r="Y77" s="3"/>
      <c r="Z77" s="3"/>
    </row>
    <row r="78" ht="11.25" customHeight="1">
      <c r="A78" s="15" t="str">
        <f t="array" ref="A78">IF(ISNA(MATCH($E78,'License characters'!$G$2:$G$10186,0))=TRUE,0,INDEX('License characters'!$A$2:$AH$10186,MATCH($E78,'License characters'!$G$2:$G$10186,0),A$1))</f>
        <v>Nintendo</v>
      </c>
      <c r="B78" s="16" t="str">
        <f t="array" ref="B78">IF(ISNA(MATCH($E78,'License characters'!$G$2:$G$10186,0))=TRUE,0,INDEX('License characters'!$G$2:$AH$10186,MATCH($E78,'License characters'!$G$2:$G$10186,0),B$1))</f>
        <v>LZMMST</v>
      </c>
      <c r="C78" s="7"/>
      <c r="D78" s="7"/>
      <c r="E78" s="7">
        <v>428.0</v>
      </c>
      <c r="F78" s="3" t="s">
        <v>599</v>
      </c>
      <c r="G78" s="3" t="s">
        <v>600</v>
      </c>
      <c r="H78" s="3"/>
      <c r="I78" s="3"/>
      <c r="J78" s="3"/>
      <c r="K78" s="3"/>
      <c r="L78" s="3"/>
      <c r="M78" s="3"/>
      <c r="N78" s="3">
        <v>1020.0</v>
      </c>
      <c r="O78" s="3" t="s">
        <v>337</v>
      </c>
      <c r="P78" s="3" t="s">
        <v>145</v>
      </c>
      <c r="Q78" s="3" t="s">
        <v>146</v>
      </c>
      <c r="R78" s="3">
        <v>0.0</v>
      </c>
      <c r="S78" s="8">
        <v>14500.0</v>
      </c>
      <c r="T78" s="9">
        <v>59.99</v>
      </c>
      <c r="U78" s="10"/>
      <c r="V78" s="3" t="s">
        <v>334</v>
      </c>
      <c r="W78" s="3"/>
      <c r="X78" s="3"/>
      <c r="Y78" s="3"/>
      <c r="Z78" s="3"/>
    </row>
    <row r="79" ht="11.25" customHeight="1">
      <c r="A79" s="15" t="str">
        <f t="array" ref="A79">IF(ISNA(MATCH($E79,'License characters'!$G$2:$G$10186,0))=TRUE,0,INDEX('License characters'!$A$2:$AH$10186,MATCH($E79,'License characters'!$G$2:$G$10186,0),A$1))</f>
        <v>Nintendo</v>
      </c>
      <c r="B79" s="16" t="str">
        <f t="array" ref="B79">IF(ISNA(MATCH($E79,'License characters'!$G$2:$G$10186,0))=TRUE,0,INDEX('License characters'!$G$2:$AH$10186,MATCH($E79,'License characters'!$G$2:$G$10186,0),B$1))</f>
        <v>LZMMCO</v>
      </c>
      <c r="C79" s="7"/>
      <c r="D79" s="7"/>
      <c r="E79" s="7">
        <v>427.0</v>
      </c>
      <c r="F79" s="3" t="s">
        <v>601</v>
      </c>
      <c r="G79" s="3" t="s">
        <v>602</v>
      </c>
      <c r="H79" s="3"/>
      <c r="I79" s="3"/>
      <c r="J79" s="3"/>
      <c r="K79" s="3"/>
      <c r="L79" s="3"/>
      <c r="M79" s="3"/>
      <c r="N79" s="3">
        <v>1020.0</v>
      </c>
      <c r="O79" s="3" t="s">
        <v>337</v>
      </c>
      <c r="P79" s="3" t="s">
        <v>145</v>
      </c>
      <c r="Q79" s="3" t="s">
        <v>146</v>
      </c>
      <c r="R79" s="3">
        <v>0.0</v>
      </c>
      <c r="S79" s="8">
        <v>11000.0</v>
      </c>
      <c r="T79" s="9">
        <v>89.99</v>
      </c>
      <c r="U79" s="10"/>
      <c r="V79" s="3" t="s">
        <v>334</v>
      </c>
      <c r="W79" s="3"/>
      <c r="X79" s="3"/>
      <c r="Y79" s="3"/>
      <c r="Z79" s="3"/>
    </row>
    <row r="80" ht="11.25" customHeight="1">
      <c r="A80" s="15" t="str">
        <f t="array" ref="A80">IF(ISNA(MATCH($E80,'License characters'!$G$2:$G$10186,0))=TRUE,0,INDEX('License characters'!$A$2:$AH$10186,MATCH($E80,'License characters'!$G$2:$G$10186,0),A$1))</f>
        <v>Nintendo</v>
      </c>
      <c r="B80" s="16" t="str">
        <f t="array" ref="B80">IF(ISNA(MATCH($E80,'License characters'!$G$2:$G$10186,0))=TRUE,0,INDEX('License characters'!$G$2:$AH$10186,MATCH($E80,'License characters'!$G$2:$G$10186,0),B$1))</f>
        <v>LZMMEX</v>
      </c>
      <c r="C80" s="7"/>
      <c r="D80" s="7"/>
      <c r="E80" s="7">
        <v>426.0</v>
      </c>
      <c r="F80" s="3" t="s">
        <v>603</v>
      </c>
      <c r="G80" s="3" t="s">
        <v>604</v>
      </c>
      <c r="H80" s="3" t="s">
        <v>449</v>
      </c>
      <c r="I80" s="3"/>
      <c r="J80" s="3">
        <v>10000.0</v>
      </c>
      <c r="K80" s="3">
        <v>9.0</v>
      </c>
      <c r="L80" s="3">
        <v>50.0</v>
      </c>
      <c r="M80" s="3">
        <v>4.0</v>
      </c>
      <c r="N80" s="3">
        <v>1020.0</v>
      </c>
      <c r="O80" s="3" t="s">
        <v>337</v>
      </c>
      <c r="P80" s="3" t="s">
        <v>145</v>
      </c>
      <c r="Q80" s="3" t="s">
        <v>146</v>
      </c>
      <c r="R80" s="3">
        <v>8196.0</v>
      </c>
      <c r="S80" s="8">
        <v>0.0</v>
      </c>
      <c r="T80" s="9">
        <v>99.99</v>
      </c>
      <c r="U80" s="10">
        <v>44012.0</v>
      </c>
      <c r="V80" s="3" t="s">
        <v>334</v>
      </c>
      <c r="W80" s="3"/>
      <c r="X80" s="3"/>
      <c r="Y80" s="3"/>
      <c r="Z80" s="3"/>
    </row>
    <row r="81" ht="11.25" customHeight="1">
      <c r="A81" s="15" t="str">
        <f t="array" ref="A81">IF(ISNA(MATCH($E81,'License characters'!$G$2:$G$10186,0))=TRUE,0,INDEX('License characters'!$A$2:$AH$10186,MATCH($E81,'License characters'!$G$2:$G$10186,0),A$1))</f>
        <v>Sega</v>
      </c>
      <c r="B81" s="16" t="str">
        <f t="array" ref="B81">IF(ISNA(MATCH($E81,'License characters'!$G$2:$G$10186,0))=TRUE,0,INDEX('License characters'!$G$2:$AH$10186,MATCH($E81,'License characters'!$G$2:$G$10186,0),B$1))</f>
        <v>SNTFCO</v>
      </c>
      <c r="C81" s="7"/>
      <c r="D81" s="7"/>
      <c r="E81" s="7">
        <v>425.0</v>
      </c>
      <c r="F81" s="3" t="s">
        <v>605</v>
      </c>
      <c r="G81" s="3" t="s">
        <v>606</v>
      </c>
      <c r="H81" s="3"/>
      <c r="I81" s="3"/>
      <c r="J81" s="3"/>
      <c r="K81" s="3"/>
      <c r="L81" s="3"/>
      <c r="M81" s="3"/>
      <c r="N81" s="3">
        <v>1390.0</v>
      </c>
      <c r="O81" s="3" t="s">
        <v>380</v>
      </c>
      <c r="P81" s="3" t="s">
        <v>154</v>
      </c>
      <c r="Q81" s="3" t="s">
        <v>155</v>
      </c>
      <c r="R81" s="3">
        <v>0.0</v>
      </c>
      <c r="S81" s="8"/>
      <c r="T81" s="9">
        <v>0.0</v>
      </c>
      <c r="U81" s="10"/>
      <c r="V81" s="3" t="s">
        <v>334</v>
      </c>
      <c r="W81" s="3"/>
      <c r="X81" s="3"/>
      <c r="Y81" s="3"/>
      <c r="Z81" s="3"/>
    </row>
    <row r="82" ht="11.25" customHeight="1">
      <c r="A82" s="15" t="str">
        <f t="array" ref="A82">IF(ISNA(MATCH($E82,'License characters'!$G$2:$G$10186,0))=TRUE,0,INDEX('License characters'!$A$2:$AH$10186,MATCH($E82,'License characters'!$G$2:$G$10186,0),A$1))</f>
        <v>Capcom</v>
      </c>
      <c r="B82" s="16" t="str">
        <f t="array" ref="B82">IF(ISNA(MATCH($E82,'License characters'!$G$2:$G$10186,0))=TRUE,0,INDEX('License characters'!$G$2:$AH$10186,MATCH($E82,'License characters'!$G$2:$G$10186,0),B$1))</f>
        <v>MM11DE</v>
      </c>
      <c r="C82" s="7"/>
      <c r="D82" s="7"/>
      <c r="E82" s="7">
        <v>424.0</v>
      </c>
      <c r="F82" s="3" t="s">
        <v>607</v>
      </c>
      <c r="G82" s="3" t="s">
        <v>608</v>
      </c>
      <c r="H82" s="3" t="s">
        <v>449</v>
      </c>
      <c r="I82" s="3"/>
      <c r="J82" s="3"/>
      <c r="K82" s="3">
        <v>6.0</v>
      </c>
      <c r="L82" s="3">
        <v>5.0</v>
      </c>
      <c r="M82" s="3">
        <v>2.0</v>
      </c>
      <c r="N82" s="3">
        <v>1220.0</v>
      </c>
      <c r="O82" s="3" t="s">
        <v>512</v>
      </c>
      <c r="P82" s="3" t="s">
        <v>219</v>
      </c>
      <c r="Q82" s="3" t="s">
        <v>220</v>
      </c>
      <c r="R82" s="3">
        <v>408.0</v>
      </c>
      <c r="S82" s="8">
        <v>0.0</v>
      </c>
      <c r="T82" s="9">
        <v>499.99</v>
      </c>
      <c r="U82" s="10">
        <v>43854.0</v>
      </c>
      <c r="V82" s="3" t="s">
        <v>336</v>
      </c>
      <c r="W82" s="3"/>
      <c r="X82" s="3"/>
      <c r="Y82" s="3"/>
      <c r="Z82" s="3"/>
    </row>
    <row r="83" ht="11.25" customHeight="1">
      <c r="A83" s="15" t="str">
        <f t="array" ref="A83">IF(ISNA(MATCH($E83,'License characters'!$G$2:$G$10186,0))=TRUE,0,INDEX('License characters'!$A$2:$AH$10186,MATCH($E83,'License characters'!$G$2:$G$10186,0),A$1))</f>
        <v>Capcom</v>
      </c>
      <c r="B83" s="16" t="str">
        <f t="array" ref="B83">IF(ISNA(MATCH($E83,'License characters'!$G$2:$G$10186,0))=TRUE,0,INDEX('License characters'!$G$2:$AH$10186,MATCH($E83,'License characters'!$G$2:$G$10186,0),B$1))</f>
        <v>MM11EX</v>
      </c>
      <c r="C83" s="7"/>
      <c r="D83" s="7"/>
      <c r="E83" s="7">
        <v>423.0</v>
      </c>
      <c r="F83" s="3" t="s">
        <v>609</v>
      </c>
      <c r="G83" s="3" t="s">
        <v>610</v>
      </c>
      <c r="H83" s="3" t="s">
        <v>449</v>
      </c>
      <c r="I83" s="3"/>
      <c r="J83" s="3"/>
      <c r="K83" s="3">
        <v>0.0</v>
      </c>
      <c r="L83" s="3">
        <v>6.0</v>
      </c>
      <c r="M83" s="3">
        <v>3.0</v>
      </c>
      <c r="N83" s="3">
        <v>1220.0</v>
      </c>
      <c r="O83" s="3" t="s">
        <v>512</v>
      </c>
      <c r="P83" s="3" t="s">
        <v>219</v>
      </c>
      <c r="Q83" s="3" t="s">
        <v>220</v>
      </c>
      <c r="R83" s="3">
        <v>80.0</v>
      </c>
      <c r="S83" s="8">
        <v>14.0</v>
      </c>
      <c r="T83" s="9">
        <v>429.99</v>
      </c>
      <c r="U83" s="10">
        <v>43854.0</v>
      </c>
      <c r="V83" s="3" t="s">
        <v>336</v>
      </c>
      <c r="W83" s="3"/>
      <c r="X83" s="3"/>
      <c r="Y83" s="3"/>
      <c r="Z83" s="3"/>
    </row>
    <row r="84" ht="11.25" customHeight="1">
      <c r="A84" s="15" t="str">
        <f t="array" ref="A84">IF(ISNA(MATCH($E84,'License characters'!$G$2:$G$10186,0))=TRUE,0,INDEX('License characters'!$A$2:$AH$10186,MATCH($E84,'License characters'!$G$2:$G$10186,0),A$1))</f>
        <v>Capcom</v>
      </c>
      <c r="B84" s="16" t="str">
        <f t="array" ref="B84">IF(ISNA(MATCH($E84,'License characters'!$G$2:$G$10186,0))=TRUE,0,INDEX('License characters'!$G$2:$AH$10186,MATCH($E84,'License characters'!$G$2:$G$10186,0),B$1))</f>
        <v>MM11ST</v>
      </c>
      <c r="C84" s="7"/>
      <c r="D84" s="7"/>
      <c r="E84" s="7">
        <v>422.0</v>
      </c>
      <c r="F84" s="3" t="s">
        <v>611</v>
      </c>
      <c r="G84" s="3" t="s">
        <v>612</v>
      </c>
      <c r="H84" s="3" t="s">
        <v>449</v>
      </c>
      <c r="I84" s="3"/>
      <c r="J84" s="3"/>
      <c r="K84" s="3">
        <v>0.0</v>
      </c>
      <c r="L84" s="3">
        <v>0.0</v>
      </c>
      <c r="M84" s="3">
        <v>2.0</v>
      </c>
      <c r="N84" s="3">
        <v>1220.0</v>
      </c>
      <c r="O84" s="3" t="s">
        <v>512</v>
      </c>
      <c r="P84" s="3" t="s">
        <v>219</v>
      </c>
      <c r="Q84" s="3" t="s">
        <v>220</v>
      </c>
      <c r="R84" s="3">
        <v>7.0</v>
      </c>
      <c r="S84" s="8">
        <v>180.0</v>
      </c>
      <c r="T84" s="9">
        <v>429.99</v>
      </c>
      <c r="U84" s="10">
        <v>43854.0</v>
      </c>
      <c r="V84" s="3" t="s">
        <v>336</v>
      </c>
      <c r="W84" s="3"/>
      <c r="X84" s="3"/>
      <c r="Y84" s="3"/>
      <c r="Z84" s="3"/>
    </row>
    <row r="85" ht="11.25" customHeight="1">
      <c r="A85" s="15" t="str">
        <f t="array" ref="A85">IF(ISNA(MATCH($E85,'License characters'!$G$2:$G$10186,0))=TRUE,0,INDEX('License characters'!$A$2:$AH$10186,MATCH($E85,'License characters'!$G$2:$G$10186,0),A$1))</f>
        <v>Capcom</v>
      </c>
      <c r="B85" s="16" t="str">
        <f t="array" ref="B85">IF(ISNA(MATCH($E85,'License characters'!$G$2:$G$10186,0))=TRUE,0,INDEX('License characters'!$G$2:$AH$10186,MATCH($E85,'License characters'!$G$2:$G$10186,0),B$1))</f>
        <v>OKAMQDE</v>
      </c>
      <c r="C85" s="7"/>
      <c r="D85" s="7"/>
      <c r="E85" s="7">
        <v>421.0</v>
      </c>
      <c r="F85" s="3" t="s">
        <v>613</v>
      </c>
      <c r="G85" s="3" t="s">
        <v>614</v>
      </c>
      <c r="H85" s="3" t="s">
        <v>449</v>
      </c>
      <c r="I85" s="3"/>
      <c r="J85" s="3"/>
      <c r="K85" s="3">
        <v>6.0</v>
      </c>
      <c r="L85" s="3">
        <v>5.0</v>
      </c>
      <c r="M85" s="3">
        <v>2.0</v>
      </c>
      <c r="N85" s="3">
        <v>1220.0</v>
      </c>
      <c r="O85" s="3" t="s">
        <v>512</v>
      </c>
      <c r="P85" s="3" t="s">
        <v>221</v>
      </c>
      <c r="Q85" s="3" t="s">
        <v>222</v>
      </c>
      <c r="R85" s="3">
        <v>639.0</v>
      </c>
      <c r="S85" s="8">
        <v>0.0</v>
      </c>
      <c r="T85" s="9">
        <v>684.99</v>
      </c>
      <c r="U85" s="10">
        <v>43847.0</v>
      </c>
      <c r="V85" s="3" t="s">
        <v>336</v>
      </c>
      <c r="W85" s="3"/>
      <c r="X85" s="3"/>
      <c r="Y85" s="3"/>
      <c r="Z85" s="3"/>
    </row>
    <row r="86" ht="11.25" customHeight="1">
      <c r="A86" s="15" t="str">
        <f t="array" ref="A86">IF(ISNA(MATCH($E86,'License characters'!$G$2:$G$10186,0))=TRUE,0,INDEX('License characters'!$A$2:$AH$10186,MATCH($E86,'License characters'!$G$2:$G$10186,0),A$1))</f>
        <v>Capcom</v>
      </c>
      <c r="B86" s="16" t="str">
        <f t="array" ref="B86">IF(ISNA(MATCH($E86,'License characters'!$G$2:$G$10186,0))=TRUE,0,INDEX('License characters'!$G$2:$AH$10186,MATCH($E86,'License characters'!$G$2:$G$10186,0),B$1))</f>
        <v>OKAMQEX</v>
      </c>
      <c r="C86" s="7"/>
      <c r="D86" s="7"/>
      <c r="E86" s="7">
        <v>420.0</v>
      </c>
      <c r="F86" s="3" t="s">
        <v>615</v>
      </c>
      <c r="G86" s="3" t="s">
        <v>616</v>
      </c>
      <c r="H86" s="3" t="s">
        <v>449</v>
      </c>
      <c r="I86" s="3"/>
      <c r="J86" s="3"/>
      <c r="K86" s="3">
        <v>0.0</v>
      </c>
      <c r="L86" s="3">
        <v>6.0</v>
      </c>
      <c r="M86" s="3">
        <v>3.0</v>
      </c>
      <c r="N86" s="3">
        <v>1220.0</v>
      </c>
      <c r="O86" s="3" t="s">
        <v>512</v>
      </c>
      <c r="P86" s="3" t="s">
        <v>221</v>
      </c>
      <c r="Q86" s="3" t="s">
        <v>222</v>
      </c>
      <c r="R86" s="3">
        <v>86.0</v>
      </c>
      <c r="S86" s="8">
        <v>18.0</v>
      </c>
      <c r="T86" s="9">
        <v>534.99</v>
      </c>
      <c r="U86" s="10">
        <v>43847.0</v>
      </c>
      <c r="V86" s="3" t="s">
        <v>336</v>
      </c>
      <c r="W86" s="3"/>
      <c r="X86" s="3"/>
      <c r="Y86" s="3"/>
      <c r="Z86" s="3"/>
    </row>
    <row r="87" ht="11.25" customHeight="1">
      <c r="A87" s="15" t="str">
        <f t="array" ref="A87">IF(ISNA(MATCH($E87,'License characters'!$G$2:$G$10186,0))=TRUE,0,INDEX('License characters'!$A$2:$AH$10186,MATCH($E87,'License characters'!$G$2:$G$10186,0),A$1))</f>
        <v>Capcom</v>
      </c>
      <c r="B87" s="16" t="str">
        <f t="array" ref="B87">IF(ISNA(MATCH($E87,'License characters'!$G$2:$G$10186,0))=TRUE,0,INDEX('License characters'!$G$2:$AH$10186,MATCH($E87,'License characters'!$G$2:$G$10186,0),B$1))</f>
        <v>OKAMQST</v>
      </c>
      <c r="C87" s="7"/>
      <c r="D87" s="7"/>
      <c r="E87" s="7">
        <v>419.0</v>
      </c>
      <c r="F87" s="3" t="s">
        <v>617</v>
      </c>
      <c r="G87" s="3" t="s">
        <v>618</v>
      </c>
      <c r="H87" s="3" t="s">
        <v>449</v>
      </c>
      <c r="I87" s="3"/>
      <c r="J87" s="3"/>
      <c r="K87" s="3">
        <v>0.0</v>
      </c>
      <c r="L87" s="3">
        <v>0.0</v>
      </c>
      <c r="M87" s="3">
        <v>2.0</v>
      </c>
      <c r="N87" s="3">
        <v>1220.0</v>
      </c>
      <c r="O87" s="3" t="s">
        <v>512</v>
      </c>
      <c r="P87" s="3" t="s">
        <v>221</v>
      </c>
      <c r="Q87" s="3" t="s">
        <v>222</v>
      </c>
      <c r="R87" s="3">
        <v>9.0</v>
      </c>
      <c r="S87" s="8">
        <v>193.0</v>
      </c>
      <c r="T87" s="9">
        <v>534.99</v>
      </c>
      <c r="U87" s="10">
        <v>43847.0</v>
      </c>
      <c r="V87" s="3" t="s">
        <v>336</v>
      </c>
      <c r="W87" s="3"/>
      <c r="X87" s="3"/>
      <c r="Y87" s="3"/>
      <c r="Z87" s="3"/>
    </row>
    <row r="88" ht="11.25" customHeight="1">
      <c r="A88" s="15" t="str">
        <f t="array" ref="A88">IF(ISNA(MATCH($E88,'License characters'!$G$2:$G$10186,0))=TRUE,0,INDEX('License characters'!$A$2:$AH$10186,MATCH($E88,'License characters'!$G$2:$G$10186,0),A$1))</f>
        <v>Sega</v>
      </c>
      <c r="B88" s="16" t="str">
        <f t="array" ref="B88">IF(ISNA(MATCH($E88,'License characters'!$G$2:$G$10186,0))=TRUE,0,INDEX('License characters'!$G$2:$AH$10186,MATCH($E88,'License characters'!$G$2:$G$10186,0),B$1))</f>
        <v>SNTFEX</v>
      </c>
      <c r="C88" s="7"/>
      <c r="D88" s="7"/>
      <c r="E88" s="7">
        <v>418.0</v>
      </c>
      <c r="F88" s="3" t="s">
        <v>619</v>
      </c>
      <c r="G88" s="3" t="s">
        <v>620</v>
      </c>
      <c r="H88" s="3" t="s">
        <v>548</v>
      </c>
      <c r="I88" s="3"/>
      <c r="J88" s="3">
        <v>5000.0</v>
      </c>
      <c r="K88" s="3">
        <v>10.0</v>
      </c>
      <c r="L88" s="3">
        <v>11.0</v>
      </c>
      <c r="M88" s="3">
        <v>3.0</v>
      </c>
      <c r="N88" s="3">
        <v>1390.0</v>
      </c>
      <c r="O88" s="3" t="s">
        <v>380</v>
      </c>
      <c r="P88" s="3" t="s">
        <v>154</v>
      </c>
      <c r="Q88" s="3" t="s">
        <v>155</v>
      </c>
      <c r="R88" s="3">
        <v>1127.0</v>
      </c>
      <c r="S88" s="8"/>
      <c r="T88" s="9">
        <v>114.99</v>
      </c>
      <c r="U88" s="10">
        <v>43812.0</v>
      </c>
      <c r="V88" s="3" t="s">
        <v>334</v>
      </c>
      <c r="W88" s="3"/>
      <c r="X88" s="3"/>
      <c r="Y88" s="3"/>
      <c r="Z88" s="3"/>
    </row>
    <row r="89" ht="11.25" customHeight="1">
      <c r="A89" s="15" t="str">
        <f t="array" ref="A89">IF(ISNA(MATCH($E89,'License characters'!$G$2:$G$10186,0))=TRUE,0,INDEX('License characters'!$A$2:$AH$10186,MATCH($E89,'License characters'!$G$2:$G$10186,0),A$1))</f>
        <v>Sega</v>
      </c>
      <c r="B89" s="16" t="str">
        <f t="array" ref="B89">IF(ISNA(MATCH($E89,'License characters'!$G$2:$G$10186,0))=TRUE,0,INDEX('License characters'!$G$2:$AH$10186,MATCH($E89,'License characters'!$G$2:$G$10186,0),B$1))</f>
        <v>SNTFST</v>
      </c>
      <c r="C89" s="17"/>
      <c r="D89" s="17"/>
      <c r="E89" s="7">
        <v>417.0</v>
      </c>
      <c r="F89" s="3" t="s">
        <v>621</v>
      </c>
      <c r="G89" s="3" t="s">
        <v>622</v>
      </c>
      <c r="H89" s="3"/>
      <c r="I89" s="3"/>
      <c r="J89" s="3"/>
      <c r="K89" s="3"/>
      <c r="L89" s="3"/>
      <c r="M89" s="3"/>
      <c r="N89" s="3">
        <v>1390.0</v>
      </c>
      <c r="O89" s="3" t="s">
        <v>380</v>
      </c>
      <c r="P89" s="3" t="s">
        <v>154</v>
      </c>
      <c r="Q89" s="3" t="s">
        <v>155</v>
      </c>
      <c r="R89" s="3">
        <v>0.0</v>
      </c>
      <c r="S89" s="8"/>
      <c r="T89" s="9">
        <v>114.99</v>
      </c>
      <c r="U89" s="10">
        <v>43812.0</v>
      </c>
      <c r="V89" s="3" t="s">
        <v>334</v>
      </c>
      <c r="W89" s="3"/>
      <c r="X89" s="3"/>
      <c r="Y89" s="3"/>
      <c r="Z89" s="3"/>
    </row>
    <row r="90" ht="11.25" customHeight="1">
      <c r="A90" s="15" t="str">
        <f t="array" ref="A90">IF(ISNA(MATCH($E90,'License characters'!$G$2:$G$10186,0))=TRUE,0,INDEX('License characters'!$A$2:$AH$10186,MATCH($E90,'License characters'!$G$2:$G$10186,0),A$1))</f>
        <v>Konami</v>
      </c>
      <c r="B90" s="16" t="str">
        <f t="array" ref="B90">IF(ISNA(MATCH($E90,'License characters'!$G$2:$G$10186,0))=TRUE,0,INDEX('License characters'!$G$2:$AH$10186,MATCH($E90,'License characters'!$G$2:$G$10186,0),B$1))</f>
        <v>CVSDREX</v>
      </c>
      <c r="C90" s="17"/>
      <c r="D90" s="17"/>
      <c r="E90" s="7">
        <v>416.0</v>
      </c>
      <c r="F90" s="3" t="s">
        <v>623</v>
      </c>
      <c r="G90" s="3" t="s">
        <v>624</v>
      </c>
      <c r="H90" s="3" t="s">
        <v>548</v>
      </c>
      <c r="I90" s="3"/>
      <c r="J90" s="3"/>
      <c r="K90" s="3">
        <v>3.0</v>
      </c>
      <c r="L90" s="3">
        <v>6.0</v>
      </c>
      <c r="M90" s="3">
        <v>3.0</v>
      </c>
      <c r="N90" s="3">
        <v>1310.0</v>
      </c>
      <c r="O90" s="3" t="s">
        <v>370</v>
      </c>
      <c r="P90" s="3" t="s">
        <v>218</v>
      </c>
      <c r="Q90" s="3" t="s">
        <v>190</v>
      </c>
      <c r="R90" s="3">
        <v>390.0</v>
      </c>
      <c r="S90" s="8">
        <v>0.0</v>
      </c>
      <c r="T90" s="9">
        <v>524.99</v>
      </c>
      <c r="U90" s="10">
        <v>43784.0</v>
      </c>
      <c r="V90" s="3" t="s">
        <v>336</v>
      </c>
      <c r="W90" s="3"/>
      <c r="X90" s="3"/>
      <c r="Y90" s="3"/>
      <c r="Z90" s="3"/>
    </row>
    <row r="91" ht="11.25" customHeight="1">
      <c r="A91" s="15" t="str">
        <f t="array" ref="A91">IF(ISNA(MATCH($E91,'License characters'!$G$2:$G$10186,0))=TRUE,0,INDEX('License characters'!$A$2:$AH$10186,MATCH($E91,'License characters'!$G$2:$G$10186,0),A$1))</f>
        <v>Konami</v>
      </c>
      <c r="B91" s="16" t="str">
        <f t="array" ref="B91">IF(ISNA(MATCH($E91,'License characters'!$G$2:$G$10186,0))=TRUE,0,INDEX('License characters'!$G$2:$AH$10186,MATCH($E91,'License characters'!$G$2:$G$10186,0),B$1))</f>
        <v>CVSDRST</v>
      </c>
      <c r="C91" s="17"/>
      <c r="D91" s="17"/>
      <c r="E91" s="7">
        <v>415.0</v>
      </c>
      <c r="F91" s="3" t="s">
        <v>625</v>
      </c>
      <c r="G91" s="3" t="s">
        <v>626</v>
      </c>
      <c r="H91" s="3" t="s">
        <v>548</v>
      </c>
      <c r="I91" s="3"/>
      <c r="J91" s="3"/>
      <c r="K91" s="3">
        <v>3.0</v>
      </c>
      <c r="L91" s="3">
        <v>0.0</v>
      </c>
      <c r="M91" s="3">
        <v>2.0</v>
      </c>
      <c r="N91" s="3">
        <v>1310.0</v>
      </c>
      <c r="O91" s="3" t="s">
        <v>370</v>
      </c>
      <c r="P91" s="3" t="s">
        <v>218</v>
      </c>
      <c r="Q91" s="3" t="s">
        <v>190</v>
      </c>
      <c r="R91" s="3">
        <v>45.0</v>
      </c>
      <c r="S91" s="8">
        <v>274.0</v>
      </c>
      <c r="T91" s="9">
        <v>524.99</v>
      </c>
      <c r="U91" s="10">
        <v>43784.0</v>
      </c>
      <c r="V91" s="3" t="s">
        <v>336</v>
      </c>
      <c r="W91" s="3"/>
      <c r="X91" s="3"/>
      <c r="Y91" s="3"/>
      <c r="Z91" s="3"/>
    </row>
    <row r="92" ht="11.25" customHeight="1">
      <c r="A92" s="15">
        <f t="array" ref="A92">IF(ISNA(MATCH($E92,'License characters'!$G$2:$G$10186,0))=TRUE,0,INDEX('License characters'!$A$2:$AH$10186,MATCH($E92,'License characters'!$G$2:$G$10186,0),A$1))</f>
        <v>0</v>
      </c>
      <c r="B92" s="16">
        <f t="array" ref="B92">IF(ISNA(MATCH($E92,'License characters'!$G$2:$G$10186,0))=TRUE,0,INDEX('License characters'!$G$2:$AH$10186,MATCH($E92,'License characters'!$G$2:$G$10186,0),B$1))</f>
        <v>0</v>
      </c>
      <c r="C92" s="14"/>
      <c r="D92" s="14"/>
      <c r="E92" s="7">
        <v>414.0</v>
      </c>
      <c r="F92" s="3" t="s">
        <v>627</v>
      </c>
      <c r="G92" s="3" t="s">
        <v>628</v>
      </c>
      <c r="H92" s="3" t="s">
        <v>566</v>
      </c>
      <c r="I92" s="3"/>
      <c r="J92" s="3"/>
      <c r="K92" s="3"/>
      <c r="L92" s="3"/>
      <c r="M92" s="3"/>
      <c r="N92" s="3">
        <v>64.0</v>
      </c>
      <c r="O92" s="3" t="s">
        <v>567</v>
      </c>
      <c r="P92" s="3" t="s">
        <v>128</v>
      </c>
      <c r="Q92" s="3" t="s">
        <v>129</v>
      </c>
      <c r="R92" s="3">
        <v>25.0</v>
      </c>
      <c r="S92" s="8"/>
      <c r="T92" s="9">
        <v>279.0</v>
      </c>
      <c r="U92" s="10"/>
      <c r="V92" s="3" t="s">
        <v>336</v>
      </c>
      <c r="W92" s="3"/>
      <c r="X92" s="3"/>
      <c r="Y92" s="3"/>
      <c r="Z92" s="3"/>
    </row>
    <row r="93" ht="11.25" customHeight="1">
      <c r="A93" s="15" t="str">
        <f t="array" ref="A93">IF(ISNA(MATCH($E93,'License characters'!$G$2:$G$10186,0))=TRUE,0,INDEX('License characters'!$A$2:$AH$10186,MATCH($E93,'License characters'!$G$2:$G$10186,0),A$1))</f>
        <v>Nintendo</v>
      </c>
      <c r="B93" s="16" t="str">
        <f t="array" ref="B93">IF(ISNA(MATCH($E93,'License characters'!$G$2:$G$10186,0))=TRUE,0,INDEX('License characters'!$G$2:$AH$10186,MATCH($E93,'License characters'!$G$2:$G$10186,0),B$1))</f>
        <v>BOTWMA</v>
      </c>
      <c r="C93" s="14"/>
      <c r="D93" s="14"/>
      <c r="E93" s="7">
        <v>413.0</v>
      </c>
      <c r="F93" s="3" t="s">
        <v>306</v>
      </c>
      <c r="G93" s="3" t="s">
        <v>629</v>
      </c>
      <c r="H93" s="3"/>
      <c r="I93" s="3"/>
      <c r="J93" s="3"/>
      <c r="K93" s="3"/>
      <c r="L93" s="3"/>
      <c r="M93" s="3"/>
      <c r="N93" s="3">
        <v>1020.0</v>
      </c>
      <c r="O93" s="3" t="s">
        <v>337</v>
      </c>
      <c r="P93" s="3" t="s">
        <v>306</v>
      </c>
      <c r="Q93" s="3" t="s">
        <v>307</v>
      </c>
      <c r="R93" s="3">
        <v>0.0</v>
      </c>
      <c r="S93" s="8"/>
      <c r="T93" s="9">
        <v>0.0</v>
      </c>
      <c r="U93" s="10"/>
      <c r="V93" s="3" t="s">
        <v>334</v>
      </c>
      <c r="W93" s="3"/>
      <c r="X93" s="3"/>
      <c r="Y93" s="3"/>
      <c r="Z93" s="3"/>
    </row>
    <row r="94" ht="11.25" customHeight="1">
      <c r="A94" s="15" t="str">
        <f t="array" ref="A94">IF(ISNA(MATCH($E94,'License characters'!$G$2:$G$10186,0))=TRUE,0,INDEX('License characters'!$A$2:$AH$10186,MATCH($E94,'License characters'!$G$2:$G$10186,0),A$1))</f>
        <v>Nintendo</v>
      </c>
      <c r="B94" s="16" t="str">
        <f t="array" ref="B94">IF(ISNA(MATCH($E94,'License characters'!$G$2:$G$10186,0))=TRUE,0,INDEX('License characters'!$G$2:$AH$10186,MATCH($E94,'License characters'!$G$2:$G$10186,0),B$1))</f>
        <v>BOTWLE</v>
      </c>
      <c r="C94" s="14"/>
      <c r="D94" s="14"/>
      <c r="E94" s="7">
        <v>412.0</v>
      </c>
      <c r="F94" s="3" t="s">
        <v>630</v>
      </c>
      <c r="G94" s="3" t="s">
        <v>631</v>
      </c>
      <c r="H94" s="3"/>
      <c r="I94" s="3"/>
      <c r="J94" s="3"/>
      <c r="K94" s="3"/>
      <c r="L94" s="3"/>
      <c r="M94" s="3"/>
      <c r="N94" s="3">
        <v>1020.0</v>
      </c>
      <c r="O94" s="3" t="s">
        <v>337</v>
      </c>
      <c r="P94" s="3" t="s">
        <v>251</v>
      </c>
      <c r="Q94" s="3" t="s">
        <v>632</v>
      </c>
      <c r="R94" s="3">
        <v>0.0</v>
      </c>
      <c r="S94" s="8"/>
      <c r="T94" s="9">
        <v>114.99</v>
      </c>
      <c r="U94" s="10"/>
      <c r="V94" s="3" t="s">
        <v>334</v>
      </c>
      <c r="W94" s="3"/>
      <c r="X94" s="3"/>
      <c r="Y94" s="3"/>
      <c r="Z94" s="3"/>
    </row>
    <row r="95" ht="11.25" customHeight="1">
      <c r="A95" s="15" t="str">
        <f t="array" ref="A95">IF(ISNA(MATCH($E95,'License characters'!$G$2:$G$10186,0))=TRUE,0,INDEX('License characters'!$A$2:$AH$10186,MATCH($E95,'License characters'!$G$2:$G$10186,0),A$1))</f>
        <v>Nintendo</v>
      </c>
      <c r="B95" s="16" t="str">
        <f t="array" ref="B95">IF(ISNA(MATCH($E95,'License characters'!$G$2:$G$10186,0))=TRUE,0,INDEX('License characters'!$G$2:$AH$10186,MATCH($E95,'License characters'!$G$2:$G$10186,0),B$1))</f>
        <v>BOTWLC</v>
      </c>
      <c r="C95" s="14"/>
      <c r="D95" s="14"/>
      <c r="E95" s="7">
        <v>411.0</v>
      </c>
      <c r="F95" s="3" t="s">
        <v>633</v>
      </c>
      <c r="G95" s="3" t="s">
        <v>634</v>
      </c>
      <c r="H95" s="3"/>
      <c r="I95" s="3"/>
      <c r="J95" s="3"/>
      <c r="K95" s="3"/>
      <c r="L95" s="3"/>
      <c r="M95" s="3"/>
      <c r="N95" s="3">
        <v>1020.0</v>
      </c>
      <c r="O95" s="3" t="s">
        <v>337</v>
      </c>
      <c r="P95" s="3" t="s">
        <v>251</v>
      </c>
      <c r="Q95" s="3" t="s">
        <v>632</v>
      </c>
      <c r="R95" s="3">
        <v>0.0</v>
      </c>
      <c r="S95" s="8"/>
      <c r="T95" s="9">
        <v>99.99</v>
      </c>
      <c r="U95" s="10"/>
      <c r="V95" s="3" t="s">
        <v>334</v>
      </c>
      <c r="W95" s="3"/>
      <c r="X95" s="3"/>
      <c r="Y95" s="3"/>
      <c r="Z95" s="3"/>
    </row>
    <row r="96" ht="11.25" customHeight="1">
      <c r="A96" s="15" t="str">
        <f t="array" ref="A96">IF(ISNA(MATCH($E96,'License characters'!$G$2:$G$10186,0))=TRUE,0,INDEX('License characters'!$A$2:$AH$10186,MATCH($E96,'License characters'!$G$2:$G$10186,0),A$1))</f>
        <v>Microsoft</v>
      </c>
      <c r="B96" s="16" t="str">
        <f t="array" ref="B96">IF(ISNA(MATCH($E96,'License characters'!$G$2:$G$10186,0))=TRUE,0,INDEX('License characters'!$G$2:$AH$10186,MATCH($E96,'License characters'!$G$2:$G$10186,0),B$1))</f>
        <v>GW5KDD</v>
      </c>
      <c r="C96" s="14"/>
      <c r="D96" s="14"/>
      <c r="E96" s="7">
        <v>410.0</v>
      </c>
      <c r="F96" s="3" t="s">
        <v>635</v>
      </c>
      <c r="G96" s="3" t="s">
        <v>636</v>
      </c>
      <c r="H96" s="3" t="s">
        <v>548</v>
      </c>
      <c r="I96" s="3"/>
      <c r="J96" s="3"/>
      <c r="K96" s="3">
        <v>3.0</v>
      </c>
      <c r="L96" s="3">
        <v>5.0</v>
      </c>
      <c r="M96" s="3">
        <v>2.0</v>
      </c>
      <c r="N96" s="3">
        <v>1420.0</v>
      </c>
      <c r="O96" s="3" t="s">
        <v>385</v>
      </c>
      <c r="P96" s="3" t="s">
        <v>216</v>
      </c>
      <c r="Q96" s="3" t="s">
        <v>217</v>
      </c>
      <c r="R96" s="3">
        <v>211.0</v>
      </c>
      <c r="S96" s="8">
        <v>3.0</v>
      </c>
      <c r="T96" s="9">
        <v>699.99</v>
      </c>
      <c r="U96" s="10">
        <v>43697.0</v>
      </c>
      <c r="V96" s="3" t="s">
        <v>336</v>
      </c>
      <c r="W96" s="3"/>
      <c r="X96" s="3"/>
      <c r="Y96" s="3"/>
      <c r="Z96" s="3"/>
    </row>
    <row r="97" ht="11.25" customHeight="1">
      <c r="A97" s="15" t="str">
        <f t="array" ref="A97">IF(ISNA(MATCH($E97,'License characters'!$G$2:$G$10186,0))=TRUE,0,INDEX('License characters'!$A$2:$AH$10186,MATCH($E97,'License characters'!$G$2:$G$10186,0),A$1))</f>
        <v>Microsoft</v>
      </c>
      <c r="B97" s="16" t="str">
        <f t="array" ref="B97">IF(ISNA(MATCH($E97,'License characters'!$G$2:$G$10186,0))=TRUE,0,INDEX('License characters'!$G$2:$AH$10186,MATCH($E97,'License characters'!$G$2:$G$10186,0),B$1))</f>
        <v>GW5KDE</v>
      </c>
      <c r="C97" s="14"/>
      <c r="D97" s="14"/>
      <c r="E97" s="7">
        <v>409.0</v>
      </c>
      <c r="F97" s="3" t="s">
        <v>637</v>
      </c>
      <c r="G97" s="3" t="s">
        <v>638</v>
      </c>
      <c r="H97" s="3" t="s">
        <v>548</v>
      </c>
      <c r="I97" s="3"/>
      <c r="J97" s="3"/>
      <c r="K97" s="3">
        <v>3.0</v>
      </c>
      <c r="L97" s="3">
        <v>5.0</v>
      </c>
      <c r="M97" s="3">
        <v>2.0</v>
      </c>
      <c r="N97" s="3">
        <v>1420.0</v>
      </c>
      <c r="O97" s="3" t="s">
        <v>385</v>
      </c>
      <c r="P97" s="3" t="s">
        <v>216</v>
      </c>
      <c r="Q97" s="3" t="s">
        <v>217</v>
      </c>
      <c r="R97" s="3">
        <v>31.0</v>
      </c>
      <c r="S97" s="8">
        <v>14.0</v>
      </c>
      <c r="T97" s="9">
        <v>599.99</v>
      </c>
      <c r="U97" s="10">
        <v>43697.0</v>
      </c>
      <c r="V97" s="3" t="s">
        <v>336</v>
      </c>
      <c r="W97" s="3"/>
      <c r="X97" s="3"/>
      <c r="Y97" s="3"/>
      <c r="Z97" s="3"/>
    </row>
    <row r="98" ht="11.25" customHeight="1">
      <c r="A98" s="15" t="str">
        <f t="array" ref="A98">IF(ISNA(MATCH($E98,'License characters'!$G$2:$G$10186,0))=TRUE,0,INDEX('License characters'!$A$2:$AH$10186,MATCH($E98,'License characters'!$G$2:$G$10186,0),A$1))</f>
        <v>Microsoft</v>
      </c>
      <c r="B98" s="16" t="str">
        <f t="array" ref="B98">IF(ISNA(MATCH($E98,'License characters'!$G$2:$G$10186,0))=TRUE,0,INDEX('License characters'!$G$2:$AH$10186,MATCH($E98,'License characters'!$G$2:$G$10186,0),B$1))</f>
        <v>GW5KDS</v>
      </c>
      <c r="C98" s="14"/>
      <c r="D98" s="14"/>
      <c r="E98" s="7">
        <v>408.0</v>
      </c>
      <c r="F98" s="3" t="s">
        <v>639</v>
      </c>
      <c r="G98" s="3" t="s">
        <v>640</v>
      </c>
      <c r="H98" s="3" t="s">
        <v>548</v>
      </c>
      <c r="I98" s="3"/>
      <c r="J98" s="3"/>
      <c r="K98" s="3">
        <v>0.0</v>
      </c>
      <c r="L98" s="3">
        <v>0.0</v>
      </c>
      <c r="M98" s="3">
        <v>2.0</v>
      </c>
      <c r="N98" s="3">
        <v>1420.0</v>
      </c>
      <c r="O98" s="3" t="s">
        <v>385</v>
      </c>
      <c r="P98" s="3" t="s">
        <v>216</v>
      </c>
      <c r="Q98" s="3" t="s">
        <v>217</v>
      </c>
      <c r="R98" s="3">
        <v>4.0</v>
      </c>
      <c r="S98" s="8">
        <v>3.0</v>
      </c>
      <c r="T98" s="9">
        <v>599.99</v>
      </c>
      <c r="U98" s="10">
        <v>43697.0</v>
      </c>
      <c r="V98" s="3" t="s">
        <v>336</v>
      </c>
      <c r="W98" s="3"/>
      <c r="X98" s="3"/>
      <c r="Y98" s="3"/>
      <c r="Z98" s="3"/>
    </row>
    <row r="99" ht="11.25" customHeight="1">
      <c r="A99" s="15" t="str">
        <f t="array" ref="A99">IF(ISNA(MATCH($E99,'License characters'!$G$2:$G$10186,0))=TRUE,0,INDEX('License characters'!$A$2:$AH$10186,MATCH($E99,'License characters'!$G$2:$G$10186,0),A$1))</f>
        <v>Nintendo</v>
      </c>
      <c r="B99" s="16" t="str">
        <f t="array" ref="B99">IF(ISNA(MATCH($E99,'License characters'!$G$2:$G$10186,0))=TRUE,0,INDEX('License characters'!$G$2:$AH$10186,MATCH($E99,'License characters'!$G$2:$G$10186,0),B$1))</f>
        <v>LM03EX</v>
      </c>
      <c r="C99" s="14"/>
      <c r="D99" s="14"/>
      <c r="E99" s="7">
        <v>407.0</v>
      </c>
      <c r="F99" s="3" t="s">
        <v>641</v>
      </c>
      <c r="G99" s="3" t="s">
        <v>642</v>
      </c>
      <c r="H99" s="3" t="s">
        <v>548</v>
      </c>
      <c r="I99" s="3"/>
      <c r="J99" s="3">
        <v>5000.0</v>
      </c>
      <c r="K99" s="3">
        <v>8.0</v>
      </c>
      <c r="L99" s="3">
        <v>12.0</v>
      </c>
      <c r="M99" s="3">
        <v>4.0</v>
      </c>
      <c r="N99" s="3">
        <v>1000.0</v>
      </c>
      <c r="O99" s="3" t="s">
        <v>332</v>
      </c>
      <c r="P99" s="3" t="s">
        <v>210</v>
      </c>
      <c r="Q99" s="3" t="s">
        <v>211</v>
      </c>
      <c r="R99" s="3">
        <v>4946.0</v>
      </c>
      <c r="S99" s="8">
        <v>62.0</v>
      </c>
      <c r="T99" s="9">
        <v>114.99</v>
      </c>
      <c r="U99" s="10">
        <v>43749.0</v>
      </c>
      <c r="V99" s="3" t="s">
        <v>334</v>
      </c>
      <c r="W99" s="3"/>
      <c r="X99" s="3"/>
      <c r="Y99" s="3"/>
      <c r="Z99" s="3"/>
    </row>
    <row r="100" ht="11.25" customHeight="1">
      <c r="A100" s="15" t="str">
        <f t="array" ref="A100">IF(ISNA(MATCH($E100,'License characters'!$G$2:$G$10186,0))=TRUE,0,INDEX('License characters'!$A$2:$AH$10186,MATCH($E100,'License characters'!$G$2:$G$10186,0),A$1))</f>
        <v>Nintendo</v>
      </c>
      <c r="B100" s="16" t="str">
        <f t="array" ref="B100">IF(ISNA(MATCH($E100,'License characters'!$G$2:$G$10186,0))=TRUE,0,INDEX('License characters'!$G$2:$AH$10186,MATCH($E100,'License characters'!$G$2:$G$10186,0),B$1))</f>
        <v>LM03CO</v>
      </c>
      <c r="C100" s="14"/>
      <c r="D100" s="14"/>
      <c r="E100" s="7">
        <v>406.0</v>
      </c>
      <c r="F100" s="3" t="s">
        <v>643</v>
      </c>
      <c r="G100" s="3" t="s">
        <v>644</v>
      </c>
      <c r="H100" s="3"/>
      <c r="I100" s="3"/>
      <c r="J100" s="3"/>
      <c r="K100" s="3"/>
      <c r="L100" s="3"/>
      <c r="M100" s="3"/>
      <c r="N100" s="3">
        <v>1000.0</v>
      </c>
      <c r="O100" s="3" t="s">
        <v>332</v>
      </c>
      <c r="P100" s="3" t="s">
        <v>210</v>
      </c>
      <c r="Q100" s="3" t="s">
        <v>211</v>
      </c>
      <c r="R100" s="3">
        <v>0.0</v>
      </c>
      <c r="S100" s="8">
        <v>7000.0</v>
      </c>
      <c r="T100" s="9">
        <v>99.99</v>
      </c>
      <c r="U100" s="10">
        <v>43749.0</v>
      </c>
      <c r="V100" s="3" t="s">
        <v>334</v>
      </c>
      <c r="W100" s="3"/>
      <c r="X100" s="3"/>
      <c r="Y100" s="3"/>
      <c r="Z100" s="3"/>
    </row>
    <row r="101" ht="11.25" customHeight="1">
      <c r="A101" s="15" t="str">
        <f t="array" ref="A101">IF(ISNA(MATCH($E101,'License characters'!$G$2:$G$10186,0))=TRUE,0,INDEX('License characters'!$A$2:$AH$10186,MATCH($E101,'License characters'!$G$2:$G$10186,0),A$1))</f>
        <v>Nintendo</v>
      </c>
      <c r="B101" s="16" t="str">
        <f t="array" ref="B101">IF(ISNA(MATCH($E101,'License characters'!$G$2:$G$10186,0))=TRUE,0,INDEX('License characters'!$G$2:$AH$10186,MATCH($E101,'License characters'!$G$2:$G$10186,0),B$1))</f>
        <v>LM03ST</v>
      </c>
      <c r="C101" s="14"/>
      <c r="D101" s="14"/>
      <c r="E101" s="7">
        <v>405.0</v>
      </c>
      <c r="F101" s="3" t="s">
        <v>645</v>
      </c>
      <c r="G101" s="3" t="s">
        <v>646</v>
      </c>
      <c r="H101" s="3"/>
      <c r="I101" s="3"/>
      <c r="J101" s="3"/>
      <c r="K101" s="3"/>
      <c r="L101" s="3"/>
      <c r="M101" s="3"/>
      <c r="N101" s="3">
        <v>1000.0</v>
      </c>
      <c r="O101" s="3" t="s">
        <v>332</v>
      </c>
      <c r="P101" s="3" t="s">
        <v>210</v>
      </c>
      <c r="Q101" s="3" t="s">
        <v>211</v>
      </c>
      <c r="R101" s="3">
        <v>0.0</v>
      </c>
      <c r="S101" s="8">
        <v>9000.0</v>
      </c>
      <c r="T101" s="9">
        <v>79.99</v>
      </c>
      <c r="U101" s="10">
        <v>43749.0</v>
      </c>
      <c r="V101" s="3" t="s">
        <v>334</v>
      </c>
      <c r="W101" s="3"/>
      <c r="X101" s="3"/>
      <c r="Y101" s="3"/>
      <c r="Z101" s="3"/>
    </row>
    <row r="102" ht="11.25" customHeight="1">
      <c r="A102" s="15" t="str">
        <f t="array" ref="A102">IF(ISNA(MATCH($E102,'License characters'!$G$2:$G$10186,0))=TRUE,0,INDEX('License characters'!$A$2:$AH$10186,MATCH($E102,'License characters'!$G$2:$G$10186,0),A$1))</f>
        <v>Nintendo</v>
      </c>
      <c r="B102" s="16" t="str">
        <f t="array" ref="B102">IF(ISNA(MATCH($E102,'License characters'!$G$2:$G$10186,0))=TRUE,0,INDEX('License characters'!$G$2:$AH$10186,MATCH($E102,'License characters'!$G$2:$G$10186,0),B$1))</f>
        <v>BOTWZE</v>
      </c>
      <c r="C102" s="14"/>
      <c r="D102" s="14"/>
      <c r="E102" s="7">
        <v>404.0</v>
      </c>
      <c r="F102" s="3" t="s">
        <v>647</v>
      </c>
      <c r="G102" s="3" t="s">
        <v>648</v>
      </c>
      <c r="H102" s="3" t="s">
        <v>548</v>
      </c>
      <c r="I102" s="3"/>
      <c r="J102" s="3">
        <v>5000.0</v>
      </c>
      <c r="K102" s="3">
        <v>13.0</v>
      </c>
      <c r="L102" s="3">
        <v>11.0</v>
      </c>
      <c r="M102" s="3">
        <v>4.0</v>
      </c>
      <c r="N102" s="3">
        <v>1020.0</v>
      </c>
      <c r="O102" s="3" t="s">
        <v>337</v>
      </c>
      <c r="P102" s="3" t="s">
        <v>126</v>
      </c>
      <c r="Q102" s="3" t="s">
        <v>337</v>
      </c>
      <c r="R102" s="3">
        <v>3183.0</v>
      </c>
      <c r="S102" s="8">
        <v>0.0</v>
      </c>
      <c r="T102" s="9">
        <v>114.99</v>
      </c>
      <c r="U102" s="10">
        <v>43763.0</v>
      </c>
      <c r="V102" s="3" t="s">
        <v>334</v>
      </c>
      <c r="W102" s="3"/>
      <c r="X102" s="3"/>
      <c r="Y102" s="3"/>
      <c r="Z102" s="3"/>
    </row>
    <row r="103" ht="11.25" customHeight="1">
      <c r="A103" s="15" t="str">
        <f t="array" ref="A103">IF(ISNA(MATCH($E103,'License characters'!$G$2:$G$10186,0))=TRUE,0,INDEX('License characters'!$A$2:$AH$10186,MATCH($E103,'License characters'!$G$2:$G$10186,0),A$1))</f>
        <v>Nintendo</v>
      </c>
      <c r="B103" s="16" t="str">
        <f t="array" ref="B103">IF(ISNA(MATCH($E103,'License characters'!$G$2:$G$10186,0))=TRUE,0,INDEX('License characters'!$G$2:$AH$10186,MATCH($E103,'License characters'!$G$2:$G$10186,0),B$1))</f>
        <v>BOTWZC</v>
      </c>
      <c r="C103" s="14"/>
      <c r="D103" s="14"/>
      <c r="E103" s="7">
        <v>403.0</v>
      </c>
      <c r="F103" s="3" t="s">
        <v>649</v>
      </c>
      <c r="G103" s="3" t="s">
        <v>650</v>
      </c>
      <c r="H103" s="3"/>
      <c r="I103" s="3"/>
      <c r="J103" s="3"/>
      <c r="K103" s="3"/>
      <c r="L103" s="3"/>
      <c r="M103" s="3"/>
      <c r="N103" s="3">
        <v>1020.0</v>
      </c>
      <c r="O103" s="3" t="s">
        <v>337</v>
      </c>
      <c r="P103" s="3" t="s">
        <v>126</v>
      </c>
      <c r="Q103" s="3" t="s">
        <v>337</v>
      </c>
      <c r="R103" s="3">
        <v>0.0</v>
      </c>
      <c r="S103" s="8">
        <v>6368.0</v>
      </c>
      <c r="T103" s="9">
        <v>99.99</v>
      </c>
      <c r="U103" s="10">
        <v>43763.0</v>
      </c>
      <c r="V103" s="3" t="s">
        <v>334</v>
      </c>
      <c r="W103" s="3"/>
      <c r="X103" s="3"/>
      <c r="Y103" s="3"/>
      <c r="Z103" s="3"/>
    </row>
    <row r="104" ht="11.25" customHeight="1">
      <c r="A104" s="15" t="str">
        <f t="array" ref="A104">IF(ISNA(MATCH($E104,'License characters'!$G$2:$G$10186,0))=TRUE,0,INDEX('License characters'!$A$2:$AH$10186,MATCH($E104,'License characters'!$G$2:$G$10186,0),A$1))</f>
        <v>Nintendo</v>
      </c>
      <c r="B104" s="16" t="str">
        <f t="array" ref="B104">IF(ISNA(MATCH($E104,'License characters'!$G$2:$G$10186,0))=TRUE,0,INDEX('License characters'!$G$2:$AH$10186,MATCH($E104,'License characters'!$G$2:$G$10186,0),B$1))</f>
        <v>BOTWZS</v>
      </c>
      <c r="C104" s="14"/>
      <c r="D104" s="14"/>
      <c r="E104" s="7">
        <v>402.0</v>
      </c>
      <c r="F104" s="3" t="s">
        <v>651</v>
      </c>
      <c r="G104" s="3" t="s">
        <v>652</v>
      </c>
      <c r="H104" s="3"/>
      <c r="I104" s="3"/>
      <c r="J104" s="3"/>
      <c r="K104" s="3"/>
      <c r="L104" s="3"/>
      <c r="M104" s="3"/>
      <c r="N104" s="3">
        <v>1020.0</v>
      </c>
      <c r="O104" s="3" t="s">
        <v>337</v>
      </c>
      <c r="P104" s="3" t="s">
        <v>126</v>
      </c>
      <c r="Q104" s="3" t="s">
        <v>337</v>
      </c>
      <c r="R104" s="3">
        <v>0.0</v>
      </c>
      <c r="S104" s="8">
        <v>12332.0</v>
      </c>
      <c r="T104" s="9">
        <v>79.99</v>
      </c>
      <c r="U104" s="10">
        <v>43763.0</v>
      </c>
      <c r="V104" s="3" t="s">
        <v>334</v>
      </c>
      <c r="W104" s="3"/>
      <c r="X104" s="3"/>
      <c r="Y104" s="3"/>
      <c r="Z104" s="3"/>
    </row>
    <row r="105" ht="11.25" customHeight="1">
      <c r="A105" s="15" t="str">
        <f t="array" ref="A105">IF(ISNA(MATCH($E105,'License characters'!$G$2:$G$10186,0))=TRUE,0,INDEX('License characters'!$A$2:$AH$10186,MATCH($E105,'License characters'!$G$2:$G$10186,0),A$1))</f>
        <v>Activision</v>
      </c>
      <c r="B105" s="16" t="str">
        <f t="array" ref="B105">IF(ISNA(MATCH($E105,'License characters'!$G$2:$G$10186,0))=TRUE,0,INDEX('License characters'!$G$2:$AH$10186,MATCH($E105,'License characters'!$G$2:$G$10186,0),B$1))</f>
        <v>SPYREEX</v>
      </c>
      <c r="C105" s="14"/>
      <c r="D105" s="14"/>
      <c r="E105" s="7">
        <v>401.0</v>
      </c>
      <c r="F105" s="3" t="s">
        <v>653</v>
      </c>
      <c r="G105" s="3" t="s">
        <v>654</v>
      </c>
      <c r="H105" s="3" t="s">
        <v>548</v>
      </c>
      <c r="I105" s="3"/>
      <c r="J105" s="3">
        <v>1300.0</v>
      </c>
      <c r="K105" s="3">
        <v>8.0</v>
      </c>
      <c r="L105" s="3">
        <v>11.0</v>
      </c>
      <c r="M105" s="3">
        <v>3.0</v>
      </c>
      <c r="N105" s="3">
        <v>1090.0</v>
      </c>
      <c r="O105" s="3" t="s">
        <v>75</v>
      </c>
      <c r="P105" s="3" t="s">
        <v>231</v>
      </c>
      <c r="Q105" s="3" t="s">
        <v>232</v>
      </c>
      <c r="R105" s="3">
        <v>917.0</v>
      </c>
      <c r="S105" s="8">
        <v>0.0</v>
      </c>
      <c r="T105" s="9">
        <v>424.99</v>
      </c>
      <c r="U105" s="10">
        <v>43679.0</v>
      </c>
      <c r="V105" s="3" t="s">
        <v>336</v>
      </c>
      <c r="W105" s="3"/>
      <c r="X105" s="3"/>
      <c r="Y105" s="3"/>
      <c r="Z105" s="3"/>
    </row>
    <row r="106" ht="11.25" customHeight="1">
      <c r="A106" s="15" t="str">
        <f t="array" ref="A106">IF(ISNA(MATCH($E106,'License characters'!$G$2:$G$10186,0))=TRUE,0,INDEX('License characters'!$A$2:$AH$10186,MATCH($E106,'License characters'!$G$2:$G$10186,0),A$1))</f>
        <v>Activision</v>
      </c>
      <c r="B106" s="16" t="str">
        <f t="array" ref="B106">IF(ISNA(MATCH($E106,'License characters'!$G$2:$G$10186,0))=TRUE,0,INDEX('License characters'!$G$2:$AH$10186,MATCH($E106,'License characters'!$G$2:$G$10186,0),B$1))</f>
        <v>SPYREST</v>
      </c>
      <c r="C106" s="14"/>
      <c r="D106" s="14"/>
      <c r="E106" s="7">
        <v>400.0</v>
      </c>
      <c r="F106" s="3" t="s">
        <v>655</v>
      </c>
      <c r="G106" s="3" t="s">
        <v>656</v>
      </c>
      <c r="H106" s="3" t="s">
        <v>548</v>
      </c>
      <c r="I106" s="3"/>
      <c r="J106" s="3">
        <v>1000.0</v>
      </c>
      <c r="K106" s="3">
        <v>0.0</v>
      </c>
      <c r="L106" s="3">
        <v>0.0</v>
      </c>
      <c r="M106" s="3">
        <v>2.0</v>
      </c>
      <c r="N106" s="3">
        <v>1090.0</v>
      </c>
      <c r="O106" s="3" t="s">
        <v>75</v>
      </c>
      <c r="P106" s="3" t="s">
        <v>231</v>
      </c>
      <c r="Q106" s="3" t="s">
        <v>657</v>
      </c>
      <c r="R106" s="3">
        <v>21.0</v>
      </c>
      <c r="S106" s="8">
        <v>331.0</v>
      </c>
      <c r="T106" s="9">
        <v>424.99</v>
      </c>
      <c r="U106" s="10">
        <v>43679.0</v>
      </c>
      <c r="V106" s="3" t="s">
        <v>336</v>
      </c>
      <c r="W106" s="3"/>
      <c r="X106" s="3"/>
      <c r="Y106" s="3"/>
      <c r="Z106" s="3"/>
    </row>
    <row r="107" ht="11.25" customHeight="1">
      <c r="A107" s="15" t="str">
        <f t="array" ref="A107">IF(ISNA(MATCH($E107,'License characters'!$G$2:$G$10186,0))=TRUE,0,INDEX('License characters'!$A$2:$AH$10186,MATCH($E107,'License characters'!$G$2:$G$10186,0),A$1))</f>
        <v>Sega</v>
      </c>
      <c r="B107" s="16" t="str">
        <f t="array" ref="B107">IF(ISNA(MATCH($E107,'License characters'!$G$2:$G$10186,0))=TRUE,0,INDEX('License characters'!$G$2:$AH$10186,MATCH($E107,'License characters'!$G$2:$G$10186,0),B$1))</f>
        <v>SNTCOM</v>
      </c>
      <c r="C107" s="14"/>
      <c r="D107" s="14"/>
      <c r="E107" s="7">
        <v>399.0</v>
      </c>
      <c r="F107" s="3" t="s">
        <v>658</v>
      </c>
      <c r="G107" s="3" t="s">
        <v>659</v>
      </c>
      <c r="H107" s="3" t="s">
        <v>449</v>
      </c>
      <c r="I107" s="3"/>
      <c r="J107" s="3"/>
      <c r="K107" s="3"/>
      <c r="L107" s="3"/>
      <c r="M107" s="3"/>
      <c r="N107" s="3">
        <v>1400.0</v>
      </c>
      <c r="O107" s="3" t="s">
        <v>571</v>
      </c>
      <c r="P107" s="3" t="s">
        <v>214</v>
      </c>
      <c r="Q107" s="3" t="s">
        <v>215</v>
      </c>
      <c r="R107" s="3">
        <v>79.0</v>
      </c>
      <c r="S107" s="8">
        <v>0.0</v>
      </c>
      <c r="T107" s="9">
        <v>924.99</v>
      </c>
      <c r="U107" s="10">
        <v>43658.0</v>
      </c>
      <c r="V107" s="3" t="s">
        <v>336</v>
      </c>
      <c r="W107" s="3"/>
      <c r="X107" s="3"/>
      <c r="Y107" s="3"/>
      <c r="Z107" s="3"/>
    </row>
    <row r="108" ht="11.25" customHeight="1">
      <c r="A108" s="15" t="str">
        <f t="array" ref="A108">IF(ISNA(MATCH($E108,'License characters'!$G$2:$G$10186,0))=TRUE,0,INDEX('License characters'!$A$2:$AH$10186,MATCH($E108,'License characters'!$G$2:$G$10186,0),A$1))</f>
        <v>Sega</v>
      </c>
      <c r="B108" s="16" t="str">
        <f t="array" ref="B108">IF(ISNA(MATCH($E108,'License characters'!$G$2:$G$10186,0))=TRUE,0,INDEX('License characters'!$G$2:$AH$10186,MATCH($E108,'License characters'!$G$2:$G$10186,0),B$1))</f>
        <v>SNTTJ</v>
      </c>
      <c r="C108" s="14"/>
      <c r="D108" s="14"/>
      <c r="E108" s="7">
        <v>398.0</v>
      </c>
      <c r="F108" s="3" t="s">
        <v>660</v>
      </c>
      <c r="G108" s="3" t="s">
        <v>661</v>
      </c>
      <c r="H108" s="3" t="s">
        <v>449</v>
      </c>
      <c r="I108" s="3"/>
      <c r="J108" s="3"/>
      <c r="K108" s="3">
        <v>5.0</v>
      </c>
      <c r="L108" s="3">
        <v>5.0</v>
      </c>
      <c r="M108" s="3">
        <v>2.0</v>
      </c>
      <c r="N108" s="3">
        <v>1400.0</v>
      </c>
      <c r="O108" s="3" t="s">
        <v>571</v>
      </c>
      <c r="P108" s="3" t="s">
        <v>214</v>
      </c>
      <c r="Q108" s="3" t="s">
        <v>215</v>
      </c>
      <c r="R108" s="3">
        <v>74.0</v>
      </c>
      <c r="S108" s="8">
        <v>5.0</v>
      </c>
      <c r="T108" s="9">
        <v>499.99</v>
      </c>
      <c r="U108" s="10">
        <v>43658.0</v>
      </c>
      <c r="V108" s="3" t="s">
        <v>336</v>
      </c>
      <c r="W108" s="3"/>
      <c r="X108" s="3"/>
      <c r="Y108" s="3"/>
      <c r="Z108" s="3"/>
    </row>
    <row r="109" ht="11.25" customHeight="1">
      <c r="A109" s="15" t="str">
        <f t="array" ref="A109">IF(ISNA(MATCH($E109,'License characters'!$G$2:$G$10186,0))=TRUE,0,INDEX('License characters'!$A$2:$AH$10186,MATCH($E109,'License characters'!$G$2:$G$10186,0),A$1))</f>
        <v>Sega</v>
      </c>
      <c r="B109" s="16" t="str">
        <f t="array" ref="B109">IF(ISNA(MATCH($E109,'License characters'!$G$2:$G$10186,0))=TRUE,0,INDEX('License characters'!$G$2:$AH$10186,MATCH($E109,'License characters'!$G$2:$G$10186,0),B$1))</f>
        <v>SNTEX</v>
      </c>
      <c r="C109" s="14"/>
      <c r="D109" s="14"/>
      <c r="E109" s="7">
        <v>397.0</v>
      </c>
      <c r="F109" s="3" t="s">
        <v>662</v>
      </c>
      <c r="G109" s="3" t="s">
        <v>663</v>
      </c>
      <c r="H109" s="3" t="s">
        <v>449</v>
      </c>
      <c r="I109" s="3"/>
      <c r="J109" s="3"/>
      <c r="K109" s="3">
        <v>5.0</v>
      </c>
      <c r="L109" s="3">
        <v>6.0</v>
      </c>
      <c r="M109" s="3">
        <v>3.0</v>
      </c>
      <c r="N109" s="3">
        <v>1400.0</v>
      </c>
      <c r="O109" s="3" t="s">
        <v>571</v>
      </c>
      <c r="P109" s="3" t="s">
        <v>214</v>
      </c>
      <c r="Q109" s="3" t="s">
        <v>215</v>
      </c>
      <c r="R109" s="3">
        <v>142.0</v>
      </c>
      <c r="S109" s="8">
        <v>12.0</v>
      </c>
      <c r="T109" s="9">
        <v>499.99</v>
      </c>
      <c r="U109" s="10">
        <v>43658.0</v>
      </c>
      <c r="V109" s="3" t="s">
        <v>336</v>
      </c>
      <c r="W109" s="3"/>
      <c r="X109" s="3"/>
      <c r="Y109" s="3"/>
      <c r="Z109" s="3"/>
    </row>
    <row r="110" ht="11.25" customHeight="1">
      <c r="A110" s="15" t="str">
        <f t="array" ref="A110">IF(ISNA(MATCH($E110,'License characters'!$G$2:$G$10186,0))=TRUE,0,INDEX('License characters'!$A$2:$AH$10186,MATCH($E110,'License characters'!$G$2:$G$10186,0),A$1))</f>
        <v>Sega</v>
      </c>
      <c r="B110" s="16" t="str">
        <f t="array" ref="B110">IF(ISNA(MATCH($E110,'License characters'!$G$2:$G$10186,0))=TRUE,0,INDEX('License characters'!$G$2:$AH$10186,MATCH($E110,'License characters'!$G$2:$G$10186,0),B$1))</f>
        <v>SNTST</v>
      </c>
      <c r="C110" s="14"/>
      <c r="D110" s="14"/>
      <c r="E110" s="7">
        <v>396.0</v>
      </c>
      <c r="F110" s="3" t="s">
        <v>664</v>
      </c>
      <c r="G110" s="3" t="s">
        <v>665</v>
      </c>
      <c r="H110" s="3" t="s">
        <v>449</v>
      </c>
      <c r="I110" s="3"/>
      <c r="J110" s="3"/>
      <c r="K110" s="3">
        <v>0.0</v>
      </c>
      <c r="L110" s="3">
        <v>0.0</v>
      </c>
      <c r="M110" s="3">
        <v>2.0</v>
      </c>
      <c r="N110" s="3">
        <v>1400.0</v>
      </c>
      <c r="O110" s="3" t="s">
        <v>571</v>
      </c>
      <c r="P110" s="3" t="s">
        <v>214</v>
      </c>
      <c r="Q110" s="3" t="s">
        <v>215</v>
      </c>
      <c r="R110" s="3">
        <v>8.0</v>
      </c>
      <c r="S110" s="8">
        <v>236.0</v>
      </c>
      <c r="T110" s="9">
        <v>499.99</v>
      </c>
      <c r="U110" s="10">
        <v>43658.0</v>
      </c>
      <c r="V110" s="3" t="s">
        <v>336</v>
      </c>
      <c r="W110" s="3"/>
      <c r="X110" s="3"/>
      <c r="Y110" s="3"/>
      <c r="Z110" s="3"/>
    </row>
    <row r="111" ht="11.25" customHeight="1">
      <c r="A111" s="15" t="str">
        <f t="array" ref="A111">IF(ISNA(MATCH($E111,'License characters'!$G$2:$G$10186,0))=TRUE,0,INDEX('License characters'!$A$2:$AH$10186,MATCH($E111,'License characters'!$G$2:$G$10186,0),A$1))</f>
        <v>Capcom</v>
      </c>
      <c r="B111" s="16" t="str">
        <f t="array" ref="B111">IF(ISNA(MATCH($E111,'License characters'!$G$2:$G$10186,0))=TRUE,0,INDEX('License characters'!$G$2:$AH$10186,MATCH($E111,'License characters'!$G$2:$G$10186,0),B$1))</f>
        <v>OKABWCO</v>
      </c>
      <c r="C111" s="14"/>
      <c r="D111" s="14"/>
      <c r="E111" s="7">
        <v>395.0</v>
      </c>
      <c r="F111" s="3" t="s">
        <v>666</v>
      </c>
      <c r="G111" s="3" t="s">
        <v>667</v>
      </c>
      <c r="H111" s="3" t="s">
        <v>668</v>
      </c>
      <c r="I111" s="3"/>
      <c r="J111" s="3"/>
      <c r="K111" s="3"/>
      <c r="L111" s="3">
        <v>3.0</v>
      </c>
      <c r="M111" s="3">
        <v>3.0</v>
      </c>
      <c r="N111" s="3">
        <v>1210.0</v>
      </c>
      <c r="O111" s="3" t="s">
        <v>356</v>
      </c>
      <c r="P111" s="3" t="s">
        <v>140</v>
      </c>
      <c r="Q111" s="3" t="s">
        <v>141</v>
      </c>
      <c r="R111" s="3">
        <v>298.0</v>
      </c>
      <c r="S111" s="8">
        <v>84.0</v>
      </c>
      <c r="T111" s="9">
        <v>99.99</v>
      </c>
      <c r="U111" s="10">
        <v>44022.0</v>
      </c>
      <c r="V111" s="3" t="s">
        <v>334</v>
      </c>
      <c r="W111" s="3"/>
      <c r="X111" s="3"/>
      <c r="Y111" s="3"/>
      <c r="Z111" s="3"/>
    </row>
    <row r="112" ht="11.25" customHeight="1">
      <c r="A112" s="15" t="str">
        <f t="array" ref="A112">IF(ISNA(MATCH($E112,'License characters'!$G$2:$G$10186,0))=TRUE,0,INDEX('License characters'!$A$2:$AH$10186,MATCH($E112,'License characters'!$G$2:$G$10186,0),A$1))</f>
        <v>Capcom</v>
      </c>
      <c r="B112" s="16" t="str">
        <f t="array" ref="B112">IF(ISNA(MATCH($E112,'License characters'!$G$2:$G$10186,0))=TRUE,0,INDEX('License characters'!$G$2:$AH$10186,MATCH($E112,'License characters'!$G$2:$G$10186,0),B$1))</f>
        <v>OKADWCO</v>
      </c>
      <c r="C112" s="14"/>
      <c r="D112" s="14"/>
      <c r="E112" s="7">
        <v>394.0</v>
      </c>
      <c r="F112" s="3" t="s">
        <v>669</v>
      </c>
      <c r="G112" s="3" t="s">
        <v>670</v>
      </c>
      <c r="H112" s="3" t="s">
        <v>671</v>
      </c>
      <c r="I112" s="3"/>
      <c r="J112" s="3"/>
      <c r="K112" s="3"/>
      <c r="L112" s="3"/>
      <c r="M112" s="3"/>
      <c r="N112" s="3">
        <v>1210.0</v>
      </c>
      <c r="O112" s="3" t="s">
        <v>356</v>
      </c>
      <c r="P112" s="3" t="s">
        <v>140</v>
      </c>
      <c r="Q112" s="3" t="s">
        <v>141</v>
      </c>
      <c r="R112" s="3">
        <v>0.0</v>
      </c>
      <c r="S112" s="8">
        <v>500.0</v>
      </c>
      <c r="T112" s="9">
        <v>114.99</v>
      </c>
      <c r="U112" s="10">
        <v>43637.0</v>
      </c>
      <c r="V112" s="3" t="s">
        <v>334</v>
      </c>
      <c r="W112" s="3"/>
      <c r="X112" s="3"/>
      <c r="Y112" s="3"/>
      <c r="Z112" s="3"/>
    </row>
    <row r="113" ht="11.25" customHeight="1">
      <c r="A113" s="15" t="str">
        <f t="array" ref="A113">IF(ISNA(MATCH($E113,'License characters'!$G$2:$G$10186,0))=TRUE,0,INDEX('License characters'!$A$2:$AH$10186,MATCH($E113,'License characters'!$G$2:$G$10186,0),A$1))</f>
        <v>Capcom</v>
      </c>
      <c r="B113" s="16" t="str">
        <f t="array" ref="B113">IF(ISNA(MATCH($E113,'License characters'!$G$2:$G$10186,0))=TRUE,0,INDEX('License characters'!$G$2:$AH$10186,MATCH($E113,'License characters'!$G$2:$G$10186,0),B$1))</f>
        <v>OKADWST</v>
      </c>
      <c r="C113" s="14"/>
      <c r="D113" s="14"/>
      <c r="E113" s="7">
        <v>393.0</v>
      </c>
      <c r="F113" s="3" t="s">
        <v>672</v>
      </c>
      <c r="G113" s="3" t="s">
        <v>673</v>
      </c>
      <c r="H113" s="3" t="s">
        <v>671</v>
      </c>
      <c r="I113" s="3"/>
      <c r="J113" s="3"/>
      <c r="K113" s="3"/>
      <c r="L113" s="3"/>
      <c r="M113" s="3"/>
      <c r="N113" s="3">
        <v>1210.0</v>
      </c>
      <c r="O113" s="3" t="s">
        <v>356</v>
      </c>
      <c r="P113" s="3" t="s">
        <v>140</v>
      </c>
      <c r="Q113" s="3" t="s">
        <v>141</v>
      </c>
      <c r="R113" s="3">
        <v>0.0</v>
      </c>
      <c r="S113" s="8">
        <v>5700.0</v>
      </c>
      <c r="T113" s="9">
        <v>114.99</v>
      </c>
      <c r="U113" s="10">
        <v>43637.0</v>
      </c>
      <c r="V113" s="3" t="s">
        <v>334</v>
      </c>
      <c r="W113" s="3"/>
      <c r="X113" s="3"/>
      <c r="Y113" s="3"/>
      <c r="Z113" s="3"/>
    </row>
    <row r="114" ht="11.25" customHeight="1">
      <c r="A114" s="15" t="str">
        <f t="array" ref="A114">IF(ISNA(MATCH($E114,'License characters'!$G$2:$G$10186,0))=TRUE,0,INDEX('License characters'!$A$2:$AH$10186,MATCH($E114,'License characters'!$G$2:$G$10186,0),A$1))</f>
        <v>Capcom</v>
      </c>
      <c r="B114" s="16" t="str">
        <f t="array" ref="B114">IF(ISNA(MATCH($E114,'License characters'!$G$2:$G$10186,0))=TRUE,0,INDEX('License characters'!$G$2:$AH$10186,MATCH($E114,'License characters'!$G$2:$G$10186,0),B$1))</f>
        <v>OKAWCOM</v>
      </c>
      <c r="C114" s="14"/>
      <c r="D114" s="14"/>
      <c r="E114" s="7">
        <v>392.0</v>
      </c>
      <c r="F114" s="3" t="s">
        <v>674</v>
      </c>
      <c r="G114" s="3" t="s">
        <v>675</v>
      </c>
      <c r="H114" s="3" t="s">
        <v>566</v>
      </c>
      <c r="I114" s="3"/>
      <c r="J114" s="3"/>
      <c r="K114" s="3">
        <v>6.0</v>
      </c>
      <c r="L114" s="3"/>
      <c r="M114" s="3"/>
      <c r="N114" s="3">
        <v>1210.0</v>
      </c>
      <c r="O114" s="3" t="s">
        <v>356</v>
      </c>
      <c r="P114" s="3" t="s">
        <v>140</v>
      </c>
      <c r="Q114" s="3" t="s">
        <v>141</v>
      </c>
      <c r="R114" s="3">
        <v>1478.0</v>
      </c>
      <c r="S114" s="8">
        <v>16.0</v>
      </c>
      <c r="T114" s="9">
        <v>199.99</v>
      </c>
      <c r="U114" s="10">
        <v>43637.0</v>
      </c>
      <c r="V114" s="3" t="s">
        <v>334</v>
      </c>
      <c r="W114" s="3"/>
      <c r="X114" s="3"/>
      <c r="Y114" s="3"/>
      <c r="Z114" s="3"/>
    </row>
    <row r="115" ht="11.25" customHeight="1">
      <c r="A115" s="15" t="str">
        <f t="array" ref="A115">IF(ISNA(MATCH($E115,'License characters'!$G$2:$G$10186,0))=TRUE,0,INDEX('License characters'!$A$2:$AH$10186,MATCH($E115,'License characters'!$G$2:$G$10186,0),A$1))</f>
        <v>Capcom</v>
      </c>
      <c r="B115" s="16" t="str">
        <f t="array" ref="B115">IF(ISNA(MATCH($E115,'License characters'!$G$2:$G$10186,0))=TRUE,0,INDEX('License characters'!$G$2:$AH$10186,MATCH($E115,'License characters'!$G$2:$G$10186,0),B$1))</f>
        <v>OKABWEX</v>
      </c>
      <c r="C115" s="14"/>
      <c r="D115" s="14"/>
      <c r="E115" s="7">
        <v>391.0</v>
      </c>
      <c r="F115" s="3" t="s">
        <v>676</v>
      </c>
      <c r="G115" s="3" t="s">
        <v>677</v>
      </c>
      <c r="H115" s="3" t="s">
        <v>566</v>
      </c>
      <c r="I115" s="3"/>
      <c r="J115" s="3">
        <v>1900.0</v>
      </c>
      <c r="K115" s="3"/>
      <c r="L115" s="3">
        <v>3.0</v>
      </c>
      <c r="M115" s="3">
        <v>3.0</v>
      </c>
      <c r="N115" s="3">
        <v>1210.0</v>
      </c>
      <c r="O115" s="3" t="s">
        <v>356</v>
      </c>
      <c r="P115" s="3" t="s">
        <v>140</v>
      </c>
      <c r="Q115" s="3" t="s">
        <v>141</v>
      </c>
      <c r="R115" s="3">
        <v>392.0</v>
      </c>
      <c r="S115" s="8">
        <v>14.0</v>
      </c>
      <c r="T115" s="9">
        <v>114.99</v>
      </c>
      <c r="U115" s="10">
        <v>43637.0</v>
      </c>
      <c r="V115" s="3" t="s">
        <v>334</v>
      </c>
      <c r="W115" s="3"/>
      <c r="X115" s="3"/>
      <c r="Y115" s="3"/>
      <c r="Z115" s="3"/>
    </row>
    <row r="116" ht="11.25" customHeight="1">
      <c r="A116" s="15" t="str">
        <f t="array" ref="A116">IF(ISNA(MATCH($E116,'License characters'!$G$2:$G$10186,0))=TRUE,0,INDEX('License characters'!$A$2:$AH$10186,MATCH($E116,'License characters'!$G$2:$G$10186,0),A$1))</f>
        <v>Capcom</v>
      </c>
      <c r="B116" s="16" t="str">
        <f t="array" ref="B116">IF(ISNA(MATCH($E116,'License characters'!$G$2:$G$10186,0))=TRUE,0,INDEX('License characters'!$G$2:$AH$10186,MATCH($E116,'License characters'!$G$2:$G$10186,0),B$1))</f>
        <v>OKADWEX</v>
      </c>
      <c r="C116" s="14"/>
      <c r="D116" s="14"/>
      <c r="E116" s="7">
        <v>390.0</v>
      </c>
      <c r="F116" s="3" t="s">
        <v>678</v>
      </c>
      <c r="G116" s="3" t="s">
        <v>679</v>
      </c>
      <c r="H116" s="3" t="s">
        <v>566</v>
      </c>
      <c r="I116" s="3"/>
      <c r="J116" s="3">
        <v>2900.0</v>
      </c>
      <c r="K116" s="3"/>
      <c r="L116" s="3">
        <v>11.0</v>
      </c>
      <c r="M116" s="3">
        <v>4.0</v>
      </c>
      <c r="N116" s="3">
        <v>1210.0</v>
      </c>
      <c r="O116" s="3" t="s">
        <v>356</v>
      </c>
      <c r="P116" s="3" t="s">
        <v>140</v>
      </c>
      <c r="Q116" s="3" t="s">
        <v>141</v>
      </c>
      <c r="R116" s="3">
        <v>1226.0</v>
      </c>
      <c r="S116" s="8">
        <v>89.0</v>
      </c>
      <c r="T116" s="9">
        <v>114.99</v>
      </c>
      <c r="U116" s="10">
        <v>43637.0</v>
      </c>
      <c r="V116" s="3" t="s">
        <v>334</v>
      </c>
      <c r="W116" s="3"/>
      <c r="X116" s="3"/>
      <c r="Y116" s="3"/>
      <c r="Z116" s="3"/>
    </row>
    <row r="117" ht="11.25" customHeight="1">
      <c r="A117" s="15" t="str">
        <f t="array" ref="A117">IF(ISNA(MATCH($E117,'License characters'!$G$2:$G$10186,0))=TRUE,0,INDEX('License characters'!$A$2:$AH$10186,MATCH($E117,'License characters'!$G$2:$G$10186,0),A$1))</f>
        <v>Namco Bandai</v>
      </c>
      <c r="B117" s="16" t="str">
        <f t="array" ref="B117">IF(ISNA(MATCH($E117,'License characters'!$G$2:$G$10186,0))=TRUE,0,INDEX('License characters'!$G$2:$AH$10186,MATCH($E117,'License characters'!$G$2:$G$10186,0),B$1))</f>
        <v>DSARTLSBEX</v>
      </c>
      <c r="C117" s="14"/>
      <c r="D117" s="14"/>
      <c r="E117" s="7">
        <v>389.0</v>
      </c>
      <c r="F117" s="3" t="s">
        <v>680</v>
      </c>
      <c r="G117" s="3" t="s">
        <v>681</v>
      </c>
      <c r="H117" s="3" t="s">
        <v>682</v>
      </c>
      <c r="I117" s="3"/>
      <c r="J117" s="3">
        <v>275.0</v>
      </c>
      <c r="K117" s="3">
        <v>5.0</v>
      </c>
      <c r="L117" s="3">
        <v>5.0</v>
      </c>
      <c r="M117" s="3">
        <v>2.0</v>
      </c>
      <c r="N117" s="3">
        <v>1350.0</v>
      </c>
      <c r="O117" s="3" t="s">
        <v>493</v>
      </c>
      <c r="P117" s="3" t="s">
        <v>206</v>
      </c>
      <c r="Q117" s="3" t="s">
        <v>207</v>
      </c>
      <c r="R117" s="3">
        <v>199.0</v>
      </c>
      <c r="S117" s="8">
        <v>9.0</v>
      </c>
      <c r="T117" s="9">
        <v>674.99</v>
      </c>
      <c r="U117" s="10">
        <v>43616.0</v>
      </c>
      <c r="V117" s="3" t="s">
        <v>336</v>
      </c>
      <c r="W117" s="3"/>
      <c r="X117" s="3"/>
      <c r="Y117" s="3"/>
      <c r="Z117" s="3"/>
    </row>
    <row r="118" ht="11.25" customHeight="1">
      <c r="A118" s="15" t="str">
        <f t="array" ref="A118">IF(ISNA(MATCH($E118,'License characters'!$G$2:$G$10186,0))=TRUE,0,INDEX('License characters'!$A$2:$AH$10186,MATCH($E118,'License characters'!$G$2:$G$10186,0),A$1))</f>
        <v>Namco Bandai</v>
      </c>
      <c r="B118" s="16" t="str">
        <f t="array" ref="B118">IF(ISNA(MATCH($E118,'License characters'!$G$2:$G$10186,0))=TRUE,0,INDEX('License characters'!$G$2:$AH$10186,MATCH($E118,'License characters'!$G$2:$G$10186,0),B$1))</f>
        <v>DSARTLSBST</v>
      </c>
      <c r="C118" s="14"/>
      <c r="D118" s="14"/>
      <c r="E118" s="7">
        <v>388.0</v>
      </c>
      <c r="F118" s="3" t="s">
        <v>683</v>
      </c>
      <c r="G118" s="3" t="s">
        <v>684</v>
      </c>
      <c r="H118" s="3" t="s">
        <v>548</v>
      </c>
      <c r="I118" s="3"/>
      <c r="J118" s="3">
        <v>150.0</v>
      </c>
      <c r="K118" s="3">
        <v>0.0</v>
      </c>
      <c r="L118" s="3">
        <v>0.0</v>
      </c>
      <c r="M118" s="3">
        <v>2.0</v>
      </c>
      <c r="N118" s="3">
        <v>1350.0</v>
      </c>
      <c r="O118" s="3" t="s">
        <v>493</v>
      </c>
      <c r="P118" s="3" t="s">
        <v>206</v>
      </c>
      <c r="Q118" s="3" t="s">
        <v>207</v>
      </c>
      <c r="R118" s="3">
        <v>7.0</v>
      </c>
      <c r="S118" s="8">
        <v>100.0</v>
      </c>
      <c r="T118" s="9">
        <v>674.99</v>
      </c>
      <c r="U118" s="10">
        <v>43616.0</v>
      </c>
      <c r="V118" s="3" t="s">
        <v>336</v>
      </c>
      <c r="W118" s="3"/>
      <c r="X118" s="3"/>
      <c r="Y118" s="3"/>
      <c r="Z118" s="3"/>
    </row>
    <row r="119" ht="11.25" customHeight="1">
      <c r="A119" s="15" t="str">
        <f t="array" ref="A119">IF(ISNA(MATCH($E119,'License characters'!$G$2:$G$10186,0))=TRUE,0,INDEX('License characters'!$A$2:$AH$10186,MATCH($E119,'License characters'!$G$2:$G$10186,0),A$1))</f>
        <v>Namco Bandai</v>
      </c>
      <c r="B119" s="16" t="str">
        <f t="array" ref="B119">IF(ISNA(MATCH($E119,'License characters'!$G$2:$G$10186,0))=TRUE,0,INDEX('License characters'!$G$2:$AH$10186,MATCH($E119,'License characters'!$G$2:$G$10186,0),B$1))</f>
        <v>DSARTGSBEX</v>
      </c>
      <c r="C119" s="14"/>
      <c r="D119" s="14"/>
      <c r="E119" s="7">
        <v>387.0</v>
      </c>
      <c r="F119" s="3" t="s">
        <v>685</v>
      </c>
      <c r="G119" s="3" t="s">
        <v>686</v>
      </c>
      <c r="H119" s="3" t="s">
        <v>566</v>
      </c>
      <c r="I119" s="3"/>
      <c r="J119" s="3">
        <v>325.0</v>
      </c>
      <c r="K119" s="3">
        <v>5.0</v>
      </c>
      <c r="L119" s="3">
        <v>6.0</v>
      </c>
      <c r="M119" s="3">
        <v>4.0</v>
      </c>
      <c r="N119" s="3">
        <v>1350.0</v>
      </c>
      <c r="O119" s="3" t="s">
        <v>493</v>
      </c>
      <c r="P119" s="3" t="s">
        <v>208</v>
      </c>
      <c r="Q119" s="3" t="s">
        <v>209</v>
      </c>
      <c r="R119" s="3">
        <v>257.0</v>
      </c>
      <c r="S119" s="8">
        <v>1.0</v>
      </c>
      <c r="T119" s="9">
        <v>274.99</v>
      </c>
      <c r="U119" s="10">
        <v>43616.0</v>
      </c>
      <c r="V119" s="3" t="s">
        <v>336</v>
      </c>
      <c r="W119" s="3"/>
      <c r="X119" s="3"/>
      <c r="Y119" s="3"/>
      <c r="Z119" s="3"/>
    </row>
    <row r="120" ht="11.25" customHeight="1">
      <c r="A120" s="15" t="str">
        <f t="array" ref="A120">IF(ISNA(MATCH($E120,'License characters'!$G$2:$G$10186,0))=TRUE,0,INDEX('License characters'!$A$2:$AH$10186,MATCH($E120,'License characters'!$G$2:$G$10186,0),A$1))</f>
        <v>Namco Bandai</v>
      </c>
      <c r="B120" s="16" t="str">
        <f t="array" ref="B120">IF(ISNA(MATCH($E120,'License characters'!$G$2:$G$10186,0))=TRUE,0,INDEX('License characters'!$G$2:$AH$10186,MATCH($E120,'License characters'!$G$2:$G$10186,0),B$1))</f>
        <v>DSARTGSBST</v>
      </c>
      <c r="C120" s="14"/>
      <c r="D120" s="14"/>
      <c r="E120" s="7">
        <v>386.0</v>
      </c>
      <c r="F120" s="3" t="s">
        <v>687</v>
      </c>
      <c r="G120" s="3" t="s">
        <v>688</v>
      </c>
      <c r="H120" s="3" t="s">
        <v>548</v>
      </c>
      <c r="I120" s="3"/>
      <c r="J120" s="3">
        <v>275.0</v>
      </c>
      <c r="K120" s="3">
        <v>0.0</v>
      </c>
      <c r="L120" s="3">
        <v>0.0</v>
      </c>
      <c r="M120" s="3">
        <v>2.0</v>
      </c>
      <c r="N120" s="3">
        <v>1350.0</v>
      </c>
      <c r="O120" s="3" t="s">
        <v>493</v>
      </c>
      <c r="P120" s="3" t="s">
        <v>208</v>
      </c>
      <c r="Q120" s="3" t="s">
        <v>209</v>
      </c>
      <c r="R120" s="3">
        <v>18.0</v>
      </c>
      <c r="S120" s="8">
        <v>219.0</v>
      </c>
      <c r="T120" s="9">
        <v>274.99</v>
      </c>
      <c r="U120" s="10">
        <v>43616.0</v>
      </c>
      <c r="V120" s="3" t="s">
        <v>336</v>
      </c>
      <c r="W120" s="3"/>
      <c r="X120" s="3"/>
      <c r="Y120" s="3"/>
      <c r="Z120" s="3"/>
    </row>
    <row r="121" ht="11.25" customHeight="1">
      <c r="A121" s="15" t="str">
        <f t="array" ref="A121">IF(ISNA(MATCH($E121,'License characters'!$G$2:$G$10186,0))=TRUE,0,INDEX('License characters'!$A$2:$AH$10186,MATCH($E121,'License characters'!$G$2:$G$10186,0),A$1))</f>
        <v>Konami</v>
      </c>
      <c r="B121" s="16" t="str">
        <f t="array" ref="B121">IF(ISNA(MATCH($E121,'License characters'!$G$2:$G$10186,0))=TRUE,0,INDEX('License characters'!$G$2:$AH$10186,MATCH($E121,'License characters'!$G$2:$G$10186,0),B$1))</f>
        <v>MGSSSSDCOL</v>
      </c>
      <c r="C121" s="14"/>
      <c r="D121" s="14"/>
      <c r="E121" s="7">
        <v>385.0</v>
      </c>
      <c r="F121" s="3" t="s">
        <v>689</v>
      </c>
      <c r="G121" s="3" t="s">
        <v>690</v>
      </c>
      <c r="H121" s="3"/>
      <c r="I121" s="3"/>
      <c r="J121" s="3"/>
      <c r="K121" s="3"/>
      <c r="L121" s="3"/>
      <c r="M121" s="3"/>
      <c r="N121" s="3">
        <v>1330.0</v>
      </c>
      <c r="O121" s="3" t="s">
        <v>691</v>
      </c>
      <c r="P121" s="3" t="s">
        <v>134</v>
      </c>
      <c r="Q121" s="3" t="s">
        <v>135</v>
      </c>
      <c r="R121" s="3">
        <v>0.0</v>
      </c>
      <c r="S121" s="8">
        <v>500.0</v>
      </c>
      <c r="T121" s="9">
        <v>99.99</v>
      </c>
      <c r="U121" s="10">
        <v>43518.0</v>
      </c>
      <c r="V121" s="3" t="s">
        <v>334</v>
      </c>
      <c r="W121" s="3"/>
      <c r="X121" s="3"/>
      <c r="Y121" s="3"/>
      <c r="Z121" s="3"/>
    </row>
    <row r="122" ht="11.25" customHeight="1">
      <c r="A122" s="15" t="str">
        <f t="array" ref="A122">IF(ISNA(MATCH($E122,'License characters'!$G$2:$G$10186,0))=TRUE,0,INDEX('License characters'!$A$2:$AH$10186,MATCH($E122,'License characters'!$G$2:$G$10186,0),A$1))</f>
        <v>Konami</v>
      </c>
      <c r="B122" s="16" t="str">
        <f t="array" ref="B122">IF(ISNA(MATCH($E122,'License characters'!$G$2:$G$10186,0))=TRUE,0,INDEX('License characters'!$G$2:$AH$10186,MATCH($E122,'License characters'!$G$2:$G$10186,0),B$1))</f>
        <v>MGSSSSDNGS</v>
      </c>
      <c r="C122" s="14"/>
      <c r="D122" s="14"/>
      <c r="E122" s="7">
        <v>384.0</v>
      </c>
      <c r="F122" s="3" t="s">
        <v>692</v>
      </c>
      <c r="G122" s="3" t="s">
        <v>693</v>
      </c>
      <c r="H122" s="3"/>
      <c r="I122" s="3"/>
      <c r="J122" s="3"/>
      <c r="K122" s="3"/>
      <c r="L122" s="3"/>
      <c r="M122" s="3"/>
      <c r="N122" s="3">
        <v>1330.0</v>
      </c>
      <c r="O122" s="3" t="s">
        <v>691</v>
      </c>
      <c r="P122" s="3" t="s">
        <v>134</v>
      </c>
      <c r="Q122" s="3" t="s">
        <v>135</v>
      </c>
      <c r="R122" s="3">
        <v>0.0</v>
      </c>
      <c r="S122" s="8">
        <v>632.0</v>
      </c>
      <c r="T122" s="9">
        <v>84.99</v>
      </c>
      <c r="U122" s="10">
        <v>43518.0</v>
      </c>
      <c r="V122" s="3" t="s">
        <v>334</v>
      </c>
      <c r="W122" s="3"/>
      <c r="X122" s="3"/>
      <c r="Y122" s="3"/>
      <c r="Z122" s="3"/>
    </row>
    <row r="123" ht="11.25" customHeight="1">
      <c r="A123" s="15" t="str">
        <f t="array" ref="A123">IF(ISNA(MATCH($E123,'License characters'!$G$2:$G$10186,0))=TRUE,0,INDEX('License characters'!$A$2:$AH$10186,MATCH($E123,'License characters'!$G$2:$G$10186,0),A$1))</f>
        <v>Konami</v>
      </c>
      <c r="B123" s="16" t="str">
        <f t="array" ref="B123">IF(ISNA(MATCH($E123,'License characters'!$G$2:$G$10186,0))=TRUE,0,INDEX('License characters'!$G$2:$AH$10186,MATCH($E123,'License characters'!$G$2:$G$10186,0),B$1))</f>
        <v>MGSSSSDSCS</v>
      </c>
      <c r="C123" s="14"/>
      <c r="D123" s="14"/>
      <c r="E123" s="7">
        <v>383.0</v>
      </c>
      <c r="F123" s="3" t="s">
        <v>694</v>
      </c>
      <c r="G123" s="3" t="s">
        <v>695</v>
      </c>
      <c r="H123" s="3"/>
      <c r="I123" s="3"/>
      <c r="J123" s="3"/>
      <c r="K123" s="3"/>
      <c r="L123" s="3"/>
      <c r="M123" s="3"/>
      <c r="N123" s="3">
        <v>1330.0</v>
      </c>
      <c r="O123" s="3" t="s">
        <v>691</v>
      </c>
      <c r="P123" s="3" t="s">
        <v>134</v>
      </c>
      <c r="Q123" s="3" t="s">
        <v>135</v>
      </c>
      <c r="R123" s="3">
        <v>0.0</v>
      </c>
      <c r="S123" s="8">
        <v>632.0</v>
      </c>
      <c r="T123" s="9">
        <v>84.99</v>
      </c>
      <c r="U123" s="10">
        <v>43518.0</v>
      </c>
      <c r="V123" s="3" t="s">
        <v>334</v>
      </c>
      <c r="W123" s="3"/>
      <c r="X123" s="3"/>
      <c r="Y123" s="3"/>
      <c r="Z123" s="3"/>
    </row>
    <row r="124" ht="11.25" customHeight="1">
      <c r="A124" s="15" t="str">
        <f t="array" ref="A124">IF(ISNA(MATCH($E124,'License characters'!$G$2:$G$10186,0))=TRUE,0,INDEX('License characters'!$A$2:$AH$10186,MATCH($E124,'License characters'!$G$2:$G$10186,0),A$1))</f>
        <v>Konami</v>
      </c>
      <c r="B124" s="16" t="str">
        <f t="array" ref="B124">IF(ISNA(MATCH($E124,'License characters'!$G$2:$G$10186,0))=TRUE,0,INDEX('License characters'!$G$2:$AH$10186,MATCH($E124,'License characters'!$G$2:$G$10186,0),B$1))</f>
        <v>MGSSSSDSCG</v>
      </c>
      <c r="C124" s="14"/>
      <c r="D124" s="14"/>
      <c r="E124" s="7">
        <v>382.0</v>
      </c>
      <c r="F124" s="3" t="s">
        <v>696</v>
      </c>
      <c r="G124" s="3" t="s">
        <v>697</v>
      </c>
      <c r="H124" s="3"/>
      <c r="I124" s="3"/>
      <c r="J124" s="3"/>
      <c r="K124" s="3"/>
      <c r="L124" s="3"/>
      <c r="M124" s="3"/>
      <c r="N124" s="3">
        <v>1330.0</v>
      </c>
      <c r="O124" s="3" t="s">
        <v>691</v>
      </c>
      <c r="P124" s="3" t="s">
        <v>134</v>
      </c>
      <c r="Q124" s="3" t="s">
        <v>135</v>
      </c>
      <c r="R124" s="3">
        <v>0.0</v>
      </c>
      <c r="S124" s="8">
        <v>6840.0</v>
      </c>
      <c r="T124" s="9">
        <v>84.99</v>
      </c>
      <c r="U124" s="10">
        <v>43518.0</v>
      </c>
      <c r="V124" s="3" t="s">
        <v>334</v>
      </c>
      <c r="W124" s="3"/>
      <c r="X124" s="3"/>
      <c r="Y124" s="3"/>
      <c r="Z124" s="3"/>
    </row>
    <row r="125" ht="11.25" customHeight="1">
      <c r="A125" s="15" t="str">
        <f t="array" ref="A125">IF(ISNA(MATCH($E125,'License characters'!$G$2:$G$10186,0))=TRUE,0,INDEX('License characters'!$A$2:$AH$10186,MATCH($E125,'License characters'!$G$2:$G$10186,0),A$1))</f>
        <v>Funimation/Sunrise</v>
      </c>
      <c r="B125" s="16" t="str">
        <f t="array" ref="B125">IF(ISNA(MATCH($E125,'License characters'!$G$2:$G$10186,0))=TRUE,0,INDEX('License characters'!$G$2:$AH$10186,MATCH($E125,'License characters'!$G$2:$G$10186,0),B$1))</f>
        <v>CBJETBLEX</v>
      </c>
      <c r="C125" s="14"/>
      <c r="D125" s="14"/>
      <c r="E125" s="7">
        <v>381.0</v>
      </c>
      <c r="F125" s="3" t="s">
        <v>698</v>
      </c>
      <c r="G125" s="3" t="s">
        <v>699</v>
      </c>
      <c r="H125" s="3" t="s">
        <v>449</v>
      </c>
      <c r="I125" s="3"/>
      <c r="J125" s="3">
        <v>750.0</v>
      </c>
      <c r="K125" s="3">
        <v>11.0</v>
      </c>
      <c r="L125" s="3">
        <v>6.0</v>
      </c>
      <c r="M125" s="3">
        <v>3.0</v>
      </c>
      <c r="N125" s="3">
        <v>1300.0</v>
      </c>
      <c r="O125" s="3" t="s">
        <v>542</v>
      </c>
      <c r="P125" s="3" t="s">
        <v>212</v>
      </c>
      <c r="Q125" s="3" t="s">
        <v>213</v>
      </c>
      <c r="R125" s="3">
        <v>563.0</v>
      </c>
      <c r="S125" s="8">
        <v>0.0</v>
      </c>
      <c r="T125" s="9">
        <v>374.99</v>
      </c>
      <c r="U125" s="10">
        <v>43588.0</v>
      </c>
      <c r="V125" s="3" t="s">
        <v>336</v>
      </c>
      <c r="W125" s="3"/>
      <c r="X125" s="3"/>
      <c r="Y125" s="3"/>
      <c r="Z125" s="3"/>
    </row>
    <row r="126" ht="11.25" customHeight="1">
      <c r="A126" s="15" t="str">
        <f t="array" ref="A126">IF(ISNA(MATCH($E126,'License characters'!$G$2:$G$10186,0))=TRUE,0,INDEX('License characters'!$A$2:$AH$10186,MATCH($E126,'License characters'!$G$2:$G$10186,0),A$1))</f>
        <v>Funimation/Sunrise</v>
      </c>
      <c r="B126" s="16" t="str">
        <f t="array" ref="B126">IF(ISNA(MATCH($E126,'License characters'!$G$2:$G$10186,0))=TRUE,0,INDEX('License characters'!$G$2:$AH$10186,MATCH($E126,'License characters'!$G$2:$G$10186,0),B$1))</f>
        <v>CBJETBLST</v>
      </c>
      <c r="C126" s="14"/>
      <c r="D126" s="14"/>
      <c r="E126" s="7">
        <v>380.0</v>
      </c>
      <c r="F126" s="3" t="s">
        <v>700</v>
      </c>
      <c r="G126" s="3" t="s">
        <v>701</v>
      </c>
      <c r="H126" s="3" t="s">
        <v>449</v>
      </c>
      <c r="I126" s="3"/>
      <c r="J126" s="3">
        <v>600.0</v>
      </c>
      <c r="K126" s="3">
        <v>11.0</v>
      </c>
      <c r="L126" s="3">
        <v>0.0</v>
      </c>
      <c r="M126" s="3">
        <v>2.0</v>
      </c>
      <c r="N126" s="3">
        <v>1300.0</v>
      </c>
      <c r="O126" s="3" t="s">
        <v>542</v>
      </c>
      <c r="P126" s="3" t="s">
        <v>212</v>
      </c>
      <c r="Q126" s="3" t="s">
        <v>213</v>
      </c>
      <c r="R126" s="3">
        <v>19.0</v>
      </c>
      <c r="S126" s="8">
        <v>194.0</v>
      </c>
      <c r="T126" s="9">
        <v>374.99</v>
      </c>
      <c r="U126" s="10">
        <v>43588.0</v>
      </c>
      <c r="V126" s="3" t="s">
        <v>336</v>
      </c>
      <c r="W126" s="3"/>
      <c r="X126" s="3"/>
      <c r="Y126" s="3"/>
      <c r="Z126" s="3"/>
    </row>
    <row r="127" ht="11.25" customHeight="1">
      <c r="A127" s="15" t="str">
        <f t="array" ref="A127">IF(ISNA(MATCH($E127,'License characters'!$G$2:$G$10186,0))=TRUE,0,INDEX('License characters'!$A$2:$AH$10186,MATCH($E127,'License characters'!$G$2:$G$10186,0),A$1))</f>
        <v>Activision</v>
      </c>
      <c r="B127" s="16" t="str">
        <f t="array" ref="B127">IF(ISNA(MATCH($E127,'License characters'!$G$2:$G$10186,0))=TRUE,0,INDEX('License characters'!$G$2:$AH$10186,MATCH($E127,'License characters'!$G$2:$G$10186,0),B$1))</f>
        <v>MINAKUCOM</v>
      </c>
      <c r="C127" s="14"/>
      <c r="D127" s="14"/>
      <c r="E127" s="7">
        <v>379.0</v>
      </c>
      <c r="F127" s="3" t="s">
        <v>702</v>
      </c>
      <c r="G127" s="3" t="s">
        <v>703</v>
      </c>
      <c r="H127" s="3" t="s">
        <v>449</v>
      </c>
      <c r="I127" s="3"/>
      <c r="J127" s="3"/>
      <c r="K127" s="3"/>
      <c r="L127" s="3"/>
      <c r="M127" s="3"/>
      <c r="N127" s="3">
        <v>1070.0</v>
      </c>
      <c r="O127" s="3" t="s">
        <v>342</v>
      </c>
      <c r="P127" s="3" t="s">
        <v>136</v>
      </c>
      <c r="Q127" s="3" t="s">
        <v>137</v>
      </c>
      <c r="R127" s="3">
        <v>116.0</v>
      </c>
      <c r="S127" s="8">
        <v>0.0</v>
      </c>
      <c r="T127" s="9">
        <v>399.99</v>
      </c>
      <c r="U127" s="10">
        <v>43574.0</v>
      </c>
      <c r="V127" s="3" t="s">
        <v>336</v>
      </c>
      <c r="W127" s="3"/>
      <c r="X127" s="3"/>
      <c r="Y127" s="3"/>
      <c r="Z127" s="3"/>
    </row>
    <row r="128" ht="11.25" customHeight="1">
      <c r="A128" s="15" t="str">
        <f t="array" ref="A128">IF(ISNA(MATCH($E128,'License characters'!$G$2:$G$10186,0))=TRUE,0,INDEX('License characters'!$A$2:$AH$10186,MATCH($E128,'License characters'!$G$2:$G$10186,0),A$1))</f>
        <v>Activision</v>
      </c>
      <c r="B128" s="16" t="str">
        <f t="array" ref="B128">IF(ISNA(MATCH($E128,'License characters'!$G$2:$G$10186,0))=TRUE,0,INDEX('License characters'!$G$2:$AH$10186,MATCH($E128,'License characters'!$G$2:$G$10186,0),B$1))</f>
        <v>MINAKUGOL</v>
      </c>
      <c r="C128" s="14"/>
      <c r="D128" s="14"/>
      <c r="E128" s="7">
        <v>378.0</v>
      </c>
      <c r="F128" s="3" t="s">
        <v>704</v>
      </c>
      <c r="G128" s="3" t="s">
        <v>705</v>
      </c>
      <c r="H128" s="3" t="s">
        <v>449</v>
      </c>
      <c r="I128" s="3"/>
      <c r="J128" s="3"/>
      <c r="K128" s="3">
        <v>3.0</v>
      </c>
      <c r="L128" s="3">
        <v>5.0</v>
      </c>
      <c r="M128" s="3">
        <v>2.0</v>
      </c>
      <c r="N128" s="3">
        <v>1070.0</v>
      </c>
      <c r="O128" s="3" t="s">
        <v>342</v>
      </c>
      <c r="P128" s="3" t="s">
        <v>136</v>
      </c>
      <c r="Q128" s="3" t="s">
        <v>137</v>
      </c>
      <c r="R128" s="3">
        <v>38.0</v>
      </c>
      <c r="S128" s="8">
        <v>16.0</v>
      </c>
      <c r="T128" s="9">
        <v>214.99</v>
      </c>
      <c r="U128" s="10">
        <v>43574.0</v>
      </c>
      <c r="V128" s="3" t="s">
        <v>336</v>
      </c>
      <c r="W128" s="3"/>
      <c r="X128" s="3"/>
      <c r="Y128" s="3"/>
      <c r="Z128" s="3"/>
    </row>
    <row r="129" ht="11.25" customHeight="1">
      <c r="A129" s="15" t="str">
        <f t="array" ref="A129">IF(ISNA(MATCH($E129,'License characters'!$G$2:$G$10186,0))=TRUE,0,INDEX('License characters'!$A$2:$AH$10186,MATCH($E129,'License characters'!$G$2:$G$10186,0),A$1))</f>
        <v>Activision</v>
      </c>
      <c r="B129" s="16" t="str">
        <f t="array" ref="B129">IF(ISNA(MATCH($E129,'License characters'!$G$2:$G$10186,0))=TRUE,0,INDEX('License characters'!$G$2:$AH$10186,MATCH($E129,'License characters'!$G$2:$G$10186,0),B$1))</f>
        <v>MINAKUEX</v>
      </c>
      <c r="C129" s="14"/>
      <c r="D129" s="14"/>
      <c r="E129" s="7">
        <v>377.0</v>
      </c>
      <c r="F129" s="3" t="s">
        <v>706</v>
      </c>
      <c r="G129" s="3" t="s">
        <v>707</v>
      </c>
      <c r="H129" s="3" t="s">
        <v>449</v>
      </c>
      <c r="I129" s="3"/>
      <c r="J129" s="3"/>
      <c r="K129" s="3">
        <v>5.0</v>
      </c>
      <c r="L129" s="3">
        <v>6.0</v>
      </c>
      <c r="M129" s="3">
        <v>3.0</v>
      </c>
      <c r="N129" s="3">
        <v>1070.0</v>
      </c>
      <c r="O129" s="3" t="s">
        <v>342</v>
      </c>
      <c r="P129" s="3" t="s">
        <v>136</v>
      </c>
      <c r="Q129" s="3" t="s">
        <v>137</v>
      </c>
      <c r="R129" s="3">
        <v>226.0</v>
      </c>
      <c r="S129" s="8">
        <v>0.0</v>
      </c>
      <c r="T129" s="9">
        <v>214.99</v>
      </c>
      <c r="U129" s="10">
        <v>43574.0</v>
      </c>
      <c r="V129" s="3" t="s">
        <v>336</v>
      </c>
      <c r="W129" s="3"/>
      <c r="X129" s="3"/>
      <c r="Y129" s="3"/>
      <c r="Z129" s="3"/>
    </row>
    <row r="130" ht="11.25" customHeight="1">
      <c r="A130" s="15" t="str">
        <f t="array" ref="A130">IF(ISNA(MATCH($E130,'License characters'!$G$2:$G$10186,0))=TRUE,0,INDEX('License characters'!$A$2:$AH$10186,MATCH($E130,'License characters'!$G$2:$G$10186,0),A$1))</f>
        <v>Activision</v>
      </c>
      <c r="B130" s="16" t="str">
        <f t="array" ref="B130">IF(ISNA(MATCH($E130,'License characters'!$G$2:$G$10186,0))=TRUE,0,INDEX('License characters'!$G$2:$AH$10186,MATCH($E130,'License characters'!$G$2:$G$10186,0),B$1))</f>
        <v>MINAKUST</v>
      </c>
      <c r="C130" s="14"/>
      <c r="D130" s="14"/>
      <c r="E130" s="7">
        <v>376.0</v>
      </c>
      <c r="F130" s="3" t="s">
        <v>708</v>
      </c>
      <c r="G130" s="3" t="s">
        <v>709</v>
      </c>
      <c r="H130" s="3" t="s">
        <v>449</v>
      </c>
      <c r="I130" s="3"/>
      <c r="J130" s="3"/>
      <c r="K130" s="3">
        <v>0.0</v>
      </c>
      <c r="L130" s="3">
        <v>0.0</v>
      </c>
      <c r="M130" s="3">
        <v>2.0</v>
      </c>
      <c r="N130" s="3">
        <v>1070.0</v>
      </c>
      <c r="O130" s="3" t="s">
        <v>342</v>
      </c>
      <c r="P130" s="3" t="s">
        <v>136</v>
      </c>
      <c r="Q130" s="3" t="s">
        <v>710</v>
      </c>
      <c r="R130" s="3">
        <v>14.0</v>
      </c>
      <c r="S130" s="8">
        <v>213.0</v>
      </c>
      <c r="T130" s="9">
        <v>214.99</v>
      </c>
      <c r="U130" s="10">
        <v>43574.0</v>
      </c>
      <c r="V130" s="3" t="s">
        <v>336</v>
      </c>
      <c r="W130" s="3"/>
      <c r="X130" s="3"/>
      <c r="Y130" s="3"/>
      <c r="Z130" s="3"/>
    </row>
    <row r="131" ht="11.25" customHeight="1">
      <c r="A131" s="15" t="str">
        <f t="array" ref="A131">IF(ISNA(MATCH($E131,'License characters'!$G$2:$G$10186,0))=TRUE,0,INDEX('License characters'!$A$2:$AH$10186,MATCH($E131,'License characters'!$G$2:$G$10186,0),A$1))</f>
        <v>Sega</v>
      </c>
      <c r="B131" s="16" t="str">
        <f t="array" ref="B131">IF(ISNA(MATCH($E131,'License characters'!$G$2:$G$10186,0))=TRUE,0,INDEX('License characters'!$G$2:$AH$10186,MATCH($E131,'License characters'!$G$2:$G$10186,0),B$1))</f>
        <v>SNBOOM3</v>
      </c>
      <c r="C131" s="14"/>
      <c r="D131" s="14"/>
      <c r="E131" s="7">
        <v>375.0</v>
      </c>
      <c r="F131" s="3" t="s">
        <v>711</v>
      </c>
      <c r="G131" s="3" t="s">
        <v>712</v>
      </c>
      <c r="H131" s="3" t="s">
        <v>668</v>
      </c>
      <c r="I131" s="3"/>
      <c r="J131" s="3"/>
      <c r="K131" s="3"/>
      <c r="L131" s="3"/>
      <c r="M131" s="3"/>
      <c r="N131" s="3">
        <v>1390.0</v>
      </c>
      <c r="O131" s="3" t="s">
        <v>380</v>
      </c>
      <c r="P131" s="3" t="s">
        <v>132</v>
      </c>
      <c r="Q131" s="3" t="s">
        <v>133</v>
      </c>
      <c r="R131" s="3">
        <v>291.0</v>
      </c>
      <c r="S131" s="8"/>
      <c r="T131" s="9">
        <v>45.0</v>
      </c>
      <c r="U131" s="10">
        <v>43553.0</v>
      </c>
      <c r="V131" s="3" t="s">
        <v>334</v>
      </c>
      <c r="W131" s="3"/>
      <c r="X131" s="3"/>
      <c r="Y131" s="3"/>
      <c r="Z131" s="3"/>
    </row>
    <row r="132" ht="11.25" customHeight="1">
      <c r="A132" s="15">
        <f t="array" ref="A132">IF(ISNA(MATCH($E132,'License characters'!$G$2:$G$10186,0))=TRUE,0,INDEX('License characters'!$A$2:$AH$10186,MATCH($E132,'License characters'!$G$2:$G$10186,0),A$1))</f>
        <v>0</v>
      </c>
      <c r="B132" s="16">
        <f t="array" ref="B132">IF(ISNA(MATCH($E132,'License characters'!$G$2:$G$10186,0))=TRUE,0,INDEX('License characters'!$G$2:$AH$10186,MATCH($E132,'License characters'!$G$2:$G$10186,0),B$1))</f>
        <v>0</v>
      </c>
      <c r="C132" s="14"/>
      <c r="D132" s="14"/>
      <c r="E132" s="7">
        <v>374.0</v>
      </c>
      <c r="F132" s="3" t="s">
        <v>713</v>
      </c>
      <c r="G132" s="3" t="s">
        <v>714</v>
      </c>
      <c r="H132" s="3" t="s">
        <v>566</v>
      </c>
      <c r="I132" s="3"/>
      <c r="J132" s="3"/>
      <c r="K132" s="3"/>
      <c r="L132" s="3"/>
      <c r="M132" s="3"/>
      <c r="N132" s="3"/>
      <c r="O132" s="3"/>
      <c r="P132" s="3" t="s">
        <v>152</v>
      </c>
      <c r="Q132" s="3" t="s">
        <v>153</v>
      </c>
      <c r="R132" s="3">
        <v>1.0</v>
      </c>
      <c r="S132" s="8"/>
      <c r="T132" s="9">
        <v>39.99</v>
      </c>
      <c r="U132" s="10"/>
      <c r="V132" s="3" t="s">
        <v>336</v>
      </c>
      <c r="W132" s="3"/>
      <c r="X132" s="3"/>
      <c r="Y132" s="3"/>
      <c r="Z132" s="3"/>
    </row>
    <row r="133" ht="11.25" customHeight="1">
      <c r="A133" s="15">
        <f t="array" ref="A133">IF(ISNA(MATCH($E133,'License characters'!$G$2:$G$10186,0))=TRUE,0,INDEX('License characters'!$A$2:$AH$10186,MATCH($E133,'License characters'!$G$2:$G$10186,0),A$1))</f>
        <v>0</v>
      </c>
      <c r="B133" s="16">
        <f t="array" ref="B133">IF(ISNA(MATCH($E133,'License characters'!$G$2:$G$10186,0))=TRUE,0,INDEX('License characters'!$G$2:$AH$10186,MATCH($E133,'License characters'!$G$2:$G$10186,0),B$1))</f>
        <v>0</v>
      </c>
      <c r="C133" s="14"/>
      <c r="D133" s="14"/>
      <c r="E133" s="7">
        <v>373.0</v>
      </c>
      <c r="F133" s="3" t="s">
        <v>715</v>
      </c>
      <c r="G133" s="3" t="s">
        <v>716</v>
      </c>
      <c r="H133" s="3" t="s">
        <v>566</v>
      </c>
      <c r="I133" s="3"/>
      <c r="J133" s="3"/>
      <c r="K133" s="3"/>
      <c r="L133" s="3"/>
      <c r="M133" s="3"/>
      <c r="N133" s="3"/>
      <c r="O133" s="3"/>
      <c r="P133" s="3" t="s">
        <v>152</v>
      </c>
      <c r="Q133" s="3" t="s">
        <v>153</v>
      </c>
      <c r="R133" s="3">
        <v>8.0</v>
      </c>
      <c r="S133" s="8"/>
      <c r="T133" s="9">
        <v>39.99</v>
      </c>
      <c r="U133" s="10"/>
      <c r="V133" s="3" t="s">
        <v>336</v>
      </c>
      <c r="W133" s="3"/>
      <c r="X133" s="3"/>
      <c r="Y133" s="3"/>
      <c r="Z133" s="3"/>
    </row>
    <row r="134" ht="11.25" customHeight="1">
      <c r="A134" s="15">
        <f t="array" ref="A134">IF(ISNA(MATCH($E134,'License characters'!$G$2:$G$10186,0))=TRUE,0,INDEX('License characters'!$A$2:$AH$10186,MATCH($E134,'License characters'!$G$2:$G$10186,0),A$1))</f>
        <v>0</v>
      </c>
      <c r="B134" s="16">
        <f t="array" ref="B134">IF(ISNA(MATCH($E134,'License characters'!$G$2:$G$10186,0))=TRUE,0,INDEX('License characters'!$G$2:$AH$10186,MATCH($E134,'License characters'!$G$2:$G$10186,0),B$1))</f>
        <v>0</v>
      </c>
      <c r="C134" s="14"/>
      <c r="D134" s="14"/>
      <c r="E134" s="7">
        <v>372.0</v>
      </c>
      <c r="F134" s="3" t="s">
        <v>717</v>
      </c>
      <c r="G134" s="3" t="s">
        <v>718</v>
      </c>
      <c r="H134" s="3" t="s">
        <v>566</v>
      </c>
      <c r="I134" s="3"/>
      <c r="J134" s="3"/>
      <c r="K134" s="3"/>
      <c r="L134" s="3"/>
      <c r="M134" s="3"/>
      <c r="N134" s="3">
        <v>1350.0</v>
      </c>
      <c r="O134" s="3" t="s">
        <v>493</v>
      </c>
      <c r="P134" s="3" t="s">
        <v>152</v>
      </c>
      <c r="Q134" s="3" t="s">
        <v>153</v>
      </c>
      <c r="R134" s="3">
        <v>3.0</v>
      </c>
      <c r="S134" s="8"/>
      <c r="T134" s="9">
        <v>39.99</v>
      </c>
      <c r="U134" s="10"/>
      <c r="V134" s="3" t="s">
        <v>336</v>
      </c>
      <c r="W134" s="3"/>
      <c r="X134" s="3"/>
      <c r="Y134" s="3"/>
      <c r="Z134" s="3"/>
    </row>
    <row r="135" ht="11.25" customHeight="1">
      <c r="A135" s="15">
        <f t="array" ref="A135">IF(ISNA(MATCH($E135,'License characters'!$G$2:$G$10186,0))=TRUE,0,INDEX('License characters'!$A$2:$AH$10186,MATCH($E135,'License characters'!$G$2:$G$10186,0),A$1))</f>
        <v>0</v>
      </c>
      <c r="B135" s="16">
        <f t="array" ref="B135">IF(ISNA(MATCH($E135,'License characters'!$G$2:$G$10186,0))=TRUE,0,INDEX('License characters'!$G$2:$AH$10186,MATCH($E135,'License characters'!$G$2:$G$10186,0),B$1))</f>
        <v>0</v>
      </c>
      <c r="C135" s="14"/>
      <c r="D135" s="14"/>
      <c r="E135" s="7">
        <v>371.0</v>
      </c>
      <c r="F135" s="3" t="s">
        <v>719</v>
      </c>
      <c r="G135" s="3" t="s">
        <v>720</v>
      </c>
      <c r="H135" s="3" t="s">
        <v>566</v>
      </c>
      <c r="I135" s="3"/>
      <c r="J135" s="3"/>
      <c r="K135" s="3"/>
      <c r="L135" s="3"/>
      <c r="M135" s="3"/>
      <c r="N135" s="3"/>
      <c r="O135" s="3"/>
      <c r="P135" s="3" t="s">
        <v>152</v>
      </c>
      <c r="Q135" s="3" t="s">
        <v>721</v>
      </c>
      <c r="R135" s="3">
        <v>1.0</v>
      </c>
      <c r="S135" s="8"/>
      <c r="T135" s="9">
        <v>39.99</v>
      </c>
      <c r="U135" s="10"/>
      <c r="V135" s="3" t="s">
        <v>336</v>
      </c>
      <c r="W135" s="3"/>
      <c r="X135" s="3"/>
      <c r="Y135" s="3"/>
      <c r="Z135" s="3"/>
    </row>
    <row r="136" ht="11.25" customHeight="1">
      <c r="A136" s="15">
        <f t="array" ref="A136">IF(ISNA(MATCH($E136,'License characters'!$G$2:$G$10186,0))=TRUE,0,INDEX('License characters'!$A$2:$AH$10186,MATCH($E136,'License characters'!$G$2:$G$10186,0),A$1))</f>
        <v>0</v>
      </c>
      <c r="B136" s="16">
        <f t="array" ref="B136">IF(ISNA(MATCH($E136,'License characters'!$G$2:$G$10186,0))=TRUE,0,INDEX('License characters'!$G$2:$AH$10186,MATCH($E136,'License characters'!$G$2:$G$10186,0),B$1))</f>
        <v>0</v>
      </c>
      <c r="C136" s="14"/>
      <c r="D136" s="14"/>
      <c r="E136" s="7">
        <v>370.0</v>
      </c>
      <c r="F136" s="3" t="s">
        <v>722</v>
      </c>
      <c r="G136" s="3" t="s">
        <v>723</v>
      </c>
      <c r="H136" s="3" t="s">
        <v>566</v>
      </c>
      <c r="I136" s="3"/>
      <c r="J136" s="3"/>
      <c r="K136" s="3"/>
      <c r="L136" s="3"/>
      <c r="M136" s="3"/>
      <c r="N136" s="3">
        <v>64.0</v>
      </c>
      <c r="O136" s="3" t="s">
        <v>567</v>
      </c>
      <c r="P136" s="3" t="s">
        <v>128</v>
      </c>
      <c r="Q136" s="3" t="s">
        <v>129</v>
      </c>
      <c r="R136" s="3">
        <v>26.0</v>
      </c>
      <c r="S136" s="8"/>
      <c r="T136" s="9">
        <v>176.0</v>
      </c>
      <c r="U136" s="10"/>
      <c r="V136" s="3" t="s">
        <v>336</v>
      </c>
      <c r="W136" s="3"/>
      <c r="X136" s="3"/>
      <c r="Y136" s="3"/>
      <c r="Z136" s="3"/>
    </row>
    <row r="137" ht="11.25" customHeight="1">
      <c r="A137" s="15" t="str">
        <f t="array" ref="A137">IF(ISNA(MATCH($E137,'License characters'!$G$2:$G$10186,0))=TRUE,0,INDEX('License characters'!$A$2:$AH$10186,MATCH($E137,'License characters'!$G$2:$G$10186,0),A$1))</f>
        <v>Konami</v>
      </c>
      <c r="B137" s="16" t="str">
        <f t="array" ref="B137">IF(ISNA(MATCH($E137,'License characters'!$G$2:$G$10186,0))=TRUE,0,INDEX('License characters'!$G$2:$AH$10186,MATCH($E137,'License characters'!$G$2:$G$10186,0),B$1))</f>
        <v>ECCC19:MGSSSSDES</v>
      </c>
      <c r="C137" s="14"/>
      <c r="D137" s="14"/>
      <c r="E137" s="7">
        <v>369.0</v>
      </c>
      <c r="F137" s="3" t="s">
        <v>724</v>
      </c>
      <c r="G137" s="3" t="s">
        <v>725</v>
      </c>
      <c r="H137" s="3" t="s">
        <v>566</v>
      </c>
      <c r="I137" s="3"/>
      <c r="J137" s="3"/>
      <c r="K137" s="3"/>
      <c r="L137" s="3"/>
      <c r="M137" s="3"/>
      <c r="N137" s="3">
        <v>1330.0</v>
      </c>
      <c r="O137" s="3" t="s">
        <v>691</v>
      </c>
      <c r="P137" s="3" t="s">
        <v>134</v>
      </c>
      <c r="Q137" s="3" t="s">
        <v>726</v>
      </c>
      <c r="R137" s="3">
        <v>0.0</v>
      </c>
      <c r="S137" s="8"/>
      <c r="T137" s="9">
        <v>269.99</v>
      </c>
      <c r="U137" s="10"/>
      <c r="V137" s="3" t="s">
        <v>334</v>
      </c>
      <c r="W137" s="3"/>
      <c r="X137" s="3"/>
      <c r="Y137" s="3"/>
      <c r="Z137" s="3"/>
    </row>
    <row r="138" ht="11.25" customHeight="1">
      <c r="A138" s="15" t="str">
        <f t="array" ref="A138">IF(ISNA(MATCH($E138,'License characters'!$G$2:$G$10186,0))=TRUE,0,INDEX('License characters'!$A$2:$AH$10186,MATCH($E138,'License characters'!$G$2:$G$10186,0),A$1))</f>
        <v>Konami</v>
      </c>
      <c r="B138" s="16" t="str">
        <f t="array" ref="B138">IF(ISNA(MATCH($E138,'License characters'!$G$2:$G$10186,0))=TRUE,0,INDEX('License characters'!$G$2:$AH$10186,MATCH($E138,'License characters'!$G$2:$G$10186,0),B$1))</f>
        <v>ECCC19:MGSSSSDGC</v>
      </c>
      <c r="C138" s="14"/>
      <c r="D138" s="14"/>
      <c r="E138" s="7">
        <v>368.0</v>
      </c>
      <c r="F138" s="3" t="s">
        <v>727</v>
      </c>
      <c r="G138" s="3" t="s">
        <v>728</v>
      </c>
      <c r="H138" s="3" t="s">
        <v>566</v>
      </c>
      <c r="I138" s="3"/>
      <c r="J138" s="3"/>
      <c r="K138" s="3"/>
      <c r="L138" s="3"/>
      <c r="M138" s="3"/>
      <c r="N138" s="3">
        <v>1330.0</v>
      </c>
      <c r="O138" s="3" t="s">
        <v>691</v>
      </c>
      <c r="P138" s="3" t="s">
        <v>134</v>
      </c>
      <c r="Q138" s="3" t="s">
        <v>726</v>
      </c>
      <c r="R138" s="3">
        <v>0.0</v>
      </c>
      <c r="S138" s="8"/>
      <c r="T138" s="9">
        <v>184.99</v>
      </c>
      <c r="U138" s="10"/>
      <c r="V138" s="3" t="s">
        <v>334</v>
      </c>
      <c r="W138" s="3"/>
      <c r="X138" s="3"/>
      <c r="Y138" s="3"/>
      <c r="Z138" s="3"/>
    </row>
    <row r="139" ht="11.25" customHeight="1">
      <c r="A139" s="15" t="str">
        <f t="array" ref="A139">IF(ISNA(MATCH($E139,'License characters'!$G$2:$G$10186,0))=TRUE,0,INDEX('License characters'!$A$2:$AH$10186,MATCH($E139,'License characters'!$G$2:$G$10186,0),A$1))</f>
        <v>Konami</v>
      </c>
      <c r="B139" s="16" t="str">
        <f t="array" ref="B139">IF(ISNA(MATCH($E139,'License characters'!$G$2:$G$10186,0))=TRUE,0,INDEX('License characters'!$G$2:$AH$10186,MATCH($E139,'License characters'!$G$2:$G$10186,0),B$1))</f>
        <v>ECCC19:MGSSSSDCO</v>
      </c>
      <c r="C139" s="14"/>
      <c r="D139" s="14"/>
      <c r="E139" s="7">
        <v>367.0</v>
      </c>
      <c r="F139" s="3" t="s">
        <v>729</v>
      </c>
      <c r="G139" s="3" t="s">
        <v>730</v>
      </c>
      <c r="H139" s="3" t="s">
        <v>566</v>
      </c>
      <c r="I139" s="3"/>
      <c r="J139" s="3"/>
      <c r="K139" s="3"/>
      <c r="L139" s="3"/>
      <c r="M139" s="3"/>
      <c r="N139" s="3">
        <v>1330.0</v>
      </c>
      <c r="O139" s="3" t="s">
        <v>691</v>
      </c>
      <c r="P139" s="3" t="s">
        <v>134</v>
      </c>
      <c r="Q139" s="3" t="s">
        <v>726</v>
      </c>
      <c r="R139" s="3">
        <v>0.0</v>
      </c>
      <c r="S139" s="8"/>
      <c r="T139" s="9">
        <v>184.99</v>
      </c>
      <c r="U139" s="10"/>
      <c r="V139" s="3" t="s">
        <v>334</v>
      </c>
      <c r="W139" s="3"/>
      <c r="X139" s="3"/>
      <c r="Y139" s="3"/>
      <c r="Z139" s="3"/>
    </row>
    <row r="140" ht="11.25" customHeight="1">
      <c r="A140" s="15" t="str">
        <f t="array" ref="A140">IF(ISNA(MATCH($E140,'License characters'!$G$2:$G$10186,0))=TRUE,0,INDEX('License characters'!$A$2:$AH$10186,MATCH($E140,'License characters'!$G$2:$G$10186,0),A$1))</f>
        <v>Konami</v>
      </c>
      <c r="B140" s="16" t="str">
        <f t="array" ref="B140">IF(ISNA(MATCH($E140,'License characters'!$G$2:$G$10186,0))=TRUE,0,INDEX('License characters'!$G$2:$AH$10186,MATCH($E140,'License characters'!$G$2:$G$10186,0),B$1))</f>
        <v>ECCC19:MGSSSSDNG</v>
      </c>
      <c r="C140" s="14"/>
      <c r="D140" s="14"/>
      <c r="E140" s="7">
        <v>366.0</v>
      </c>
      <c r="F140" s="3" t="s">
        <v>731</v>
      </c>
      <c r="G140" s="3" t="s">
        <v>732</v>
      </c>
      <c r="H140" s="3" t="s">
        <v>566</v>
      </c>
      <c r="I140" s="3"/>
      <c r="J140" s="3"/>
      <c r="K140" s="3"/>
      <c r="L140" s="3"/>
      <c r="M140" s="3"/>
      <c r="N140" s="3">
        <v>1330.0</v>
      </c>
      <c r="O140" s="3" t="s">
        <v>691</v>
      </c>
      <c r="P140" s="3" t="s">
        <v>134</v>
      </c>
      <c r="Q140" s="3" t="s">
        <v>726</v>
      </c>
      <c r="R140" s="3">
        <v>0.0</v>
      </c>
      <c r="S140" s="8"/>
      <c r="T140" s="9">
        <v>99.99</v>
      </c>
      <c r="U140" s="10"/>
      <c r="V140" s="3" t="s">
        <v>334</v>
      </c>
      <c r="W140" s="3"/>
      <c r="X140" s="3"/>
      <c r="Y140" s="3"/>
      <c r="Z140" s="3"/>
    </row>
    <row r="141" ht="11.25" customHeight="1">
      <c r="A141" s="15" t="str">
        <f t="array" ref="A141">IF(ISNA(MATCH($E141,'License characters'!$G$2:$G$10186,0))=TRUE,0,INDEX('License characters'!$A$2:$AH$10186,MATCH($E141,'License characters'!$G$2:$G$10186,0),A$1))</f>
        <v>Konami</v>
      </c>
      <c r="B141" s="16" t="str">
        <f t="array" ref="B141">IF(ISNA(MATCH($E141,'License characters'!$G$2:$G$10186,0))=TRUE,0,INDEX('License characters'!$G$2:$AH$10186,MATCH($E141,'License characters'!$G$2:$G$10186,0),B$1))</f>
        <v>ECCC19:MGSSSSDSC</v>
      </c>
      <c r="C141" s="14"/>
      <c r="D141" s="14"/>
      <c r="E141" s="7">
        <v>365.0</v>
      </c>
      <c r="F141" s="3" t="s">
        <v>733</v>
      </c>
      <c r="G141" s="3" t="s">
        <v>734</v>
      </c>
      <c r="H141" s="3" t="s">
        <v>566</v>
      </c>
      <c r="I141" s="3"/>
      <c r="J141" s="3"/>
      <c r="K141" s="3"/>
      <c r="L141" s="3"/>
      <c r="M141" s="3"/>
      <c r="N141" s="3">
        <v>1330.0</v>
      </c>
      <c r="O141" s="3" t="s">
        <v>691</v>
      </c>
      <c r="P141" s="3" t="s">
        <v>134</v>
      </c>
      <c r="Q141" s="3" t="s">
        <v>726</v>
      </c>
      <c r="R141" s="3">
        <v>0.0</v>
      </c>
      <c r="S141" s="8"/>
      <c r="T141" s="9">
        <v>99.99</v>
      </c>
      <c r="U141" s="10"/>
      <c r="V141" s="3" t="s">
        <v>334</v>
      </c>
      <c r="W141" s="3"/>
      <c r="X141" s="3"/>
      <c r="Y141" s="3"/>
      <c r="Z141" s="3"/>
    </row>
    <row r="142" ht="11.25" customHeight="1">
      <c r="A142" s="15" t="str">
        <f t="array" ref="A142">IF(ISNA(MATCH($E142,'License characters'!$G$2:$G$10186,0))=TRUE,0,INDEX('License characters'!$A$2:$AH$10186,MATCH($E142,'License characters'!$G$2:$G$10186,0),A$1))</f>
        <v>Konami</v>
      </c>
      <c r="B142" s="16" t="str">
        <f t="array" ref="B142">IF(ISNA(MATCH($E142,'License characters'!$G$2:$G$10186,0))=TRUE,0,INDEX('License characters'!$G$2:$AH$10186,MATCH($E142,'License characters'!$G$2:$G$10186,0),B$1))</f>
        <v>ECCC19:MGSSSSDEX</v>
      </c>
      <c r="C142" s="14"/>
      <c r="D142" s="14"/>
      <c r="E142" s="7">
        <v>364.0</v>
      </c>
      <c r="F142" s="3" t="s">
        <v>735</v>
      </c>
      <c r="G142" s="3" t="s">
        <v>736</v>
      </c>
      <c r="H142" s="3" t="s">
        <v>566</v>
      </c>
      <c r="I142" s="3"/>
      <c r="J142" s="3"/>
      <c r="K142" s="3"/>
      <c r="L142" s="3"/>
      <c r="M142" s="3"/>
      <c r="N142" s="3">
        <v>1330.0</v>
      </c>
      <c r="O142" s="3" t="s">
        <v>691</v>
      </c>
      <c r="P142" s="3" t="s">
        <v>134</v>
      </c>
      <c r="Q142" s="3" t="s">
        <v>726</v>
      </c>
      <c r="R142" s="3">
        <v>0.0</v>
      </c>
      <c r="S142" s="8"/>
      <c r="T142" s="9">
        <v>99.99</v>
      </c>
      <c r="U142" s="10"/>
      <c r="V142" s="3" t="s">
        <v>334</v>
      </c>
      <c r="W142" s="3"/>
      <c r="X142" s="3"/>
      <c r="Y142" s="3"/>
      <c r="Z142" s="3"/>
    </row>
    <row r="143" ht="11.25" customHeight="1">
      <c r="A143" s="15" t="str">
        <f t="array" ref="A143">IF(ISNA(MATCH($E143,'License characters'!$G$2:$G$10186,0))=TRUE,0,INDEX('License characters'!$A$2:$AH$10186,MATCH($E143,'License characters'!$G$2:$G$10186,0),A$1))</f>
        <v>Capcom</v>
      </c>
      <c r="B143" s="16" t="str">
        <f t="array" ref="B143">IF(ISNA(MATCH($E143,'License characters'!$G$2:$G$10186,0))=TRUE,0,INDEX('License characters'!$G$2:$AH$10186,MATCH($E143,'License characters'!$G$2:$G$10186,0),B$1))</f>
        <v>ECCC19:TFOKAMMYX</v>
      </c>
      <c r="C143" s="14"/>
      <c r="D143" s="14"/>
      <c r="E143" s="7">
        <v>362.0</v>
      </c>
      <c r="F143" s="3" t="s">
        <v>737</v>
      </c>
      <c r="G143" s="3" t="s">
        <v>738</v>
      </c>
      <c r="H143" s="3" t="s">
        <v>566</v>
      </c>
      <c r="I143" s="3"/>
      <c r="J143" s="3"/>
      <c r="K143" s="3"/>
      <c r="L143" s="3"/>
      <c r="M143" s="3"/>
      <c r="N143" s="3"/>
      <c r="O143" s="3"/>
      <c r="P143" s="3" t="s">
        <v>140</v>
      </c>
      <c r="Q143" s="3" t="s">
        <v>141</v>
      </c>
      <c r="R143" s="3">
        <v>0.0</v>
      </c>
      <c r="S143" s="8"/>
      <c r="T143" s="9">
        <v>99.99</v>
      </c>
      <c r="U143" s="10"/>
      <c r="V143" s="3" t="s">
        <v>334</v>
      </c>
      <c r="W143" s="3"/>
      <c r="X143" s="3"/>
      <c r="Y143" s="3"/>
      <c r="Z143" s="3"/>
    </row>
    <row r="144" ht="11.25" customHeight="1">
      <c r="A144" s="15" t="str">
        <f t="array" ref="A144">IF(ISNA(MATCH($E144,'License characters'!$G$2:$G$10186,0))=TRUE,0,INDEX('License characters'!$A$2:$AH$10186,MATCH($E144,'License characters'!$G$2:$G$10186,0),A$1))</f>
        <v>Namco Bandai</v>
      </c>
      <c r="B144" s="16" t="str">
        <f t="array" ref="B144">IF(ISNA(MATCH($E144,'License characters'!$G$2:$G$10186,0))=TRUE,0,INDEX('License characters'!$G$2:$AH$10186,MATCH($E144,'License characters'!$G$2:$G$10186,0),B$1))</f>
        <v>ECCC19:DSORNSDEX</v>
      </c>
      <c r="C144" s="14"/>
      <c r="D144" s="14"/>
      <c r="E144" s="7">
        <v>361.0</v>
      </c>
      <c r="F144" s="3" t="s">
        <v>739</v>
      </c>
      <c r="G144" s="3" t="s">
        <v>740</v>
      </c>
      <c r="H144" s="3" t="s">
        <v>671</v>
      </c>
      <c r="I144" s="3"/>
      <c r="J144" s="3"/>
      <c r="K144" s="3"/>
      <c r="L144" s="3"/>
      <c r="M144" s="3"/>
      <c r="N144" s="3">
        <v>1360.0</v>
      </c>
      <c r="O144" s="3" t="s">
        <v>374</v>
      </c>
      <c r="P144" s="3" t="s">
        <v>444</v>
      </c>
      <c r="Q144" s="3" t="s">
        <v>741</v>
      </c>
      <c r="R144" s="3">
        <v>2.0</v>
      </c>
      <c r="S144" s="8"/>
      <c r="T144" s="9">
        <v>99.99</v>
      </c>
      <c r="U144" s="10"/>
      <c r="V144" s="3" t="s">
        <v>334</v>
      </c>
      <c r="W144" s="3"/>
      <c r="X144" s="3"/>
      <c r="Y144" s="3"/>
      <c r="Z144" s="3"/>
    </row>
    <row r="145" ht="11.25" customHeight="1">
      <c r="A145" s="15" t="str">
        <f t="array" ref="A145">IF(ISNA(MATCH($E145,'License characters'!$G$2:$G$10186,0))=TRUE,0,INDEX('License characters'!$A$2:$AH$10186,MATCH($E145,'License characters'!$G$2:$G$10186,0),A$1))</f>
        <v>Nintendo</v>
      </c>
      <c r="B145" s="16" t="str">
        <f t="array" ref="B145">IF(ISNA(MATCH($E145,'License characters'!$G$2:$G$10186,0))=TRUE,0,INDEX('License characters'!$G$2:$AH$10186,MATCH($E145,'License characters'!$G$2:$G$10186,0),B$1))</f>
        <v>SMMAYDE</v>
      </c>
      <c r="C145" s="14"/>
      <c r="D145" s="14"/>
      <c r="E145" s="7">
        <v>360.0</v>
      </c>
      <c r="F145" s="3" t="s">
        <v>742</v>
      </c>
      <c r="G145" s="3" t="s">
        <v>743</v>
      </c>
      <c r="H145" s="3" t="s">
        <v>548</v>
      </c>
      <c r="I145" s="3"/>
      <c r="J145" s="3">
        <v>1200.0</v>
      </c>
      <c r="K145" s="3">
        <v>8.0</v>
      </c>
      <c r="L145" s="3">
        <v>11.0</v>
      </c>
      <c r="M145" s="3">
        <v>3.0</v>
      </c>
      <c r="N145" s="3">
        <v>1010.0</v>
      </c>
      <c r="O145" s="3" t="s">
        <v>744</v>
      </c>
      <c r="P145" s="3" t="s">
        <v>150</v>
      </c>
      <c r="Q145" s="3" t="s">
        <v>151</v>
      </c>
      <c r="R145" s="3">
        <v>830.0</v>
      </c>
      <c r="S145" s="8">
        <v>1.0</v>
      </c>
      <c r="T145" s="9">
        <v>674.99</v>
      </c>
      <c r="U145" s="10">
        <v>43532.0</v>
      </c>
      <c r="V145" s="3" t="s">
        <v>336</v>
      </c>
      <c r="W145" s="3"/>
      <c r="X145" s="3"/>
      <c r="Y145" s="3"/>
      <c r="Z145" s="3"/>
    </row>
    <row r="146" ht="11.25" customHeight="1">
      <c r="A146" s="15" t="str">
        <f t="array" ref="A146">IF(ISNA(MATCH($E146,'License characters'!$G$2:$G$10186,0))=TRUE,0,INDEX('License characters'!$A$2:$AH$10186,MATCH($E146,'License characters'!$G$2:$G$10186,0),A$1))</f>
        <v>Nintendo</v>
      </c>
      <c r="B146" s="16" t="str">
        <f t="array" ref="B146">IF(ISNA(MATCH($E146,'License characters'!$G$2:$G$10186,0))=TRUE,0,INDEX('License characters'!$G$2:$AH$10186,MATCH($E146,'License characters'!$G$2:$G$10186,0),B$1))</f>
        <v>SMMAYEX</v>
      </c>
      <c r="C146" s="14"/>
      <c r="D146" s="14"/>
      <c r="E146" s="7">
        <v>359.0</v>
      </c>
      <c r="F146" s="3" t="s">
        <v>745</v>
      </c>
      <c r="G146" s="3" t="s">
        <v>746</v>
      </c>
      <c r="H146" s="3" t="s">
        <v>548</v>
      </c>
      <c r="I146" s="3"/>
      <c r="J146" s="3">
        <v>800.0</v>
      </c>
      <c r="K146" s="3">
        <v>8.0</v>
      </c>
      <c r="L146" s="3">
        <v>6.0</v>
      </c>
      <c r="M146" s="3">
        <v>3.0</v>
      </c>
      <c r="N146" s="3">
        <v>1010.0</v>
      </c>
      <c r="O146" s="3" t="s">
        <v>744</v>
      </c>
      <c r="P146" s="3" t="s">
        <v>150</v>
      </c>
      <c r="Q146" s="3" t="s">
        <v>151</v>
      </c>
      <c r="R146" s="3">
        <v>218.0</v>
      </c>
      <c r="S146" s="8">
        <v>17.0</v>
      </c>
      <c r="T146" s="9">
        <v>524.99</v>
      </c>
      <c r="U146" s="10">
        <v>43532.0</v>
      </c>
      <c r="V146" s="3" t="s">
        <v>336</v>
      </c>
      <c r="W146" s="3"/>
      <c r="X146" s="3"/>
      <c r="Y146" s="3"/>
      <c r="Z146" s="3"/>
    </row>
    <row r="147" ht="11.25" customHeight="1">
      <c r="A147" s="15" t="str">
        <f t="array" ref="A147">IF(ISNA(MATCH($E147,'License characters'!$G$2:$G$10186,0))=TRUE,0,INDEX('License characters'!$A$2:$AH$10186,MATCH($E147,'License characters'!$G$2:$G$10186,0),A$1))</f>
        <v>Nintendo</v>
      </c>
      <c r="B147" s="16" t="str">
        <f t="array" ref="B147">IF(ISNA(MATCH($E147,'License characters'!$G$2:$G$10186,0))=TRUE,0,INDEX('License characters'!$G$2:$AH$10186,MATCH($E147,'License characters'!$G$2:$G$10186,0),B$1))</f>
        <v>SMMAYST</v>
      </c>
      <c r="C147" s="14"/>
      <c r="D147" s="14"/>
      <c r="E147" s="7">
        <v>358.0</v>
      </c>
      <c r="F147" s="3" t="s">
        <v>747</v>
      </c>
      <c r="G147" s="3" t="s">
        <v>748</v>
      </c>
      <c r="H147" s="3" t="s">
        <v>548</v>
      </c>
      <c r="I147" s="3"/>
      <c r="J147" s="3">
        <v>1300.0</v>
      </c>
      <c r="K147" s="3">
        <v>8.0</v>
      </c>
      <c r="L147" s="3">
        <v>0.0</v>
      </c>
      <c r="M147" s="3">
        <v>2.0</v>
      </c>
      <c r="N147" s="3">
        <v>1010.0</v>
      </c>
      <c r="O147" s="3" t="s">
        <v>744</v>
      </c>
      <c r="P147" s="3" t="s">
        <v>150</v>
      </c>
      <c r="Q147" s="3" t="s">
        <v>151</v>
      </c>
      <c r="R147" s="3">
        <v>85.0</v>
      </c>
      <c r="S147" s="8">
        <v>984.0</v>
      </c>
      <c r="T147" s="9">
        <v>499.99</v>
      </c>
      <c r="U147" s="10">
        <v>43532.0</v>
      </c>
      <c r="V147" s="3" t="s">
        <v>336</v>
      </c>
      <c r="W147" s="3"/>
      <c r="X147" s="3"/>
      <c r="Y147" s="3"/>
      <c r="Z147" s="3"/>
    </row>
    <row r="148" ht="11.25" customHeight="1">
      <c r="A148" s="15" t="str">
        <f t="array" ref="A148">IF(ISNA(MATCH($E148,'License characters'!$G$2:$G$10186,0))=TRUE,0,INDEX('License characters'!$A$2:$AH$10186,MATCH($E148,'License characters'!$G$2:$G$10186,0),A$1))</f>
        <v>Konami</v>
      </c>
      <c r="B148" s="16" t="str">
        <f t="array" ref="B148">IF(ISNA(MATCH($E148,'License characters'!$G$2:$G$10186,0))=TRUE,0,INDEX('License characters'!$G$2:$AH$10186,MATCH($E148,'License characters'!$G$2:$G$10186,0),B$1))</f>
        <v>MGSSSSDES</v>
      </c>
      <c r="C148" s="14"/>
      <c r="D148" s="14"/>
      <c r="E148" s="7">
        <v>357.0</v>
      </c>
      <c r="F148" s="3" t="s">
        <v>749</v>
      </c>
      <c r="G148" s="3" t="s">
        <v>750</v>
      </c>
      <c r="H148" s="3" t="s">
        <v>548</v>
      </c>
      <c r="I148" s="3"/>
      <c r="J148" s="3"/>
      <c r="K148" s="3"/>
      <c r="L148" s="3"/>
      <c r="M148" s="3"/>
      <c r="N148" s="3">
        <v>1330.0</v>
      </c>
      <c r="O148" s="3" t="s">
        <v>691</v>
      </c>
      <c r="P148" s="3" t="s">
        <v>134</v>
      </c>
      <c r="Q148" s="3" t="s">
        <v>135</v>
      </c>
      <c r="R148" s="3">
        <v>94.0</v>
      </c>
      <c r="S148" s="8">
        <v>16.0</v>
      </c>
      <c r="T148" s="9">
        <v>269.99</v>
      </c>
      <c r="U148" s="10">
        <v>43518.0</v>
      </c>
      <c r="V148" s="3" t="s">
        <v>334</v>
      </c>
      <c r="W148" s="3"/>
      <c r="X148" s="3"/>
      <c r="Y148" s="3"/>
      <c r="Z148" s="3"/>
    </row>
    <row r="149" ht="11.25" customHeight="1">
      <c r="A149" s="15" t="str">
        <f t="array" ref="A149">IF(ISNA(MATCH($E149,'License characters'!$G$2:$G$10186,0))=TRUE,0,INDEX('License characters'!$A$2:$AH$10186,MATCH($E149,'License characters'!$G$2:$G$10186,0),A$1))</f>
        <v>Konami</v>
      </c>
      <c r="B149" s="16" t="str">
        <f t="array" ref="B149">IF(ISNA(MATCH($E149,'License characters'!$G$2:$G$10186,0))=TRUE,0,INDEX('License characters'!$G$2:$AH$10186,MATCH($E149,'License characters'!$G$2:$G$10186,0),B$1))</f>
        <v>MGSSSSDGC</v>
      </c>
      <c r="C149" s="14"/>
      <c r="D149" s="14"/>
      <c r="E149" s="7">
        <v>356.0</v>
      </c>
      <c r="F149" s="3" t="s">
        <v>751</v>
      </c>
      <c r="G149" s="3" t="s">
        <v>752</v>
      </c>
      <c r="H149" s="3" t="s">
        <v>548</v>
      </c>
      <c r="I149" s="3"/>
      <c r="J149" s="3"/>
      <c r="K149" s="3"/>
      <c r="L149" s="3"/>
      <c r="M149" s="3"/>
      <c r="N149" s="3">
        <v>1330.0</v>
      </c>
      <c r="O149" s="3" t="s">
        <v>691</v>
      </c>
      <c r="P149" s="3" t="s">
        <v>134</v>
      </c>
      <c r="Q149" s="3" t="s">
        <v>135</v>
      </c>
      <c r="R149" s="3">
        <v>9.0</v>
      </c>
      <c r="S149" s="8">
        <v>3.0</v>
      </c>
      <c r="T149" s="9">
        <v>184.99</v>
      </c>
      <c r="U149" s="10">
        <v>43518.0</v>
      </c>
      <c r="V149" s="3" t="s">
        <v>334</v>
      </c>
      <c r="W149" s="3"/>
      <c r="X149" s="3"/>
      <c r="Y149" s="3"/>
      <c r="Z149" s="3"/>
    </row>
    <row r="150" ht="11.25" customHeight="1">
      <c r="A150" s="15" t="str">
        <f t="array" ref="A150">IF(ISNA(MATCH($E150,'License characters'!$G$2:$G$10186,0))=TRUE,0,INDEX('License characters'!$A$2:$AH$10186,MATCH($E150,'License characters'!$G$2:$G$10186,0),A$1))</f>
        <v>Konami</v>
      </c>
      <c r="B150" s="16" t="str">
        <f t="array" ref="B150">IF(ISNA(MATCH($E150,'License characters'!$G$2:$G$10186,0))=TRUE,0,INDEX('License characters'!$G$2:$AH$10186,MATCH($E150,'License characters'!$G$2:$G$10186,0),B$1))</f>
        <v>MGSSSSDCO</v>
      </c>
      <c r="C150" s="14"/>
      <c r="D150" s="14"/>
      <c r="E150" s="7">
        <v>355.0</v>
      </c>
      <c r="F150" s="3" t="s">
        <v>753</v>
      </c>
      <c r="G150" s="3" t="s">
        <v>754</v>
      </c>
      <c r="H150" s="3" t="s">
        <v>548</v>
      </c>
      <c r="I150" s="3"/>
      <c r="J150" s="3"/>
      <c r="K150" s="3"/>
      <c r="L150" s="3"/>
      <c r="M150" s="3"/>
      <c r="N150" s="3">
        <v>1330.0</v>
      </c>
      <c r="O150" s="3" t="s">
        <v>691</v>
      </c>
      <c r="P150" s="3" t="s">
        <v>134</v>
      </c>
      <c r="Q150" s="3" t="s">
        <v>135</v>
      </c>
      <c r="R150" s="3">
        <v>15.0</v>
      </c>
      <c r="S150" s="8">
        <v>1.0</v>
      </c>
      <c r="T150" s="9">
        <v>184.99</v>
      </c>
      <c r="U150" s="10">
        <v>43518.0</v>
      </c>
      <c r="V150" s="3" t="s">
        <v>334</v>
      </c>
      <c r="W150" s="3"/>
      <c r="X150" s="3"/>
      <c r="Y150" s="3"/>
      <c r="Z150" s="3"/>
    </row>
    <row r="151" ht="11.25" customHeight="1">
      <c r="A151" s="15" t="str">
        <f t="array" ref="A151">IF(ISNA(MATCH($E151,'License characters'!$G$2:$G$10186,0))=TRUE,0,INDEX('License characters'!$A$2:$AH$10186,MATCH($E151,'License characters'!$G$2:$G$10186,0),A$1))</f>
        <v>Konami</v>
      </c>
      <c r="B151" s="16" t="str">
        <f t="array" ref="B151">IF(ISNA(MATCH($E151,'License characters'!$G$2:$G$10186,0))=TRUE,0,INDEX('License characters'!$G$2:$AH$10186,MATCH($E151,'License characters'!$G$2:$G$10186,0),B$1))</f>
        <v>MGSSSSDNG</v>
      </c>
      <c r="C151" s="14"/>
      <c r="D151" s="14"/>
      <c r="E151" s="7">
        <v>354.0</v>
      </c>
      <c r="F151" s="3" t="s">
        <v>755</v>
      </c>
      <c r="G151" s="3" t="s">
        <v>756</v>
      </c>
      <c r="H151" s="3" t="s">
        <v>548</v>
      </c>
      <c r="I151" s="3"/>
      <c r="J151" s="3">
        <v>200.0</v>
      </c>
      <c r="K151" s="3">
        <v>4.0</v>
      </c>
      <c r="L151" s="3">
        <v>5.0</v>
      </c>
      <c r="M151" s="3">
        <v>2.0</v>
      </c>
      <c r="N151" s="3">
        <v>1330.0</v>
      </c>
      <c r="O151" s="3" t="s">
        <v>691</v>
      </c>
      <c r="P151" s="3" t="s">
        <v>134</v>
      </c>
      <c r="Q151" s="3" t="s">
        <v>135</v>
      </c>
      <c r="R151" s="3">
        <v>9.0</v>
      </c>
      <c r="S151" s="8">
        <v>6.0</v>
      </c>
      <c r="T151" s="9">
        <v>99.99</v>
      </c>
      <c r="U151" s="10">
        <v>43518.0</v>
      </c>
      <c r="V151" s="3" t="s">
        <v>334</v>
      </c>
      <c r="W151" s="3"/>
      <c r="X151" s="3"/>
      <c r="Y151" s="3"/>
      <c r="Z151" s="3"/>
    </row>
    <row r="152" ht="11.25" customHeight="1">
      <c r="A152" s="15" t="str">
        <f t="array" ref="A152">IF(ISNA(MATCH($E152,'License characters'!$G$2:$G$10186,0))=TRUE,0,INDEX('License characters'!$A$2:$AH$10186,MATCH($E152,'License characters'!$G$2:$G$10186,0),A$1))</f>
        <v>Konami</v>
      </c>
      <c r="B152" s="16" t="str">
        <f t="array" ref="B152">IF(ISNA(MATCH($E152,'License characters'!$G$2:$G$10186,0))=TRUE,0,INDEX('License characters'!$G$2:$AH$10186,MATCH($E152,'License characters'!$G$2:$G$10186,0),B$1))</f>
        <v>MGSSSSDSC</v>
      </c>
      <c r="C152" s="14"/>
      <c r="D152" s="14"/>
      <c r="E152" s="7">
        <v>353.0</v>
      </c>
      <c r="F152" s="3" t="s">
        <v>757</v>
      </c>
      <c r="G152" s="3" t="s">
        <v>758</v>
      </c>
      <c r="H152" s="3" t="s">
        <v>548</v>
      </c>
      <c r="I152" s="3"/>
      <c r="J152" s="3">
        <v>200.0</v>
      </c>
      <c r="K152" s="3">
        <v>4.0</v>
      </c>
      <c r="L152" s="3">
        <v>5.0</v>
      </c>
      <c r="M152" s="3">
        <v>2.0</v>
      </c>
      <c r="N152" s="3">
        <v>1330.0</v>
      </c>
      <c r="O152" s="3" t="s">
        <v>691</v>
      </c>
      <c r="P152" s="3" t="s">
        <v>134</v>
      </c>
      <c r="Q152" s="3" t="s">
        <v>135</v>
      </c>
      <c r="R152" s="3">
        <v>7.0</v>
      </c>
      <c r="S152" s="8">
        <v>8.0</v>
      </c>
      <c r="T152" s="9">
        <v>99.99</v>
      </c>
      <c r="U152" s="10">
        <v>43518.0</v>
      </c>
      <c r="V152" s="3" t="s">
        <v>334</v>
      </c>
      <c r="W152" s="3"/>
      <c r="X152" s="3"/>
      <c r="Y152" s="3"/>
      <c r="Z152" s="3"/>
    </row>
    <row r="153" ht="11.25" customHeight="1">
      <c r="A153" s="15" t="str">
        <f t="array" ref="A153">IF(ISNA(MATCH($E153,'License characters'!$G$2:$G$10186,0))=TRUE,0,INDEX('License characters'!$A$2:$AH$10186,MATCH($E153,'License characters'!$G$2:$G$10186,0),A$1))</f>
        <v>Konami</v>
      </c>
      <c r="B153" s="16" t="str">
        <f t="array" ref="B153">IF(ISNA(MATCH($E153,'License characters'!$G$2:$G$10186,0))=TRUE,0,INDEX('License characters'!$G$2:$AH$10186,MATCH($E153,'License characters'!$G$2:$G$10186,0),B$1))</f>
        <v>MGSSSSDEX</v>
      </c>
      <c r="C153" s="14"/>
      <c r="D153" s="14"/>
      <c r="E153" s="7">
        <v>352.0</v>
      </c>
      <c r="F153" s="3" t="s">
        <v>759</v>
      </c>
      <c r="G153" s="3" t="s">
        <v>760</v>
      </c>
      <c r="H153" s="3" t="s">
        <v>668</v>
      </c>
      <c r="I153" s="3"/>
      <c r="J153" s="3">
        <v>500.0</v>
      </c>
      <c r="K153" s="3">
        <v>4.0</v>
      </c>
      <c r="L153" s="3">
        <v>11.0</v>
      </c>
      <c r="M153" s="3">
        <v>3.0</v>
      </c>
      <c r="N153" s="3">
        <v>1330.0</v>
      </c>
      <c r="O153" s="3" t="s">
        <v>691</v>
      </c>
      <c r="P153" s="3" t="s">
        <v>134</v>
      </c>
      <c r="Q153" s="3" t="s">
        <v>135</v>
      </c>
      <c r="R153" s="3">
        <v>265.0</v>
      </c>
      <c r="S153" s="8">
        <v>45.0</v>
      </c>
      <c r="T153" s="9">
        <v>99.99</v>
      </c>
      <c r="U153" s="10">
        <v>43518.0</v>
      </c>
      <c r="V153" s="3" t="s">
        <v>334</v>
      </c>
      <c r="W153" s="3"/>
      <c r="X153" s="3"/>
      <c r="Y153" s="3"/>
      <c r="Z153" s="3"/>
    </row>
    <row r="154" ht="11.25" customHeight="1">
      <c r="A154" s="15" t="str">
        <f t="array" ref="A154">IF(ISNA(MATCH($E154,'License characters'!$G$2:$G$10186,0))=TRUE,0,INDEX('License characters'!$A$2:$AH$10186,MATCH($E154,'License characters'!$G$2:$G$10186,0),A$1))</f>
        <v>Konami</v>
      </c>
      <c r="B154" s="16" t="str">
        <f t="array" ref="B154">IF(ISNA(MATCH($E154,'License characters'!$G$2:$G$10186,0))=TRUE,0,INDEX('License characters'!$G$2:$AH$10186,MATCH($E154,'License characters'!$G$2:$G$10186,0),B$1))</f>
        <v>MGSSSSDST</v>
      </c>
      <c r="C154" s="14"/>
      <c r="D154" s="14"/>
      <c r="E154" s="7">
        <v>351.0</v>
      </c>
      <c r="F154" s="3" t="s">
        <v>761</v>
      </c>
      <c r="G154" s="3" t="s">
        <v>762</v>
      </c>
      <c r="H154" s="3"/>
      <c r="I154" s="3"/>
      <c r="J154" s="3"/>
      <c r="K154" s="3"/>
      <c r="L154" s="3"/>
      <c r="M154" s="3"/>
      <c r="N154" s="3">
        <v>1330.0</v>
      </c>
      <c r="O154" s="3" t="s">
        <v>691</v>
      </c>
      <c r="P154" s="3" t="s">
        <v>134</v>
      </c>
      <c r="Q154" s="3" t="s">
        <v>135</v>
      </c>
      <c r="R154" s="3">
        <v>0.0</v>
      </c>
      <c r="S154" s="8">
        <v>8500.0</v>
      </c>
      <c r="T154" s="9">
        <v>99.99</v>
      </c>
      <c r="U154" s="10">
        <v>43518.0</v>
      </c>
      <c r="V154" s="3" t="s">
        <v>334</v>
      </c>
      <c r="W154" s="3"/>
      <c r="X154" s="3"/>
      <c r="Y154" s="3"/>
      <c r="Z154" s="3"/>
    </row>
    <row r="155" ht="11.25" customHeight="1">
      <c r="A155" s="15" t="str">
        <f t="array" ref="A155">IF(ISNA(MATCH($E155,'License characters'!$G$2:$G$10186,0))=TRUE,0,INDEX('License characters'!$A$2:$AH$10186,MATCH($E155,'License characters'!$G$2:$G$10186,0),A$1))</f>
        <v>Nintendo</v>
      </c>
      <c r="B155" s="16" t="str">
        <f t="array" ref="B155">IF(ISNA(MATCH($E155,'License characters'!$G$2:$G$10186,0))=TRUE,0,INDEX('License characters'!$G$2:$AH$10186,MATCH($E155,'License characters'!$G$2:$G$10186,0),B$1))</f>
        <v>METRIDEX</v>
      </c>
      <c r="C155" s="14"/>
      <c r="D155" s="14"/>
      <c r="E155" s="7">
        <v>350.0</v>
      </c>
      <c r="F155" s="3" t="s">
        <v>763</v>
      </c>
      <c r="G155" s="3" t="s">
        <v>764</v>
      </c>
      <c r="H155" s="3" t="s">
        <v>548</v>
      </c>
      <c r="I155" s="3"/>
      <c r="J155" s="3">
        <v>1600.0</v>
      </c>
      <c r="K155" s="3">
        <v>10.0</v>
      </c>
      <c r="L155" s="3">
        <v>11.0</v>
      </c>
      <c r="M155" s="3">
        <v>3.0</v>
      </c>
      <c r="N155" s="3">
        <v>1050.0</v>
      </c>
      <c r="O155" s="3" t="s">
        <v>765</v>
      </c>
      <c r="P155" s="3" t="s">
        <v>142</v>
      </c>
      <c r="Q155" s="3" t="s">
        <v>143</v>
      </c>
      <c r="R155" s="3">
        <v>1108.0</v>
      </c>
      <c r="S155" s="8">
        <v>0.0</v>
      </c>
      <c r="T155" s="9">
        <v>599.99</v>
      </c>
      <c r="U155" s="10">
        <v>43483.0</v>
      </c>
      <c r="V155" s="3" t="s">
        <v>336</v>
      </c>
      <c r="W155" s="3"/>
      <c r="X155" s="3"/>
      <c r="Y155" s="3"/>
      <c r="Z155" s="3"/>
    </row>
    <row r="156" ht="11.25" customHeight="1">
      <c r="A156" s="15" t="str">
        <f t="array" ref="A156">IF(ISNA(MATCH($E156,'License characters'!$G$2:$G$10186,0))=TRUE,0,INDEX('License characters'!$A$2:$AH$10186,MATCH($E156,'License characters'!$G$2:$G$10186,0),A$1))</f>
        <v>Nintendo</v>
      </c>
      <c r="B156" s="16" t="str">
        <f t="array" ref="B156">IF(ISNA(MATCH($E156,'License characters'!$G$2:$G$10186,0))=TRUE,0,INDEX('License characters'!$G$2:$AH$10186,MATCH($E156,'License characters'!$G$2:$G$10186,0),B$1))</f>
        <v>METRIDST</v>
      </c>
      <c r="C156" s="14"/>
      <c r="D156" s="14"/>
      <c r="E156" s="7">
        <v>349.0</v>
      </c>
      <c r="F156" s="3" t="s">
        <v>766</v>
      </c>
      <c r="G156" s="3" t="s">
        <v>767</v>
      </c>
      <c r="H156" s="3" t="s">
        <v>548</v>
      </c>
      <c r="I156" s="3"/>
      <c r="J156" s="3">
        <v>600.0</v>
      </c>
      <c r="K156" s="3">
        <v>8.0</v>
      </c>
      <c r="L156" s="3">
        <v>0.0</v>
      </c>
      <c r="M156" s="3">
        <v>2.0</v>
      </c>
      <c r="N156" s="3">
        <v>1050.0</v>
      </c>
      <c r="O156" s="3" t="s">
        <v>765</v>
      </c>
      <c r="P156" s="3" t="s">
        <v>142</v>
      </c>
      <c r="Q156" s="3" t="s">
        <v>143</v>
      </c>
      <c r="R156" s="3">
        <v>40.0</v>
      </c>
      <c r="S156" s="8">
        <v>189.0</v>
      </c>
      <c r="T156" s="9">
        <v>599.99</v>
      </c>
      <c r="U156" s="10">
        <v>43483.0</v>
      </c>
      <c r="V156" s="3" t="s">
        <v>336</v>
      </c>
      <c r="W156" s="3"/>
      <c r="X156" s="3"/>
      <c r="Y156" s="3"/>
      <c r="Z156" s="3"/>
    </row>
    <row r="157" ht="11.25" customHeight="1">
      <c r="A157" s="15" t="str">
        <f t="array" ref="A157">IF(ISNA(MATCH($E157,'License characters'!$G$2:$G$10186,0))=TRUE,0,INDEX('License characters'!$A$2:$AH$10186,MATCH($E157,'License characters'!$G$2:$G$10186,0),A$1))</f>
        <v>Rare</v>
      </c>
      <c r="B157" s="16" t="str">
        <f t="array" ref="B157">IF(ISNA(MATCH($E157,'License characters'!$G$2:$G$10186,0))=TRUE,0,INDEX('License characters'!$G$2:$AH$10186,MATCH($E157,'License characters'!$G$2:$G$10186,0),B$1))</f>
        <v>CONKDEF</v>
      </c>
      <c r="C157" s="14"/>
      <c r="D157" s="14"/>
      <c r="E157" s="7">
        <v>348.0</v>
      </c>
      <c r="F157" s="3" t="s">
        <v>768</v>
      </c>
      <c r="G157" s="3" t="s">
        <v>769</v>
      </c>
      <c r="H157" s="3" t="s">
        <v>548</v>
      </c>
      <c r="I157" s="3"/>
      <c r="J157" s="3">
        <v>650.0</v>
      </c>
      <c r="K157" s="3">
        <v>4.0</v>
      </c>
      <c r="L157" s="3">
        <v>5.0</v>
      </c>
      <c r="M157" s="3">
        <v>2.0</v>
      </c>
      <c r="N157" s="3">
        <v>1200.0</v>
      </c>
      <c r="O157" s="3" t="s">
        <v>139</v>
      </c>
      <c r="P157" s="3" t="s">
        <v>138</v>
      </c>
      <c r="Q157" s="3" t="s">
        <v>139</v>
      </c>
      <c r="R157" s="3">
        <v>580.0</v>
      </c>
      <c r="S157" s="8"/>
      <c r="T157" s="9">
        <v>549.99</v>
      </c>
      <c r="U157" s="10">
        <v>43462.0</v>
      </c>
      <c r="V157" s="3" t="s">
        <v>336</v>
      </c>
      <c r="W157" s="3"/>
      <c r="X157" s="3"/>
      <c r="Y157" s="3"/>
      <c r="Z157" s="3"/>
    </row>
    <row r="158" ht="11.25" customHeight="1">
      <c r="A158" s="15" t="str">
        <f t="array" ref="A158">IF(ISNA(MATCH($E158,'License characters'!$G$2:$G$10186,0))=TRUE,0,INDEX('License characters'!$A$2:$AH$10186,MATCH($E158,'License characters'!$G$2:$G$10186,0),A$1))</f>
        <v>Rare</v>
      </c>
      <c r="B158" s="16" t="str">
        <f t="array" ref="B158">IF(ISNA(MATCH($E158,'License characters'!$G$2:$G$10186,0))=TRUE,0,INDEX('License characters'!$G$2:$AH$10186,MATCH($E158,'License characters'!$G$2:$G$10186,0),B$1))</f>
        <v>CONKEX</v>
      </c>
      <c r="C158" s="14"/>
      <c r="D158" s="14"/>
      <c r="E158" s="7">
        <v>347.0</v>
      </c>
      <c r="F158" s="3" t="s">
        <v>770</v>
      </c>
      <c r="G158" s="3" t="s">
        <v>771</v>
      </c>
      <c r="H158" s="3" t="s">
        <v>548</v>
      </c>
      <c r="I158" s="3"/>
      <c r="J158" s="3">
        <v>250.0</v>
      </c>
      <c r="K158" s="3">
        <v>3.0</v>
      </c>
      <c r="L158" s="3">
        <v>6.0</v>
      </c>
      <c r="M158" s="3">
        <v>3.0</v>
      </c>
      <c r="N158" s="3">
        <v>1200.0</v>
      </c>
      <c r="O158" s="3" t="s">
        <v>139</v>
      </c>
      <c r="P158" s="3" t="s">
        <v>138</v>
      </c>
      <c r="Q158" s="3" t="s">
        <v>139</v>
      </c>
      <c r="R158" s="3">
        <v>168.0</v>
      </c>
      <c r="S158" s="8"/>
      <c r="T158" s="9">
        <v>429.99</v>
      </c>
      <c r="U158" s="10">
        <v>43462.0</v>
      </c>
      <c r="V158" s="3" t="s">
        <v>336</v>
      </c>
      <c r="W158" s="3"/>
      <c r="X158" s="3"/>
      <c r="Y158" s="3"/>
      <c r="Z158" s="3"/>
    </row>
    <row r="159" ht="11.25" customHeight="1">
      <c r="A159" s="15" t="str">
        <f t="array" ref="A159">IF(ISNA(MATCH($E159,'License characters'!$G$2:$G$10186,0))=TRUE,0,INDEX('License characters'!$A$2:$AH$10186,MATCH($E159,'License characters'!$G$2:$G$10186,0),A$1))</f>
        <v>Rare</v>
      </c>
      <c r="B159" s="16" t="str">
        <f t="array" ref="B159">IF(ISNA(MATCH($E159,'License characters'!$G$2:$G$10186,0))=TRUE,0,INDEX('License characters'!$G$2:$AH$10186,MATCH($E159,'License characters'!$G$2:$G$10186,0),B$1))</f>
        <v>CONKST</v>
      </c>
      <c r="C159" s="14"/>
      <c r="D159" s="14"/>
      <c r="E159" s="7">
        <v>346.0</v>
      </c>
      <c r="F159" s="3" t="s">
        <v>772</v>
      </c>
      <c r="G159" s="3" t="s">
        <v>773</v>
      </c>
      <c r="H159" s="3" t="s">
        <v>668</v>
      </c>
      <c r="I159" s="3"/>
      <c r="J159" s="3">
        <v>300.0</v>
      </c>
      <c r="K159" s="3">
        <v>3.0</v>
      </c>
      <c r="L159" s="3">
        <v>0.0</v>
      </c>
      <c r="M159" s="3">
        <v>2.0</v>
      </c>
      <c r="N159" s="3">
        <v>1200.0</v>
      </c>
      <c r="O159" s="3" t="s">
        <v>139</v>
      </c>
      <c r="P159" s="3" t="s">
        <v>138</v>
      </c>
      <c r="Q159" s="3" t="s">
        <v>139</v>
      </c>
      <c r="R159" s="3">
        <v>23.0</v>
      </c>
      <c r="S159" s="8"/>
      <c r="T159" s="9">
        <v>429.99</v>
      </c>
      <c r="U159" s="10">
        <v>43462.0</v>
      </c>
      <c r="V159" s="3" t="s">
        <v>336</v>
      </c>
      <c r="W159" s="3"/>
      <c r="X159" s="3"/>
      <c r="Y159" s="3"/>
      <c r="Z159" s="3"/>
    </row>
    <row r="160" ht="11.25" customHeight="1">
      <c r="A160" s="15" t="str">
        <f t="array" ref="A160">IF(ISNA(MATCH($E160,'License characters'!$G$2:$G$10186,0))=TRUE,0,INDEX('License characters'!$A$2:$AH$10186,MATCH($E160,'License characters'!$G$2:$G$10186,0),A$1))</f>
        <v>Namco Bandai</v>
      </c>
      <c r="B160" s="16" t="str">
        <f t="array" ref="B160">IF(ISNA(MATCH($E160,'License characters'!$G$2:$G$10186,0))=TRUE,0,INDEX('License characters'!$G$2:$AH$10186,MATCH($E160,'License characters'!$G$2:$G$10186,0),B$1))</f>
        <v>DSMIMDE</v>
      </c>
      <c r="C160" s="14"/>
      <c r="D160" s="14"/>
      <c r="E160" s="7">
        <v>345.0</v>
      </c>
      <c r="F160" s="3" t="s">
        <v>774</v>
      </c>
      <c r="G160" s="3" t="s">
        <v>775</v>
      </c>
      <c r="H160" s="3" t="s">
        <v>548</v>
      </c>
      <c r="I160" s="3"/>
      <c r="J160" s="3">
        <v>300.0</v>
      </c>
      <c r="K160" s="3">
        <v>0.0</v>
      </c>
      <c r="L160" s="3">
        <v>0.0</v>
      </c>
      <c r="M160" s="3">
        <v>2.0</v>
      </c>
      <c r="N160" s="3">
        <v>1350.0</v>
      </c>
      <c r="O160" s="3" t="s">
        <v>493</v>
      </c>
      <c r="P160" s="3" t="s">
        <v>124</v>
      </c>
      <c r="Q160" s="3" t="s">
        <v>125</v>
      </c>
      <c r="R160" s="3">
        <v>198.0</v>
      </c>
      <c r="S160" s="8">
        <v>24.0</v>
      </c>
      <c r="T160" s="9">
        <v>739.99</v>
      </c>
      <c r="U160" s="10">
        <v>43448.0</v>
      </c>
      <c r="V160" s="3" t="s">
        <v>336</v>
      </c>
      <c r="W160" s="3"/>
      <c r="X160" s="3"/>
      <c r="Y160" s="3"/>
      <c r="Z160" s="3"/>
    </row>
    <row r="161" ht="11.25" customHeight="1">
      <c r="A161" s="15" t="str">
        <f t="array" ref="A161">IF(ISNA(MATCH($E161,'License characters'!$G$2:$G$10186,0))=TRUE,0,INDEX('License characters'!$A$2:$AH$10186,MATCH($E161,'License characters'!$G$2:$G$10186,0),A$1))</f>
        <v>Namco Bandai</v>
      </c>
      <c r="B161" s="16" t="str">
        <f t="array" ref="B161">IF(ISNA(MATCH($E161,'License characters'!$G$2:$G$10186,0))=TRUE,0,INDEX('License characters'!$G$2:$AH$10186,MATCH($E161,'License characters'!$G$2:$G$10186,0),B$1))</f>
        <v>DSMIMCEX</v>
      </c>
      <c r="C161" s="14"/>
      <c r="D161" s="14"/>
      <c r="E161" s="7">
        <v>344.0</v>
      </c>
      <c r="F161" s="3" t="s">
        <v>776</v>
      </c>
      <c r="G161" s="3" t="s">
        <v>777</v>
      </c>
      <c r="H161" s="3" t="s">
        <v>548</v>
      </c>
      <c r="I161" s="3"/>
      <c r="J161" s="3">
        <v>200.0</v>
      </c>
      <c r="K161" s="3">
        <v>0.0</v>
      </c>
      <c r="L161" s="3">
        <v>0.0</v>
      </c>
      <c r="M161" s="3">
        <v>4.0</v>
      </c>
      <c r="N161" s="3">
        <v>1350.0</v>
      </c>
      <c r="O161" s="3" t="s">
        <v>493</v>
      </c>
      <c r="P161" s="3" t="s">
        <v>124</v>
      </c>
      <c r="Q161" s="3" t="s">
        <v>125</v>
      </c>
      <c r="R161" s="3">
        <v>53.0</v>
      </c>
      <c r="S161" s="8">
        <v>7.0</v>
      </c>
      <c r="T161" s="9">
        <v>349.99</v>
      </c>
      <c r="U161" s="10">
        <v>43448.0</v>
      </c>
      <c r="V161" s="3" t="s">
        <v>336</v>
      </c>
      <c r="W161" s="3"/>
      <c r="X161" s="3"/>
      <c r="Y161" s="3"/>
      <c r="Z161" s="3"/>
    </row>
    <row r="162" ht="11.25" customHeight="1">
      <c r="A162" s="15" t="str">
        <f t="array" ref="A162">IF(ISNA(MATCH($E162,'License characters'!$G$2:$G$10186,0))=TRUE,0,INDEX('License characters'!$A$2:$AH$10186,MATCH($E162,'License characters'!$G$2:$G$10186,0),A$1))</f>
        <v>Namco Bandai</v>
      </c>
      <c r="B162" s="16" t="str">
        <f t="array" ref="B162">IF(ISNA(MATCH($E162,'License characters'!$G$2:$G$10186,0))=TRUE,0,INDEX('License characters'!$G$2:$AH$10186,MATCH($E162,'License characters'!$G$2:$G$10186,0),B$1))</f>
        <v>DSMIMCST</v>
      </c>
      <c r="C162" s="14"/>
      <c r="D162" s="14"/>
      <c r="E162" s="7">
        <v>343.0</v>
      </c>
      <c r="F162" s="3" t="s">
        <v>778</v>
      </c>
      <c r="G162" s="3" t="s">
        <v>779</v>
      </c>
      <c r="H162" s="3" t="s">
        <v>548</v>
      </c>
      <c r="I162" s="3"/>
      <c r="J162" s="3">
        <v>200.0</v>
      </c>
      <c r="K162" s="3">
        <v>0.0</v>
      </c>
      <c r="L162" s="3">
        <v>0.0</v>
      </c>
      <c r="M162" s="3">
        <v>2.0</v>
      </c>
      <c r="N162" s="3">
        <v>1350.0</v>
      </c>
      <c r="O162" s="3" t="s">
        <v>493</v>
      </c>
      <c r="P162" s="3" t="s">
        <v>124</v>
      </c>
      <c r="Q162" s="3" t="s">
        <v>125</v>
      </c>
      <c r="R162" s="3">
        <v>2.0</v>
      </c>
      <c r="S162" s="8">
        <v>102.0</v>
      </c>
      <c r="T162" s="9">
        <v>349.99</v>
      </c>
      <c r="U162" s="10">
        <v>43448.0</v>
      </c>
      <c r="V162" s="3" t="s">
        <v>336</v>
      </c>
      <c r="W162" s="3"/>
      <c r="X162" s="3"/>
      <c r="Y162" s="3"/>
      <c r="Z162" s="3"/>
    </row>
    <row r="163" ht="11.25" customHeight="1">
      <c r="A163" s="15" t="str">
        <f t="array" ref="A163">IF(ISNA(MATCH($E163,'License characters'!$G$2:$G$10186,0))=TRUE,0,INDEX('License characters'!$A$2:$AH$10186,MATCH($E163,'License characters'!$G$2:$G$10186,0),A$1))</f>
        <v>Namco Bandai</v>
      </c>
      <c r="B163" s="16" t="str">
        <f t="array" ref="B163">IF(ISNA(MATCH($E163,'License characters'!$G$2:$G$10186,0))=TRUE,0,INDEX('License characters'!$G$2:$AH$10186,MATCH($E163,'License characters'!$G$2:$G$10186,0),B$1))</f>
        <v>DSMIMCOM</v>
      </c>
      <c r="C163" s="14"/>
      <c r="D163" s="14"/>
      <c r="E163" s="7">
        <v>342.0</v>
      </c>
      <c r="F163" s="3" t="s">
        <v>780</v>
      </c>
      <c r="G163" s="3" t="s">
        <v>781</v>
      </c>
      <c r="H163" s="3" t="s">
        <v>548</v>
      </c>
      <c r="I163" s="3"/>
      <c r="J163" s="3"/>
      <c r="K163" s="3">
        <v>5.0</v>
      </c>
      <c r="L163" s="3">
        <v>5.0</v>
      </c>
      <c r="M163" s="3">
        <v>0.0</v>
      </c>
      <c r="N163" s="3">
        <v>1350.0</v>
      </c>
      <c r="O163" s="3" t="s">
        <v>493</v>
      </c>
      <c r="P163" s="3" t="s">
        <v>124</v>
      </c>
      <c r="Q163" s="3" t="s">
        <v>125</v>
      </c>
      <c r="R163" s="3">
        <v>92.0</v>
      </c>
      <c r="S163" s="8">
        <v>13.0</v>
      </c>
      <c r="T163" s="9">
        <v>824.99</v>
      </c>
      <c r="U163" s="10">
        <v>43448.0</v>
      </c>
      <c r="V163" s="3" t="s">
        <v>336</v>
      </c>
      <c r="W163" s="3"/>
      <c r="X163" s="3"/>
      <c r="Y163" s="3"/>
      <c r="Z163" s="3"/>
    </row>
    <row r="164" ht="11.25" customHeight="1">
      <c r="A164" s="15" t="str">
        <f t="array" ref="A164">IF(ISNA(MATCH($E164,'License characters'!$G$2:$G$10186,0))=TRUE,0,INDEX('License characters'!$A$2:$AH$10186,MATCH($E164,'License characters'!$G$2:$G$10186,0),A$1))</f>
        <v>Namco Bandai</v>
      </c>
      <c r="B164" s="16" t="str">
        <f t="array" ref="B164">IF(ISNA(MATCH($E164,'License characters'!$G$2:$G$10186,0))=TRUE,0,INDEX('License characters'!$G$2:$AH$10186,MATCH($E164,'License characters'!$G$2:$G$10186,0),B$1))</f>
        <v>DSMIMEX</v>
      </c>
      <c r="C164" s="14"/>
      <c r="D164" s="14"/>
      <c r="E164" s="7">
        <v>341.0</v>
      </c>
      <c r="F164" s="3" t="s">
        <v>782</v>
      </c>
      <c r="G164" s="3" t="s">
        <v>783</v>
      </c>
      <c r="H164" s="3" t="s">
        <v>548</v>
      </c>
      <c r="I164" s="3"/>
      <c r="J164" s="3">
        <v>300.0</v>
      </c>
      <c r="K164" s="3">
        <v>0.0</v>
      </c>
      <c r="L164" s="3">
        <v>1.0</v>
      </c>
      <c r="M164" s="3">
        <v>4.0</v>
      </c>
      <c r="N164" s="3">
        <v>1350.0</v>
      </c>
      <c r="O164" s="3" t="s">
        <v>493</v>
      </c>
      <c r="P164" s="3" t="s">
        <v>124</v>
      </c>
      <c r="Q164" s="3" t="s">
        <v>125</v>
      </c>
      <c r="R164" s="3">
        <v>82.0</v>
      </c>
      <c r="S164" s="8">
        <v>28.0</v>
      </c>
      <c r="T164" s="9">
        <v>549.99</v>
      </c>
      <c r="U164" s="10">
        <v>43448.0</v>
      </c>
      <c r="V164" s="3" t="s">
        <v>336</v>
      </c>
      <c r="W164" s="3"/>
      <c r="X164" s="3"/>
      <c r="Y164" s="3"/>
      <c r="Z164" s="3"/>
    </row>
    <row r="165" ht="11.25" customHeight="1">
      <c r="A165" s="15" t="str">
        <f t="array" ref="A165">IF(ISNA(MATCH($E165,'License characters'!$G$2:$G$10186,0))=TRUE,0,INDEX('License characters'!$A$2:$AH$10186,MATCH($E165,'License characters'!$G$2:$G$10186,0),A$1))</f>
        <v>Namco Bandai</v>
      </c>
      <c r="B165" s="16" t="str">
        <f t="array" ref="B165">IF(ISNA(MATCH($E165,'License characters'!$G$2:$G$10186,0))=TRUE,0,INDEX('License characters'!$G$2:$AH$10186,MATCH($E165,'License characters'!$G$2:$G$10186,0),B$1))</f>
        <v>DSMIMST</v>
      </c>
      <c r="C165" s="14"/>
      <c r="D165" s="14"/>
      <c r="E165" s="7">
        <v>340.0</v>
      </c>
      <c r="F165" s="3" t="s">
        <v>784</v>
      </c>
      <c r="G165" s="3" t="s">
        <v>785</v>
      </c>
      <c r="H165" s="3" t="s">
        <v>548</v>
      </c>
      <c r="I165" s="3"/>
      <c r="J165" s="3">
        <v>400.0</v>
      </c>
      <c r="K165" s="3">
        <v>0.0</v>
      </c>
      <c r="L165" s="3">
        <v>0.0</v>
      </c>
      <c r="M165" s="3">
        <v>2.0</v>
      </c>
      <c r="N165" s="3">
        <v>1350.0</v>
      </c>
      <c r="O165" s="3" t="s">
        <v>493</v>
      </c>
      <c r="P165" s="3" t="s">
        <v>124</v>
      </c>
      <c r="Q165" s="3" t="s">
        <v>125</v>
      </c>
      <c r="R165" s="3">
        <v>4.0</v>
      </c>
      <c r="S165" s="8">
        <v>233.0</v>
      </c>
      <c r="T165" s="9">
        <v>549.99</v>
      </c>
      <c r="U165" s="10">
        <v>43448.0</v>
      </c>
      <c r="V165" s="3" t="s">
        <v>336</v>
      </c>
      <c r="W165" s="3"/>
      <c r="X165" s="3"/>
      <c r="Y165" s="3"/>
      <c r="Z165" s="3"/>
    </row>
    <row r="166" ht="11.25" customHeight="1">
      <c r="A166" s="15" t="str">
        <f t="array" ref="A166">IF(ISNA(MATCH($E166,'License characters'!$G$2:$G$10186,0))=TRUE,0,INDEX('License characters'!$A$2:$AH$10186,MATCH($E166,'License characters'!$G$2:$G$10186,0),A$1))</f>
        <v>Eerie Theory</v>
      </c>
      <c r="B166" s="16" t="str">
        <f t="array" ref="B166">IF(ISNA(MATCH($E166,'License characters'!$G$2:$G$10186,0))=TRUE,0,INDEX('License characters'!$G$2:$AH$10186,MATCH($E166,'License characters'!$G$2:$G$10186,0),B$1))</f>
        <v>SHOVP2EX</v>
      </c>
      <c r="C166" s="14"/>
      <c r="D166" s="14"/>
      <c r="E166" s="7">
        <v>339.0</v>
      </c>
      <c r="F166" s="3" t="s">
        <v>786</v>
      </c>
      <c r="G166" s="3" t="s">
        <v>787</v>
      </c>
      <c r="H166" s="3" t="s">
        <v>548</v>
      </c>
      <c r="I166" s="3"/>
      <c r="J166" s="3">
        <v>75.0</v>
      </c>
      <c r="K166" s="3">
        <v>4.0</v>
      </c>
      <c r="L166" s="3">
        <v>6.0</v>
      </c>
      <c r="M166" s="3">
        <v>3.0</v>
      </c>
      <c r="N166" s="3">
        <v>1240.0</v>
      </c>
      <c r="O166" s="3" t="s">
        <v>89</v>
      </c>
      <c r="P166" s="3" t="s">
        <v>90</v>
      </c>
      <c r="Q166" s="3" t="s">
        <v>91</v>
      </c>
      <c r="R166" s="3">
        <v>35.0</v>
      </c>
      <c r="S166" s="8">
        <v>20.0</v>
      </c>
      <c r="T166" s="9">
        <v>299.99</v>
      </c>
      <c r="U166" s="10">
        <v>43441.0</v>
      </c>
      <c r="V166" s="3" t="s">
        <v>336</v>
      </c>
      <c r="W166" s="3"/>
      <c r="X166" s="3"/>
      <c r="Y166" s="3"/>
      <c r="Z166" s="3"/>
    </row>
    <row r="167" ht="11.25" customHeight="1">
      <c r="A167" s="15" t="str">
        <f t="array" ref="A167">IF(ISNA(MATCH($E167,'License characters'!$G$2:$G$10186,0))=TRUE,0,INDEX('License characters'!$A$2:$AH$10186,MATCH($E167,'License characters'!$G$2:$G$10186,0),A$1))</f>
        <v>Eerie Theory</v>
      </c>
      <c r="B167" s="16" t="str">
        <f t="array" ref="B167">IF(ISNA(MATCH($E167,'License characters'!$G$2:$G$10186,0))=TRUE,0,INDEX('License characters'!$G$2:$AH$10186,MATCH($E167,'License characters'!$G$2:$G$10186,0),B$1))</f>
        <v>SHOVP2ST</v>
      </c>
      <c r="C167" s="14"/>
      <c r="D167" s="14"/>
      <c r="E167" s="7">
        <v>338.0</v>
      </c>
      <c r="F167" s="3" t="s">
        <v>788</v>
      </c>
      <c r="G167" s="3" t="s">
        <v>789</v>
      </c>
      <c r="H167" s="3" t="s">
        <v>548</v>
      </c>
      <c r="I167" s="3"/>
      <c r="J167" s="3">
        <v>100.0</v>
      </c>
      <c r="K167" s="3">
        <v>2.0</v>
      </c>
      <c r="L167" s="3">
        <v>0.0</v>
      </c>
      <c r="M167" s="3">
        <v>2.0</v>
      </c>
      <c r="N167" s="3">
        <v>1240.0</v>
      </c>
      <c r="O167" s="3" t="s">
        <v>89</v>
      </c>
      <c r="P167" s="3" t="s">
        <v>90</v>
      </c>
      <c r="Q167" s="3" t="s">
        <v>91</v>
      </c>
      <c r="R167" s="3">
        <v>3.0</v>
      </c>
      <c r="S167" s="8">
        <v>97.0</v>
      </c>
      <c r="T167" s="9">
        <v>299.99</v>
      </c>
      <c r="U167" s="10">
        <v>43441.0</v>
      </c>
      <c r="V167" s="3" t="s">
        <v>336</v>
      </c>
      <c r="W167" s="3"/>
      <c r="X167" s="3"/>
      <c r="Y167" s="3"/>
      <c r="Z167" s="3"/>
    </row>
    <row r="168" ht="11.25" customHeight="1">
      <c r="A168" s="15" t="str">
        <f t="array" ref="A168">IF(ISNA(MATCH($E168,'License characters'!$G$2:$G$10186,0))=TRUE,0,INDEX('License characters'!$A$2:$AH$10186,MATCH($E168,'License characters'!$G$2:$G$10186,0),A$1))</f>
        <v>Capcom</v>
      </c>
      <c r="B168" s="16" t="str">
        <f t="array" ref="B168">IF(ISNA(MATCH($E168,'License characters'!$G$2:$G$10186,0))=TRUE,0,INDEX('License characters'!$G$2:$AH$10186,MATCH($E168,'License characters'!$G$2:$G$10186,0),B$1))</f>
        <v>PHXWDEF</v>
      </c>
      <c r="C168" s="14"/>
      <c r="D168" s="14"/>
      <c r="E168" s="7">
        <v>337.0</v>
      </c>
      <c r="F168" s="3" t="s">
        <v>790</v>
      </c>
      <c r="G168" s="3" t="s">
        <v>791</v>
      </c>
      <c r="H168" s="3" t="s">
        <v>548</v>
      </c>
      <c r="I168" s="3"/>
      <c r="J168" s="3">
        <v>400.0</v>
      </c>
      <c r="K168" s="3">
        <v>6.0</v>
      </c>
      <c r="L168" s="3">
        <v>5.0</v>
      </c>
      <c r="M168" s="3">
        <v>2.0</v>
      </c>
      <c r="N168" s="3">
        <v>1220.0</v>
      </c>
      <c r="O168" s="3" t="s">
        <v>512</v>
      </c>
      <c r="P168" s="3" t="s">
        <v>122</v>
      </c>
      <c r="Q168" s="3" t="s">
        <v>123</v>
      </c>
      <c r="R168" s="3">
        <v>331.0</v>
      </c>
      <c r="S168" s="8">
        <v>0.0</v>
      </c>
      <c r="T168" s="9">
        <v>299.99</v>
      </c>
      <c r="U168" s="10">
        <v>43427.0</v>
      </c>
      <c r="V168" s="3" t="s">
        <v>336</v>
      </c>
      <c r="W168" s="3"/>
      <c r="X168" s="3"/>
      <c r="Y168" s="3"/>
      <c r="Z168" s="3"/>
    </row>
    <row r="169" ht="11.25" customHeight="1">
      <c r="A169" s="15" t="str">
        <f t="array" ref="A169">IF(ISNA(MATCH($E169,'License characters'!$G$2:$G$10186,0))=TRUE,0,INDEX('License characters'!$A$2:$AH$10186,MATCH($E169,'License characters'!$G$2:$G$10186,0),A$1))</f>
        <v>Capcom</v>
      </c>
      <c r="B169" s="16" t="str">
        <f t="array" ref="B169">IF(ISNA(MATCH($E169,'License characters'!$G$2:$G$10186,0))=TRUE,0,INDEX('License characters'!$G$2:$AH$10186,MATCH($E169,'License characters'!$G$2:$G$10186,0),B$1))</f>
        <v>PHXWEX</v>
      </c>
      <c r="C169" s="14"/>
      <c r="D169" s="14"/>
      <c r="E169" s="7">
        <v>336.0</v>
      </c>
      <c r="F169" s="3" t="s">
        <v>792</v>
      </c>
      <c r="G169" s="3" t="s">
        <v>793</v>
      </c>
      <c r="H169" s="3" t="s">
        <v>548</v>
      </c>
      <c r="I169" s="3"/>
      <c r="J169" s="3">
        <v>100.0</v>
      </c>
      <c r="K169" s="3">
        <v>0.0</v>
      </c>
      <c r="L169" s="3">
        <v>1.0</v>
      </c>
      <c r="M169" s="3">
        <v>3.0</v>
      </c>
      <c r="N169" s="3">
        <v>1220.0</v>
      </c>
      <c r="O169" s="3" t="s">
        <v>512</v>
      </c>
      <c r="P169" s="3" t="s">
        <v>122</v>
      </c>
      <c r="Q169" s="3" t="s">
        <v>123</v>
      </c>
      <c r="R169" s="3">
        <v>56.0</v>
      </c>
      <c r="S169" s="8">
        <v>8.0</v>
      </c>
      <c r="T169" s="9">
        <v>229.99</v>
      </c>
      <c r="U169" s="10">
        <v>43427.0</v>
      </c>
      <c r="V169" s="3" t="s">
        <v>336</v>
      </c>
      <c r="W169" s="3"/>
      <c r="X169" s="3"/>
      <c r="Y169" s="3"/>
      <c r="Z169" s="3"/>
    </row>
    <row r="170" ht="11.25" customHeight="1">
      <c r="A170" s="15" t="str">
        <f t="array" ref="A170">IF(ISNA(MATCH($E170,'License characters'!$G$2:$G$10186,0))=TRUE,0,INDEX('License characters'!$A$2:$AH$10186,MATCH($E170,'License characters'!$G$2:$G$10186,0),A$1))</f>
        <v>Capcom</v>
      </c>
      <c r="B170" s="16" t="str">
        <f t="array" ref="B170">IF(ISNA(MATCH($E170,'License characters'!$G$2:$G$10186,0))=TRUE,0,INDEX('License characters'!$G$2:$AH$10186,MATCH($E170,'License characters'!$G$2:$G$10186,0),B$1))</f>
        <v>PHXWST</v>
      </c>
      <c r="C170" s="14"/>
      <c r="D170" s="14"/>
      <c r="E170" s="7">
        <v>335.0</v>
      </c>
      <c r="F170" s="3" t="s">
        <v>794</v>
      </c>
      <c r="G170" s="3" t="s">
        <v>795</v>
      </c>
      <c r="H170" s="3" t="s">
        <v>548</v>
      </c>
      <c r="I170" s="3"/>
      <c r="J170" s="3">
        <v>300.0</v>
      </c>
      <c r="K170" s="3">
        <v>0.0</v>
      </c>
      <c r="L170" s="3">
        <v>0.0</v>
      </c>
      <c r="M170" s="3">
        <v>2.0</v>
      </c>
      <c r="N170" s="3">
        <v>1220.0</v>
      </c>
      <c r="O170" s="3" t="s">
        <v>512</v>
      </c>
      <c r="P170" s="3" t="s">
        <v>122</v>
      </c>
      <c r="Q170" s="3" t="s">
        <v>123</v>
      </c>
      <c r="R170" s="3">
        <v>8.0</v>
      </c>
      <c r="S170" s="8">
        <v>214.0</v>
      </c>
      <c r="T170" s="9">
        <v>229.99</v>
      </c>
      <c r="U170" s="10">
        <v>43427.0</v>
      </c>
      <c r="V170" s="3" t="s">
        <v>336</v>
      </c>
      <c r="W170" s="3"/>
      <c r="X170" s="3"/>
      <c r="Y170" s="3"/>
      <c r="Z170" s="3"/>
    </row>
    <row r="171" ht="11.25" customHeight="1">
      <c r="A171" s="15">
        <f t="array" ref="A171">IF(ISNA(MATCH($E171,'License characters'!$G$2:$G$10186,0))=TRUE,0,INDEX('License characters'!$A$2:$AH$10186,MATCH($E171,'License characters'!$G$2:$G$10186,0),A$1))</f>
        <v>0</v>
      </c>
      <c r="B171" s="16">
        <f t="array" ref="B171">IF(ISNA(MATCH($E171,'License characters'!$G$2:$G$10186,0))=TRUE,0,INDEX('License characters'!$G$2:$AH$10186,MATCH($E171,'License characters'!$G$2:$G$10186,0),B$1))</f>
        <v>0</v>
      </c>
      <c r="C171" s="14"/>
      <c r="D171" s="14"/>
      <c r="E171" s="7">
        <v>334.0</v>
      </c>
      <c r="F171" s="3" t="s">
        <v>796</v>
      </c>
      <c r="G171" s="3" t="s">
        <v>797</v>
      </c>
      <c r="H171" s="3" t="s">
        <v>566</v>
      </c>
      <c r="I171" s="3"/>
      <c r="J171" s="3"/>
      <c r="K171" s="3"/>
      <c r="L171" s="3"/>
      <c r="M171" s="3"/>
      <c r="N171" s="3">
        <v>64.0</v>
      </c>
      <c r="O171" s="3" t="s">
        <v>567</v>
      </c>
      <c r="P171" s="3" t="s">
        <v>128</v>
      </c>
      <c r="Q171" s="3" t="s">
        <v>129</v>
      </c>
      <c r="R171" s="3">
        <v>30.0</v>
      </c>
      <c r="S171" s="8"/>
      <c r="T171" s="9">
        <v>176.0</v>
      </c>
      <c r="U171" s="10"/>
      <c r="V171" s="3" t="s">
        <v>336</v>
      </c>
      <c r="W171" s="3"/>
      <c r="X171" s="3"/>
      <c r="Y171" s="3"/>
      <c r="Z171" s="3"/>
    </row>
    <row r="172" ht="11.25" customHeight="1">
      <c r="A172" s="15" t="str">
        <f t="array" ref="A172">IF(ISNA(MATCH($E172,'License characters'!$G$2:$G$10186,0))=TRUE,0,INDEX('License characters'!$A$2:$AH$10186,MATCH($E172,'License characters'!$G$2:$G$10186,0),A$1))</f>
        <v>Aniplex</v>
      </c>
      <c r="B172" s="16" t="str">
        <f t="array" ref="B172">IF(ISNA(MATCH($E172,'License characters'!$G$2:$G$10186,0))=TRUE,0,INDEX('License characters'!$G$2:$AH$10186,MATCH($E172,'License characters'!$G$2:$G$10186,0),B$1))</f>
        <v>FMAALDEFCOMBO</v>
      </c>
      <c r="C172" s="14"/>
      <c r="D172" s="14"/>
      <c r="E172" s="7">
        <v>333.0</v>
      </c>
      <c r="F172" s="3" t="s">
        <v>798</v>
      </c>
      <c r="G172" s="3" t="s">
        <v>799</v>
      </c>
      <c r="H172" s="3" t="s">
        <v>548</v>
      </c>
      <c r="I172" s="3"/>
      <c r="J172" s="3"/>
      <c r="K172" s="3"/>
      <c r="L172" s="3"/>
      <c r="M172" s="3"/>
      <c r="N172" s="3">
        <v>1140.0</v>
      </c>
      <c r="O172" s="3" t="s">
        <v>800</v>
      </c>
      <c r="P172" s="3" t="s">
        <v>120</v>
      </c>
      <c r="Q172" s="3" t="s">
        <v>121</v>
      </c>
      <c r="R172" s="3">
        <v>32.0</v>
      </c>
      <c r="S172" s="8">
        <v>13.0</v>
      </c>
      <c r="T172" s="9">
        <v>1249.99</v>
      </c>
      <c r="U172" s="10">
        <v>43385.0</v>
      </c>
      <c r="V172" s="3" t="s">
        <v>336</v>
      </c>
      <c r="W172" s="3"/>
      <c r="X172" s="3"/>
      <c r="Y172" s="3"/>
      <c r="Z172" s="3"/>
    </row>
    <row r="173" ht="11.25" customHeight="1">
      <c r="A173" s="15" t="str">
        <f t="array" ref="A173">IF(ISNA(MATCH($E173,'License characters'!$G$2:$G$10186,0))=TRUE,0,INDEX('License characters'!$A$2:$AH$10186,MATCH($E173,'License characters'!$G$2:$G$10186,0),A$1))</f>
        <v>Aniplex</v>
      </c>
      <c r="B173" s="16" t="str">
        <f t="array" ref="B173">IF(ISNA(MATCH($E173,'License characters'!$G$2:$G$10186,0))=TRUE,0,INDEX('License characters'!$G$2:$AH$10186,MATCH($E173,'License characters'!$G$2:$G$10186,0),B$1))</f>
        <v>FMAALEXCOMBO</v>
      </c>
      <c r="C173" s="14"/>
      <c r="D173" s="14"/>
      <c r="E173" s="7">
        <v>332.0</v>
      </c>
      <c r="F173" s="3" t="s">
        <v>801</v>
      </c>
      <c r="G173" s="3" t="s">
        <v>802</v>
      </c>
      <c r="H173" s="3" t="s">
        <v>548</v>
      </c>
      <c r="I173" s="3"/>
      <c r="J173" s="3"/>
      <c r="K173" s="3"/>
      <c r="L173" s="3"/>
      <c r="M173" s="3"/>
      <c r="N173" s="3">
        <v>1140.0</v>
      </c>
      <c r="O173" s="3" t="s">
        <v>800</v>
      </c>
      <c r="P173" s="3" t="s">
        <v>120</v>
      </c>
      <c r="Q173" s="3" t="s">
        <v>121</v>
      </c>
      <c r="R173" s="3">
        <v>6.0</v>
      </c>
      <c r="S173" s="8">
        <v>0.0</v>
      </c>
      <c r="T173" s="9">
        <v>999.99</v>
      </c>
      <c r="U173" s="10">
        <v>43385.0</v>
      </c>
      <c r="V173" s="3" t="s">
        <v>336</v>
      </c>
      <c r="W173" s="3"/>
      <c r="X173" s="3"/>
      <c r="Y173" s="3"/>
      <c r="Z173" s="3"/>
    </row>
    <row r="174" ht="11.25" customHeight="1">
      <c r="A174" s="15" t="str">
        <f t="array" ref="A174">IF(ISNA(MATCH($E174,'License characters'!$G$2:$G$10186,0))=TRUE,0,INDEX('License characters'!$A$2:$AH$10186,MATCH($E174,'License characters'!$G$2:$G$10186,0),A$1))</f>
        <v>Aniplex</v>
      </c>
      <c r="B174" s="16" t="str">
        <f t="array" ref="B174">IF(ISNA(MATCH($E174,'License characters'!$G$2:$G$10186,0))=TRUE,0,INDEX('License characters'!$G$2:$AH$10186,MATCH($E174,'License characters'!$G$2:$G$10186,0),B$1))</f>
        <v>FMAALDEFSL</v>
      </c>
      <c r="C174" s="14"/>
      <c r="D174" s="14"/>
      <c r="E174" s="7">
        <v>331.0</v>
      </c>
      <c r="F174" s="3" t="s">
        <v>803</v>
      </c>
      <c r="G174" s="3" t="s">
        <v>804</v>
      </c>
      <c r="H174" s="3" t="s">
        <v>548</v>
      </c>
      <c r="I174" s="3"/>
      <c r="J174" s="3">
        <v>250.0</v>
      </c>
      <c r="K174" s="3">
        <v>3.0</v>
      </c>
      <c r="L174" s="3">
        <v>5.0</v>
      </c>
      <c r="M174" s="3">
        <v>2.0</v>
      </c>
      <c r="N174" s="3">
        <v>1140.0</v>
      </c>
      <c r="O174" s="3" t="s">
        <v>800</v>
      </c>
      <c r="P174" s="3" t="s">
        <v>120</v>
      </c>
      <c r="Q174" s="3" t="s">
        <v>121</v>
      </c>
      <c r="R174" s="3">
        <v>144.0</v>
      </c>
      <c r="S174" s="8">
        <v>46.0</v>
      </c>
      <c r="T174" s="9">
        <v>699.99</v>
      </c>
      <c r="U174" s="10">
        <v>43385.0</v>
      </c>
      <c r="V174" s="3" t="s">
        <v>336</v>
      </c>
      <c r="W174" s="3"/>
      <c r="X174" s="3"/>
      <c r="Y174" s="3"/>
      <c r="Z174" s="3"/>
    </row>
    <row r="175" ht="11.25" customHeight="1">
      <c r="A175" s="15" t="str">
        <f t="array" ref="A175">IF(ISNA(MATCH($E175,'License characters'!$G$2:$G$10186,0))=TRUE,0,INDEX('License characters'!$A$2:$AH$10186,MATCH($E175,'License characters'!$G$2:$G$10186,0),A$1))</f>
        <v>Aniplex</v>
      </c>
      <c r="B175" s="16" t="str">
        <f t="array" ref="B175">IF(ISNA(MATCH($E175,'License characters'!$G$2:$G$10186,0))=TRUE,0,INDEX('License characters'!$G$2:$AH$10186,MATCH($E175,'License characters'!$G$2:$G$10186,0),B$1))</f>
        <v>FMAALDEFGRY</v>
      </c>
      <c r="C175" s="14"/>
      <c r="D175" s="14"/>
      <c r="E175" s="7">
        <v>330.0</v>
      </c>
      <c r="F175" s="3" t="s">
        <v>805</v>
      </c>
      <c r="G175" s="3" t="s">
        <v>806</v>
      </c>
      <c r="H175" s="3" t="s">
        <v>548</v>
      </c>
      <c r="I175" s="3"/>
      <c r="J175" s="3">
        <v>250.0</v>
      </c>
      <c r="K175" s="3">
        <v>3.0</v>
      </c>
      <c r="L175" s="3">
        <v>5.0</v>
      </c>
      <c r="M175" s="3">
        <v>2.0</v>
      </c>
      <c r="N175" s="3">
        <v>1140.0</v>
      </c>
      <c r="O175" s="3" t="s">
        <v>800</v>
      </c>
      <c r="P175" s="3" t="s">
        <v>120</v>
      </c>
      <c r="Q175" s="3" t="s">
        <v>121</v>
      </c>
      <c r="R175" s="3">
        <v>147.0</v>
      </c>
      <c r="S175" s="8">
        <v>47.0</v>
      </c>
      <c r="T175" s="9">
        <v>699.99</v>
      </c>
      <c r="U175" s="10">
        <v>43385.0</v>
      </c>
      <c r="V175" s="3" t="s">
        <v>336</v>
      </c>
      <c r="W175" s="3"/>
      <c r="X175" s="3"/>
      <c r="Y175" s="3"/>
      <c r="Z175" s="3"/>
    </row>
    <row r="176" ht="11.25" customHeight="1">
      <c r="A176" s="15" t="str">
        <f t="array" ref="A176">IF(ISNA(MATCH($E176,'License characters'!$G$2:$G$10186,0))=TRUE,0,INDEX('License characters'!$A$2:$AH$10186,MATCH($E176,'License characters'!$G$2:$G$10186,0),A$1))</f>
        <v>Aniplex</v>
      </c>
      <c r="B176" s="16" t="str">
        <f t="array" ref="B176">IF(ISNA(MATCH($E176,'License characters'!$G$2:$G$10186,0))=TRUE,0,INDEX('License characters'!$G$2:$AH$10186,MATCH($E176,'License characters'!$G$2:$G$10186,0),B$1))</f>
        <v>FMAALEXSL</v>
      </c>
      <c r="C176" s="14"/>
      <c r="D176" s="14"/>
      <c r="E176" s="7">
        <v>329.0</v>
      </c>
      <c r="F176" s="3" t="s">
        <v>807</v>
      </c>
      <c r="G176" s="3" t="s">
        <v>808</v>
      </c>
      <c r="H176" s="3" t="s">
        <v>548</v>
      </c>
      <c r="I176" s="3"/>
      <c r="J176" s="3">
        <v>100.0</v>
      </c>
      <c r="K176" s="3">
        <v>0.0</v>
      </c>
      <c r="L176" s="3">
        <v>5.0</v>
      </c>
      <c r="M176" s="3">
        <v>2.0</v>
      </c>
      <c r="N176" s="3">
        <v>1140.0</v>
      </c>
      <c r="O176" s="3" t="s">
        <v>800</v>
      </c>
      <c r="P176" s="3" t="s">
        <v>120</v>
      </c>
      <c r="Q176" s="3" t="s">
        <v>121</v>
      </c>
      <c r="R176" s="3">
        <v>46.0</v>
      </c>
      <c r="S176" s="8">
        <v>26.0</v>
      </c>
      <c r="T176" s="9">
        <v>549.99</v>
      </c>
      <c r="U176" s="10">
        <v>43385.0</v>
      </c>
      <c r="V176" s="3" t="s">
        <v>336</v>
      </c>
      <c r="W176" s="3"/>
      <c r="X176" s="3"/>
      <c r="Y176" s="3"/>
      <c r="Z176" s="3"/>
    </row>
    <row r="177" ht="11.25" customHeight="1">
      <c r="A177" s="15" t="str">
        <f t="array" ref="A177">IF(ISNA(MATCH($E177,'License characters'!$G$2:$G$10186,0))=TRUE,0,INDEX('License characters'!$A$2:$AH$10186,MATCH($E177,'License characters'!$G$2:$G$10186,0),A$1))</f>
        <v>Aniplex</v>
      </c>
      <c r="B177" s="16" t="str">
        <f t="array" ref="B177">IF(ISNA(MATCH($E177,'License characters'!$G$2:$G$10186,0))=TRUE,0,INDEX('License characters'!$G$2:$AH$10186,MATCH($E177,'License characters'!$G$2:$G$10186,0),B$1))</f>
        <v>FMAALEXGRY</v>
      </c>
      <c r="C177" s="14"/>
      <c r="D177" s="14"/>
      <c r="E177" s="7">
        <v>328.0</v>
      </c>
      <c r="F177" s="3" t="s">
        <v>809</v>
      </c>
      <c r="G177" s="3" t="s">
        <v>810</v>
      </c>
      <c r="H177" s="3" t="s">
        <v>548</v>
      </c>
      <c r="I177" s="3"/>
      <c r="J177" s="3">
        <v>100.0</v>
      </c>
      <c r="K177" s="3">
        <v>0.0</v>
      </c>
      <c r="L177" s="3">
        <v>6.0</v>
      </c>
      <c r="M177" s="3">
        <v>3.0</v>
      </c>
      <c r="N177" s="3">
        <v>1140.0</v>
      </c>
      <c r="O177" s="3" t="s">
        <v>800</v>
      </c>
      <c r="P177" s="3" t="s">
        <v>120</v>
      </c>
      <c r="Q177" s="3" t="s">
        <v>121</v>
      </c>
      <c r="R177" s="3">
        <v>51.0</v>
      </c>
      <c r="S177" s="8">
        <v>26.0</v>
      </c>
      <c r="T177" s="9">
        <v>549.99</v>
      </c>
      <c r="U177" s="10">
        <v>43385.0</v>
      </c>
      <c r="V177" s="3" t="s">
        <v>336</v>
      </c>
      <c r="W177" s="3"/>
      <c r="X177" s="3"/>
      <c r="Y177" s="3"/>
      <c r="Z177" s="3"/>
    </row>
    <row r="178" ht="11.25" customHeight="1">
      <c r="A178" s="15" t="str">
        <f t="array" ref="A178">IF(ISNA(MATCH($E178,'License characters'!$G$2:$G$10186,0))=TRUE,0,INDEX('License characters'!$A$2:$AH$10186,MATCH($E178,'License characters'!$G$2:$G$10186,0),A$1))</f>
        <v>Aniplex</v>
      </c>
      <c r="B178" s="16" t="str">
        <f t="array" ref="B178">IF(ISNA(MATCH($E178,'License characters'!$G$2:$G$10186,0))=TRUE,0,INDEX('License characters'!$G$2:$AH$10186,MATCH($E178,'License characters'!$G$2:$G$10186,0),B$1))</f>
        <v>FMAALREGSL</v>
      </c>
      <c r="C178" s="14"/>
      <c r="D178" s="14"/>
      <c r="E178" s="7">
        <v>327.0</v>
      </c>
      <c r="F178" s="3" t="s">
        <v>811</v>
      </c>
      <c r="G178" s="3" t="s">
        <v>812</v>
      </c>
      <c r="H178" s="3" t="s">
        <v>548</v>
      </c>
      <c r="I178" s="3"/>
      <c r="J178" s="3">
        <v>250.0</v>
      </c>
      <c r="K178" s="3">
        <v>0.0</v>
      </c>
      <c r="L178" s="3">
        <v>0.0</v>
      </c>
      <c r="M178" s="3">
        <v>2.0</v>
      </c>
      <c r="N178" s="3">
        <v>1140.0</v>
      </c>
      <c r="O178" s="3" t="s">
        <v>800</v>
      </c>
      <c r="P178" s="3" t="s">
        <v>120</v>
      </c>
      <c r="Q178" s="3" t="s">
        <v>121</v>
      </c>
      <c r="R178" s="3">
        <v>4.0</v>
      </c>
      <c r="S178" s="8">
        <v>168.0</v>
      </c>
      <c r="T178" s="9">
        <v>549.99</v>
      </c>
      <c r="U178" s="10">
        <v>43385.0</v>
      </c>
      <c r="V178" s="3" t="s">
        <v>336</v>
      </c>
      <c r="W178" s="3"/>
      <c r="X178" s="3"/>
      <c r="Y178" s="3"/>
      <c r="Z178" s="3"/>
    </row>
    <row r="179" ht="11.25" customHeight="1">
      <c r="A179" s="15" t="str">
        <f t="array" ref="A179">IF(ISNA(MATCH($E179,'License characters'!$G$2:$G$10186,0))=TRUE,0,INDEX('License characters'!$A$2:$AH$10186,MATCH($E179,'License characters'!$G$2:$G$10186,0),A$1))</f>
        <v>Aniplex</v>
      </c>
      <c r="B179" s="16" t="str">
        <f t="array" ref="B179">IF(ISNA(MATCH($E179,'License characters'!$G$2:$G$10186,0))=TRUE,0,INDEX('License characters'!$G$2:$AH$10186,MATCH($E179,'License characters'!$G$2:$G$10186,0),B$1))</f>
        <v>FMAALREGGRY</v>
      </c>
      <c r="C179" s="14"/>
      <c r="D179" s="14"/>
      <c r="E179" s="7">
        <v>326.0</v>
      </c>
      <c r="F179" s="3" t="s">
        <v>813</v>
      </c>
      <c r="G179" s="3" t="s">
        <v>814</v>
      </c>
      <c r="H179" s="3" t="s">
        <v>548</v>
      </c>
      <c r="I179" s="3"/>
      <c r="J179" s="3">
        <v>250.0</v>
      </c>
      <c r="K179" s="3">
        <v>0.0</v>
      </c>
      <c r="L179" s="3">
        <v>0.0</v>
      </c>
      <c r="M179" s="3">
        <v>2.0</v>
      </c>
      <c r="N179" s="3">
        <v>1140.0</v>
      </c>
      <c r="O179" s="3" t="s">
        <v>800</v>
      </c>
      <c r="P179" s="3" t="s">
        <v>120</v>
      </c>
      <c r="Q179" s="3" t="s">
        <v>121</v>
      </c>
      <c r="R179" s="3">
        <v>2.0</v>
      </c>
      <c r="S179" s="8">
        <v>140.0</v>
      </c>
      <c r="T179" s="9">
        <v>549.99</v>
      </c>
      <c r="U179" s="10">
        <v>43385.0</v>
      </c>
      <c r="V179" s="3" t="s">
        <v>336</v>
      </c>
      <c r="W179" s="3"/>
      <c r="X179" s="3"/>
      <c r="Y179" s="3"/>
      <c r="Z179" s="3"/>
    </row>
    <row r="180" ht="11.25" customHeight="1">
      <c r="A180" s="15" t="str">
        <f t="array" ref="A180">IF(ISNA(MATCH($E180,'License characters'!$G$2:$G$10186,0))=TRUE,0,INDEX('License characters'!$A$2:$AH$10186,MATCH($E180,'License characters'!$G$2:$G$10186,0),A$1))</f>
        <v>Activision</v>
      </c>
      <c r="B180" s="16" t="str">
        <f t="array" ref="B180">IF(ISNA(MATCH($E180,'License characters'!$G$2:$G$10186,0))=TRUE,0,INDEX('License characters'!$G$2:$AH$10186,MATCH($E180,'License characters'!$G$2:$G$10186,0),B$1))</f>
        <v>TFSPYROR</v>
      </c>
      <c r="C180" s="14"/>
      <c r="D180" s="14"/>
      <c r="E180" s="7">
        <v>325.0</v>
      </c>
      <c r="F180" s="3" t="s">
        <v>815</v>
      </c>
      <c r="G180" s="3" t="s">
        <v>816</v>
      </c>
      <c r="H180" s="3" t="s">
        <v>671</v>
      </c>
      <c r="I180" s="3"/>
      <c r="J180" s="3"/>
      <c r="K180" s="3"/>
      <c r="L180" s="3"/>
      <c r="M180" s="3"/>
      <c r="N180" s="3">
        <v>1080.0</v>
      </c>
      <c r="O180" s="3" t="s">
        <v>119</v>
      </c>
      <c r="P180" s="3" t="s">
        <v>118</v>
      </c>
      <c r="Q180" s="3" t="s">
        <v>119</v>
      </c>
      <c r="R180" s="3">
        <v>0.0</v>
      </c>
      <c r="S180" s="8"/>
      <c r="T180" s="9">
        <v>99.99</v>
      </c>
      <c r="U180" s="10">
        <v>43371.0</v>
      </c>
      <c r="V180" s="3" t="s">
        <v>334</v>
      </c>
      <c r="W180" s="3"/>
      <c r="X180" s="3"/>
      <c r="Y180" s="3"/>
      <c r="Z180" s="3"/>
    </row>
    <row r="181" ht="11.25" customHeight="1">
      <c r="A181" s="15" t="str">
        <f t="array" ref="A181">IF(ISNA(MATCH($E181,'License characters'!$G$2:$G$10186,0))=TRUE,0,INDEX('License characters'!$A$2:$AH$10186,MATCH($E181,'License characters'!$G$2:$G$10186,0),A$1))</f>
        <v>Activision</v>
      </c>
      <c r="B181" s="16" t="str">
        <f t="array" ref="B181">IF(ISNA(MATCH($E181,'License characters'!$G$2:$G$10186,0))=TRUE,0,INDEX('License characters'!$G$2:$AH$10186,MATCH($E181,'License characters'!$G$2:$G$10186,0),B$1))</f>
        <v>TFSPYROEX</v>
      </c>
      <c r="C181" s="14"/>
      <c r="D181" s="14"/>
      <c r="E181" s="7">
        <v>324.0</v>
      </c>
      <c r="F181" s="3" t="s">
        <v>817</v>
      </c>
      <c r="G181" s="3" t="s">
        <v>818</v>
      </c>
      <c r="H181" s="3" t="s">
        <v>668</v>
      </c>
      <c r="I181" s="3"/>
      <c r="J181" s="3">
        <v>3000.0</v>
      </c>
      <c r="K181" s="3"/>
      <c r="L181" s="3"/>
      <c r="M181" s="3"/>
      <c r="N181" s="3">
        <v>1080.0</v>
      </c>
      <c r="O181" s="3" t="s">
        <v>119</v>
      </c>
      <c r="P181" s="3" t="s">
        <v>118</v>
      </c>
      <c r="Q181" s="3" t="s">
        <v>119</v>
      </c>
      <c r="R181" s="3">
        <v>2893.0</v>
      </c>
      <c r="S181" s="8"/>
      <c r="T181" s="9">
        <v>99.99</v>
      </c>
      <c r="U181" s="10">
        <v>43371.0</v>
      </c>
      <c r="V181" s="3" t="s">
        <v>334</v>
      </c>
      <c r="W181" s="3"/>
      <c r="X181" s="3"/>
      <c r="Y181" s="3"/>
      <c r="Z181" s="3"/>
    </row>
    <row r="182" ht="11.25" customHeight="1">
      <c r="A182" s="15" t="str">
        <f t="array" ref="A182">IF(ISNA(MATCH($E182,'License characters'!$G$2:$G$10186,0))=TRUE,0,INDEX('License characters'!$A$2:$AH$10186,MATCH($E182,'License characters'!$G$2:$G$10186,0),A$1))</f>
        <v>Sega</v>
      </c>
      <c r="B182" s="16" t="str">
        <f t="array" ref="B182">IF(ISNA(MATCH($E182,'License characters'!$G$2:$G$10186,0))=TRUE,0,INDEX('License characters'!$G$2:$AH$10186,MATCH($E182,'License characters'!$G$2:$G$10186,0),B$1))</f>
        <v>SNVSCHOP</v>
      </c>
      <c r="C182" s="14"/>
      <c r="D182" s="14"/>
      <c r="E182" s="7">
        <v>323.0</v>
      </c>
      <c r="F182" s="3" t="s">
        <v>819</v>
      </c>
      <c r="G182" s="3" t="s">
        <v>820</v>
      </c>
      <c r="H182" s="3" t="s">
        <v>566</v>
      </c>
      <c r="I182" s="3"/>
      <c r="J182" s="3"/>
      <c r="K182" s="3"/>
      <c r="L182" s="3"/>
      <c r="M182" s="3"/>
      <c r="N182" s="3">
        <v>1400.0</v>
      </c>
      <c r="O182" s="3" t="s">
        <v>571</v>
      </c>
      <c r="P182" s="3" t="s">
        <v>130</v>
      </c>
      <c r="Q182" s="3" t="s">
        <v>131</v>
      </c>
      <c r="R182" s="3">
        <v>149.0</v>
      </c>
      <c r="S182" s="8"/>
      <c r="T182" s="9">
        <v>384.99</v>
      </c>
      <c r="U182" s="10">
        <v>43350.0</v>
      </c>
      <c r="V182" s="3" t="s">
        <v>336</v>
      </c>
      <c r="W182" s="3"/>
      <c r="X182" s="3"/>
      <c r="Y182" s="3"/>
      <c r="Z182" s="3"/>
    </row>
    <row r="183" ht="11.25" customHeight="1">
      <c r="A183" s="15">
        <f t="array" ref="A183">IF(ISNA(MATCH($E183,'License characters'!$G$2:$G$10186,0))=TRUE,0,INDEX('License characters'!$A$2:$AH$10186,MATCH($E183,'License characters'!$G$2:$G$10186,0),A$1))</f>
        <v>0</v>
      </c>
      <c r="B183" s="16">
        <f t="array" ref="B183">IF(ISNA(MATCH($E183,'License characters'!$G$2:$G$10186,0))=TRUE,0,INDEX('License characters'!$G$2:$AH$10186,MATCH($E183,'License characters'!$G$2:$G$10186,0),B$1))</f>
        <v>0</v>
      </c>
      <c r="C183" s="14"/>
      <c r="D183" s="14"/>
      <c r="E183" s="7">
        <v>322.0</v>
      </c>
      <c r="F183" s="3" t="s">
        <v>821</v>
      </c>
      <c r="G183" s="3" t="s">
        <v>822</v>
      </c>
      <c r="H183" s="3" t="s">
        <v>566</v>
      </c>
      <c r="I183" s="3"/>
      <c r="J183" s="3"/>
      <c r="K183" s="3"/>
      <c r="L183" s="3"/>
      <c r="M183" s="3"/>
      <c r="N183" s="3">
        <v>64.0</v>
      </c>
      <c r="O183" s="3" t="s">
        <v>567</v>
      </c>
      <c r="P183" s="3" t="s">
        <v>128</v>
      </c>
      <c r="Q183" s="3" t="s">
        <v>129</v>
      </c>
      <c r="R183" s="3">
        <v>32.0</v>
      </c>
      <c r="S183" s="8"/>
      <c r="T183" s="9">
        <v>115.0</v>
      </c>
      <c r="U183" s="10"/>
      <c r="V183" s="3" t="s">
        <v>336</v>
      </c>
      <c r="W183" s="3"/>
      <c r="X183" s="3"/>
      <c r="Y183" s="3"/>
      <c r="Z183" s="3"/>
    </row>
    <row r="184" ht="11.25" customHeight="1">
      <c r="A184" s="15">
        <f t="array" ref="A184">IF(ISNA(MATCH($E184,'License characters'!$G$2:$G$10186,0))=TRUE,0,INDEX('License characters'!$A$2:$AH$10186,MATCH($E184,'License characters'!$G$2:$G$10186,0),A$1))</f>
        <v>0</v>
      </c>
      <c r="B184" s="16">
        <f t="array" ref="B184">IF(ISNA(MATCH($E184,'License characters'!$G$2:$G$10186,0))=TRUE,0,INDEX('License characters'!$G$2:$AH$10186,MATCH($E184,'License characters'!$G$2:$G$10186,0),B$1))</f>
        <v>0</v>
      </c>
      <c r="C184" s="14"/>
      <c r="D184" s="14"/>
      <c r="E184" s="7">
        <v>321.0</v>
      </c>
      <c r="F184" s="3" t="s">
        <v>823</v>
      </c>
      <c r="G184" s="3" t="s">
        <v>824</v>
      </c>
      <c r="H184" s="3" t="s">
        <v>566</v>
      </c>
      <c r="I184" s="3"/>
      <c r="J184" s="3"/>
      <c r="K184" s="3"/>
      <c r="L184" s="3"/>
      <c r="M184" s="3"/>
      <c r="N184" s="3">
        <v>64.0</v>
      </c>
      <c r="O184" s="3" t="s">
        <v>567</v>
      </c>
      <c r="P184" s="3" t="s">
        <v>128</v>
      </c>
      <c r="Q184" s="3" t="s">
        <v>129</v>
      </c>
      <c r="R184" s="3">
        <v>22.0</v>
      </c>
      <c r="S184" s="8"/>
      <c r="T184" s="9">
        <v>54.0</v>
      </c>
      <c r="U184" s="10"/>
      <c r="V184" s="3" t="s">
        <v>336</v>
      </c>
      <c r="W184" s="3"/>
      <c r="X184" s="3"/>
      <c r="Y184" s="3"/>
      <c r="Z184" s="3"/>
    </row>
    <row r="185" ht="11.25" customHeight="1">
      <c r="A185" s="15">
        <f t="array" ref="A185">IF(ISNA(MATCH($E185,'License characters'!$G$2:$G$10186,0))=TRUE,0,INDEX('License characters'!$A$2:$AH$10186,MATCH($E185,'License characters'!$G$2:$G$10186,0),A$1))</f>
        <v>0</v>
      </c>
      <c r="B185" s="16">
        <f t="array" ref="B185">IF(ISNA(MATCH($E185,'License characters'!$G$2:$G$10186,0))=TRUE,0,INDEX('License characters'!$G$2:$AH$10186,MATCH($E185,'License characters'!$G$2:$G$10186,0),B$1))</f>
        <v>0</v>
      </c>
      <c r="C185" s="14"/>
      <c r="D185" s="14"/>
      <c r="E185" s="7">
        <v>318.0</v>
      </c>
      <c r="F185" s="3" t="s">
        <v>825</v>
      </c>
      <c r="G185" s="3" t="s">
        <v>826</v>
      </c>
      <c r="H185" s="3" t="s">
        <v>566</v>
      </c>
      <c r="I185" s="3"/>
      <c r="J185" s="3">
        <v>1700.0</v>
      </c>
      <c r="K185" s="3"/>
      <c r="L185" s="3"/>
      <c r="M185" s="3"/>
      <c r="N185" s="3">
        <v>1030.0</v>
      </c>
      <c r="O185" s="3" t="s">
        <v>338</v>
      </c>
      <c r="P185" s="3" t="s">
        <v>104</v>
      </c>
      <c r="Q185" s="3" t="s">
        <v>105</v>
      </c>
      <c r="R185" s="3">
        <v>0.0</v>
      </c>
      <c r="S185" s="8"/>
      <c r="T185" s="9">
        <v>484.99</v>
      </c>
      <c r="U185" s="10">
        <v>43231.0</v>
      </c>
      <c r="V185" s="3" t="s">
        <v>336</v>
      </c>
      <c r="W185" s="3"/>
      <c r="X185" s="3"/>
      <c r="Y185" s="3"/>
      <c r="Z185" s="3"/>
    </row>
    <row r="186" ht="11.25" customHeight="1">
      <c r="A186" s="15">
        <f t="array" ref="A186">IF(ISNA(MATCH($E186,'License characters'!$G$2:$G$10186,0))=TRUE,0,INDEX('License characters'!$A$2:$AH$10186,MATCH($E186,'License characters'!$G$2:$G$10186,0),A$1))</f>
        <v>0</v>
      </c>
      <c r="B186" s="16">
        <f t="array" ref="B186">IF(ISNA(MATCH($E186,'License characters'!$G$2:$G$10186,0))=TRUE,0,INDEX('License characters'!$G$2:$AH$10186,MATCH($E186,'License characters'!$G$2:$G$10186,0),B$1))</f>
        <v>0</v>
      </c>
      <c r="C186" s="14"/>
      <c r="D186" s="14"/>
      <c r="E186" s="7">
        <v>317.0</v>
      </c>
      <c r="F186" s="3" t="s">
        <v>827</v>
      </c>
      <c r="G186" s="3" t="s">
        <v>828</v>
      </c>
      <c r="H186" s="3" t="s">
        <v>566</v>
      </c>
      <c r="I186" s="3"/>
      <c r="J186" s="3">
        <v>675.0</v>
      </c>
      <c r="K186" s="3"/>
      <c r="L186" s="3"/>
      <c r="M186" s="3"/>
      <c r="N186" s="3">
        <v>1070.0</v>
      </c>
      <c r="O186" s="3" t="s">
        <v>99</v>
      </c>
      <c r="P186" s="3" t="s">
        <v>98</v>
      </c>
      <c r="Q186" s="3" t="s">
        <v>99</v>
      </c>
      <c r="R186" s="3">
        <v>0.0</v>
      </c>
      <c r="S186" s="8"/>
      <c r="T186" s="9">
        <v>374.99</v>
      </c>
      <c r="U186" s="10"/>
      <c r="V186" s="3" t="s">
        <v>336</v>
      </c>
      <c r="W186" s="3"/>
      <c r="X186" s="3"/>
      <c r="Y186" s="3"/>
      <c r="Z186" s="3"/>
    </row>
    <row r="187" ht="11.25" customHeight="1">
      <c r="A187" s="15">
        <f t="array" ref="A187">IF(ISNA(MATCH($E187,'License characters'!$G$2:$G$10186,0))=TRUE,0,INDEX('License characters'!$A$2:$AH$10186,MATCH($E187,'License characters'!$G$2:$G$10186,0),A$1))</f>
        <v>0</v>
      </c>
      <c r="B187" s="16">
        <f t="array" ref="B187">IF(ISNA(MATCH($E187,'License characters'!$G$2:$G$10186,0))=TRUE,0,INDEX('License characters'!$G$2:$AH$10186,MATCH($E187,'License characters'!$G$2:$G$10186,0),B$1))</f>
        <v>0</v>
      </c>
      <c r="C187" s="14"/>
      <c r="D187" s="14"/>
      <c r="E187" s="7">
        <v>316.0</v>
      </c>
      <c r="F187" s="3" t="s">
        <v>829</v>
      </c>
      <c r="G187" s="3" t="s">
        <v>830</v>
      </c>
      <c r="H187" s="3" t="s">
        <v>566</v>
      </c>
      <c r="I187" s="3"/>
      <c r="J187" s="3"/>
      <c r="K187" s="3"/>
      <c r="L187" s="3"/>
      <c r="M187" s="3"/>
      <c r="N187" s="3">
        <v>1320.0</v>
      </c>
      <c r="O187" s="3" t="s">
        <v>372</v>
      </c>
      <c r="P187" s="3" t="s">
        <v>116</v>
      </c>
      <c r="Q187" s="3" t="s">
        <v>117</v>
      </c>
      <c r="R187" s="3">
        <v>0.0</v>
      </c>
      <c r="S187" s="8"/>
      <c r="T187" s="9">
        <v>524.99</v>
      </c>
      <c r="U187" s="10">
        <v>43329.0</v>
      </c>
      <c r="V187" s="3" t="s">
        <v>336</v>
      </c>
      <c r="W187" s="3"/>
      <c r="X187" s="3"/>
      <c r="Y187" s="3"/>
      <c r="Z187" s="3"/>
    </row>
    <row r="188" ht="11.25" customHeight="1">
      <c r="A188" s="15">
        <f t="array" ref="A188">IF(ISNA(MATCH($E188,'License characters'!$G$2:$G$10186,0))=TRUE,0,INDEX('License characters'!$A$2:$AH$10186,MATCH($E188,'License characters'!$G$2:$G$10186,0),A$1))</f>
        <v>0</v>
      </c>
      <c r="B188" s="16">
        <f t="array" ref="B188">IF(ISNA(MATCH($E188,'License characters'!$G$2:$G$10186,0))=TRUE,0,INDEX('License characters'!$G$2:$AH$10186,MATCH($E188,'License characters'!$G$2:$G$10186,0),B$1))</f>
        <v>0</v>
      </c>
      <c r="C188" s="14"/>
      <c r="D188" s="14"/>
      <c r="E188" s="7">
        <v>315.0</v>
      </c>
      <c r="F188" s="3" t="s">
        <v>831</v>
      </c>
      <c r="G188" s="3" t="s">
        <v>832</v>
      </c>
      <c r="H188" s="3" t="s">
        <v>566</v>
      </c>
      <c r="I188" s="3"/>
      <c r="J188" s="3"/>
      <c r="K188" s="3"/>
      <c r="L188" s="3"/>
      <c r="M188" s="3"/>
      <c r="N188" s="3">
        <v>1080.0</v>
      </c>
      <c r="O188" s="3" t="s">
        <v>119</v>
      </c>
      <c r="P188" s="3" t="s">
        <v>118</v>
      </c>
      <c r="Q188" s="3" t="s">
        <v>119</v>
      </c>
      <c r="R188" s="3">
        <v>0.0</v>
      </c>
      <c r="S188" s="8"/>
      <c r="T188" s="9">
        <v>99.99</v>
      </c>
      <c r="U188" s="10"/>
      <c r="V188" s="3" t="s">
        <v>334</v>
      </c>
      <c r="W188" s="3"/>
      <c r="X188" s="3"/>
      <c r="Y188" s="3"/>
      <c r="Z188" s="3"/>
    </row>
    <row r="189" ht="11.25" customHeight="1">
      <c r="A189" s="15">
        <f t="array" ref="A189">IF(ISNA(MATCH($E189,'License characters'!$G$2:$G$10186,0))=TRUE,0,INDEX('License characters'!$A$2:$AH$10186,MATCH($E189,'License characters'!$G$2:$G$10186,0),A$1))</f>
        <v>0</v>
      </c>
      <c r="B189" s="16">
        <f t="array" ref="B189">IF(ISNA(MATCH($E189,'License characters'!$G$2:$G$10186,0))=TRUE,0,INDEX('License characters'!$G$2:$AH$10186,MATCH($E189,'License characters'!$G$2:$G$10186,0),B$1))</f>
        <v>0</v>
      </c>
      <c r="C189" s="14"/>
      <c r="D189" s="14"/>
      <c r="E189" s="7">
        <v>314.0</v>
      </c>
      <c r="F189" s="3" t="s">
        <v>833</v>
      </c>
      <c r="G189" s="3" t="s">
        <v>834</v>
      </c>
      <c r="H189" s="3" t="s">
        <v>566</v>
      </c>
      <c r="I189" s="3"/>
      <c r="J189" s="3"/>
      <c r="K189" s="3"/>
      <c r="L189" s="3"/>
      <c r="M189" s="3"/>
      <c r="N189" s="3">
        <v>1330.0</v>
      </c>
      <c r="O189" s="3" t="s">
        <v>691</v>
      </c>
      <c r="P189" s="3" t="s">
        <v>134</v>
      </c>
      <c r="Q189" s="3" t="s">
        <v>726</v>
      </c>
      <c r="R189" s="3">
        <v>0.0</v>
      </c>
      <c r="S189" s="8"/>
      <c r="T189" s="9">
        <v>269.99</v>
      </c>
      <c r="U189" s="10"/>
      <c r="V189" s="3" t="s">
        <v>334</v>
      </c>
      <c r="W189" s="3"/>
      <c r="X189" s="3"/>
      <c r="Y189" s="3"/>
      <c r="Z189" s="3"/>
    </row>
    <row r="190" ht="11.25" customHeight="1">
      <c r="A190" s="15">
        <f t="array" ref="A190">IF(ISNA(MATCH($E190,'License characters'!$G$2:$G$10186,0))=TRUE,0,INDEX('License characters'!$A$2:$AH$10186,MATCH($E190,'License characters'!$G$2:$G$10186,0),A$1))</f>
        <v>0</v>
      </c>
      <c r="B190" s="16">
        <f t="array" ref="B190">IF(ISNA(MATCH($E190,'License characters'!$G$2:$G$10186,0))=TRUE,0,INDEX('License characters'!$G$2:$AH$10186,MATCH($E190,'License characters'!$G$2:$G$10186,0),B$1))</f>
        <v>0</v>
      </c>
      <c r="C190" s="14"/>
      <c r="D190" s="14"/>
      <c r="E190" s="7">
        <v>313.0</v>
      </c>
      <c r="F190" s="3" t="s">
        <v>835</v>
      </c>
      <c r="G190" s="3" t="s">
        <v>836</v>
      </c>
      <c r="H190" s="3" t="s">
        <v>566</v>
      </c>
      <c r="I190" s="3"/>
      <c r="J190" s="3"/>
      <c r="K190" s="3"/>
      <c r="L190" s="3"/>
      <c r="M190" s="3"/>
      <c r="N190" s="3">
        <v>1330.0</v>
      </c>
      <c r="O190" s="3" t="s">
        <v>691</v>
      </c>
      <c r="P190" s="3" t="s">
        <v>134</v>
      </c>
      <c r="Q190" s="3" t="s">
        <v>726</v>
      </c>
      <c r="R190" s="3">
        <v>0.0</v>
      </c>
      <c r="S190" s="8"/>
      <c r="T190" s="9">
        <v>184.99</v>
      </c>
      <c r="U190" s="10"/>
      <c r="V190" s="3" t="s">
        <v>334</v>
      </c>
      <c r="W190" s="3"/>
      <c r="X190" s="3"/>
      <c r="Y190" s="3"/>
      <c r="Z190" s="3"/>
    </row>
    <row r="191" ht="11.25" customHeight="1">
      <c r="A191" s="15">
        <f t="array" ref="A191">IF(ISNA(MATCH($E191,'License characters'!$G$2:$G$10186,0))=TRUE,0,INDEX('License characters'!$A$2:$AH$10186,MATCH($E191,'License characters'!$G$2:$G$10186,0),A$1))</f>
        <v>0</v>
      </c>
      <c r="B191" s="16">
        <f t="array" ref="B191">IF(ISNA(MATCH($E191,'License characters'!$G$2:$G$10186,0))=TRUE,0,INDEX('License characters'!$G$2:$AH$10186,MATCH($E191,'License characters'!$G$2:$G$10186,0),B$1))</f>
        <v>0</v>
      </c>
      <c r="C191" s="14"/>
      <c r="D191" s="14"/>
      <c r="E191" s="7">
        <v>312.0</v>
      </c>
      <c r="F191" s="3" t="s">
        <v>837</v>
      </c>
      <c r="G191" s="3" t="s">
        <v>838</v>
      </c>
      <c r="H191" s="3" t="s">
        <v>566</v>
      </c>
      <c r="I191" s="3"/>
      <c r="J191" s="3"/>
      <c r="K191" s="3"/>
      <c r="L191" s="3"/>
      <c r="M191" s="3"/>
      <c r="N191" s="3">
        <v>1330.0</v>
      </c>
      <c r="O191" s="3" t="s">
        <v>691</v>
      </c>
      <c r="P191" s="3" t="s">
        <v>134</v>
      </c>
      <c r="Q191" s="3" t="s">
        <v>726</v>
      </c>
      <c r="R191" s="3">
        <v>0.0</v>
      </c>
      <c r="S191" s="8"/>
      <c r="T191" s="9">
        <v>184.99</v>
      </c>
      <c r="U191" s="10"/>
      <c r="V191" s="3" t="s">
        <v>334</v>
      </c>
      <c r="W191" s="3"/>
      <c r="X191" s="3"/>
      <c r="Y191" s="3"/>
      <c r="Z191" s="3"/>
    </row>
    <row r="192" ht="11.25" customHeight="1">
      <c r="A192" s="15">
        <f t="array" ref="A192">IF(ISNA(MATCH($E192,'License characters'!$G$2:$G$10186,0))=TRUE,0,INDEX('License characters'!$A$2:$AH$10186,MATCH($E192,'License characters'!$G$2:$G$10186,0),A$1))</f>
        <v>0</v>
      </c>
      <c r="B192" s="16">
        <f t="array" ref="B192">IF(ISNA(MATCH($E192,'License characters'!$G$2:$G$10186,0))=TRUE,0,INDEX('License characters'!$G$2:$AH$10186,MATCH($E192,'License characters'!$G$2:$G$10186,0),B$1))</f>
        <v>0</v>
      </c>
      <c r="C192" s="14"/>
      <c r="D192" s="14"/>
      <c r="E192" s="7">
        <v>311.0</v>
      </c>
      <c r="F192" s="3" t="s">
        <v>839</v>
      </c>
      <c r="G192" s="3" t="s">
        <v>840</v>
      </c>
      <c r="H192" s="3" t="s">
        <v>566</v>
      </c>
      <c r="I192" s="3"/>
      <c r="J192" s="3"/>
      <c r="K192" s="3"/>
      <c r="L192" s="3"/>
      <c r="M192" s="3"/>
      <c r="N192" s="3">
        <v>1330.0</v>
      </c>
      <c r="O192" s="3" t="s">
        <v>691</v>
      </c>
      <c r="P192" s="3" t="s">
        <v>134</v>
      </c>
      <c r="Q192" s="3" t="s">
        <v>726</v>
      </c>
      <c r="R192" s="3">
        <v>0.0</v>
      </c>
      <c r="S192" s="8"/>
      <c r="T192" s="9">
        <v>99.99</v>
      </c>
      <c r="U192" s="10"/>
      <c r="V192" s="3" t="s">
        <v>334</v>
      </c>
      <c r="W192" s="3"/>
      <c r="X192" s="3"/>
      <c r="Y192" s="3"/>
      <c r="Z192" s="3"/>
    </row>
    <row r="193" ht="11.25" customHeight="1">
      <c r="A193" s="15">
        <f t="array" ref="A193">IF(ISNA(MATCH($E193,'License characters'!$G$2:$G$10186,0))=TRUE,0,INDEX('License characters'!$A$2:$AH$10186,MATCH($E193,'License characters'!$G$2:$G$10186,0),A$1))</f>
        <v>0</v>
      </c>
      <c r="B193" s="16">
        <f t="array" ref="B193">IF(ISNA(MATCH($E193,'License characters'!$G$2:$G$10186,0))=TRUE,0,INDEX('License characters'!$G$2:$AH$10186,MATCH($E193,'License characters'!$G$2:$G$10186,0),B$1))</f>
        <v>0</v>
      </c>
      <c r="C193" s="14"/>
      <c r="D193" s="14"/>
      <c r="E193" s="7">
        <v>310.0</v>
      </c>
      <c r="F193" s="3" t="s">
        <v>841</v>
      </c>
      <c r="G193" s="3" t="s">
        <v>842</v>
      </c>
      <c r="H193" s="3" t="s">
        <v>566</v>
      </c>
      <c r="I193" s="3"/>
      <c r="J193" s="3"/>
      <c r="K193" s="3"/>
      <c r="L193" s="3"/>
      <c r="M193" s="3"/>
      <c r="N193" s="3">
        <v>1330.0</v>
      </c>
      <c r="O193" s="3" t="s">
        <v>691</v>
      </c>
      <c r="P193" s="3" t="s">
        <v>134</v>
      </c>
      <c r="Q193" s="3" t="s">
        <v>726</v>
      </c>
      <c r="R193" s="3">
        <v>0.0</v>
      </c>
      <c r="S193" s="8"/>
      <c r="T193" s="9">
        <v>99.99</v>
      </c>
      <c r="U193" s="10"/>
      <c r="V193" s="3" t="s">
        <v>334</v>
      </c>
      <c r="W193" s="3"/>
      <c r="X193" s="3"/>
      <c r="Y193" s="3"/>
      <c r="Z193" s="3"/>
    </row>
    <row r="194" ht="11.25" customHeight="1">
      <c r="A194" s="15">
        <f t="array" ref="A194">IF(ISNA(MATCH($E194,'License characters'!$G$2:$G$10186,0))=TRUE,0,INDEX('License characters'!$A$2:$AH$10186,MATCH($E194,'License characters'!$G$2:$G$10186,0),A$1))</f>
        <v>0</v>
      </c>
      <c r="B194" s="16">
        <f t="array" ref="B194">IF(ISNA(MATCH($E194,'License characters'!$G$2:$G$10186,0))=TRUE,0,INDEX('License characters'!$G$2:$AH$10186,MATCH($E194,'License characters'!$G$2:$G$10186,0),B$1))</f>
        <v>0</v>
      </c>
      <c r="C194" s="14"/>
      <c r="D194" s="14"/>
      <c r="E194" s="7">
        <v>309.0</v>
      </c>
      <c r="F194" s="3" t="s">
        <v>843</v>
      </c>
      <c r="G194" s="3" t="s">
        <v>844</v>
      </c>
      <c r="H194" s="3" t="s">
        <v>566</v>
      </c>
      <c r="I194" s="3"/>
      <c r="J194" s="3"/>
      <c r="K194" s="3"/>
      <c r="L194" s="3"/>
      <c r="M194" s="3"/>
      <c r="N194" s="3">
        <v>1330.0</v>
      </c>
      <c r="O194" s="3" t="s">
        <v>691</v>
      </c>
      <c r="P194" s="3" t="s">
        <v>134</v>
      </c>
      <c r="Q194" s="3" t="s">
        <v>726</v>
      </c>
      <c r="R194" s="3">
        <v>0.0</v>
      </c>
      <c r="S194" s="8"/>
      <c r="T194" s="9">
        <v>99.99</v>
      </c>
      <c r="U194" s="10"/>
      <c r="V194" s="3" t="s">
        <v>334</v>
      </c>
      <c r="W194" s="3"/>
      <c r="X194" s="3"/>
      <c r="Y194" s="3"/>
      <c r="Z194" s="3"/>
    </row>
    <row r="195" ht="11.25" customHeight="1">
      <c r="A195" s="15">
        <f t="array" ref="A195">IF(ISNA(MATCH($E195,'License characters'!$G$2:$G$10186,0))=TRUE,0,INDEX('License characters'!$A$2:$AH$10186,MATCH($E195,'License characters'!$G$2:$G$10186,0),A$1))</f>
        <v>0</v>
      </c>
      <c r="B195" s="16">
        <f t="array" ref="B195">IF(ISNA(MATCH($E195,'License characters'!$G$2:$G$10186,0))=TRUE,0,INDEX('License characters'!$G$2:$AH$10186,MATCH($E195,'License characters'!$G$2:$G$10186,0),B$1))</f>
        <v>0</v>
      </c>
      <c r="C195" s="14"/>
      <c r="D195" s="14"/>
      <c r="E195" s="7">
        <v>308.0</v>
      </c>
      <c r="F195" s="3" t="s">
        <v>845</v>
      </c>
      <c r="G195" s="3" t="s">
        <v>846</v>
      </c>
      <c r="H195" s="3" t="s">
        <v>671</v>
      </c>
      <c r="I195" s="3"/>
      <c r="J195" s="3"/>
      <c r="K195" s="3"/>
      <c r="L195" s="3"/>
      <c r="M195" s="3"/>
      <c r="N195" s="3">
        <v>1360.0</v>
      </c>
      <c r="O195" s="3" t="s">
        <v>374</v>
      </c>
      <c r="P195" s="3" t="s">
        <v>444</v>
      </c>
      <c r="Q195" s="3" t="s">
        <v>741</v>
      </c>
      <c r="R195" s="3">
        <v>24.0</v>
      </c>
      <c r="S195" s="8"/>
      <c r="T195" s="9">
        <v>99.99</v>
      </c>
      <c r="U195" s="10"/>
      <c r="V195" s="3" t="s">
        <v>334</v>
      </c>
      <c r="W195" s="3"/>
      <c r="X195" s="3"/>
      <c r="Y195" s="3"/>
      <c r="Z195" s="3"/>
    </row>
    <row r="196" ht="11.25" customHeight="1">
      <c r="A196" s="15">
        <f t="array" ref="A196">IF(ISNA(MATCH($E196,'License characters'!$G$2:$G$10186,0))=TRUE,0,INDEX('License characters'!$A$2:$AH$10186,MATCH($E196,'License characters'!$G$2:$G$10186,0),A$1))</f>
        <v>0</v>
      </c>
      <c r="B196" s="16">
        <f t="array" ref="B196">IF(ISNA(MATCH($E196,'License characters'!$G$2:$G$10186,0))=TRUE,0,INDEX('License characters'!$G$2:$AH$10186,MATCH($E196,'License characters'!$G$2:$G$10186,0),B$1))</f>
        <v>0</v>
      </c>
      <c r="C196" s="14"/>
      <c r="D196" s="14"/>
      <c r="E196" s="7">
        <v>307.0</v>
      </c>
      <c r="F196" s="3" t="s">
        <v>847</v>
      </c>
      <c r="G196" s="3" t="s">
        <v>848</v>
      </c>
      <c r="H196" s="3" t="s">
        <v>566</v>
      </c>
      <c r="I196" s="3"/>
      <c r="J196" s="3"/>
      <c r="K196" s="3"/>
      <c r="L196" s="3"/>
      <c r="M196" s="3"/>
      <c r="N196" s="3">
        <v>1210.0</v>
      </c>
      <c r="O196" s="3" t="s">
        <v>356</v>
      </c>
      <c r="P196" s="3" t="s">
        <v>140</v>
      </c>
      <c r="Q196" s="3" t="s">
        <v>141</v>
      </c>
      <c r="R196" s="3">
        <v>0.0</v>
      </c>
      <c r="S196" s="8"/>
      <c r="T196" s="9">
        <v>99.99</v>
      </c>
      <c r="U196" s="10"/>
      <c r="V196" s="3" t="s">
        <v>334</v>
      </c>
      <c r="W196" s="3"/>
      <c r="X196" s="3"/>
      <c r="Y196" s="3"/>
      <c r="Z196" s="3"/>
    </row>
    <row r="197" ht="11.25" customHeight="1">
      <c r="A197" s="15">
        <f t="array" ref="A197">IF(ISNA(MATCH($E197,'License characters'!$G$2:$G$10186,0))=TRUE,0,INDEX('License characters'!$A$2:$AH$10186,MATCH($E197,'License characters'!$G$2:$G$10186,0),A$1))</f>
        <v>0</v>
      </c>
      <c r="B197" s="16">
        <f t="array" ref="B197">IF(ISNA(MATCH($E197,'License characters'!$G$2:$G$10186,0))=TRUE,0,INDEX('License characters'!$G$2:$AH$10186,MATCH($E197,'License characters'!$G$2:$G$10186,0),B$1))</f>
        <v>0</v>
      </c>
      <c r="C197" s="14"/>
      <c r="D197" s="14"/>
      <c r="E197" s="7">
        <v>306.0</v>
      </c>
      <c r="F197" s="3" t="s">
        <v>849</v>
      </c>
      <c r="G197" s="3" t="s">
        <v>850</v>
      </c>
      <c r="H197" s="3" t="s">
        <v>566</v>
      </c>
      <c r="I197" s="3"/>
      <c r="J197" s="3"/>
      <c r="K197" s="3"/>
      <c r="L197" s="3"/>
      <c r="M197" s="3"/>
      <c r="N197" s="3">
        <v>1360.0</v>
      </c>
      <c r="O197" s="3" t="s">
        <v>374</v>
      </c>
      <c r="P197" s="3" t="s">
        <v>94</v>
      </c>
      <c r="Q197" s="3" t="s">
        <v>95</v>
      </c>
      <c r="R197" s="3">
        <v>0.0</v>
      </c>
      <c r="S197" s="8"/>
      <c r="T197" s="9">
        <v>99.99</v>
      </c>
      <c r="U197" s="10"/>
      <c r="V197" s="3" t="s">
        <v>334</v>
      </c>
      <c r="W197" s="3"/>
      <c r="X197" s="3"/>
      <c r="Y197" s="3"/>
      <c r="Z197" s="3"/>
    </row>
    <row r="198" ht="11.25" customHeight="1">
      <c r="A198" s="15">
        <f t="array" ref="A198">IF(ISNA(MATCH($E198,'License characters'!$G$2:$G$10186,0))=TRUE,0,INDEX('License characters'!$A$2:$AH$10186,MATCH($E198,'License characters'!$G$2:$G$10186,0),A$1))</f>
        <v>0</v>
      </c>
      <c r="B198" s="16">
        <f t="array" ref="B198">IF(ISNA(MATCH($E198,'License characters'!$G$2:$G$10186,0))=TRUE,0,INDEX('License characters'!$G$2:$AH$10186,MATCH($E198,'License characters'!$G$2:$G$10186,0),B$1))</f>
        <v>0</v>
      </c>
      <c r="C198" s="14"/>
      <c r="D198" s="14"/>
      <c r="E198" s="7">
        <v>305.0</v>
      </c>
      <c r="F198" s="3" t="s">
        <v>851</v>
      </c>
      <c r="G198" s="3" t="s">
        <v>852</v>
      </c>
      <c r="H198" s="3" t="s">
        <v>668</v>
      </c>
      <c r="I198" s="3"/>
      <c r="J198" s="3"/>
      <c r="K198" s="3"/>
      <c r="L198" s="3"/>
      <c r="M198" s="3"/>
      <c r="N198" s="3">
        <v>1060.0</v>
      </c>
      <c r="O198" s="3" t="s">
        <v>59</v>
      </c>
      <c r="P198" s="3" t="s">
        <v>58</v>
      </c>
      <c r="Q198" s="3" t="s">
        <v>59</v>
      </c>
      <c r="R198" s="3">
        <v>0.0</v>
      </c>
      <c r="S198" s="8"/>
      <c r="T198" s="9">
        <v>59.99</v>
      </c>
      <c r="U198" s="10"/>
      <c r="V198" s="3" t="s">
        <v>334</v>
      </c>
      <c r="W198" s="3"/>
      <c r="X198" s="3"/>
      <c r="Y198" s="3"/>
      <c r="Z198" s="3"/>
    </row>
    <row r="199" ht="11.25" customHeight="1">
      <c r="A199" s="15">
        <f t="array" ref="A199">IF(ISNA(MATCH($E199,'License characters'!$G$2:$G$10186,0))=TRUE,0,INDEX('License characters'!$A$2:$AH$10186,MATCH($E199,'License characters'!$G$2:$G$10186,0),A$1))</f>
        <v>0</v>
      </c>
      <c r="B199" s="16">
        <f t="array" ref="B199">IF(ISNA(MATCH($E199,'License characters'!$G$2:$G$10186,0))=TRUE,0,INDEX('License characters'!$G$2:$AH$10186,MATCH($E199,'License characters'!$G$2:$G$10186,0),B$1))</f>
        <v>0</v>
      </c>
      <c r="C199" s="14"/>
      <c r="D199" s="14"/>
      <c r="E199" s="7">
        <v>304.0</v>
      </c>
      <c r="F199" s="3" t="s">
        <v>853</v>
      </c>
      <c r="G199" s="3" t="s">
        <v>854</v>
      </c>
      <c r="H199" s="3" t="s">
        <v>671</v>
      </c>
      <c r="I199" s="3"/>
      <c r="J199" s="3"/>
      <c r="K199" s="3"/>
      <c r="L199" s="3"/>
      <c r="M199" s="3"/>
      <c r="N199" s="3">
        <v>1070.0</v>
      </c>
      <c r="O199" s="3" t="s">
        <v>99</v>
      </c>
      <c r="P199" s="3" t="s">
        <v>136</v>
      </c>
      <c r="Q199" s="3" t="s">
        <v>855</v>
      </c>
      <c r="R199" s="3">
        <v>0.0</v>
      </c>
      <c r="S199" s="8"/>
      <c r="T199" s="9">
        <v>399.99</v>
      </c>
      <c r="U199" s="10">
        <v>43574.0</v>
      </c>
      <c r="V199" s="3" t="s">
        <v>336</v>
      </c>
      <c r="W199" s="3"/>
      <c r="X199" s="3"/>
      <c r="Y199" s="3"/>
      <c r="Z199" s="3"/>
    </row>
    <row r="200" ht="11.25" customHeight="1">
      <c r="A200" s="15">
        <f t="array" ref="A200">IF(ISNA(MATCH($E200,'License characters'!$G$2:$G$10186,0))=TRUE,0,INDEX('License characters'!$A$2:$AH$10186,MATCH($E200,'License characters'!$G$2:$G$10186,0),A$1))</f>
        <v>0</v>
      </c>
      <c r="B200" s="16">
        <f t="array" ref="B200">IF(ISNA(MATCH($E200,'License characters'!$G$2:$G$10186,0))=TRUE,0,INDEX('License characters'!$G$2:$AH$10186,MATCH($E200,'License characters'!$G$2:$G$10186,0),B$1))</f>
        <v>0</v>
      </c>
      <c r="C200" s="14"/>
      <c r="D200" s="14"/>
      <c r="E200" s="7">
        <v>303.0</v>
      </c>
      <c r="F200" s="3" t="s">
        <v>856</v>
      </c>
      <c r="G200" s="3" t="s">
        <v>857</v>
      </c>
      <c r="H200" s="3" t="s">
        <v>671</v>
      </c>
      <c r="I200" s="3"/>
      <c r="J200" s="3"/>
      <c r="K200" s="3"/>
      <c r="L200" s="3"/>
      <c r="M200" s="3"/>
      <c r="N200" s="3">
        <v>1070.0</v>
      </c>
      <c r="O200" s="3" t="s">
        <v>99</v>
      </c>
      <c r="P200" s="3" t="s">
        <v>136</v>
      </c>
      <c r="Q200" s="3" t="s">
        <v>137</v>
      </c>
      <c r="R200" s="3">
        <v>0.0</v>
      </c>
      <c r="S200" s="8"/>
      <c r="T200" s="9">
        <v>214.99</v>
      </c>
      <c r="U200" s="10">
        <v>43574.0</v>
      </c>
      <c r="V200" s="3" t="s">
        <v>336</v>
      </c>
      <c r="W200" s="3"/>
      <c r="X200" s="3"/>
      <c r="Y200" s="3"/>
      <c r="Z200" s="3"/>
    </row>
    <row r="201" ht="11.25" customHeight="1">
      <c r="A201" s="15">
        <f t="array" ref="A201">IF(ISNA(MATCH($E201,'License characters'!$G$2:$G$10186,0))=TRUE,0,INDEX('License characters'!$A$2:$AH$10186,MATCH($E201,'License characters'!$G$2:$G$10186,0),A$1))</f>
        <v>0</v>
      </c>
      <c r="B201" s="16">
        <f t="array" ref="B201">IF(ISNA(MATCH($E201,'License characters'!$G$2:$G$10186,0))=TRUE,0,INDEX('License characters'!$G$2:$AH$10186,MATCH($E201,'License characters'!$G$2:$G$10186,0),B$1))</f>
        <v>0</v>
      </c>
      <c r="C201" s="14"/>
      <c r="D201" s="14"/>
      <c r="E201" s="7">
        <v>302.0</v>
      </c>
      <c r="F201" s="3" t="s">
        <v>858</v>
      </c>
      <c r="G201" s="3" t="s">
        <v>859</v>
      </c>
      <c r="H201" s="3" t="s">
        <v>671</v>
      </c>
      <c r="I201" s="3"/>
      <c r="J201" s="3"/>
      <c r="K201" s="3"/>
      <c r="L201" s="3"/>
      <c r="M201" s="3"/>
      <c r="N201" s="3">
        <v>1070.0</v>
      </c>
      <c r="O201" s="3" t="s">
        <v>99</v>
      </c>
      <c r="P201" s="3" t="s">
        <v>136</v>
      </c>
      <c r="Q201" s="3" t="s">
        <v>137</v>
      </c>
      <c r="R201" s="3">
        <v>0.0</v>
      </c>
      <c r="S201" s="8"/>
      <c r="T201" s="9">
        <v>214.99</v>
      </c>
      <c r="U201" s="10">
        <v>43574.0</v>
      </c>
      <c r="V201" s="3" t="s">
        <v>336</v>
      </c>
      <c r="W201" s="3"/>
      <c r="X201" s="3"/>
      <c r="Y201" s="3"/>
      <c r="Z201" s="3"/>
    </row>
    <row r="202" ht="11.25" customHeight="1">
      <c r="A202" s="15">
        <f t="array" ref="A202">IF(ISNA(MATCH($E202,'License characters'!$G$2:$G$10186,0))=TRUE,0,INDEX('License characters'!$A$2:$AH$10186,MATCH($E202,'License characters'!$G$2:$G$10186,0),A$1))</f>
        <v>0</v>
      </c>
      <c r="B202" s="16">
        <f t="array" ref="B202">IF(ISNA(MATCH($E202,'License characters'!$G$2:$G$10186,0))=TRUE,0,INDEX('License characters'!$G$2:$AH$10186,MATCH($E202,'License characters'!$G$2:$G$10186,0),B$1))</f>
        <v>0</v>
      </c>
      <c r="C202" s="14"/>
      <c r="D202" s="14"/>
      <c r="E202" s="7">
        <v>301.0</v>
      </c>
      <c r="F202" s="3" t="s">
        <v>860</v>
      </c>
      <c r="G202" s="3" t="s">
        <v>861</v>
      </c>
      <c r="H202" s="3" t="s">
        <v>566</v>
      </c>
      <c r="I202" s="3"/>
      <c r="J202" s="3"/>
      <c r="K202" s="3"/>
      <c r="L202" s="3"/>
      <c r="M202" s="3"/>
      <c r="N202" s="3">
        <v>1350.0</v>
      </c>
      <c r="O202" s="3" t="s">
        <v>493</v>
      </c>
      <c r="P202" s="3" t="s">
        <v>124</v>
      </c>
      <c r="Q202" s="3" t="s">
        <v>125</v>
      </c>
      <c r="R202" s="3">
        <v>0.0</v>
      </c>
      <c r="S202" s="8"/>
      <c r="T202" s="9">
        <v>549.99</v>
      </c>
      <c r="U202" s="10">
        <v>43448.0</v>
      </c>
      <c r="V202" s="3" t="s">
        <v>336</v>
      </c>
      <c r="W202" s="3"/>
      <c r="X202" s="3"/>
      <c r="Y202" s="3"/>
      <c r="Z202" s="3"/>
    </row>
    <row r="203" ht="11.25" customHeight="1">
      <c r="A203" s="15">
        <f t="array" ref="A203">IF(ISNA(MATCH($E203,'License characters'!$G$2:$G$10186,0))=TRUE,0,INDEX('License characters'!$A$2:$AH$10186,MATCH($E203,'License characters'!$G$2:$G$10186,0),A$1))</f>
        <v>0</v>
      </c>
      <c r="B203" s="16">
        <f t="array" ref="B203">IF(ISNA(MATCH($E203,'License characters'!$G$2:$G$10186,0))=TRUE,0,INDEX('License characters'!$G$2:$AH$10186,MATCH($E203,'License characters'!$G$2:$G$10186,0),B$1))</f>
        <v>0</v>
      </c>
      <c r="C203" s="14"/>
      <c r="D203" s="14"/>
      <c r="E203" s="7">
        <v>300.0</v>
      </c>
      <c r="F203" s="3" t="s">
        <v>862</v>
      </c>
      <c r="G203" s="3" t="s">
        <v>863</v>
      </c>
      <c r="H203" s="3" t="s">
        <v>566</v>
      </c>
      <c r="I203" s="3"/>
      <c r="J203" s="3"/>
      <c r="K203" s="3"/>
      <c r="L203" s="3"/>
      <c r="M203" s="3"/>
      <c r="N203" s="3">
        <v>1400.0</v>
      </c>
      <c r="O203" s="3" t="s">
        <v>571</v>
      </c>
      <c r="P203" s="3" t="s">
        <v>130</v>
      </c>
      <c r="Q203" s="3" t="s">
        <v>864</v>
      </c>
      <c r="R203" s="3">
        <v>0.0</v>
      </c>
      <c r="S203" s="8"/>
      <c r="T203" s="9">
        <v>384.99</v>
      </c>
      <c r="U203" s="10"/>
      <c r="V203" s="3" t="s">
        <v>336</v>
      </c>
      <c r="W203" s="3"/>
      <c r="X203" s="3"/>
      <c r="Y203" s="3"/>
      <c r="Z203" s="3"/>
    </row>
    <row r="204" ht="11.25" customHeight="1">
      <c r="A204" s="15">
        <f t="array" ref="A204">IF(ISNA(MATCH($E204,'License characters'!$G$2:$G$10186,0))=TRUE,0,INDEX('License characters'!$A$2:$AH$10186,MATCH($E204,'License characters'!$G$2:$G$10186,0),A$1))</f>
        <v>0</v>
      </c>
      <c r="B204" s="16">
        <f t="array" ref="B204">IF(ISNA(MATCH($E204,'License characters'!$G$2:$G$10186,0))=TRUE,0,INDEX('License characters'!$G$2:$AH$10186,MATCH($E204,'License characters'!$G$2:$G$10186,0),B$1))</f>
        <v>0</v>
      </c>
      <c r="C204" s="14"/>
      <c r="D204" s="14"/>
      <c r="E204" s="7">
        <v>299.0</v>
      </c>
      <c r="F204" s="3" t="s">
        <v>865</v>
      </c>
      <c r="G204" s="3" t="s">
        <v>866</v>
      </c>
      <c r="H204" s="3" t="s">
        <v>668</v>
      </c>
      <c r="I204" s="3"/>
      <c r="J204" s="3"/>
      <c r="K204" s="3"/>
      <c r="L204" s="3"/>
      <c r="M204" s="3"/>
      <c r="N204" s="3">
        <v>1020.0</v>
      </c>
      <c r="O204" s="3" t="s">
        <v>337</v>
      </c>
      <c r="P204" s="3" t="s">
        <v>62</v>
      </c>
      <c r="Q204" s="3" t="s">
        <v>867</v>
      </c>
      <c r="R204" s="3">
        <v>0.0</v>
      </c>
      <c r="S204" s="8"/>
      <c r="T204" s="9">
        <v>79.99</v>
      </c>
      <c r="U204" s="10"/>
      <c r="V204" s="3" t="s">
        <v>334</v>
      </c>
      <c r="W204" s="3"/>
      <c r="X204" s="3"/>
      <c r="Y204" s="3"/>
      <c r="Z204" s="3"/>
    </row>
    <row r="205" ht="11.25" customHeight="1">
      <c r="A205" s="15">
        <f t="array" ref="A205">IF(ISNA(MATCH($E205,'License characters'!$G$2:$G$10186,0))=TRUE,0,INDEX('License characters'!$A$2:$AH$10186,MATCH($E205,'License characters'!$G$2:$G$10186,0),A$1))</f>
        <v>0</v>
      </c>
      <c r="B205" s="16">
        <f t="array" ref="B205">IF(ISNA(MATCH($E205,'License characters'!$G$2:$G$10186,0))=TRUE,0,INDEX('License characters'!$G$2:$AH$10186,MATCH($E205,'License characters'!$G$2:$G$10186,0),B$1))</f>
        <v>0</v>
      </c>
      <c r="C205" s="14"/>
      <c r="D205" s="14"/>
      <c r="E205" s="7">
        <v>298.0</v>
      </c>
      <c r="F205" s="3" t="s">
        <v>868</v>
      </c>
      <c r="G205" s="3" t="s">
        <v>869</v>
      </c>
      <c r="H205" s="3" t="s">
        <v>566</v>
      </c>
      <c r="I205" s="3"/>
      <c r="J205" s="3"/>
      <c r="K205" s="3"/>
      <c r="L205" s="3"/>
      <c r="M205" s="3"/>
      <c r="N205" s="3">
        <v>1360.0</v>
      </c>
      <c r="O205" s="3" t="s">
        <v>374</v>
      </c>
      <c r="P205" s="3" t="s">
        <v>106</v>
      </c>
      <c r="Q205" s="3" t="s">
        <v>107</v>
      </c>
      <c r="R205" s="3">
        <v>0.0</v>
      </c>
      <c r="S205" s="8"/>
      <c r="T205" s="9">
        <v>184.99</v>
      </c>
      <c r="U205" s="10"/>
      <c r="V205" s="3" t="s">
        <v>334</v>
      </c>
      <c r="W205" s="3"/>
      <c r="X205" s="3"/>
      <c r="Y205" s="3"/>
      <c r="Z205" s="3"/>
    </row>
    <row r="206" ht="11.25" customHeight="1">
      <c r="A206" s="15">
        <f t="array" ref="A206">IF(ISNA(MATCH($E206,'License characters'!$G$2:$G$10186,0))=TRUE,0,INDEX('License characters'!$A$2:$AH$10186,MATCH($E206,'License characters'!$G$2:$G$10186,0),A$1))</f>
        <v>0</v>
      </c>
      <c r="B206" s="16">
        <f t="array" ref="B206">IF(ISNA(MATCH($E206,'License characters'!$G$2:$G$10186,0))=TRUE,0,INDEX('License characters'!$G$2:$AH$10186,MATCH($E206,'License characters'!$G$2:$G$10186,0),B$1))</f>
        <v>0</v>
      </c>
      <c r="C206" s="14"/>
      <c r="D206" s="14"/>
      <c r="E206" s="7">
        <v>297.0</v>
      </c>
      <c r="F206" s="3" t="s">
        <v>870</v>
      </c>
      <c r="G206" s="3" t="s">
        <v>871</v>
      </c>
      <c r="H206" s="3" t="s">
        <v>566</v>
      </c>
      <c r="I206" s="3"/>
      <c r="J206" s="3"/>
      <c r="K206" s="3"/>
      <c r="L206" s="3"/>
      <c r="M206" s="3"/>
      <c r="N206" s="3">
        <v>1360.0</v>
      </c>
      <c r="O206" s="3" t="s">
        <v>374</v>
      </c>
      <c r="P206" s="3" t="s">
        <v>106</v>
      </c>
      <c r="Q206" s="3" t="s">
        <v>107</v>
      </c>
      <c r="R206" s="3">
        <v>0.0</v>
      </c>
      <c r="S206" s="8"/>
      <c r="T206" s="9">
        <v>99.99</v>
      </c>
      <c r="U206" s="10"/>
      <c r="V206" s="3" t="s">
        <v>334</v>
      </c>
      <c r="W206" s="3"/>
      <c r="X206" s="3"/>
      <c r="Y206" s="3"/>
      <c r="Z206" s="3"/>
    </row>
    <row r="207" ht="11.25" customHeight="1">
      <c r="A207" s="15">
        <f t="array" ref="A207">IF(ISNA(MATCH($E207,'License characters'!$G$2:$G$10186,0))=TRUE,0,INDEX('License characters'!$A$2:$AH$10186,MATCH($E207,'License characters'!$G$2:$G$10186,0),A$1))</f>
        <v>0</v>
      </c>
      <c r="B207" s="16">
        <f t="array" ref="B207">IF(ISNA(MATCH($E207,'License characters'!$G$2:$G$10186,0))=TRUE,0,INDEX('License characters'!$G$2:$AH$10186,MATCH($E207,'License characters'!$G$2:$G$10186,0),B$1))</f>
        <v>0</v>
      </c>
      <c r="C207" s="14"/>
      <c r="D207" s="14"/>
      <c r="E207" s="7">
        <v>296.0</v>
      </c>
      <c r="F207" s="3" t="s">
        <v>872</v>
      </c>
      <c r="G207" s="3" t="s">
        <v>873</v>
      </c>
      <c r="H207" s="3" t="s">
        <v>566</v>
      </c>
      <c r="I207" s="3"/>
      <c r="J207" s="3"/>
      <c r="K207" s="3"/>
      <c r="L207" s="3"/>
      <c r="M207" s="3"/>
      <c r="N207" s="3">
        <v>1360.0</v>
      </c>
      <c r="O207" s="3" t="s">
        <v>374</v>
      </c>
      <c r="P207" s="3" t="s">
        <v>106</v>
      </c>
      <c r="Q207" s="3" t="s">
        <v>107</v>
      </c>
      <c r="R207" s="3">
        <v>0.0</v>
      </c>
      <c r="S207" s="8"/>
      <c r="T207" s="9">
        <v>99.99</v>
      </c>
      <c r="U207" s="10"/>
      <c r="V207" s="3" t="s">
        <v>334</v>
      </c>
      <c r="W207" s="3"/>
      <c r="X207" s="3"/>
      <c r="Y207" s="3"/>
      <c r="Z207" s="3"/>
    </row>
    <row r="208" ht="11.25" customHeight="1">
      <c r="A208" s="15">
        <f t="array" ref="A208">IF(ISNA(MATCH($E208,'License characters'!$G$2:$G$10186,0))=TRUE,0,INDEX('License characters'!$A$2:$AH$10186,MATCH($E208,'License characters'!$G$2:$G$10186,0),A$1))</f>
        <v>0</v>
      </c>
      <c r="B208" s="16">
        <f t="array" ref="B208">IF(ISNA(MATCH($E208,'License characters'!$G$2:$G$10186,0))=TRUE,0,INDEX('License characters'!$G$2:$AH$10186,MATCH($E208,'License characters'!$G$2:$G$10186,0),B$1))</f>
        <v>0</v>
      </c>
      <c r="C208" s="14"/>
      <c r="D208" s="14"/>
      <c r="E208" s="7">
        <v>295.0</v>
      </c>
      <c r="F208" s="3" t="s">
        <v>874</v>
      </c>
      <c r="G208" s="3" t="s">
        <v>875</v>
      </c>
      <c r="H208" s="3" t="s">
        <v>566</v>
      </c>
      <c r="I208" s="3"/>
      <c r="J208" s="3"/>
      <c r="K208" s="3"/>
      <c r="L208" s="3"/>
      <c r="M208" s="3"/>
      <c r="N208" s="3">
        <v>1390.0</v>
      </c>
      <c r="O208" s="3" t="s">
        <v>380</v>
      </c>
      <c r="P208" s="3" t="s">
        <v>132</v>
      </c>
      <c r="Q208" s="3" t="s">
        <v>864</v>
      </c>
      <c r="R208" s="3">
        <v>0.0</v>
      </c>
      <c r="S208" s="8"/>
      <c r="T208" s="9">
        <v>45.0</v>
      </c>
      <c r="U208" s="10"/>
      <c r="V208" s="3" t="s">
        <v>334</v>
      </c>
      <c r="W208" s="3"/>
      <c r="X208" s="3"/>
      <c r="Y208" s="3"/>
      <c r="Z208" s="3"/>
    </row>
    <row r="209" ht="11.25" customHeight="1">
      <c r="A209" s="15">
        <f t="array" ref="A209">IF(ISNA(MATCH($E209,'License characters'!$G$2:$G$10186,0))=TRUE,0,INDEX('License characters'!$A$2:$AH$10186,MATCH($E209,'License characters'!$G$2:$G$10186,0),A$1))</f>
        <v>0</v>
      </c>
      <c r="B209" s="16">
        <f t="array" ref="B209">IF(ISNA(MATCH($E209,'License characters'!$G$2:$G$10186,0))=TRUE,0,INDEX('License characters'!$G$2:$AH$10186,MATCH($E209,'License characters'!$G$2:$G$10186,0),B$1))</f>
        <v>0</v>
      </c>
      <c r="C209" s="14"/>
      <c r="D209" s="14"/>
      <c r="E209" s="7">
        <v>294.0</v>
      </c>
      <c r="F209" s="3" t="s">
        <v>876</v>
      </c>
      <c r="G209" s="3" t="s">
        <v>877</v>
      </c>
      <c r="H209" s="3" t="s">
        <v>566</v>
      </c>
      <c r="I209" s="3"/>
      <c r="J209" s="3"/>
      <c r="K209" s="3"/>
      <c r="L209" s="3"/>
      <c r="M209" s="3"/>
      <c r="N209" s="3">
        <v>1390.0</v>
      </c>
      <c r="O209" s="3" t="s">
        <v>380</v>
      </c>
      <c r="P209" s="3" t="s">
        <v>132</v>
      </c>
      <c r="Q209" s="3" t="s">
        <v>864</v>
      </c>
      <c r="R209" s="3">
        <v>0.0</v>
      </c>
      <c r="S209" s="8"/>
      <c r="T209" s="9">
        <v>45.0</v>
      </c>
      <c r="U209" s="10"/>
      <c r="V209" s="3" t="s">
        <v>334</v>
      </c>
      <c r="W209" s="3"/>
      <c r="X209" s="3"/>
      <c r="Y209" s="3"/>
      <c r="Z209" s="3"/>
    </row>
    <row r="210" ht="11.25" customHeight="1">
      <c r="A210" s="15">
        <f t="array" ref="A210">IF(ISNA(MATCH($E210,'License characters'!$G$2:$G$10186,0))=TRUE,0,INDEX('License characters'!$A$2:$AH$10186,MATCH($E210,'License characters'!$G$2:$G$10186,0),A$1))</f>
        <v>0</v>
      </c>
      <c r="B210" s="16">
        <f t="array" ref="B210">IF(ISNA(MATCH($E210,'License characters'!$G$2:$G$10186,0))=TRUE,0,INDEX('License characters'!$G$2:$AH$10186,MATCH($E210,'License characters'!$G$2:$G$10186,0),B$1))</f>
        <v>0</v>
      </c>
      <c r="C210" s="14"/>
      <c r="D210" s="14"/>
      <c r="E210" s="7">
        <v>293.0</v>
      </c>
      <c r="F210" s="3" t="s">
        <v>878</v>
      </c>
      <c r="G210" s="3" t="s">
        <v>879</v>
      </c>
      <c r="H210" s="3" t="s">
        <v>566</v>
      </c>
      <c r="I210" s="3"/>
      <c r="J210" s="3"/>
      <c r="K210" s="3"/>
      <c r="L210" s="3"/>
      <c r="M210" s="3"/>
      <c r="N210" s="3">
        <v>1070.0</v>
      </c>
      <c r="O210" s="3" t="s">
        <v>99</v>
      </c>
      <c r="P210" s="3" t="s">
        <v>86</v>
      </c>
      <c r="Q210" s="3" t="s">
        <v>87</v>
      </c>
      <c r="R210" s="3">
        <v>0.0</v>
      </c>
      <c r="S210" s="8"/>
      <c r="T210" s="9">
        <v>384.99</v>
      </c>
      <c r="U210" s="10"/>
      <c r="V210" s="3" t="s">
        <v>336</v>
      </c>
      <c r="W210" s="3"/>
      <c r="X210" s="3"/>
      <c r="Y210" s="3"/>
      <c r="Z210" s="3"/>
    </row>
    <row r="211" ht="11.25" customHeight="1">
      <c r="A211" s="15">
        <f t="array" ref="A211">IF(ISNA(MATCH($E211,'License characters'!$G$2:$G$10186,0))=TRUE,0,INDEX('License characters'!$A$2:$AH$10186,MATCH($E211,'License characters'!$G$2:$G$10186,0),A$1))</f>
        <v>0</v>
      </c>
      <c r="B211" s="16">
        <f t="array" ref="B211">IF(ISNA(MATCH($E211,'License characters'!$G$2:$G$10186,0))=TRUE,0,INDEX('License characters'!$G$2:$AH$10186,MATCH($E211,'License characters'!$G$2:$G$10186,0),B$1))</f>
        <v>0</v>
      </c>
      <c r="C211" s="14"/>
      <c r="D211" s="14"/>
      <c r="E211" s="7">
        <v>292.0</v>
      </c>
      <c r="F211" s="3" t="s">
        <v>880</v>
      </c>
      <c r="G211" s="3" t="s">
        <v>881</v>
      </c>
      <c r="H211" s="3" t="s">
        <v>566</v>
      </c>
      <c r="I211" s="3"/>
      <c r="J211" s="3">
        <v>450.0</v>
      </c>
      <c r="K211" s="3"/>
      <c r="L211" s="3"/>
      <c r="M211" s="3"/>
      <c r="N211" s="3">
        <v>1310.0</v>
      </c>
      <c r="O211" s="3" t="s">
        <v>370</v>
      </c>
      <c r="P211" s="3" t="s">
        <v>96</v>
      </c>
      <c r="Q211" s="3" t="s">
        <v>97</v>
      </c>
      <c r="R211" s="3">
        <v>0.0</v>
      </c>
      <c r="S211" s="8"/>
      <c r="T211" s="9">
        <v>499.99</v>
      </c>
      <c r="U211" s="10"/>
      <c r="V211" s="3" t="s">
        <v>336</v>
      </c>
      <c r="W211" s="3"/>
      <c r="X211" s="3"/>
      <c r="Y211" s="3"/>
      <c r="Z211" s="3"/>
    </row>
    <row r="212" ht="11.25" customHeight="1">
      <c r="A212" s="15">
        <f t="array" ref="A212">IF(ISNA(MATCH($E212,'License characters'!$G$2:$G$10186,0))=TRUE,0,INDEX('License characters'!$A$2:$AH$10186,MATCH($E212,'License characters'!$G$2:$G$10186,0),A$1))</f>
        <v>0</v>
      </c>
      <c r="B212" s="16">
        <f t="array" ref="B212">IF(ISNA(MATCH($E212,'License characters'!$G$2:$G$10186,0))=TRUE,0,INDEX('License characters'!$G$2:$AH$10186,MATCH($E212,'License characters'!$G$2:$G$10186,0),B$1))</f>
        <v>0</v>
      </c>
      <c r="C212" s="14"/>
      <c r="D212" s="14"/>
      <c r="E212" s="7">
        <v>291.0</v>
      </c>
      <c r="F212" s="3" t="s">
        <v>882</v>
      </c>
      <c r="G212" s="3" t="s">
        <v>883</v>
      </c>
      <c r="H212" s="3" t="s">
        <v>566</v>
      </c>
      <c r="I212" s="3"/>
      <c r="J212" s="3">
        <v>300.0</v>
      </c>
      <c r="K212" s="3"/>
      <c r="L212" s="3"/>
      <c r="M212" s="3"/>
      <c r="N212" s="3">
        <v>1220.0</v>
      </c>
      <c r="O212" s="3" t="s">
        <v>512</v>
      </c>
      <c r="P212" s="3" t="s">
        <v>68</v>
      </c>
      <c r="Q212" s="3" t="s">
        <v>69</v>
      </c>
      <c r="R212" s="3">
        <v>0.0</v>
      </c>
      <c r="S212" s="8"/>
      <c r="T212" s="9">
        <v>724.99</v>
      </c>
      <c r="U212" s="10">
        <v>42857.0</v>
      </c>
      <c r="V212" s="3" t="s">
        <v>336</v>
      </c>
      <c r="W212" s="3"/>
      <c r="X212" s="3"/>
      <c r="Y212" s="3"/>
      <c r="Z212" s="3"/>
    </row>
    <row r="213" ht="11.25" customHeight="1">
      <c r="A213" s="15">
        <f t="array" ref="A213">IF(ISNA(MATCH($E213,'License characters'!$G$2:$G$10186,0))=TRUE,0,INDEX('License characters'!$A$2:$AH$10186,MATCH($E213,'License characters'!$G$2:$G$10186,0),A$1))</f>
        <v>0</v>
      </c>
      <c r="B213" s="16">
        <f t="array" ref="B213">IF(ISNA(MATCH($E213,'License characters'!$G$2:$G$10186,0))=TRUE,0,INDEX('License characters'!$G$2:$AH$10186,MATCH($E213,'License characters'!$G$2:$G$10186,0),B$1))</f>
        <v>0</v>
      </c>
      <c r="C213" s="14"/>
      <c r="D213" s="14"/>
      <c r="E213" s="7">
        <v>290.0</v>
      </c>
      <c r="F213" s="3" t="s">
        <v>884</v>
      </c>
      <c r="G213" s="3" t="s">
        <v>885</v>
      </c>
      <c r="H213" s="3" t="s">
        <v>566</v>
      </c>
      <c r="I213" s="3"/>
      <c r="J213" s="3"/>
      <c r="K213" s="3"/>
      <c r="L213" s="3"/>
      <c r="M213" s="3"/>
      <c r="N213" s="3">
        <v>1190.0</v>
      </c>
      <c r="O213" s="3" t="s">
        <v>111</v>
      </c>
      <c r="P213" s="3" t="s">
        <v>110</v>
      </c>
      <c r="Q213" s="3" t="s">
        <v>111</v>
      </c>
      <c r="R213" s="3">
        <v>0.0</v>
      </c>
      <c r="S213" s="8"/>
      <c r="T213" s="9">
        <v>429.99</v>
      </c>
      <c r="U213" s="10"/>
      <c r="V213" s="3" t="s">
        <v>336</v>
      </c>
      <c r="W213" s="3"/>
      <c r="X213" s="3"/>
      <c r="Y213" s="3"/>
      <c r="Z213" s="3"/>
    </row>
    <row r="214" ht="11.25" customHeight="1">
      <c r="A214" s="15">
        <f t="array" ref="A214">IF(ISNA(MATCH($E214,'License characters'!$G$2:$G$10186,0))=TRUE,0,INDEX('License characters'!$A$2:$AH$10186,MATCH($E214,'License characters'!$G$2:$G$10186,0),A$1))</f>
        <v>0</v>
      </c>
      <c r="B214" s="16">
        <f t="array" ref="B214">IF(ISNA(MATCH($E214,'License characters'!$G$2:$G$10186,0))=TRUE,0,INDEX('License characters'!$G$2:$AH$10186,MATCH($E214,'License characters'!$G$2:$G$10186,0),B$1))</f>
        <v>0</v>
      </c>
      <c r="C214" s="14"/>
      <c r="D214" s="14"/>
      <c r="E214" s="7">
        <v>289.0</v>
      </c>
      <c r="F214" s="3" t="s">
        <v>886</v>
      </c>
      <c r="G214" s="3" t="s">
        <v>887</v>
      </c>
      <c r="H214" s="3" t="s">
        <v>566</v>
      </c>
      <c r="I214" s="3"/>
      <c r="J214" s="3"/>
      <c r="K214" s="3"/>
      <c r="L214" s="3"/>
      <c r="M214" s="3"/>
      <c r="N214" s="3">
        <v>1010.0</v>
      </c>
      <c r="O214" s="3" t="s">
        <v>335</v>
      </c>
      <c r="P214" s="3" t="s">
        <v>78</v>
      </c>
      <c r="Q214" s="3" t="s">
        <v>79</v>
      </c>
      <c r="R214" s="3">
        <v>0.0</v>
      </c>
      <c r="S214" s="8"/>
      <c r="T214" s="9">
        <v>699.99</v>
      </c>
      <c r="U214" s="10"/>
      <c r="V214" s="3" t="s">
        <v>336</v>
      </c>
      <c r="W214" s="3"/>
      <c r="X214" s="3"/>
      <c r="Y214" s="3"/>
      <c r="Z214" s="3"/>
    </row>
    <row r="215" ht="11.25" customHeight="1">
      <c r="A215" s="15">
        <f t="array" ref="A215">IF(ISNA(MATCH($E215,'License characters'!$G$2:$G$10186,0))=TRUE,0,INDEX('License characters'!$A$2:$AH$10186,MATCH($E215,'License characters'!$G$2:$G$10186,0),A$1))</f>
        <v>0</v>
      </c>
      <c r="B215" s="16">
        <f t="array" ref="B215">IF(ISNA(MATCH($E215,'License characters'!$G$2:$G$10186,0))=TRUE,0,INDEX('License characters'!$G$2:$AH$10186,MATCH($E215,'License characters'!$G$2:$G$10186,0),B$1))</f>
        <v>0</v>
      </c>
      <c r="C215" s="14"/>
      <c r="D215" s="14"/>
      <c r="E215" s="7">
        <v>288.0</v>
      </c>
      <c r="F215" s="3" t="s">
        <v>888</v>
      </c>
      <c r="G215" s="3" t="s">
        <v>889</v>
      </c>
      <c r="H215" s="3" t="s">
        <v>566</v>
      </c>
      <c r="I215" s="3"/>
      <c r="J215" s="3"/>
      <c r="K215" s="3"/>
      <c r="L215" s="3"/>
      <c r="M215" s="3"/>
      <c r="N215" s="3">
        <v>1090.0</v>
      </c>
      <c r="O215" s="3" t="s">
        <v>75</v>
      </c>
      <c r="P215" s="3" t="s">
        <v>108</v>
      </c>
      <c r="Q215" s="3" t="s">
        <v>109</v>
      </c>
      <c r="R215" s="3">
        <v>0.0</v>
      </c>
      <c r="S215" s="8"/>
      <c r="T215" s="9">
        <v>474.99</v>
      </c>
      <c r="U215" s="10"/>
      <c r="V215" s="3" t="s">
        <v>336</v>
      </c>
      <c r="W215" s="3"/>
      <c r="X215" s="3"/>
      <c r="Y215" s="3"/>
      <c r="Z215" s="3"/>
    </row>
    <row r="216" ht="11.25" customHeight="1">
      <c r="A216" s="15">
        <f t="array" ref="A216">IF(ISNA(MATCH($E216,'License characters'!$G$2:$G$10186,0))=TRUE,0,INDEX('License characters'!$A$2:$AH$10186,MATCH($E216,'License characters'!$G$2:$G$10186,0),A$1))</f>
        <v>0</v>
      </c>
      <c r="B216" s="16">
        <f t="array" ref="B216">IF(ISNA(MATCH($E216,'License characters'!$G$2:$G$10186,0))=TRUE,0,INDEX('License characters'!$G$2:$AH$10186,MATCH($E216,'License characters'!$G$2:$G$10186,0),B$1))</f>
        <v>0</v>
      </c>
      <c r="C216" s="14"/>
      <c r="D216" s="14"/>
      <c r="E216" s="7">
        <v>287.0</v>
      </c>
      <c r="F216" s="3" t="s">
        <v>890</v>
      </c>
      <c r="G216" s="3" t="s">
        <v>891</v>
      </c>
      <c r="H216" s="3" t="s">
        <v>566</v>
      </c>
      <c r="I216" s="3"/>
      <c r="J216" s="3">
        <v>1300.0</v>
      </c>
      <c r="K216" s="3"/>
      <c r="L216" s="3"/>
      <c r="M216" s="3"/>
      <c r="N216" s="3">
        <v>1350.0</v>
      </c>
      <c r="O216" s="3" t="s">
        <v>892</v>
      </c>
      <c r="P216" s="3" t="s">
        <v>92</v>
      </c>
      <c r="Q216" s="3" t="s">
        <v>93</v>
      </c>
      <c r="R216" s="3">
        <v>0.0</v>
      </c>
      <c r="S216" s="8"/>
      <c r="T216" s="9">
        <v>599.99</v>
      </c>
      <c r="U216" s="10"/>
      <c r="V216" s="3" t="s">
        <v>336</v>
      </c>
      <c r="W216" s="3"/>
      <c r="X216" s="3"/>
      <c r="Y216" s="3"/>
      <c r="Z216" s="3"/>
    </row>
    <row r="217" ht="11.25" customHeight="1">
      <c r="A217" s="15">
        <f t="array" ref="A217">IF(ISNA(MATCH($E217,'License characters'!$G$2:$G$10186,0))=TRUE,0,INDEX('License characters'!$A$2:$AH$10186,MATCH($E217,'License characters'!$G$2:$G$10186,0),A$1))</f>
        <v>0</v>
      </c>
      <c r="B217" s="16">
        <f t="array" ref="B217">IF(ISNA(MATCH($E217,'License characters'!$G$2:$G$10186,0))=TRUE,0,INDEX('License characters'!$G$2:$AH$10186,MATCH($E217,'License characters'!$G$2:$G$10186,0),B$1))</f>
        <v>0</v>
      </c>
      <c r="C217" s="14"/>
      <c r="D217" s="14"/>
      <c r="E217" s="7">
        <v>286.0</v>
      </c>
      <c r="F217" s="3" t="s">
        <v>893</v>
      </c>
      <c r="G217" s="3" t="s">
        <v>894</v>
      </c>
      <c r="H217" s="3" t="s">
        <v>566</v>
      </c>
      <c r="I217" s="3"/>
      <c r="J217" s="3">
        <v>1700.0</v>
      </c>
      <c r="K217" s="3"/>
      <c r="L217" s="3"/>
      <c r="M217" s="3"/>
      <c r="N217" s="3">
        <v>1220.0</v>
      </c>
      <c r="O217" s="3" t="s">
        <v>512</v>
      </c>
      <c r="P217" s="3" t="s">
        <v>102</v>
      </c>
      <c r="Q217" s="3" t="s">
        <v>103</v>
      </c>
      <c r="R217" s="3">
        <v>0.0</v>
      </c>
      <c r="S217" s="8"/>
      <c r="T217" s="9">
        <v>484.99</v>
      </c>
      <c r="U217" s="10">
        <v>43217.0</v>
      </c>
      <c r="V217" s="3" t="s">
        <v>336</v>
      </c>
      <c r="W217" s="3"/>
      <c r="X217" s="3"/>
      <c r="Y217" s="3"/>
      <c r="Z217" s="3"/>
    </row>
    <row r="218" ht="11.25" customHeight="1">
      <c r="A218" s="15">
        <f t="array" ref="A218">IF(ISNA(MATCH($E218,'License characters'!$G$2:$G$10186,0))=TRUE,0,INDEX('License characters'!$A$2:$AH$10186,MATCH($E218,'License characters'!$G$2:$G$10186,0),A$1))</f>
        <v>0</v>
      </c>
      <c r="B218" s="16">
        <f t="array" ref="B218">IF(ISNA(MATCH($E218,'License characters'!$G$2:$G$10186,0))=TRUE,0,INDEX('License characters'!$G$2:$AH$10186,MATCH($E218,'License characters'!$G$2:$G$10186,0),B$1))</f>
        <v>0</v>
      </c>
      <c r="C218" s="14"/>
      <c r="D218" s="14"/>
      <c r="E218" s="7">
        <v>285.0</v>
      </c>
      <c r="F218" s="3" t="s">
        <v>895</v>
      </c>
      <c r="G218" s="3" t="s">
        <v>896</v>
      </c>
      <c r="H218" s="3" t="s">
        <v>566</v>
      </c>
      <c r="I218" s="3"/>
      <c r="J218" s="3">
        <v>250.0</v>
      </c>
      <c r="K218" s="3"/>
      <c r="L218" s="3"/>
      <c r="M218" s="3"/>
      <c r="N218" s="3">
        <v>1240.0</v>
      </c>
      <c r="O218" s="3" t="s">
        <v>89</v>
      </c>
      <c r="P218" s="3" t="s">
        <v>88</v>
      </c>
      <c r="Q218" s="3" t="s">
        <v>89</v>
      </c>
      <c r="R218" s="3">
        <v>0.0</v>
      </c>
      <c r="S218" s="8"/>
      <c r="T218" s="9">
        <v>299.99</v>
      </c>
      <c r="U218" s="10"/>
      <c r="V218" s="3" t="s">
        <v>336</v>
      </c>
      <c r="W218" s="3"/>
      <c r="X218" s="3"/>
      <c r="Y218" s="3"/>
      <c r="Z218" s="3"/>
    </row>
    <row r="219" ht="11.25" customHeight="1">
      <c r="A219" s="15">
        <f t="array" ref="A219">IF(ISNA(MATCH($E219,'License characters'!$G$2:$G$10186,0))=TRUE,0,INDEX('License characters'!$A$2:$AH$10186,MATCH($E219,'License characters'!$G$2:$G$10186,0),A$1))</f>
        <v>0</v>
      </c>
      <c r="B219" s="16">
        <f t="array" ref="B219">IF(ISNA(MATCH($E219,'License characters'!$G$2:$G$10186,0))=TRUE,0,INDEX('License characters'!$G$2:$AH$10186,MATCH($E219,'License characters'!$G$2:$G$10186,0),B$1))</f>
        <v>0</v>
      </c>
      <c r="C219" s="14"/>
      <c r="D219" s="14"/>
      <c r="E219" s="7">
        <v>284.0</v>
      </c>
      <c r="F219" s="3" t="s">
        <v>897</v>
      </c>
      <c r="G219" s="3" t="s">
        <v>898</v>
      </c>
      <c r="H219" s="3" t="s">
        <v>566</v>
      </c>
      <c r="I219" s="3"/>
      <c r="J219" s="3"/>
      <c r="K219" s="3"/>
      <c r="L219" s="3"/>
      <c r="M219" s="3"/>
      <c r="N219" s="3">
        <v>1320.0</v>
      </c>
      <c r="O219" s="3" t="s">
        <v>488</v>
      </c>
      <c r="P219" s="3" t="s">
        <v>80</v>
      </c>
      <c r="Q219" s="3" t="s">
        <v>81</v>
      </c>
      <c r="R219" s="3">
        <v>0.0</v>
      </c>
      <c r="S219" s="8"/>
      <c r="T219" s="9">
        <v>524.99</v>
      </c>
      <c r="U219" s="10">
        <v>42990.0</v>
      </c>
      <c r="V219" s="3" t="s">
        <v>336</v>
      </c>
      <c r="W219" s="3"/>
      <c r="X219" s="3"/>
      <c r="Y219" s="3"/>
      <c r="Z219" s="3"/>
    </row>
    <row r="220" ht="11.25" customHeight="1">
      <c r="A220" s="15">
        <f t="array" ref="A220">IF(ISNA(MATCH($E220,'License characters'!$G$2:$G$10186,0))=TRUE,0,INDEX('License characters'!$A$2:$AH$10186,MATCH($E220,'License characters'!$G$2:$G$10186,0),A$1))</f>
        <v>0</v>
      </c>
      <c r="B220" s="16">
        <f t="array" ref="B220">IF(ISNA(MATCH($E220,'License characters'!$G$2:$G$10186,0))=TRUE,0,INDEX('License characters'!$G$2:$AH$10186,MATCH($E220,'License characters'!$G$2:$G$10186,0),B$1))</f>
        <v>0</v>
      </c>
      <c r="C220" s="14"/>
      <c r="D220" s="14"/>
      <c r="E220" s="7">
        <v>283.0</v>
      </c>
      <c r="F220" s="3" t="s">
        <v>899</v>
      </c>
      <c r="G220" s="3" t="s">
        <v>900</v>
      </c>
      <c r="H220" s="3" t="s">
        <v>566</v>
      </c>
      <c r="I220" s="3"/>
      <c r="J220" s="3">
        <v>2100.0</v>
      </c>
      <c r="K220" s="3"/>
      <c r="L220" s="3"/>
      <c r="M220" s="3"/>
      <c r="N220" s="3">
        <v>1050.0</v>
      </c>
      <c r="O220" s="3" t="s">
        <v>765</v>
      </c>
      <c r="P220" s="3" t="s">
        <v>38</v>
      </c>
      <c r="Q220" s="3" t="s">
        <v>39</v>
      </c>
      <c r="R220" s="3">
        <v>0.0</v>
      </c>
      <c r="S220" s="8"/>
      <c r="T220" s="9">
        <v>489.99</v>
      </c>
      <c r="U220" s="10">
        <v>42500.0</v>
      </c>
      <c r="V220" s="3"/>
      <c r="W220" s="3"/>
      <c r="X220" s="3"/>
      <c r="Y220" s="3"/>
      <c r="Z220" s="3"/>
    </row>
    <row r="221" ht="11.25" customHeight="1">
      <c r="A221" s="15">
        <f t="array" ref="A221">IF(ISNA(MATCH($E221,'License characters'!$G$2:$G$10186,0))=TRUE,0,INDEX('License characters'!$A$2:$AH$10186,MATCH($E221,'License characters'!$G$2:$G$10186,0),A$1))</f>
        <v>0</v>
      </c>
      <c r="B221" s="16">
        <f t="array" ref="B221">IF(ISNA(MATCH($E221,'License characters'!$G$2:$G$10186,0))=TRUE,0,INDEX('License characters'!$G$2:$AH$10186,MATCH($E221,'License characters'!$G$2:$G$10186,0),B$1))</f>
        <v>0</v>
      </c>
      <c r="C221" s="14"/>
      <c r="D221" s="14"/>
      <c r="E221" s="7">
        <v>282.0</v>
      </c>
      <c r="F221" s="3" t="s">
        <v>901</v>
      </c>
      <c r="G221" s="3" t="s">
        <v>902</v>
      </c>
      <c r="H221" s="3" t="s">
        <v>548</v>
      </c>
      <c r="I221" s="3"/>
      <c r="J221" s="3"/>
      <c r="K221" s="3"/>
      <c r="L221" s="3"/>
      <c r="M221" s="3"/>
      <c r="N221" s="3">
        <v>1300.0</v>
      </c>
      <c r="O221" s="3" t="s">
        <v>369</v>
      </c>
      <c r="P221" s="3" t="s">
        <v>112</v>
      </c>
      <c r="Q221" s="3" t="s">
        <v>113</v>
      </c>
      <c r="R221" s="3">
        <v>0.0</v>
      </c>
      <c r="S221" s="8"/>
      <c r="T221" s="9">
        <v>349.99</v>
      </c>
      <c r="U221" s="10"/>
      <c r="V221" s="3" t="s">
        <v>336</v>
      </c>
      <c r="W221" s="3"/>
      <c r="X221" s="3"/>
      <c r="Y221" s="3"/>
      <c r="Z221" s="3"/>
    </row>
    <row r="222" ht="11.25" customHeight="1">
      <c r="A222" s="15">
        <f t="array" ref="A222">IF(ISNA(MATCH($E222,'License characters'!$G$2:$G$10186,0))=TRUE,0,INDEX('License characters'!$A$2:$AH$10186,MATCH($E222,'License characters'!$G$2:$G$10186,0),A$1))</f>
        <v>0</v>
      </c>
      <c r="B222" s="16">
        <f t="array" ref="B222">IF(ISNA(MATCH($E222,'License characters'!$G$2:$G$10186,0))=TRUE,0,INDEX('License characters'!$G$2:$AH$10186,MATCH($E222,'License characters'!$G$2:$G$10186,0),B$1))</f>
        <v>0</v>
      </c>
      <c r="C222" s="14"/>
      <c r="D222" s="14"/>
      <c r="E222" s="7">
        <v>281.0</v>
      </c>
      <c r="F222" s="3" t="s">
        <v>903</v>
      </c>
      <c r="G222" s="3" t="s">
        <v>904</v>
      </c>
      <c r="H222" s="3" t="s">
        <v>566</v>
      </c>
      <c r="I222" s="3"/>
      <c r="J222" s="3">
        <v>1300.0</v>
      </c>
      <c r="K222" s="3"/>
      <c r="L222" s="3"/>
      <c r="M222" s="3"/>
      <c r="N222" s="3">
        <v>1090.0</v>
      </c>
      <c r="O222" s="3" t="s">
        <v>75</v>
      </c>
      <c r="P222" s="3" t="s">
        <v>74</v>
      </c>
      <c r="Q222" s="3" t="s">
        <v>75</v>
      </c>
      <c r="R222" s="3">
        <v>0.0</v>
      </c>
      <c r="S222" s="8">
        <v>1320.0</v>
      </c>
      <c r="T222" s="9">
        <v>324.99</v>
      </c>
      <c r="U222" s="10"/>
      <c r="V222" s="3" t="s">
        <v>336</v>
      </c>
      <c r="W222" s="3"/>
      <c r="X222" s="3"/>
      <c r="Y222" s="3"/>
      <c r="Z222" s="3"/>
    </row>
    <row r="223" ht="11.25" customHeight="1">
      <c r="A223" s="15">
        <f t="array" ref="A223">IF(ISNA(MATCH($E223,'License characters'!$G$2:$G$10186,0))=TRUE,0,INDEX('License characters'!$A$2:$AH$10186,MATCH($E223,'License characters'!$G$2:$G$10186,0),A$1))</f>
        <v>0</v>
      </c>
      <c r="B223" s="16">
        <f t="array" ref="B223">IF(ISNA(MATCH($E223,'License characters'!$G$2:$G$10186,0))=TRUE,0,INDEX('License characters'!$G$2:$AH$10186,MATCH($E223,'License characters'!$G$2:$G$10186,0),B$1))</f>
        <v>0</v>
      </c>
      <c r="C223" s="14"/>
      <c r="D223" s="14"/>
      <c r="E223" s="7">
        <v>280.0</v>
      </c>
      <c r="F223" s="3" t="s">
        <v>905</v>
      </c>
      <c r="G223" s="3" t="s">
        <v>906</v>
      </c>
      <c r="H223" s="3" t="s">
        <v>566</v>
      </c>
      <c r="I223" s="3"/>
      <c r="J223" s="3">
        <v>900.0</v>
      </c>
      <c r="K223" s="3"/>
      <c r="L223" s="3"/>
      <c r="M223" s="3"/>
      <c r="N223" s="3">
        <v>1030.0</v>
      </c>
      <c r="O223" s="3" t="s">
        <v>338</v>
      </c>
      <c r="P223" s="3" t="s">
        <v>104</v>
      </c>
      <c r="Q223" s="3" t="s">
        <v>105</v>
      </c>
      <c r="R223" s="3">
        <v>0.0</v>
      </c>
      <c r="S223" s="8"/>
      <c r="T223" s="9">
        <v>784.99</v>
      </c>
      <c r="U223" s="10">
        <v>43415.0</v>
      </c>
      <c r="V223" s="3" t="s">
        <v>336</v>
      </c>
      <c r="W223" s="3"/>
      <c r="X223" s="3"/>
      <c r="Y223" s="3"/>
      <c r="Z223" s="3"/>
    </row>
    <row r="224" ht="11.25" customHeight="1">
      <c r="A224" s="15">
        <f t="array" ref="A224">IF(ISNA(MATCH($E224,'License characters'!$G$2:$G$10186,0))=TRUE,0,INDEX('License characters'!$A$2:$AH$10186,MATCH($E224,'License characters'!$G$2:$G$10186,0),A$1))</f>
        <v>0</v>
      </c>
      <c r="B224" s="16">
        <f t="array" ref="B224">IF(ISNA(MATCH($E224,'License characters'!$G$2:$G$10186,0))=TRUE,0,INDEX('License characters'!$G$2:$AH$10186,MATCH($E224,'License characters'!$G$2:$G$10186,0),B$1))</f>
        <v>0</v>
      </c>
      <c r="C224" s="14"/>
      <c r="D224" s="14"/>
      <c r="E224" s="7">
        <v>279.0</v>
      </c>
      <c r="F224" s="3" t="s">
        <v>907</v>
      </c>
      <c r="G224" s="3" t="s">
        <v>908</v>
      </c>
      <c r="H224" s="3" t="s">
        <v>566</v>
      </c>
      <c r="I224" s="3"/>
      <c r="J224" s="3"/>
      <c r="K224" s="3"/>
      <c r="L224" s="3"/>
      <c r="M224" s="3"/>
      <c r="N224" s="3">
        <v>1410.0</v>
      </c>
      <c r="O224" s="3" t="s">
        <v>505</v>
      </c>
      <c r="P224" s="3" t="s">
        <v>114</v>
      </c>
      <c r="Q224" s="3" t="s">
        <v>115</v>
      </c>
      <c r="R224" s="3">
        <v>0.0</v>
      </c>
      <c r="S224" s="8"/>
      <c r="T224" s="9">
        <v>349.99</v>
      </c>
      <c r="U224" s="10">
        <v>43315.0</v>
      </c>
      <c r="V224" s="3" t="s">
        <v>336</v>
      </c>
      <c r="W224" s="3"/>
      <c r="X224" s="3"/>
      <c r="Y224" s="3"/>
      <c r="Z224" s="3"/>
    </row>
    <row r="225" ht="11.25" customHeight="1">
      <c r="A225" s="15" t="str">
        <f t="array" ref="A225">IF(ISNA(MATCH($E225,'License characters'!$G$2:$G$10186,0))=TRUE,0,INDEX('License characters'!$A$2:$AH$10186,MATCH($E225,'License characters'!$G$2:$G$10186,0),A$1))</f>
        <v>Konami</v>
      </c>
      <c r="B225" s="16" t="str">
        <f t="array" ref="B225">IF(ISNA(MATCH($E225,'License characters'!$G$2:$G$10186,0))=TRUE,0,INDEX('License characters'!$G$2:$AH$10186,MATCH($E225,'License characters'!$G$2:$G$10186,0),B$1))</f>
        <v>MGSPMCOM</v>
      </c>
      <c r="C225" s="14"/>
      <c r="D225" s="14"/>
      <c r="E225" s="7">
        <v>278.0</v>
      </c>
      <c r="F225" s="3" t="s">
        <v>909</v>
      </c>
      <c r="G225" s="3" t="s">
        <v>910</v>
      </c>
      <c r="H225" s="3" t="s">
        <v>682</v>
      </c>
      <c r="I225" s="3"/>
      <c r="J225" s="3"/>
      <c r="K225" s="3"/>
      <c r="L225" s="3"/>
      <c r="M225" s="3"/>
      <c r="N225" s="3">
        <v>1320.0</v>
      </c>
      <c r="O225" s="3" t="s">
        <v>488</v>
      </c>
      <c r="P225" s="3" t="s">
        <v>116</v>
      </c>
      <c r="Q225" s="3" t="s">
        <v>117</v>
      </c>
      <c r="R225" s="3">
        <v>48.0</v>
      </c>
      <c r="S225" s="8">
        <v>27.0</v>
      </c>
      <c r="T225" s="9">
        <v>949.99</v>
      </c>
      <c r="U225" s="10">
        <v>43329.0</v>
      </c>
      <c r="V225" s="3" t="s">
        <v>336</v>
      </c>
      <c r="W225" s="3"/>
      <c r="X225" s="3"/>
      <c r="Y225" s="3"/>
      <c r="Z225" s="3"/>
    </row>
    <row r="226" ht="11.25" customHeight="1">
      <c r="A226" s="15" t="str">
        <f t="array" ref="A226">IF(ISNA(MATCH($E226,'License characters'!$G$2:$G$10186,0))=TRUE,0,INDEX('License characters'!$A$2:$AH$10186,MATCH($E226,'License characters'!$G$2:$G$10186,0),A$1))</f>
        <v>Konami</v>
      </c>
      <c r="B226" s="16" t="str">
        <f t="array" ref="B226">IF(ISNA(MATCH($E226,'License characters'!$G$2:$G$10186,0))=TRUE,0,INDEX('License characters'!$G$2:$AH$10186,MATCH($E226,'License characters'!$G$2:$G$10186,0),B$1))</f>
        <v>MGSPMOPTIC</v>
      </c>
      <c r="C226" s="14"/>
      <c r="D226" s="14"/>
      <c r="E226" s="7">
        <v>277.0</v>
      </c>
      <c r="F226" s="3" t="s">
        <v>911</v>
      </c>
      <c r="G226" s="3" t="s">
        <v>912</v>
      </c>
      <c r="H226" s="3" t="s">
        <v>548</v>
      </c>
      <c r="I226" s="3"/>
      <c r="J226" s="3">
        <v>150.0</v>
      </c>
      <c r="K226" s="3">
        <v>3.0</v>
      </c>
      <c r="L226" s="3">
        <v>5.0</v>
      </c>
      <c r="M226" s="3">
        <v>2.0</v>
      </c>
      <c r="N226" s="3">
        <v>1320.0</v>
      </c>
      <c r="O226" s="3" t="s">
        <v>488</v>
      </c>
      <c r="P226" s="3" t="s">
        <v>116</v>
      </c>
      <c r="Q226" s="3" t="s">
        <v>117</v>
      </c>
      <c r="R226" s="3">
        <v>9.0</v>
      </c>
      <c r="S226" s="8">
        <v>17.0</v>
      </c>
      <c r="T226" s="9">
        <v>524.99</v>
      </c>
      <c r="U226" s="10">
        <v>43329.0</v>
      </c>
      <c r="V226" s="3" t="s">
        <v>336</v>
      </c>
      <c r="W226" s="3"/>
      <c r="X226" s="3"/>
      <c r="Y226" s="3"/>
      <c r="Z226" s="3"/>
    </row>
    <row r="227" ht="11.25" customHeight="1">
      <c r="A227" s="15" t="str">
        <f t="array" ref="A227">IF(ISNA(MATCH($E227,'License characters'!$G$2:$G$10186,0))=TRUE,0,INDEX('License characters'!$A$2:$AH$10186,MATCH($E227,'License characters'!$G$2:$G$10186,0),A$1))</f>
        <v>Konami</v>
      </c>
      <c r="B227" s="16" t="str">
        <f t="array" ref="B227">IF(ISNA(MATCH($E227,'License characters'!$G$2:$G$10186,0))=TRUE,0,INDEX('License characters'!$G$2:$AH$10186,MATCH($E227,'License characters'!$G$2:$G$10186,0),B$1))</f>
        <v>MGSPMEX</v>
      </c>
      <c r="C227" s="14"/>
      <c r="D227" s="14"/>
      <c r="E227" s="7">
        <v>276.0</v>
      </c>
      <c r="F227" s="3" t="s">
        <v>913</v>
      </c>
      <c r="G227" s="3" t="s">
        <v>914</v>
      </c>
      <c r="H227" s="3" t="s">
        <v>548</v>
      </c>
      <c r="I227" s="3"/>
      <c r="J227" s="3">
        <v>550.0</v>
      </c>
      <c r="K227" s="3">
        <v>3.0</v>
      </c>
      <c r="L227" s="3">
        <v>6.0</v>
      </c>
      <c r="M227" s="3">
        <v>3.0</v>
      </c>
      <c r="N227" s="3">
        <v>1320.0</v>
      </c>
      <c r="O227" s="3" t="s">
        <v>488</v>
      </c>
      <c r="P227" s="3" t="s">
        <v>116</v>
      </c>
      <c r="Q227" s="3" t="s">
        <v>117</v>
      </c>
      <c r="R227" s="3">
        <v>255.0</v>
      </c>
      <c r="S227" s="8">
        <v>35.0</v>
      </c>
      <c r="T227" s="9">
        <v>524.99</v>
      </c>
      <c r="U227" s="10">
        <v>43329.0</v>
      </c>
      <c r="V227" s="3" t="s">
        <v>336</v>
      </c>
      <c r="W227" s="3"/>
      <c r="X227" s="3"/>
      <c r="Y227" s="3"/>
      <c r="Z227" s="3"/>
    </row>
    <row r="228" ht="11.25" customHeight="1">
      <c r="A228" s="15" t="str">
        <f t="array" ref="A228">IF(ISNA(MATCH($E228,'License characters'!$G$2:$G$10186,0))=TRUE,0,INDEX('License characters'!$A$2:$AH$10186,MATCH($E228,'License characters'!$G$2:$G$10186,0),A$1))</f>
        <v>Konami</v>
      </c>
      <c r="B228" s="16" t="str">
        <f t="array" ref="B228">IF(ISNA(MATCH($E228,'License characters'!$G$2:$G$10186,0))=TRUE,0,INDEX('License characters'!$G$2:$AH$10186,MATCH($E228,'License characters'!$G$2:$G$10186,0),B$1))</f>
        <v>MGSPMREG</v>
      </c>
      <c r="C228" s="14"/>
      <c r="D228" s="14"/>
      <c r="E228" s="7">
        <v>275.0</v>
      </c>
      <c r="F228" s="3" t="s">
        <v>915</v>
      </c>
      <c r="G228" s="3" t="s">
        <v>916</v>
      </c>
      <c r="H228" s="3" t="s">
        <v>548</v>
      </c>
      <c r="I228" s="3"/>
      <c r="J228" s="3">
        <v>800.0</v>
      </c>
      <c r="K228" s="3">
        <v>3.0</v>
      </c>
      <c r="L228" s="3">
        <v>0.0</v>
      </c>
      <c r="M228" s="3">
        <v>2.0</v>
      </c>
      <c r="N228" s="3">
        <v>1320.0</v>
      </c>
      <c r="O228" s="3" t="s">
        <v>488</v>
      </c>
      <c r="P228" s="3" t="s">
        <v>116</v>
      </c>
      <c r="Q228" s="3" t="s">
        <v>117</v>
      </c>
      <c r="R228" s="3">
        <v>35.0</v>
      </c>
      <c r="S228" s="8">
        <v>398.0</v>
      </c>
      <c r="T228" s="9">
        <v>524.99</v>
      </c>
      <c r="U228" s="10">
        <v>43329.0</v>
      </c>
      <c r="V228" s="3" t="s">
        <v>336</v>
      </c>
      <c r="W228" s="3"/>
      <c r="X228" s="3"/>
      <c r="Y228" s="3"/>
      <c r="Z228" s="3"/>
    </row>
    <row r="229" ht="11.25" customHeight="1">
      <c r="A229" s="15" t="str">
        <f t="array" ref="A229">IF(ISNA(MATCH($E229,'License characters'!$G$2:$G$10186,0))=TRUE,0,INDEX('License characters'!$A$2:$AH$10186,MATCH($E229,'License characters'!$G$2:$G$10186,0),A$1))</f>
        <v>Warpstar</v>
      </c>
      <c r="B229" s="16" t="str">
        <f t="array" ref="B229">IF(ISNA(MATCH($E229,'License characters'!$G$2:$G$10186,0))=TRUE,0,INDEX('License characters'!$G$2:$AH$10186,MATCH($E229,'License characters'!$G$2:$G$10186,0),B$1))</f>
        <v>KWARPX</v>
      </c>
      <c r="C229" s="14"/>
      <c r="D229" s="14"/>
      <c r="E229" s="7">
        <v>274.0</v>
      </c>
      <c r="F229" s="3" t="s">
        <v>917</v>
      </c>
      <c r="G229" s="3" t="s">
        <v>918</v>
      </c>
      <c r="H229" s="3" t="s">
        <v>566</v>
      </c>
      <c r="I229" s="3"/>
      <c r="J229" s="3">
        <v>550.0</v>
      </c>
      <c r="K229" s="3">
        <v>3.0</v>
      </c>
      <c r="L229" s="3">
        <v>11.0</v>
      </c>
      <c r="M229" s="3">
        <v>3.0</v>
      </c>
      <c r="N229" s="3">
        <v>1410.0</v>
      </c>
      <c r="O229" s="3" t="s">
        <v>505</v>
      </c>
      <c r="P229" s="3" t="s">
        <v>114</v>
      </c>
      <c r="Q229" s="3" t="s">
        <v>115</v>
      </c>
      <c r="R229" s="3">
        <v>468.0</v>
      </c>
      <c r="S229" s="8">
        <v>23.0</v>
      </c>
      <c r="T229" s="9">
        <v>349.99</v>
      </c>
      <c r="U229" s="10">
        <v>43315.0</v>
      </c>
      <c r="V229" s="3" t="s">
        <v>336</v>
      </c>
      <c r="W229" s="3"/>
      <c r="X229" s="3"/>
      <c r="Y229" s="3"/>
      <c r="Z229" s="3"/>
    </row>
    <row r="230" ht="11.25" customHeight="1">
      <c r="A230" s="15" t="str">
        <f t="array" ref="A230">IF(ISNA(MATCH($E230,'License characters'!$G$2:$G$10186,0))=TRUE,0,INDEX('License characters'!$A$2:$AH$10186,MATCH($E230,'License characters'!$G$2:$G$10186,0),A$1))</f>
        <v>Warpstar</v>
      </c>
      <c r="B230" s="16" t="str">
        <f t="array" ref="B230">IF(ISNA(MATCH($E230,'License characters'!$G$2:$G$10186,0))=TRUE,0,INDEX('License characters'!$G$2:$AH$10186,MATCH($E230,'License characters'!$G$2:$G$10186,0),B$1))</f>
        <v>KWARP</v>
      </c>
      <c r="C230" s="14"/>
      <c r="D230" s="14"/>
      <c r="E230" s="7">
        <v>273.0</v>
      </c>
      <c r="F230" s="3" t="s">
        <v>919</v>
      </c>
      <c r="G230" s="3" t="s">
        <v>920</v>
      </c>
      <c r="H230" s="3" t="s">
        <v>566</v>
      </c>
      <c r="I230" s="3"/>
      <c r="J230" s="3">
        <v>500.0</v>
      </c>
      <c r="K230" s="3">
        <v>3.0</v>
      </c>
      <c r="L230" s="3">
        <v>0.0</v>
      </c>
      <c r="M230" s="3">
        <v>2.0</v>
      </c>
      <c r="N230" s="3">
        <v>1410.0</v>
      </c>
      <c r="O230" s="3" t="s">
        <v>505</v>
      </c>
      <c r="P230" s="3" t="s">
        <v>114</v>
      </c>
      <c r="Q230" s="3" t="s">
        <v>115</v>
      </c>
      <c r="R230" s="3">
        <v>15.0</v>
      </c>
      <c r="S230" s="8">
        <v>359.0</v>
      </c>
      <c r="T230" s="9">
        <v>349.99</v>
      </c>
      <c r="U230" s="10">
        <v>43315.0</v>
      </c>
      <c r="V230" s="3" t="s">
        <v>336</v>
      </c>
      <c r="W230" s="3"/>
      <c r="X230" s="3"/>
      <c r="Y230" s="3"/>
      <c r="Z230" s="3"/>
    </row>
    <row r="231" ht="11.25" customHeight="1">
      <c r="A231" s="15" t="str">
        <f t="array" ref="A231">IF(ISNA(MATCH($E231,'License characters'!$G$2:$G$10186,0))=TRUE,0,INDEX('License characters'!$A$2:$AH$10186,MATCH($E231,'License characters'!$G$2:$G$10186,0),A$1))</f>
        <v>Funimation/Sunrise</v>
      </c>
      <c r="B231" s="16" t="str">
        <f t="array" ref="B231">IF(ISNA(MATCH($E231,'License characters'!$G$2:$G$10186,0))=TRUE,0,INDEX('License characters'!$G$2:$AH$10186,MATCH($E231,'License characters'!$G$2:$G$10186,0),B$1))</f>
        <v>CBSPIKEEX</v>
      </c>
      <c r="C231" s="14"/>
      <c r="D231" s="14"/>
      <c r="E231" s="7">
        <v>272.0</v>
      </c>
      <c r="F231" s="3" t="s">
        <v>921</v>
      </c>
      <c r="G231" s="3" t="s">
        <v>922</v>
      </c>
      <c r="H231" s="3" t="s">
        <v>449</v>
      </c>
      <c r="I231" s="3"/>
      <c r="J231" s="3">
        <v>1000.0</v>
      </c>
      <c r="K231" s="3">
        <v>11.0</v>
      </c>
      <c r="L231" s="3">
        <v>6.0</v>
      </c>
      <c r="M231" s="3">
        <v>3.0</v>
      </c>
      <c r="N231" s="3">
        <v>1300.0</v>
      </c>
      <c r="O231" s="3" t="s">
        <v>369</v>
      </c>
      <c r="P231" s="3" t="s">
        <v>112</v>
      </c>
      <c r="Q231" s="3" t="s">
        <v>113</v>
      </c>
      <c r="R231" s="3">
        <v>968.0</v>
      </c>
      <c r="S231" s="8">
        <v>0.0</v>
      </c>
      <c r="T231" s="9">
        <v>349.99</v>
      </c>
      <c r="U231" s="10">
        <v>43301.0</v>
      </c>
      <c r="V231" s="3" t="s">
        <v>336</v>
      </c>
      <c r="W231" s="3"/>
      <c r="X231" s="3"/>
      <c r="Y231" s="3"/>
      <c r="Z231" s="3"/>
    </row>
    <row r="232" ht="11.25" customHeight="1">
      <c r="A232" s="15" t="str">
        <f t="array" ref="A232">IF(ISNA(MATCH($E232,'License characters'!$G$2:$G$10186,0))=TRUE,0,INDEX('License characters'!$A$2:$AH$10186,MATCH($E232,'License characters'!$G$2:$G$10186,0),A$1))</f>
        <v>Funimation/Sunrise</v>
      </c>
      <c r="B232" s="16" t="str">
        <f t="array" ref="B232">IF(ISNA(MATCH($E232,'License characters'!$G$2:$G$10186,0))=TRUE,0,INDEX('License characters'!$G$2:$AH$10186,MATCH($E232,'License characters'!$G$2:$G$10186,0),B$1))</f>
        <v>CBSPIKEREG</v>
      </c>
      <c r="C232" s="14"/>
      <c r="D232" s="14"/>
      <c r="E232" s="7">
        <v>271.0</v>
      </c>
      <c r="F232" s="3" t="s">
        <v>923</v>
      </c>
      <c r="G232" s="3" t="s">
        <v>924</v>
      </c>
      <c r="H232" s="3" t="s">
        <v>449</v>
      </c>
      <c r="I232" s="3"/>
      <c r="J232" s="3">
        <v>550.0</v>
      </c>
      <c r="K232" s="3">
        <v>11.0</v>
      </c>
      <c r="L232" s="3">
        <v>0.0</v>
      </c>
      <c r="M232" s="3">
        <v>2.0</v>
      </c>
      <c r="N232" s="3">
        <v>1300.0</v>
      </c>
      <c r="O232" s="3" t="s">
        <v>369</v>
      </c>
      <c r="P232" s="3" t="s">
        <v>112</v>
      </c>
      <c r="Q232" s="3" t="s">
        <v>113</v>
      </c>
      <c r="R232" s="3">
        <v>55.0</v>
      </c>
      <c r="S232" s="8">
        <v>453.0</v>
      </c>
      <c r="T232" s="9">
        <v>349.99</v>
      </c>
      <c r="U232" s="10">
        <v>43301.0</v>
      </c>
      <c r="V232" s="3" t="s">
        <v>336</v>
      </c>
      <c r="W232" s="3"/>
      <c r="X232" s="3"/>
      <c r="Y232" s="3"/>
      <c r="Z232" s="3"/>
    </row>
    <row r="233" ht="11.25" customHeight="1">
      <c r="A233" s="15" t="str">
        <f t="array" ref="A233">IF(ISNA(MATCH($E233,'License characters'!$G$2:$G$10186,0))=TRUE,0,INDEX('License characters'!$A$2:$AH$10186,MATCH($E233,'License characters'!$G$2:$G$10186,0),A$1))</f>
        <v>Rare</v>
      </c>
      <c r="B233" s="16" t="str">
        <f t="array" ref="B233">IF(ISNA(MATCH($E233,'License characters'!$G$2:$G$10186,0))=TRUE,0,INDEX('License characters'!$G$2:$AH$10186,MATCH($E233,'License characters'!$G$2:$G$10186,0),B$1))</f>
        <v>BANKAZEX</v>
      </c>
      <c r="C233" s="14"/>
      <c r="D233" s="14"/>
      <c r="E233" s="7">
        <v>270.0</v>
      </c>
      <c r="F233" s="3" t="s">
        <v>925</v>
      </c>
      <c r="G233" s="3" t="s">
        <v>926</v>
      </c>
      <c r="H233" s="3" t="s">
        <v>548</v>
      </c>
      <c r="I233" s="3"/>
      <c r="J233" s="3">
        <v>1200.0</v>
      </c>
      <c r="K233" s="3">
        <v>5.0</v>
      </c>
      <c r="L233" s="3">
        <v>6.0</v>
      </c>
      <c r="M233" s="3">
        <v>3.0</v>
      </c>
      <c r="N233" s="3">
        <v>1190.0</v>
      </c>
      <c r="O233" s="3" t="s">
        <v>111</v>
      </c>
      <c r="P233" s="3" t="s">
        <v>110</v>
      </c>
      <c r="Q233" s="3" t="s">
        <v>111</v>
      </c>
      <c r="R233" s="3">
        <v>1146.0</v>
      </c>
      <c r="S233" s="8">
        <v>8.0</v>
      </c>
      <c r="T233" s="9">
        <v>429.99</v>
      </c>
      <c r="U233" s="10">
        <v>43287.0</v>
      </c>
      <c r="V233" s="3" t="s">
        <v>336</v>
      </c>
      <c r="W233" s="3"/>
      <c r="X233" s="3"/>
      <c r="Y233" s="3"/>
      <c r="Z233" s="3"/>
    </row>
    <row r="234" ht="11.25" customHeight="1">
      <c r="A234" s="15" t="str">
        <f t="array" ref="A234">IF(ISNA(MATCH($E234,'License characters'!$G$2:$G$10186,0))=TRUE,0,INDEX('License characters'!$A$2:$AH$10186,MATCH($E234,'License characters'!$G$2:$G$10186,0),A$1))</f>
        <v>Rare</v>
      </c>
      <c r="B234" s="16" t="str">
        <f t="array" ref="B234">IF(ISNA(MATCH($E234,'License characters'!$G$2:$G$10186,0))=TRUE,0,INDEX('License characters'!$G$2:$AH$10186,MATCH($E234,'License characters'!$G$2:$G$10186,0),B$1))</f>
        <v>BANKAZREG</v>
      </c>
      <c r="C234" s="14"/>
      <c r="D234" s="14"/>
      <c r="E234" s="7">
        <v>269.0</v>
      </c>
      <c r="F234" s="3" t="s">
        <v>927</v>
      </c>
      <c r="G234" s="3" t="s">
        <v>928</v>
      </c>
      <c r="H234" s="3" t="s">
        <v>566</v>
      </c>
      <c r="I234" s="3"/>
      <c r="J234" s="3">
        <v>500.0</v>
      </c>
      <c r="K234" s="3">
        <v>5.0</v>
      </c>
      <c r="L234" s="3">
        <v>0.0</v>
      </c>
      <c r="M234" s="3">
        <v>2.0</v>
      </c>
      <c r="N234" s="3">
        <v>1190.0</v>
      </c>
      <c r="O234" s="3" t="s">
        <v>111</v>
      </c>
      <c r="P234" s="3" t="s">
        <v>110</v>
      </c>
      <c r="Q234" s="3" t="s">
        <v>111</v>
      </c>
      <c r="R234" s="3">
        <v>44.0</v>
      </c>
      <c r="S234" s="8">
        <v>103.0</v>
      </c>
      <c r="T234" s="9">
        <v>429.99</v>
      </c>
      <c r="U234" s="10">
        <v>43287.0</v>
      </c>
      <c r="V234" s="3" t="s">
        <v>336</v>
      </c>
      <c r="W234" s="3"/>
      <c r="X234" s="3"/>
      <c r="Y234" s="3"/>
      <c r="Z234" s="3"/>
    </row>
    <row r="235" ht="11.25" customHeight="1">
      <c r="A235" s="15" t="str">
        <f t="array" ref="A235">IF(ISNA(MATCH($E235,'License characters'!$G$2:$G$10186,0))=TRUE,0,INDEX('License characters'!$A$2:$AH$10186,MATCH($E235,'License characters'!$G$2:$G$10186,0),A$1))</f>
        <v>Activision</v>
      </c>
      <c r="B235" s="16" t="str">
        <f t="array" ref="B235">IF(ISNA(MATCH($E235,'License characters'!$G$2:$G$10186,0))=TRUE,0,INDEX('License characters'!$G$2:$AH$10186,MATCH($E235,'License characters'!$G$2:$G$10186,0),B$1))</f>
        <v>CRYMIXDRA</v>
      </c>
      <c r="C235" s="14"/>
      <c r="D235" s="14"/>
      <c r="E235" s="7">
        <v>268.0</v>
      </c>
      <c r="F235" s="3" t="s">
        <v>929</v>
      </c>
      <c r="G235" s="3" t="s">
        <v>930</v>
      </c>
      <c r="H235" s="3" t="s">
        <v>548</v>
      </c>
      <c r="I235" s="3"/>
      <c r="J235" s="3"/>
      <c r="K235" s="3">
        <v>0.0</v>
      </c>
      <c r="L235" s="3">
        <v>0.0</v>
      </c>
      <c r="M235" s="3">
        <v>0.0</v>
      </c>
      <c r="N235" s="3">
        <v>1090.0</v>
      </c>
      <c r="O235" s="3" t="s">
        <v>75</v>
      </c>
      <c r="P235" s="3" t="s">
        <v>108</v>
      </c>
      <c r="Q235" s="3" t="s">
        <v>109</v>
      </c>
      <c r="R235" s="3">
        <v>58.0</v>
      </c>
      <c r="S235" s="8">
        <v>0.0</v>
      </c>
      <c r="T235" s="9">
        <v>899.99</v>
      </c>
      <c r="U235" s="10">
        <v>43266.0</v>
      </c>
      <c r="V235" s="3" t="s">
        <v>336</v>
      </c>
      <c r="W235" s="3"/>
      <c r="X235" s="3"/>
      <c r="Y235" s="3"/>
      <c r="Z235" s="3"/>
    </row>
    <row r="236" ht="11.25" customHeight="1">
      <c r="A236" s="15" t="str">
        <f t="array" ref="A236">IF(ISNA(MATCH($E236,'License characters'!$G$2:$G$10186,0))=TRUE,0,INDEX('License characters'!$A$2:$AH$10186,MATCH($E236,'License characters'!$G$2:$G$10186,0),A$1))</f>
        <v>Activision</v>
      </c>
      <c r="B236" s="16" t="str">
        <f t="array" ref="B236">IF(ISNA(MATCH($E236,'License characters'!$G$2:$G$10186,0))=TRUE,0,INDEX('License characters'!$G$2:$AH$10186,MATCH($E236,'License characters'!$G$2:$G$10186,0),B$1))</f>
        <v>CRYCRYSCOM</v>
      </c>
      <c r="C236" s="14"/>
      <c r="D236" s="14"/>
      <c r="E236" s="7">
        <v>267.0</v>
      </c>
      <c r="F236" s="3" t="s">
        <v>931</v>
      </c>
      <c r="G236" s="3" t="s">
        <v>932</v>
      </c>
      <c r="H236" s="3" t="s">
        <v>548</v>
      </c>
      <c r="I236" s="3"/>
      <c r="J236" s="3"/>
      <c r="K236" s="3">
        <v>0.0</v>
      </c>
      <c r="L236" s="3">
        <v>0.0</v>
      </c>
      <c r="M236" s="3">
        <v>0.0</v>
      </c>
      <c r="N236" s="3">
        <v>1090.0</v>
      </c>
      <c r="O236" s="3" t="s">
        <v>75</v>
      </c>
      <c r="P236" s="3" t="s">
        <v>108</v>
      </c>
      <c r="Q236" s="3" t="s">
        <v>109</v>
      </c>
      <c r="R236" s="3">
        <v>11.0</v>
      </c>
      <c r="S236" s="8">
        <v>9.0</v>
      </c>
      <c r="T236" s="9">
        <v>899.99</v>
      </c>
      <c r="U236" s="10">
        <v>43266.0</v>
      </c>
      <c r="V236" s="3" t="s">
        <v>336</v>
      </c>
      <c r="W236" s="3"/>
      <c r="X236" s="3"/>
      <c r="Y236" s="3"/>
      <c r="Z236" s="3"/>
    </row>
    <row r="237" ht="11.25" customHeight="1">
      <c r="A237" s="15" t="str">
        <f t="array" ref="A237">IF(ISNA(MATCH($E237,'License characters'!$G$2:$G$10186,0))=TRUE,0,INDEX('License characters'!$A$2:$AH$10186,MATCH($E237,'License characters'!$G$2:$G$10186,0),A$1))</f>
        <v>Activision</v>
      </c>
      <c r="B237" s="16" t="str">
        <f t="array" ref="B237">IF(ISNA(MATCH($E237,'License characters'!$G$2:$G$10186,0))=TRUE,0,INDEX('License characters'!$G$2:$AH$10186,MATCH($E237,'License characters'!$G$2:$G$10186,0),B$1))</f>
        <v>CRYEXCOM</v>
      </c>
      <c r="C237" s="14"/>
      <c r="D237" s="14"/>
      <c r="E237" s="7">
        <v>266.0</v>
      </c>
      <c r="F237" s="3" t="s">
        <v>933</v>
      </c>
      <c r="G237" s="3" t="s">
        <v>934</v>
      </c>
      <c r="H237" s="3" t="s">
        <v>548</v>
      </c>
      <c r="I237" s="3"/>
      <c r="J237" s="3"/>
      <c r="K237" s="3">
        <v>0.0</v>
      </c>
      <c r="L237" s="3">
        <v>0.0</v>
      </c>
      <c r="M237" s="3">
        <v>0.0</v>
      </c>
      <c r="N237" s="3">
        <v>1090.0</v>
      </c>
      <c r="O237" s="3" t="s">
        <v>75</v>
      </c>
      <c r="P237" s="3" t="s">
        <v>108</v>
      </c>
      <c r="Q237" s="3" t="s">
        <v>109</v>
      </c>
      <c r="R237" s="3">
        <v>6.0</v>
      </c>
      <c r="S237" s="8">
        <v>5.0</v>
      </c>
      <c r="T237" s="9">
        <v>899.99</v>
      </c>
      <c r="U237" s="10">
        <v>43266.0</v>
      </c>
      <c r="V237" s="3" t="s">
        <v>336</v>
      </c>
      <c r="W237" s="3"/>
      <c r="X237" s="3"/>
      <c r="Y237" s="3"/>
      <c r="Z237" s="3"/>
    </row>
    <row r="238" ht="11.25" customHeight="1">
      <c r="A238" s="15" t="str">
        <f t="array" ref="A238">IF(ISNA(MATCH($E238,'License characters'!$G$2:$G$10186,0))=TRUE,0,INDEX('License characters'!$A$2:$AH$10186,MATCH($E238,'License characters'!$G$2:$G$10186,0),A$1))</f>
        <v>Activision</v>
      </c>
      <c r="B238" s="16" t="str">
        <f t="array" ref="B238">IF(ISNA(MATCH($E238,'License characters'!$G$2:$G$10186,0))=TRUE,0,INDEX('License characters'!$G$2:$AH$10186,MATCH($E238,'License characters'!$G$2:$G$10186,0),B$1))</f>
        <v>CRYCRYS</v>
      </c>
      <c r="C238" s="14"/>
      <c r="D238" s="14"/>
      <c r="E238" s="7">
        <v>265.0</v>
      </c>
      <c r="F238" s="3" t="s">
        <v>935</v>
      </c>
      <c r="G238" s="3" t="s">
        <v>936</v>
      </c>
      <c r="H238" s="3" t="s">
        <v>548</v>
      </c>
      <c r="I238" s="3"/>
      <c r="J238" s="3">
        <v>400.0</v>
      </c>
      <c r="K238" s="3">
        <v>3.0</v>
      </c>
      <c r="L238" s="3">
        <v>5.0</v>
      </c>
      <c r="M238" s="3">
        <v>2.0</v>
      </c>
      <c r="N238" s="3">
        <v>1090.0</v>
      </c>
      <c r="O238" s="3" t="s">
        <v>75</v>
      </c>
      <c r="P238" s="3" t="s">
        <v>108</v>
      </c>
      <c r="Q238" s="3" t="s">
        <v>109</v>
      </c>
      <c r="R238" s="3">
        <v>175.0</v>
      </c>
      <c r="S238" s="8">
        <v>9.0</v>
      </c>
      <c r="T238" s="9">
        <v>474.99</v>
      </c>
      <c r="U238" s="10">
        <v>43266.0</v>
      </c>
      <c r="V238" s="3" t="s">
        <v>336</v>
      </c>
      <c r="W238" s="3"/>
      <c r="X238" s="3"/>
      <c r="Y238" s="3"/>
      <c r="Z238" s="3"/>
    </row>
    <row r="239" ht="11.25" customHeight="1">
      <c r="A239" s="15" t="str">
        <f t="array" ref="A239">IF(ISNA(MATCH($E239,'License characters'!$G$2:$G$10186,0))=TRUE,0,INDEX('License characters'!$A$2:$AH$10186,MATCH($E239,'License characters'!$G$2:$G$10186,0),A$1))</f>
        <v>Activision</v>
      </c>
      <c r="B239" s="16" t="str">
        <f t="array" ref="B239">IF(ISNA(MATCH($E239,'License characters'!$G$2:$G$10186,0))=TRUE,0,INDEX('License characters'!$G$2:$AH$10186,MATCH($E239,'License characters'!$G$2:$G$10186,0),B$1))</f>
        <v>CRYREXC</v>
      </c>
      <c r="C239" s="14"/>
      <c r="D239" s="14"/>
      <c r="E239" s="7">
        <v>264.0</v>
      </c>
      <c r="F239" s="3" t="s">
        <v>937</v>
      </c>
      <c r="G239" s="3" t="s">
        <v>938</v>
      </c>
      <c r="H239" s="3" t="s">
        <v>548</v>
      </c>
      <c r="I239" s="3"/>
      <c r="J239" s="3">
        <v>375.0</v>
      </c>
      <c r="K239" s="3">
        <v>5.0</v>
      </c>
      <c r="L239" s="3">
        <v>6.0</v>
      </c>
      <c r="M239" s="3">
        <v>4.0</v>
      </c>
      <c r="N239" s="3">
        <v>1090.0</v>
      </c>
      <c r="O239" s="3" t="s">
        <v>75</v>
      </c>
      <c r="P239" s="3" t="s">
        <v>108</v>
      </c>
      <c r="Q239" s="3" t="s">
        <v>109</v>
      </c>
      <c r="R239" s="3">
        <v>157.0</v>
      </c>
      <c r="S239" s="8">
        <v>13.0</v>
      </c>
      <c r="T239" s="9">
        <v>474.99</v>
      </c>
      <c r="U239" s="10">
        <v>43266.0</v>
      </c>
      <c r="V239" s="3" t="s">
        <v>336</v>
      </c>
      <c r="W239" s="3"/>
      <c r="X239" s="3"/>
      <c r="Y239" s="3"/>
      <c r="Z239" s="3"/>
    </row>
    <row r="240" ht="11.25" customHeight="1">
      <c r="A240" s="15" t="str">
        <f t="array" ref="A240">IF(ISNA(MATCH($E240,'License characters'!$G$2:$G$10186,0))=TRUE,0,INDEX('License characters'!$A$2:$AH$10186,MATCH($E240,'License characters'!$G$2:$G$10186,0),A$1))</f>
        <v>Activision</v>
      </c>
      <c r="B240" s="16" t="str">
        <f t="array" ref="B240">IF(ISNA(MATCH($E240,'License characters'!$G$2:$G$10186,0))=TRUE,0,INDEX('License characters'!$G$2:$AH$10186,MATCH($E240,'License characters'!$G$2:$G$10186,0),B$1))</f>
        <v>CRYREG</v>
      </c>
      <c r="C240" s="14"/>
      <c r="D240" s="14"/>
      <c r="E240" s="7">
        <v>263.0</v>
      </c>
      <c r="F240" s="3" t="s">
        <v>939</v>
      </c>
      <c r="G240" s="3" t="s">
        <v>940</v>
      </c>
      <c r="H240" s="3" t="s">
        <v>548</v>
      </c>
      <c r="I240" s="3"/>
      <c r="J240" s="3">
        <v>200.0</v>
      </c>
      <c r="K240" s="3">
        <v>0.0</v>
      </c>
      <c r="L240" s="3">
        <v>0.0</v>
      </c>
      <c r="M240" s="3">
        <v>2.0</v>
      </c>
      <c r="N240" s="3">
        <v>1090.0</v>
      </c>
      <c r="O240" s="3" t="s">
        <v>75</v>
      </c>
      <c r="P240" s="3" t="s">
        <v>108</v>
      </c>
      <c r="Q240" s="3" t="s">
        <v>109</v>
      </c>
      <c r="R240" s="3">
        <v>28.0</v>
      </c>
      <c r="S240" s="8">
        <v>149.0</v>
      </c>
      <c r="T240" s="9">
        <v>474.99</v>
      </c>
      <c r="U240" s="10">
        <v>43266.0</v>
      </c>
      <c r="V240" s="3" t="s">
        <v>336</v>
      </c>
      <c r="W240" s="3"/>
      <c r="X240" s="3"/>
      <c r="Y240" s="3"/>
      <c r="Z240" s="3"/>
    </row>
    <row r="241" ht="11.25" customHeight="1">
      <c r="A241" s="15" t="str">
        <f t="array" ref="A241">IF(ISNA(MATCH($E241,'License characters'!$G$2:$G$10186,0))=TRUE,0,INDEX('License characters'!$A$2:$AH$10186,MATCH($E241,'License characters'!$G$2:$G$10186,0),A$1))</f>
        <v>Sega</v>
      </c>
      <c r="B241" s="16" t="str">
        <f t="array" ref="B241">IF(ISNA(MATCH($E241,'License characters'!$G$2:$G$10186,0))=TRUE,0,INDEX('License characters'!$G$2:$AH$10186,MATCH($E241,'License characters'!$G$2:$G$10186,0),B$1))</f>
        <v>SNBOOM2</v>
      </c>
      <c r="C241" s="14"/>
      <c r="D241" s="14"/>
      <c r="E241" s="7">
        <v>262.0</v>
      </c>
      <c r="F241" s="3" t="s">
        <v>941</v>
      </c>
      <c r="G241" s="3" t="s">
        <v>942</v>
      </c>
      <c r="H241" s="3" t="s">
        <v>566</v>
      </c>
      <c r="I241" s="3"/>
      <c r="J241" s="3"/>
      <c r="K241" s="3"/>
      <c r="L241" s="3"/>
      <c r="M241" s="3"/>
      <c r="N241" s="3">
        <v>1390.0</v>
      </c>
      <c r="O241" s="3" t="s">
        <v>380</v>
      </c>
      <c r="P241" s="3" t="s">
        <v>132</v>
      </c>
      <c r="Q241" s="3" t="s">
        <v>864</v>
      </c>
      <c r="R241" s="3">
        <v>283.0</v>
      </c>
      <c r="S241" s="8"/>
      <c r="T241" s="9">
        <v>45.0</v>
      </c>
      <c r="U241" s="10">
        <v>43259.0</v>
      </c>
      <c r="V241" s="3" t="s">
        <v>334</v>
      </c>
      <c r="W241" s="3"/>
      <c r="X241" s="3"/>
      <c r="Y241" s="3"/>
      <c r="Z241" s="3"/>
    </row>
    <row r="242" ht="11.25" customHeight="1">
      <c r="A242" s="15" t="str">
        <f t="array" ref="A242">IF(ISNA(MATCH($E242,'License characters'!$G$2:$G$10186,0))=TRUE,0,INDEX('License characters'!$A$2:$AH$10186,MATCH($E242,'License characters'!$G$2:$G$10186,0),A$1))</f>
        <v>Namco Bandai</v>
      </c>
      <c r="B242" s="16" t="str">
        <f t="array" ref="B242">IF(ISNA(MATCH($E242,'License characters'!$G$2:$G$10186,0))=TRUE,0,INDEX('License characters'!$G$2:$AH$10186,MATCH($E242,'License characters'!$G$2:$G$10186,0),B$1))</f>
        <v>DSSOLSDCOM</v>
      </c>
      <c r="C242" s="14"/>
      <c r="D242" s="14"/>
      <c r="E242" s="7">
        <v>261.0</v>
      </c>
      <c r="F242" s="3" t="s">
        <v>943</v>
      </c>
      <c r="G242" s="3" t="s">
        <v>944</v>
      </c>
      <c r="H242" s="3" t="s">
        <v>668</v>
      </c>
      <c r="I242" s="3"/>
      <c r="J242" s="3"/>
      <c r="K242" s="3"/>
      <c r="L242" s="3"/>
      <c r="M242" s="3"/>
      <c r="N242" s="3">
        <v>1360.0</v>
      </c>
      <c r="O242" s="3" t="s">
        <v>374</v>
      </c>
      <c r="P242" s="3" t="s">
        <v>106</v>
      </c>
      <c r="Q242" s="3" t="s">
        <v>107</v>
      </c>
      <c r="R242" s="3">
        <v>425.0</v>
      </c>
      <c r="S242" s="8">
        <v>225.0</v>
      </c>
      <c r="T242" s="9">
        <v>184.99</v>
      </c>
      <c r="U242" s="10">
        <v>43252.0</v>
      </c>
      <c r="V242" s="3" t="s">
        <v>334</v>
      </c>
      <c r="W242" s="3"/>
      <c r="X242" s="3"/>
      <c r="Y242" s="3"/>
      <c r="Z242" s="3"/>
    </row>
    <row r="243" ht="11.25" customHeight="1">
      <c r="A243" s="15" t="str">
        <f t="array" ref="A243">IF(ISNA(MATCH($E243,'License characters'!$G$2:$G$10186,0))=TRUE,0,INDEX('License characters'!$A$2:$AH$10186,MATCH($E243,'License characters'!$G$2:$G$10186,0),A$1))</f>
        <v>Namco Bandai</v>
      </c>
      <c r="B243" s="16" t="str">
        <f t="array" ref="B243">IF(ISNA(MATCH($E243,'License characters'!$G$2:$G$10186,0))=TRUE,0,INDEX('License characters'!$G$2:$AH$10186,MATCH($E243,'License characters'!$G$2:$G$10186,0),B$1))</f>
        <v>DSSOLSDSUN</v>
      </c>
      <c r="C243" s="14"/>
      <c r="D243" s="14"/>
      <c r="E243" s="7">
        <v>260.0</v>
      </c>
      <c r="F243" s="3" t="s">
        <v>945</v>
      </c>
      <c r="G243" s="3" t="s">
        <v>946</v>
      </c>
      <c r="H243" s="3" t="s">
        <v>668</v>
      </c>
      <c r="I243" s="3"/>
      <c r="J243" s="3">
        <v>1000.0</v>
      </c>
      <c r="K243" s="3"/>
      <c r="L243" s="3"/>
      <c r="M243" s="3"/>
      <c r="N243" s="3">
        <v>1360.0</v>
      </c>
      <c r="O243" s="3" t="s">
        <v>374</v>
      </c>
      <c r="P243" s="3" t="s">
        <v>106</v>
      </c>
      <c r="Q243" s="3" t="s">
        <v>107</v>
      </c>
      <c r="R243" s="3">
        <v>78.0</v>
      </c>
      <c r="S243" s="8">
        <v>222.0</v>
      </c>
      <c r="T243" s="9">
        <v>99.99</v>
      </c>
      <c r="U243" s="10">
        <v>43252.0</v>
      </c>
      <c r="V243" s="3" t="s">
        <v>334</v>
      </c>
      <c r="W243" s="3"/>
      <c r="X243" s="3"/>
      <c r="Y243" s="3"/>
      <c r="Z243" s="3"/>
    </row>
    <row r="244" ht="11.25" customHeight="1">
      <c r="A244" s="15" t="str">
        <f t="array" ref="A244">IF(ISNA(MATCH($E244,'License characters'!$G$2:$G$10186,0))=TRUE,0,INDEX('License characters'!$A$2:$AH$10186,MATCH($E244,'License characters'!$G$2:$G$10186,0),A$1))</f>
        <v>Namco Bandai</v>
      </c>
      <c r="B244" s="16" t="str">
        <f t="array" ref="B244">IF(ISNA(MATCH($E244,'License characters'!$G$2:$G$10186,0))=TRUE,0,INDEX('License characters'!$G$2:$AH$10186,MATCH($E244,'License characters'!$G$2:$G$10186,0),B$1))</f>
        <v>DSSOLSDEX</v>
      </c>
      <c r="C244" s="14"/>
      <c r="D244" s="14"/>
      <c r="E244" s="7">
        <v>259.0</v>
      </c>
      <c r="F244" s="3" t="s">
        <v>947</v>
      </c>
      <c r="G244" s="3" t="s">
        <v>948</v>
      </c>
      <c r="H244" s="3" t="s">
        <v>668</v>
      </c>
      <c r="I244" s="3"/>
      <c r="J244" s="3">
        <v>2000.0</v>
      </c>
      <c r="K244" s="3"/>
      <c r="L244" s="3"/>
      <c r="M244" s="3"/>
      <c r="N244" s="3">
        <v>1360.0</v>
      </c>
      <c r="O244" s="3" t="s">
        <v>374</v>
      </c>
      <c r="P244" s="3" t="s">
        <v>106</v>
      </c>
      <c r="Q244" s="3" t="s">
        <v>107</v>
      </c>
      <c r="R244" s="3">
        <v>629.0</v>
      </c>
      <c r="S244" s="8">
        <v>171.0</v>
      </c>
      <c r="T244" s="9">
        <v>99.99</v>
      </c>
      <c r="U244" s="10">
        <v>43252.0</v>
      </c>
      <c r="V244" s="3" t="s">
        <v>334</v>
      </c>
      <c r="W244" s="3"/>
      <c r="X244" s="3"/>
      <c r="Y244" s="3"/>
      <c r="Z244" s="3"/>
    </row>
    <row r="245" ht="11.25" customHeight="1">
      <c r="A245" s="15" t="str">
        <f t="array" ref="A245">IF(ISNA(MATCH($E245,'License characters'!$G$2:$G$10186,0))=TRUE,0,INDEX('License characters'!$A$2:$AH$10186,MATCH($E245,'License characters'!$G$2:$G$10186,0),A$1))</f>
        <v>Nintendo</v>
      </c>
      <c r="B245" s="16" t="str">
        <f t="array" ref="B245">IF(ISNA(MATCH($E245,'License characters'!$G$2:$G$10186,0))=TRUE,0,INDEX('License characters'!$G$2:$AH$10186,MATCH($E245,'License characters'!$G$2:$G$10186,0),B$1))</f>
        <v>TPTFMDEF</v>
      </c>
      <c r="C245" s="14"/>
      <c r="D245" s="14"/>
      <c r="E245" s="7">
        <v>258.0</v>
      </c>
      <c r="F245" s="3" t="s">
        <v>949</v>
      </c>
      <c r="G245" s="3" t="s">
        <v>950</v>
      </c>
      <c r="H245" s="3" t="s">
        <v>548</v>
      </c>
      <c r="I245" s="3"/>
      <c r="J245" s="3">
        <v>900.0</v>
      </c>
      <c r="K245" s="3">
        <v>8.0</v>
      </c>
      <c r="L245" s="3">
        <v>10.0</v>
      </c>
      <c r="M245" s="3">
        <v>2.0</v>
      </c>
      <c r="N245" s="3">
        <v>1030.0</v>
      </c>
      <c r="O245" s="3" t="s">
        <v>338</v>
      </c>
      <c r="P245" s="3" t="s">
        <v>104</v>
      </c>
      <c r="Q245" s="3" t="s">
        <v>951</v>
      </c>
      <c r="R245" s="3">
        <v>686.0</v>
      </c>
      <c r="S245" s="8">
        <v>18.0</v>
      </c>
      <c r="T245" s="9">
        <v>784.99</v>
      </c>
      <c r="U245" s="10">
        <v>43231.0</v>
      </c>
      <c r="V245" s="3" t="s">
        <v>336</v>
      </c>
      <c r="W245" s="3"/>
      <c r="X245" s="3"/>
      <c r="Y245" s="3"/>
      <c r="Z245" s="3"/>
    </row>
    <row r="246" ht="11.25" customHeight="1">
      <c r="A246" s="15" t="str">
        <f t="array" ref="A246">IF(ISNA(MATCH($E246,'License characters'!$G$2:$G$10186,0))=TRUE,0,INDEX('License characters'!$A$2:$AH$10186,MATCH($E246,'License characters'!$G$2:$G$10186,0),A$1))</f>
        <v>Nintendo</v>
      </c>
      <c r="B246" s="16" t="str">
        <f t="array" ref="B246">IF(ISNA(MATCH($E246,'License characters'!$G$2:$G$10186,0))=TRUE,0,INDEX('License characters'!$G$2:$AH$10186,MATCH($E246,'License characters'!$G$2:$G$10186,0),B$1))</f>
        <v>TPTFMEX</v>
      </c>
      <c r="C246" s="14"/>
      <c r="D246" s="14"/>
      <c r="E246" s="7">
        <v>257.0</v>
      </c>
      <c r="F246" s="3" t="s">
        <v>952</v>
      </c>
      <c r="G246" s="3" t="s">
        <v>953</v>
      </c>
      <c r="H246" s="3" t="s">
        <v>548</v>
      </c>
      <c r="I246" s="3"/>
      <c r="J246" s="3">
        <v>1700.0</v>
      </c>
      <c r="K246" s="3">
        <v>8.0</v>
      </c>
      <c r="L246" s="3">
        <v>11.0</v>
      </c>
      <c r="M246" s="3">
        <v>3.0</v>
      </c>
      <c r="N246" s="3">
        <v>1030.0</v>
      </c>
      <c r="O246" s="3" t="s">
        <v>338</v>
      </c>
      <c r="P246" s="3" t="s">
        <v>104</v>
      </c>
      <c r="Q246" s="3" t="s">
        <v>951</v>
      </c>
      <c r="R246" s="3">
        <v>1349.0</v>
      </c>
      <c r="S246" s="8">
        <v>7.0</v>
      </c>
      <c r="T246" s="9">
        <v>484.99</v>
      </c>
      <c r="U246" s="10">
        <v>43231.0</v>
      </c>
      <c r="V246" s="3" t="s">
        <v>336</v>
      </c>
      <c r="W246" s="3"/>
      <c r="X246" s="3"/>
      <c r="Y246" s="3"/>
      <c r="Z246" s="3"/>
    </row>
    <row r="247" ht="11.25" customHeight="1">
      <c r="A247" s="15" t="str">
        <f t="array" ref="A247">IF(ISNA(MATCH($E247,'License characters'!$G$2:$G$10186,0))=TRUE,0,INDEX('License characters'!$A$2:$AH$10186,MATCH($E247,'License characters'!$G$2:$G$10186,0),A$1))</f>
        <v>Nintendo</v>
      </c>
      <c r="B247" s="16" t="str">
        <f t="array" ref="B247">IF(ISNA(MATCH($E247,'License characters'!$G$2:$G$10186,0))=TRUE,0,INDEX('License characters'!$G$2:$AH$10186,MATCH($E247,'License characters'!$G$2:$G$10186,0),B$1))</f>
        <v>TPTFMREG</v>
      </c>
      <c r="C247" s="14"/>
      <c r="D247" s="14"/>
      <c r="E247" s="7">
        <v>256.0</v>
      </c>
      <c r="F247" s="3" t="s">
        <v>954</v>
      </c>
      <c r="G247" s="3" t="s">
        <v>955</v>
      </c>
      <c r="H247" s="3" t="s">
        <v>548</v>
      </c>
      <c r="I247" s="3"/>
      <c r="J247" s="3">
        <v>1750.0</v>
      </c>
      <c r="K247" s="3">
        <v>8.0</v>
      </c>
      <c r="L247" s="3">
        <v>0.0</v>
      </c>
      <c r="M247" s="3">
        <v>2.0</v>
      </c>
      <c r="N247" s="3">
        <v>1030.0</v>
      </c>
      <c r="O247" s="3" t="s">
        <v>338</v>
      </c>
      <c r="P247" s="3" t="s">
        <v>104</v>
      </c>
      <c r="Q247" s="3" t="s">
        <v>951</v>
      </c>
      <c r="R247" s="3">
        <v>222.0</v>
      </c>
      <c r="S247" s="8">
        <v>832.0</v>
      </c>
      <c r="T247" s="9">
        <v>484.99</v>
      </c>
      <c r="U247" s="10">
        <v>43231.0</v>
      </c>
      <c r="V247" s="3" t="s">
        <v>336</v>
      </c>
      <c r="W247" s="3"/>
      <c r="X247" s="3"/>
      <c r="Y247" s="3"/>
      <c r="Z247" s="3"/>
    </row>
    <row r="248" ht="11.25" customHeight="1">
      <c r="A248" s="15" t="str">
        <f t="array" ref="A248">IF(ISNA(MATCH($E248,'License characters'!$G$2:$G$10186,0))=TRUE,0,INDEX('License characters'!$A$2:$AH$10186,MATCH($E248,'License characters'!$G$2:$G$10186,0),A$1))</f>
        <v>Capcom</v>
      </c>
      <c r="B248" s="16" t="str">
        <f t="array" ref="B248">IF(ISNA(MATCH($E248,'License characters'!$G$2:$G$10186,0))=TRUE,0,INDEX('License characters'!$G$2:$AH$10186,MATCH($E248,'License characters'!$G$2:$G$10186,0),B$1))</f>
        <v>OKSHIRAEX</v>
      </c>
      <c r="C248" s="14"/>
      <c r="D248" s="14"/>
      <c r="E248" s="7">
        <v>255.0</v>
      </c>
      <c r="F248" s="3" t="s">
        <v>956</v>
      </c>
      <c r="G248" s="3" t="s">
        <v>957</v>
      </c>
      <c r="H248" s="3" t="s">
        <v>668</v>
      </c>
      <c r="I248" s="3"/>
      <c r="J248" s="3">
        <v>1700.0</v>
      </c>
      <c r="K248" s="3">
        <v>6.0</v>
      </c>
      <c r="L248" s="3">
        <v>11.0</v>
      </c>
      <c r="M248" s="3">
        <v>3.0</v>
      </c>
      <c r="N248" s="3">
        <v>1220.0</v>
      </c>
      <c r="O248" s="3" t="s">
        <v>512</v>
      </c>
      <c r="P248" s="3" t="s">
        <v>102</v>
      </c>
      <c r="Q248" s="3" t="s">
        <v>103</v>
      </c>
      <c r="R248" s="3">
        <v>1438.0</v>
      </c>
      <c r="S248" s="8">
        <v>122.0</v>
      </c>
      <c r="T248" s="9">
        <v>484.99</v>
      </c>
      <c r="U248" s="10">
        <v>43217.0</v>
      </c>
      <c r="V248" s="3" t="s">
        <v>336</v>
      </c>
      <c r="W248" s="3"/>
      <c r="X248" s="3"/>
      <c r="Y248" s="3"/>
      <c r="Z248" s="3"/>
    </row>
    <row r="249" ht="11.25" customHeight="1">
      <c r="A249" s="15" t="str">
        <f t="array" ref="A249">IF(ISNA(MATCH($E249,'License characters'!$G$2:$G$10186,0))=TRUE,0,INDEX('License characters'!$A$2:$AH$10186,MATCH($E249,'License characters'!$G$2:$G$10186,0),A$1))</f>
        <v>Capcom</v>
      </c>
      <c r="B249" s="16" t="str">
        <f t="array" ref="B249">IF(ISNA(MATCH($E249,'License characters'!$G$2:$G$10186,0))=TRUE,0,INDEX('License characters'!$G$2:$AH$10186,MATCH($E249,'License characters'!$G$2:$G$10186,0),B$1))</f>
        <v>OKSHIRA</v>
      </c>
      <c r="C249" s="14"/>
      <c r="D249" s="14"/>
      <c r="E249" s="7">
        <v>254.0</v>
      </c>
      <c r="F249" s="3" t="s">
        <v>958</v>
      </c>
      <c r="G249" s="3" t="s">
        <v>959</v>
      </c>
      <c r="H249" s="3" t="s">
        <v>668</v>
      </c>
      <c r="I249" s="3"/>
      <c r="J249" s="3">
        <v>1000.0</v>
      </c>
      <c r="K249" s="3">
        <v>0.0</v>
      </c>
      <c r="L249" s="3">
        <v>0.0</v>
      </c>
      <c r="M249" s="3">
        <v>2.0</v>
      </c>
      <c r="N249" s="3">
        <v>1220.0</v>
      </c>
      <c r="O249" s="3" t="s">
        <v>512</v>
      </c>
      <c r="P249" s="3" t="s">
        <v>102</v>
      </c>
      <c r="Q249" s="3" t="s">
        <v>103</v>
      </c>
      <c r="R249" s="3">
        <v>117.0</v>
      </c>
      <c r="S249" s="8">
        <v>588.0</v>
      </c>
      <c r="T249" s="9">
        <v>484.99</v>
      </c>
      <c r="U249" s="10">
        <v>43217.0</v>
      </c>
      <c r="V249" s="3" t="s">
        <v>336</v>
      </c>
      <c r="W249" s="3"/>
      <c r="X249" s="3"/>
      <c r="Y249" s="3"/>
      <c r="Z249" s="3"/>
    </row>
    <row r="250" ht="11.25" customHeight="1">
      <c r="A250" s="15">
        <f t="array" ref="A250">IF(ISNA(MATCH($E250,'License characters'!$G$2:$G$10186,0))=TRUE,0,INDEX('License characters'!$A$2:$AH$10186,MATCH($E250,'License characters'!$G$2:$G$10186,0),A$1))</f>
        <v>0</v>
      </c>
      <c r="B250" s="16">
        <f t="array" ref="B250">IF(ISNA(MATCH($E250,'License characters'!$G$2:$G$10186,0))=TRUE,0,INDEX('License characters'!$G$2:$AH$10186,MATCH($E250,'License characters'!$G$2:$G$10186,0),B$1))</f>
        <v>0</v>
      </c>
      <c r="C250" s="14"/>
      <c r="D250" s="14"/>
      <c r="E250" s="7">
        <v>253.0</v>
      </c>
      <c r="F250" s="3" t="s">
        <v>960</v>
      </c>
      <c r="G250" s="3" t="s">
        <v>961</v>
      </c>
      <c r="H250" s="3" t="s">
        <v>566</v>
      </c>
      <c r="I250" s="3"/>
      <c r="J250" s="3"/>
      <c r="K250" s="3"/>
      <c r="L250" s="3"/>
      <c r="M250" s="3"/>
      <c r="N250" s="3">
        <v>64.0</v>
      </c>
      <c r="O250" s="3" t="s">
        <v>567</v>
      </c>
      <c r="P250" s="3" t="s">
        <v>128</v>
      </c>
      <c r="Q250" s="3" t="s">
        <v>129</v>
      </c>
      <c r="R250" s="3">
        <v>72.0</v>
      </c>
      <c r="S250" s="8"/>
      <c r="T250" s="9">
        <v>176.0</v>
      </c>
      <c r="U250" s="10"/>
      <c r="V250" s="3" t="s">
        <v>336</v>
      </c>
      <c r="W250" s="3"/>
      <c r="X250" s="3"/>
      <c r="Y250" s="3"/>
      <c r="Z250" s="3"/>
    </row>
    <row r="251" ht="11.25" customHeight="1">
      <c r="A251" s="15" t="str">
        <f t="array" ref="A251">IF(ISNA(MATCH($E251,'License characters'!$G$2:$G$10186,0))=TRUE,0,INDEX('License characters'!$A$2:$AH$10186,MATCH($E251,'License characters'!$G$2:$G$10186,0),A$1))</f>
        <v>Crunchyroll/Ellation</v>
      </c>
      <c r="B251" s="16" t="str">
        <f t="array" ref="B251">IF(ISNA(MATCH($E251,'License characters'!$G$2:$G$10186,0))=TRUE,0,INDEX('License characters'!$G$2:$AH$10186,MATCH($E251,'License characters'!$G$2:$G$10186,0),B$1))</f>
        <v>BSKGUTSWBX</v>
      </c>
      <c r="C251" s="14"/>
      <c r="D251" s="14"/>
      <c r="E251" s="7">
        <v>252.0</v>
      </c>
      <c r="F251" s="3" t="s">
        <v>962</v>
      </c>
      <c r="G251" s="3" t="s">
        <v>963</v>
      </c>
      <c r="H251" s="3" t="s">
        <v>668</v>
      </c>
      <c r="I251" s="3"/>
      <c r="J251" s="3">
        <v>750.0</v>
      </c>
      <c r="K251" s="3">
        <v>4.0</v>
      </c>
      <c r="L251" s="3">
        <v>5.0</v>
      </c>
      <c r="M251" s="3">
        <v>2.0</v>
      </c>
      <c r="N251" s="3">
        <v>1230.0</v>
      </c>
      <c r="O251" s="3" t="s">
        <v>576</v>
      </c>
      <c r="P251" s="3" t="s">
        <v>100</v>
      </c>
      <c r="Q251" s="3" t="s">
        <v>101</v>
      </c>
      <c r="R251" s="3">
        <v>420.0</v>
      </c>
      <c r="S251" s="8">
        <v>152.0</v>
      </c>
      <c r="T251" s="9">
        <v>724.99</v>
      </c>
      <c r="U251" s="10">
        <v>43196.0</v>
      </c>
      <c r="V251" s="3" t="s">
        <v>336</v>
      </c>
      <c r="W251" s="3"/>
      <c r="X251" s="3"/>
      <c r="Y251" s="3"/>
      <c r="Z251" s="3"/>
    </row>
    <row r="252" ht="11.25" customHeight="1">
      <c r="A252" s="15" t="str">
        <f t="array" ref="A252">IF(ISNA(MATCH($E252,'License characters'!$G$2:$G$10186,0))=TRUE,0,INDEX('License characters'!$A$2:$AH$10186,MATCH($E252,'License characters'!$G$2:$G$10186,0),A$1))</f>
        <v>Crunchyroll/Ellation</v>
      </c>
      <c r="B252" s="16" t="str">
        <f t="array" ref="B252">IF(ISNA(MATCH($E252,'License characters'!$G$2:$G$10186,0))=TRUE,0,INDEX('License characters'!$G$2:$AH$10186,MATCH($E252,'License characters'!$G$2:$G$10186,0),B$1))</f>
        <v>BSKGUTSWBR</v>
      </c>
      <c r="C252" s="14"/>
      <c r="D252" s="14"/>
      <c r="E252" s="7">
        <v>251.0</v>
      </c>
      <c r="F252" s="3" t="s">
        <v>964</v>
      </c>
      <c r="G252" s="3" t="s">
        <v>965</v>
      </c>
      <c r="H252" s="3" t="s">
        <v>548</v>
      </c>
      <c r="I252" s="3"/>
      <c r="J252" s="3">
        <v>250.0</v>
      </c>
      <c r="K252" s="3">
        <v>4.0</v>
      </c>
      <c r="L252" s="3">
        <v>0.0</v>
      </c>
      <c r="M252" s="3">
        <v>2.0</v>
      </c>
      <c r="N252" s="3">
        <v>1230.0</v>
      </c>
      <c r="O252" s="3" t="s">
        <v>576</v>
      </c>
      <c r="P252" s="3" t="s">
        <v>100</v>
      </c>
      <c r="Q252" s="3" t="s">
        <v>101</v>
      </c>
      <c r="R252" s="3">
        <v>121.0</v>
      </c>
      <c r="S252" s="8">
        <v>37.0</v>
      </c>
      <c r="T252" s="9">
        <v>599.99</v>
      </c>
      <c r="U252" s="10">
        <v>43196.0</v>
      </c>
      <c r="V252" s="3" t="s">
        <v>336</v>
      </c>
      <c r="W252" s="3"/>
      <c r="X252" s="3"/>
      <c r="Y252" s="3"/>
      <c r="Z252" s="3"/>
    </row>
    <row r="253" ht="11.25" customHeight="1">
      <c r="A253" s="15" t="str">
        <f t="array" ref="A253">IF(ISNA(MATCH($E253,'License characters'!$G$2:$G$10186,0))=TRUE,0,INDEX('License characters'!$A$2:$AH$10186,MATCH($E253,'License characters'!$G$2:$G$10186,0),A$1))</f>
        <v>Crunchyroll/Ellation</v>
      </c>
      <c r="B253" s="16" t="str">
        <f t="array" ref="B253">IF(ISNA(MATCH($E253,'License characters'!$G$2:$G$10186,0))=TRUE,0,INDEX('License characters'!$G$2:$AH$10186,MATCH($E253,'License characters'!$G$2:$G$10186,0),B$1))</f>
        <v>BSKGUTSNOX</v>
      </c>
      <c r="C253" s="14"/>
      <c r="D253" s="14"/>
      <c r="E253" s="7">
        <v>250.0</v>
      </c>
      <c r="F253" s="3" t="s">
        <v>966</v>
      </c>
      <c r="G253" s="3" t="s">
        <v>967</v>
      </c>
      <c r="H253" s="3" t="s">
        <v>668</v>
      </c>
      <c r="I253" s="3"/>
      <c r="J253" s="3">
        <v>250.0</v>
      </c>
      <c r="K253" s="3">
        <v>4.0</v>
      </c>
      <c r="L253" s="3">
        <v>6.0</v>
      </c>
      <c r="M253" s="3">
        <v>3.0</v>
      </c>
      <c r="N253" s="3">
        <v>1230.0</v>
      </c>
      <c r="O253" s="3" t="s">
        <v>576</v>
      </c>
      <c r="P253" s="3" t="s">
        <v>100</v>
      </c>
      <c r="Q253" s="3" t="s">
        <v>101</v>
      </c>
      <c r="R253" s="3">
        <v>76.0</v>
      </c>
      <c r="S253" s="8">
        <v>59.0</v>
      </c>
      <c r="T253" s="9">
        <v>724.99</v>
      </c>
      <c r="U253" s="10">
        <v>43196.0</v>
      </c>
      <c r="V253" s="3" t="s">
        <v>336</v>
      </c>
      <c r="W253" s="3"/>
      <c r="X253" s="3"/>
      <c r="Y253" s="3"/>
      <c r="Z253" s="3"/>
    </row>
    <row r="254" ht="11.25" customHeight="1">
      <c r="A254" s="15" t="str">
        <f t="array" ref="A254">IF(ISNA(MATCH($E254,'License characters'!$G$2:$G$10186,0))=TRUE,0,INDEX('License characters'!$A$2:$AH$10186,MATCH($E254,'License characters'!$G$2:$G$10186,0),A$1))</f>
        <v>Crunchyroll/Ellation</v>
      </c>
      <c r="B254" s="16" t="str">
        <f t="array" ref="B254">IF(ISNA(MATCH($E254,'License characters'!$G$2:$G$10186,0))=TRUE,0,INDEX('License characters'!$G$2:$AH$10186,MATCH($E254,'License characters'!$G$2:$G$10186,0),B$1))</f>
        <v>BSKGUTSNOR</v>
      </c>
      <c r="C254" s="14"/>
      <c r="D254" s="14"/>
      <c r="E254" s="7">
        <v>249.0</v>
      </c>
      <c r="F254" s="3" t="s">
        <v>968</v>
      </c>
      <c r="G254" s="3" t="s">
        <v>969</v>
      </c>
      <c r="H254" s="3" t="s">
        <v>548</v>
      </c>
      <c r="I254" s="3"/>
      <c r="J254" s="3">
        <v>750.0</v>
      </c>
      <c r="K254" s="3">
        <v>4.0</v>
      </c>
      <c r="L254" s="3">
        <v>0.0</v>
      </c>
      <c r="M254" s="3">
        <v>2.0</v>
      </c>
      <c r="N254" s="3">
        <v>1230.0</v>
      </c>
      <c r="O254" s="3" t="s">
        <v>576</v>
      </c>
      <c r="P254" s="3" t="s">
        <v>100</v>
      </c>
      <c r="Q254" s="3" t="s">
        <v>101</v>
      </c>
      <c r="R254" s="3">
        <v>26.0</v>
      </c>
      <c r="S254" s="8">
        <v>411.0</v>
      </c>
      <c r="T254" s="9">
        <v>599.99</v>
      </c>
      <c r="U254" s="10">
        <v>43196.0</v>
      </c>
      <c r="V254" s="3" t="s">
        <v>336</v>
      </c>
      <c r="W254" s="3"/>
      <c r="X254" s="3"/>
      <c r="Y254" s="3"/>
      <c r="Z254" s="3"/>
    </row>
    <row r="255" ht="11.25" customHeight="1">
      <c r="A255" s="15" t="str">
        <f t="array" ref="A255">IF(ISNA(MATCH($E255,'License characters'!$G$2:$G$10186,0))=TRUE,0,INDEX('License characters'!$A$2:$AH$10186,MATCH($E255,'License characters'!$G$2:$G$10186,0),A$1))</f>
        <v>Activision</v>
      </c>
      <c r="B255" s="16" t="str">
        <f t="array" ref="B255">IF(ISNA(MATCH($E255,'License characters'!$G$2:$G$10186,0))=TRUE,0,INDEX('License characters'!$G$2:$AH$10186,MATCH($E255,'License characters'!$G$2:$G$10186,0),B$1))</f>
        <v>CRASHBRX</v>
      </c>
      <c r="C255" s="14"/>
      <c r="D255" s="14"/>
      <c r="E255" s="7">
        <v>248.0</v>
      </c>
      <c r="F255" s="3" t="s">
        <v>970</v>
      </c>
      <c r="G255" s="3" t="s">
        <v>971</v>
      </c>
      <c r="H255" s="3" t="s">
        <v>566</v>
      </c>
      <c r="I255" s="3">
        <v>0.12</v>
      </c>
      <c r="J255" s="3">
        <v>675.0</v>
      </c>
      <c r="K255" s="3">
        <v>6.0</v>
      </c>
      <c r="L255" s="3">
        <v>13.0</v>
      </c>
      <c r="M255" s="3">
        <v>3.0</v>
      </c>
      <c r="N255" s="3">
        <v>1070.0</v>
      </c>
      <c r="O255" s="3" t="s">
        <v>99</v>
      </c>
      <c r="P255" s="3" t="s">
        <v>98</v>
      </c>
      <c r="Q255" s="3" t="s">
        <v>99</v>
      </c>
      <c r="R255" s="3">
        <v>578.0</v>
      </c>
      <c r="S255" s="8">
        <v>32.0</v>
      </c>
      <c r="T255" s="9">
        <v>374.99</v>
      </c>
      <c r="U255" s="10">
        <v>43182.0</v>
      </c>
      <c r="V255" s="3" t="s">
        <v>336</v>
      </c>
      <c r="W255" s="3"/>
      <c r="X255" s="3"/>
      <c r="Y255" s="3"/>
      <c r="Z255" s="3"/>
    </row>
    <row r="256" ht="11.25" customHeight="1">
      <c r="A256" s="15" t="str">
        <f t="array" ref="A256">IF(ISNA(MATCH($E256,'License characters'!$G$2:$G$10186,0))=TRUE,0,INDEX('License characters'!$A$2:$AH$10186,MATCH($E256,'License characters'!$G$2:$G$10186,0),A$1))</f>
        <v>Activision</v>
      </c>
      <c r="B256" s="16" t="str">
        <f t="array" ref="B256">IF(ISNA(MATCH($E256,'License characters'!$G$2:$G$10186,0))=TRUE,0,INDEX('License characters'!$G$2:$AH$10186,MATCH($E256,'License characters'!$G$2:$G$10186,0),B$1))</f>
        <v>CRASHBR</v>
      </c>
      <c r="C256" s="14"/>
      <c r="D256" s="14"/>
      <c r="E256" s="7">
        <v>247.0</v>
      </c>
      <c r="F256" s="3" t="s">
        <v>972</v>
      </c>
      <c r="G256" s="3" t="s">
        <v>973</v>
      </c>
      <c r="H256" s="3" t="s">
        <v>548</v>
      </c>
      <c r="I256" s="3">
        <v>0.12</v>
      </c>
      <c r="J256" s="3">
        <v>1000.0</v>
      </c>
      <c r="K256" s="3">
        <v>0.0</v>
      </c>
      <c r="L256" s="3">
        <v>0.0</v>
      </c>
      <c r="M256" s="3">
        <v>2.0</v>
      </c>
      <c r="N256" s="3">
        <v>1070.0</v>
      </c>
      <c r="O256" s="3" t="s">
        <v>99</v>
      </c>
      <c r="P256" s="3" t="s">
        <v>98</v>
      </c>
      <c r="Q256" s="3" t="s">
        <v>99</v>
      </c>
      <c r="R256" s="3">
        <v>29.0</v>
      </c>
      <c r="S256" s="8">
        <v>473.0</v>
      </c>
      <c r="T256" s="9">
        <v>374.99</v>
      </c>
      <c r="U256" s="10">
        <v>43182.0</v>
      </c>
      <c r="V256" s="3" t="s">
        <v>336</v>
      </c>
      <c r="W256" s="3"/>
      <c r="X256" s="3"/>
      <c r="Y256" s="3"/>
      <c r="Z256" s="3"/>
    </row>
    <row r="257" ht="11.25" customHeight="1">
      <c r="A257" s="15" t="str">
        <f t="array" ref="A257">IF(ISNA(MATCH($E257,'License characters'!$G$2:$G$10186,0))=TRUE,0,INDEX('License characters'!$A$2:$AH$10186,MATCH($E257,'License characters'!$G$2:$G$10186,0),A$1))</f>
        <v>Konami</v>
      </c>
      <c r="B257" s="16" t="str">
        <f t="array" ref="B257">IF(ISNA(MATCH($E257,'License characters'!$G$2:$G$10186,0))=TRUE,0,INDEX('License characters'!$G$2:$AH$10186,MATCH($E257,'License characters'!$G$2:$G$10186,0),B$1))</f>
        <v>CVALUCOM</v>
      </c>
      <c r="C257" s="14"/>
      <c r="D257" s="14"/>
      <c r="E257" s="7">
        <v>246.0</v>
      </c>
      <c r="F257" s="3" t="s">
        <v>974</v>
      </c>
      <c r="G257" s="3" t="s">
        <v>975</v>
      </c>
      <c r="H257" s="3" t="s">
        <v>668</v>
      </c>
      <c r="I257" s="3"/>
      <c r="J257" s="3"/>
      <c r="K257" s="3"/>
      <c r="L257" s="3"/>
      <c r="M257" s="3"/>
      <c r="N257" s="3">
        <v>1310.0</v>
      </c>
      <c r="O257" s="3" t="s">
        <v>370</v>
      </c>
      <c r="P257" s="3" t="s">
        <v>96</v>
      </c>
      <c r="Q257" s="3" t="s">
        <v>97</v>
      </c>
      <c r="R257" s="3">
        <v>106.0</v>
      </c>
      <c r="S257" s="8">
        <v>4.0</v>
      </c>
      <c r="T257" s="9">
        <v>924.99</v>
      </c>
      <c r="U257" s="10">
        <v>43161.0</v>
      </c>
      <c r="V257" s="3" t="s">
        <v>336</v>
      </c>
      <c r="W257" s="3"/>
      <c r="X257" s="3"/>
      <c r="Y257" s="3"/>
      <c r="Z257" s="3"/>
    </row>
    <row r="258" ht="11.25" customHeight="1">
      <c r="A258" s="15" t="str">
        <f t="array" ref="A258">IF(ISNA(MATCH($E258,'License characters'!$G$2:$G$10186,0))=TRUE,0,INDEX('License characters'!$A$2:$AH$10186,MATCH($E258,'License characters'!$G$2:$G$10186,0),A$1))</f>
        <v>Konami</v>
      </c>
      <c r="B258" s="16" t="str">
        <f t="array" ref="B258">IF(ISNA(MATCH($E258,'License characters'!$G$2:$G$10186,0))=TRUE,0,INDEX('License characters'!$G$2:$AH$10186,MATCH($E258,'License characters'!$G$2:$G$10186,0),B$1))</f>
        <v>CVALUTW</v>
      </c>
      <c r="C258" s="14"/>
      <c r="D258" s="14"/>
      <c r="E258" s="7">
        <v>245.0</v>
      </c>
      <c r="F258" s="3" t="s">
        <v>976</v>
      </c>
      <c r="G258" s="3" t="s">
        <v>977</v>
      </c>
      <c r="H258" s="3" t="s">
        <v>668</v>
      </c>
      <c r="I258" s="3"/>
      <c r="J258" s="3">
        <v>575.0</v>
      </c>
      <c r="K258" s="3">
        <v>6.0</v>
      </c>
      <c r="L258" s="3">
        <v>5.0</v>
      </c>
      <c r="M258" s="3">
        <v>2.0</v>
      </c>
      <c r="N258" s="3">
        <v>1310.0</v>
      </c>
      <c r="O258" s="3" t="s">
        <v>370</v>
      </c>
      <c r="P258" s="3" t="s">
        <v>96</v>
      </c>
      <c r="Q258" s="3" t="s">
        <v>97</v>
      </c>
      <c r="R258" s="3">
        <v>348.0</v>
      </c>
      <c r="S258" s="8">
        <v>28.0</v>
      </c>
      <c r="T258" s="9">
        <v>499.99</v>
      </c>
      <c r="U258" s="10">
        <v>43161.0</v>
      </c>
      <c r="V258" s="3" t="s">
        <v>336</v>
      </c>
      <c r="W258" s="3"/>
      <c r="X258" s="3"/>
      <c r="Y258" s="3"/>
      <c r="Z258" s="3"/>
    </row>
    <row r="259" ht="11.25" customHeight="1">
      <c r="A259" s="15" t="str">
        <f t="array" ref="A259">IF(ISNA(MATCH($E259,'License characters'!$G$2:$G$10186,0))=TRUE,0,INDEX('License characters'!$A$2:$AH$10186,MATCH($E259,'License characters'!$G$2:$G$10186,0),A$1))</f>
        <v>Konami</v>
      </c>
      <c r="B259" s="16" t="str">
        <f t="array" ref="B259">IF(ISNA(MATCH($E259,'License characters'!$G$2:$G$10186,0))=TRUE,0,INDEX('License characters'!$G$2:$AH$10186,MATCH($E259,'License characters'!$G$2:$G$10186,0),B$1))</f>
        <v>CVALUX</v>
      </c>
      <c r="C259" s="14"/>
      <c r="D259" s="14"/>
      <c r="E259" s="7">
        <v>244.0</v>
      </c>
      <c r="F259" s="3" t="s">
        <v>978</v>
      </c>
      <c r="G259" s="3" t="s">
        <v>979</v>
      </c>
      <c r="H259" s="3" t="s">
        <v>566</v>
      </c>
      <c r="I259" s="3"/>
      <c r="J259" s="3">
        <v>450.0</v>
      </c>
      <c r="K259" s="3">
        <v>6.0</v>
      </c>
      <c r="L259" s="3">
        <v>11.0</v>
      </c>
      <c r="M259" s="3">
        <v>3.0</v>
      </c>
      <c r="N259" s="3">
        <v>1310.0</v>
      </c>
      <c r="O259" s="3" t="s">
        <v>370</v>
      </c>
      <c r="P259" s="3" t="s">
        <v>96</v>
      </c>
      <c r="Q259" s="3" t="s">
        <v>97</v>
      </c>
      <c r="R259" s="3">
        <v>200.0</v>
      </c>
      <c r="S259" s="8">
        <v>33.0</v>
      </c>
      <c r="T259" s="9">
        <v>499.99</v>
      </c>
      <c r="U259" s="10">
        <v>43161.0</v>
      </c>
      <c r="V259" s="3" t="s">
        <v>336</v>
      </c>
      <c r="W259" s="3"/>
      <c r="X259" s="3"/>
      <c r="Y259" s="3"/>
      <c r="Z259" s="3"/>
    </row>
    <row r="260" ht="11.25" customHeight="1">
      <c r="A260" s="15" t="str">
        <f t="array" ref="A260">IF(ISNA(MATCH($E260,'License characters'!$G$2:$G$10186,0))=TRUE,0,INDEX('License characters'!$A$2:$AH$10186,MATCH($E260,'License characters'!$G$2:$G$10186,0),A$1))</f>
        <v>Konami</v>
      </c>
      <c r="B260" s="16" t="str">
        <f t="array" ref="B260">IF(ISNA(MATCH($E260,'License characters'!$G$2:$G$10186,0))=TRUE,0,INDEX('License characters'!$G$2:$AH$10186,MATCH($E260,'License characters'!$G$2:$G$10186,0),B$1))</f>
        <v>CVALUR</v>
      </c>
      <c r="C260" s="14"/>
      <c r="D260" s="14"/>
      <c r="E260" s="7">
        <v>243.0</v>
      </c>
      <c r="F260" s="3" t="s">
        <v>980</v>
      </c>
      <c r="G260" s="3" t="s">
        <v>981</v>
      </c>
      <c r="H260" s="3" t="s">
        <v>566</v>
      </c>
      <c r="I260" s="3"/>
      <c r="J260" s="3">
        <v>700.0</v>
      </c>
      <c r="K260" s="3">
        <v>6.0</v>
      </c>
      <c r="L260" s="3">
        <v>0.0</v>
      </c>
      <c r="M260" s="3">
        <v>2.0</v>
      </c>
      <c r="N260" s="3">
        <v>1310.0</v>
      </c>
      <c r="O260" s="3" t="s">
        <v>370</v>
      </c>
      <c r="P260" s="3" t="s">
        <v>96</v>
      </c>
      <c r="Q260" s="3" t="s">
        <v>97</v>
      </c>
      <c r="R260" s="3">
        <v>40.0</v>
      </c>
      <c r="S260" s="8">
        <v>456.0</v>
      </c>
      <c r="T260" s="9">
        <v>499.99</v>
      </c>
      <c r="U260" s="10">
        <v>43161.0</v>
      </c>
      <c r="V260" s="3" t="s">
        <v>336</v>
      </c>
      <c r="W260" s="3"/>
      <c r="X260" s="3"/>
      <c r="Y260" s="3"/>
      <c r="Z260" s="3"/>
    </row>
    <row r="261" ht="11.25" customHeight="1">
      <c r="A261" s="15" t="str">
        <f t="array" ref="A261">IF(ISNA(MATCH($E261,'License characters'!$G$2:$G$10186,0))=TRUE,0,INDEX('License characters'!$A$2:$AH$10186,MATCH($E261,'License characters'!$G$2:$G$10186,0),A$1))</f>
        <v>Namco Bandai</v>
      </c>
      <c r="B261" s="16" t="str">
        <f t="array" ref="B261">IF(ISNA(MATCH($E261,'License characters'!$G$2:$G$10186,0))=TRUE,0,INDEX('License characters'!$G$2:$AH$10186,MATCH($E261,'License characters'!$G$2:$G$10186,0),B$1))</f>
        <v>DSRTYSDEX</v>
      </c>
      <c r="C261" s="14"/>
      <c r="D261" s="14"/>
      <c r="E261" s="7">
        <v>242.0</v>
      </c>
      <c r="F261" s="3" t="s">
        <v>982</v>
      </c>
      <c r="G261" s="3" t="s">
        <v>983</v>
      </c>
      <c r="H261" s="3" t="s">
        <v>668</v>
      </c>
      <c r="I261" s="3">
        <v>0.03</v>
      </c>
      <c r="J261" s="3">
        <v>2000.0</v>
      </c>
      <c r="K261" s="3">
        <v>5.0</v>
      </c>
      <c r="L261" s="3">
        <v>9.0</v>
      </c>
      <c r="M261" s="3">
        <v>6.0</v>
      </c>
      <c r="N261" s="3">
        <v>1360.0</v>
      </c>
      <c r="O261" s="3" t="s">
        <v>374</v>
      </c>
      <c r="P261" s="3" t="s">
        <v>94</v>
      </c>
      <c r="Q261" s="3" t="s">
        <v>95</v>
      </c>
      <c r="R261" s="3">
        <v>1612.0</v>
      </c>
      <c r="S261" s="8">
        <v>898.0</v>
      </c>
      <c r="T261" s="9">
        <v>99.99</v>
      </c>
      <c r="U261" s="10">
        <v>43147.0</v>
      </c>
      <c r="V261" s="3" t="s">
        <v>334</v>
      </c>
      <c r="W261" s="3"/>
      <c r="X261" s="3"/>
      <c r="Y261" s="3"/>
      <c r="Z261" s="3"/>
    </row>
    <row r="262" ht="11.25" customHeight="1">
      <c r="A262" s="15">
        <f t="array" ref="A262">IF(ISNA(MATCH($E262,'License characters'!$G$2:$G$10186,0))=TRUE,0,INDEX('License characters'!$A$2:$AH$10186,MATCH($E262,'License characters'!$G$2:$G$10186,0),A$1))</f>
        <v>0</v>
      </c>
      <c r="B262" s="16">
        <f t="array" ref="B262">IF(ISNA(MATCH($E262,'License characters'!$G$2:$G$10186,0))=TRUE,0,INDEX('License characters'!$G$2:$AH$10186,MATCH($E262,'License characters'!$G$2:$G$10186,0),B$1))</f>
        <v>0</v>
      </c>
      <c r="C262" s="14"/>
      <c r="D262" s="14"/>
      <c r="E262" s="7">
        <v>241.0</v>
      </c>
      <c r="F262" s="3" t="s">
        <v>984</v>
      </c>
      <c r="G262" s="3" t="s">
        <v>985</v>
      </c>
      <c r="H262" s="3" t="s">
        <v>566</v>
      </c>
      <c r="I262" s="3"/>
      <c r="J262" s="3"/>
      <c r="K262" s="3"/>
      <c r="L262" s="3"/>
      <c r="M262" s="3"/>
      <c r="N262" s="3">
        <v>64.0</v>
      </c>
      <c r="O262" s="3" t="s">
        <v>567</v>
      </c>
      <c r="P262" s="3" t="s">
        <v>128</v>
      </c>
      <c r="Q262" s="3" t="s">
        <v>129</v>
      </c>
      <c r="R262" s="3">
        <v>38.0</v>
      </c>
      <c r="S262" s="8"/>
      <c r="T262" s="9">
        <v>170.0</v>
      </c>
      <c r="U262" s="10"/>
      <c r="V262" s="3" t="s">
        <v>336</v>
      </c>
      <c r="W262" s="3"/>
      <c r="X262" s="3"/>
      <c r="Y262" s="3"/>
      <c r="Z262" s="3"/>
    </row>
    <row r="263" ht="11.25" customHeight="1">
      <c r="A263" s="15" t="str">
        <f t="array" ref="A263">IF(ISNA(MATCH($E263,'License characters'!$G$2:$G$10186,0))=TRUE,0,INDEX('License characters'!$A$2:$AH$10186,MATCH($E263,'License characters'!$G$2:$G$10186,0),A$1))</f>
        <v>Namco Bandai</v>
      </c>
      <c r="B263" s="16" t="str">
        <f t="array" ref="B263">IF(ISNA(MATCH($E263,'License characters'!$G$2:$G$10186,0))=TRUE,0,INDEX('License characters'!$G$2:$AH$10186,MATCH($E263,'License characters'!$G$2:$G$10186,0),B$1))</f>
        <v>DSORNEX</v>
      </c>
      <c r="C263" s="14"/>
      <c r="D263" s="14"/>
      <c r="E263" s="7">
        <v>240.0</v>
      </c>
      <c r="F263" s="3" t="s">
        <v>986</v>
      </c>
      <c r="G263" s="3" t="s">
        <v>987</v>
      </c>
      <c r="H263" s="3" t="s">
        <v>566</v>
      </c>
      <c r="I263" s="3"/>
      <c r="J263" s="3">
        <v>1300.0</v>
      </c>
      <c r="K263" s="3">
        <v>5.0</v>
      </c>
      <c r="L263" s="3">
        <v>11.0</v>
      </c>
      <c r="M263" s="3">
        <v>4.0</v>
      </c>
      <c r="N263" s="3">
        <v>1350.0</v>
      </c>
      <c r="O263" s="3" t="s">
        <v>892</v>
      </c>
      <c r="P263" s="3" t="s">
        <v>92</v>
      </c>
      <c r="Q263" s="3" t="s">
        <v>988</v>
      </c>
      <c r="R263" s="3">
        <v>1074.0</v>
      </c>
      <c r="S263" s="8">
        <v>74.0</v>
      </c>
      <c r="T263" s="9">
        <v>599.99</v>
      </c>
      <c r="U263" s="10">
        <v>43112.0</v>
      </c>
      <c r="V263" s="3" t="s">
        <v>336</v>
      </c>
      <c r="W263" s="3"/>
      <c r="X263" s="3"/>
      <c r="Y263" s="3"/>
      <c r="Z263" s="3"/>
    </row>
    <row r="264" ht="11.25" customHeight="1">
      <c r="A264" s="15" t="str">
        <f t="array" ref="A264">IF(ISNA(MATCH($E264,'License characters'!$G$2:$G$10186,0))=TRUE,0,INDEX('License characters'!$A$2:$AH$10186,MATCH($E264,'License characters'!$G$2:$G$10186,0),A$1))</f>
        <v>Namco Bandai</v>
      </c>
      <c r="B264" s="16" t="str">
        <f t="array" ref="B264">IF(ISNA(MATCH($E264,'License characters'!$G$2:$G$10186,0))=TRUE,0,INDEX('License characters'!$G$2:$AH$10186,MATCH($E264,'License characters'!$G$2:$G$10186,0),B$1))</f>
        <v>DSORNR</v>
      </c>
      <c r="C264" s="14"/>
      <c r="D264" s="14"/>
      <c r="E264" s="7">
        <v>239.0</v>
      </c>
      <c r="F264" s="3" t="s">
        <v>989</v>
      </c>
      <c r="G264" s="3" t="s">
        <v>990</v>
      </c>
      <c r="H264" s="3" t="s">
        <v>668</v>
      </c>
      <c r="I264" s="3"/>
      <c r="J264" s="3">
        <v>1300.0</v>
      </c>
      <c r="K264" s="3">
        <v>0.0</v>
      </c>
      <c r="L264" s="3">
        <v>0.0</v>
      </c>
      <c r="M264" s="3">
        <v>2.0</v>
      </c>
      <c r="N264" s="3">
        <v>1350.0</v>
      </c>
      <c r="O264" s="3" t="s">
        <v>892</v>
      </c>
      <c r="P264" s="3" t="s">
        <v>92</v>
      </c>
      <c r="Q264" s="3" t="s">
        <v>988</v>
      </c>
      <c r="R264" s="3">
        <v>221.0</v>
      </c>
      <c r="S264" s="8">
        <v>1023.0</v>
      </c>
      <c r="T264" s="9">
        <v>599.99</v>
      </c>
      <c r="U264" s="10">
        <v>43112.0</v>
      </c>
      <c r="V264" s="3" t="s">
        <v>336</v>
      </c>
      <c r="W264" s="3"/>
      <c r="X264" s="3"/>
      <c r="Y264" s="3"/>
      <c r="Z264" s="3"/>
    </row>
    <row r="265" ht="11.25" customHeight="1">
      <c r="A265" s="15" t="str">
        <f t="array" ref="A265">IF(ISNA(MATCH($E265,'License characters'!$G$2:$G$10186,0))=TRUE,0,INDEX('License characters'!$A$2:$AH$10186,MATCH($E265,'License characters'!$G$2:$G$10186,0),A$1))</f>
        <v>Eerie Theory</v>
      </c>
      <c r="B265" s="16" t="str">
        <f t="array" ref="B265">IF(ISNA(MATCH($E265,'License characters'!$G$2:$G$10186,0))=TRUE,0,INDEX('License characters'!$G$2:$AH$10186,MATCH($E265,'License characters'!$G$2:$G$10186,0),B$1))</f>
        <v>SHOVCOM</v>
      </c>
      <c r="C265" s="14"/>
      <c r="D265" s="14"/>
      <c r="E265" s="7">
        <v>238.0</v>
      </c>
      <c r="F265" s="3" t="s">
        <v>991</v>
      </c>
      <c r="G265" s="3" t="s">
        <v>992</v>
      </c>
      <c r="H265" s="3" t="s">
        <v>668</v>
      </c>
      <c r="I265" s="3"/>
      <c r="J265" s="3"/>
      <c r="K265" s="3"/>
      <c r="L265" s="3"/>
      <c r="M265" s="3"/>
      <c r="N265" s="3">
        <v>1240.0</v>
      </c>
      <c r="O265" s="3" t="s">
        <v>89</v>
      </c>
      <c r="P265" s="3" t="s">
        <v>88</v>
      </c>
      <c r="Q265" s="3" t="s">
        <v>89</v>
      </c>
      <c r="R265" s="3">
        <v>61.0</v>
      </c>
      <c r="S265" s="8">
        <v>39.0</v>
      </c>
      <c r="T265" s="9">
        <v>549.99</v>
      </c>
      <c r="U265" s="10">
        <v>43077.0</v>
      </c>
      <c r="V265" s="3" t="s">
        <v>336</v>
      </c>
      <c r="W265" s="3"/>
      <c r="X265" s="3"/>
      <c r="Y265" s="3"/>
      <c r="Z265" s="3"/>
    </row>
    <row r="266" ht="11.25" customHeight="1">
      <c r="A266" s="15" t="str">
        <f t="array" ref="A266">IF(ISNA(MATCH($E266,'License characters'!$G$2:$G$10186,0))=TRUE,0,INDEX('License characters'!$A$2:$AH$10186,MATCH($E266,'License characters'!$G$2:$G$10186,0),A$1))</f>
        <v>Eerie Theory</v>
      </c>
      <c r="B266" s="16" t="str">
        <f t="array" ref="B266">IF(ISNA(MATCH($E266,'License characters'!$G$2:$G$10186,0))=TRUE,0,INDEX('License characters'!$G$2:$AH$10186,MATCH($E266,'License characters'!$G$2:$G$10186,0),B$1))</f>
        <v>SHOVORN</v>
      </c>
      <c r="C266" s="14"/>
      <c r="D266" s="14"/>
      <c r="E266" s="7">
        <v>237.0</v>
      </c>
      <c r="F266" s="3" t="s">
        <v>993</v>
      </c>
      <c r="G266" s="3" t="s">
        <v>994</v>
      </c>
      <c r="H266" s="3" t="s">
        <v>668</v>
      </c>
      <c r="I266" s="3"/>
      <c r="J266" s="3">
        <v>200.0</v>
      </c>
      <c r="K266" s="3">
        <v>4.0</v>
      </c>
      <c r="L266" s="3">
        <v>5.0</v>
      </c>
      <c r="M266" s="3">
        <v>2.0</v>
      </c>
      <c r="N266" s="3">
        <v>1240.0</v>
      </c>
      <c r="O266" s="3" t="s">
        <v>89</v>
      </c>
      <c r="P266" s="3" t="s">
        <v>88</v>
      </c>
      <c r="Q266" s="3" t="s">
        <v>89</v>
      </c>
      <c r="R266" s="3">
        <v>41.0</v>
      </c>
      <c r="S266" s="8">
        <v>17.0</v>
      </c>
      <c r="T266" s="9">
        <v>299.99</v>
      </c>
      <c r="U266" s="10">
        <v>43077.0</v>
      </c>
      <c r="V266" s="3" t="s">
        <v>336</v>
      </c>
      <c r="W266" s="3"/>
      <c r="X266" s="3"/>
      <c r="Y266" s="3"/>
      <c r="Z266" s="3"/>
    </row>
    <row r="267" ht="11.25" customHeight="1">
      <c r="A267" s="15" t="str">
        <f t="array" ref="A267">IF(ISNA(MATCH($E267,'License characters'!$G$2:$G$10186,0))=TRUE,0,INDEX('License characters'!$A$2:$AH$10186,MATCH($E267,'License characters'!$G$2:$G$10186,0),A$1))</f>
        <v>Eerie Theory</v>
      </c>
      <c r="B267" s="16" t="str">
        <f t="array" ref="B267">IF(ISNA(MATCH($E267,'License characters'!$G$2:$G$10186,0))=TRUE,0,INDEX('License characters'!$G$2:$AH$10186,MATCH($E267,'License characters'!$G$2:$G$10186,0),B$1))</f>
        <v>SHOVEX</v>
      </c>
      <c r="C267" s="14"/>
      <c r="D267" s="14"/>
      <c r="E267" s="7">
        <v>236.0</v>
      </c>
      <c r="F267" s="3" t="s">
        <v>995</v>
      </c>
      <c r="G267" s="3" t="s">
        <v>996</v>
      </c>
      <c r="H267" s="3" t="s">
        <v>668</v>
      </c>
      <c r="I267" s="3"/>
      <c r="J267" s="3">
        <v>250.0</v>
      </c>
      <c r="K267" s="3">
        <v>4.0</v>
      </c>
      <c r="L267" s="3">
        <v>6.0</v>
      </c>
      <c r="M267" s="3">
        <v>3.0</v>
      </c>
      <c r="N267" s="3">
        <v>1240.0</v>
      </c>
      <c r="O267" s="3" t="s">
        <v>89</v>
      </c>
      <c r="P267" s="3" t="s">
        <v>88</v>
      </c>
      <c r="Q267" s="3" t="s">
        <v>89</v>
      </c>
      <c r="R267" s="3">
        <v>102.0</v>
      </c>
      <c r="S267" s="8">
        <v>23.0</v>
      </c>
      <c r="T267" s="9">
        <v>299.99</v>
      </c>
      <c r="U267" s="10">
        <v>43077.0</v>
      </c>
      <c r="V267" s="3" t="s">
        <v>336</v>
      </c>
      <c r="W267" s="3"/>
      <c r="X267" s="3"/>
      <c r="Y267" s="3"/>
      <c r="Z267" s="3"/>
    </row>
    <row r="268" ht="11.25" customHeight="1">
      <c r="A268" s="15" t="str">
        <f t="array" ref="A268">IF(ISNA(MATCH($E268,'License characters'!$G$2:$G$10186,0))=TRUE,0,INDEX('License characters'!$A$2:$AH$10186,MATCH($E268,'License characters'!$G$2:$G$10186,0),A$1))</f>
        <v>Eerie Theory</v>
      </c>
      <c r="B268" s="16" t="str">
        <f t="array" ref="B268">IF(ISNA(MATCH($E268,'License characters'!$G$2:$G$10186,0))=TRUE,0,INDEX('License characters'!$G$2:$AH$10186,MATCH($E268,'License characters'!$G$2:$G$10186,0),B$1))</f>
        <v>SHOVREG</v>
      </c>
      <c r="C268" s="14"/>
      <c r="D268" s="14"/>
      <c r="E268" s="7">
        <v>235.0</v>
      </c>
      <c r="F268" s="3" t="s">
        <v>997</v>
      </c>
      <c r="G268" s="3" t="s">
        <v>998</v>
      </c>
      <c r="H268" s="3" t="s">
        <v>566</v>
      </c>
      <c r="I268" s="3"/>
      <c r="J268" s="3">
        <v>350.0</v>
      </c>
      <c r="K268" s="3">
        <v>2.0</v>
      </c>
      <c r="L268" s="3">
        <v>0.0</v>
      </c>
      <c r="M268" s="3">
        <v>2.0</v>
      </c>
      <c r="N268" s="3">
        <v>1240.0</v>
      </c>
      <c r="O268" s="3" t="s">
        <v>89</v>
      </c>
      <c r="P268" s="3" t="s">
        <v>88</v>
      </c>
      <c r="Q268" s="3" t="s">
        <v>89</v>
      </c>
      <c r="R268" s="3">
        <v>74.0</v>
      </c>
      <c r="S268" s="8">
        <v>161.0</v>
      </c>
      <c r="T268" s="9">
        <v>299.99</v>
      </c>
      <c r="U268" s="10">
        <v>43077.0</v>
      </c>
      <c r="V268" s="3" t="s">
        <v>336</v>
      </c>
      <c r="W268" s="3"/>
      <c r="X268" s="3"/>
      <c r="Y268" s="3"/>
      <c r="Z268" s="3"/>
    </row>
    <row r="269" ht="11.25" customHeight="1">
      <c r="A269" s="15" t="str">
        <f t="array" ref="A269">IF(ISNA(MATCH($E269,'License characters'!$G$2:$G$10186,0))=TRUE,0,INDEX('License characters'!$A$2:$AH$10186,MATCH($E269,'License characters'!$G$2:$G$10186,0),A$1))</f>
        <v>Activision</v>
      </c>
      <c r="B269" s="16" t="str">
        <f t="array" ref="B269">IF(ISNA(MATCH($E269,'License characters'!$G$2:$G$10186,0))=TRUE,0,INDEX('License characters'!$G$2:$AH$10186,MATCH($E269,'License characters'!$G$2:$G$10186,0),B$1))</f>
        <v>LSAKUCO</v>
      </c>
      <c r="C269" s="14"/>
      <c r="D269" s="14"/>
      <c r="E269" s="7">
        <v>234.0</v>
      </c>
      <c r="F269" s="3" t="s">
        <v>999</v>
      </c>
      <c r="G269" s="3" t="s">
        <v>1000</v>
      </c>
      <c r="H269" s="3" t="s">
        <v>668</v>
      </c>
      <c r="I269" s="3"/>
      <c r="J269" s="3"/>
      <c r="K269" s="3"/>
      <c r="L269" s="3"/>
      <c r="M269" s="3"/>
      <c r="N269" s="3">
        <v>1070.0</v>
      </c>
      <c r="O269" s="3" t="s">
        <v>99</v>
      </c>
      <c r="P269" s="3" t="s">
        <v>86</v>
      </c>
      <c r="Q269" s="3" t="s">
        <v>87</v>
      </c>
      <c r="R269" s="3">
        <v>113.0</v>
      </c>
      <c r="S269" s="8">
        <v>37.0</v>
      </c>
      <c r="T269" s="9">
        <v>699.99</v>
      </c>
      <c r="U269" s="10">
        <v>43063.0</v>
      </c>
      <c r="V269" s="3" t="s">
        <v>336</v>
      </c>
      <c r="W269" s="3"/>
      <c r="X269" s="3"/>
      <c r="Y269" s="3"/>
      <c r="Z269" s="3"/>
    </row>
    <row r="270" ht="11.25" customHeight="1">
      <c r="A270" s="15" t="str">
        <f t="array" ref="A270">IF(ISNA(MATCH($E270,'License characters'!$G$2:$G$10186,0))=TRUE,0,INDEX('License characters'!$A$2:$AH$10186,MATCH($E270,'License characters'!$G$2:$G$10186,0),A$1))</f>
        <v>Activision</v>
      </c>
      <c r="B270" s="16" t="str">
        <f t="array" ref="B270">IF(ISNA(MATCH($E270,'License characters'!$G$2:$G$10186,0))=TRUE,0,INDEX('License characters'!$G$2:$AH$10186,MATCH($E270,'License characters'!$G$2:$G$10186,0),B$1))</f>
        <v>LSAKUG</v>
      </c>
      <c r="C270" s="14"/>
      <c r="D270" s="14"/>
      <c r="E270" s="7">
        <v>233.0</v>
      </c>
      <c r="F270" s="3" t="s">
        <v>1001</v>
      </c>
      <c r="G270" s="3" t="s">
        <v>1002</v>
      </c>
      <c r="H270" s="3" t="s">
        <v>668</v>
      </c>
      <c r="I270" s="3"/>
      <c r="J270" s="3">
        <v>250.0</v>
      </c>
      <c r="K270" s="3">
        <v>0.0</v>
      </c>
      <c r="L270" s="3">
        <v>5.0</v>
      </c>
      <c r="M270" s="3">
        <v>2.0</v>
      </c>
      <c r="N270" s="3">
        <v>1070.0</v>
      </c>
      <c r="O270" s="3" t="s">
        <v>99</v>
      </c>
      <c r="P270" s="3" t="s">
        <v>86</v>
      </c>
      <c r="Q270" s="3" t="s">
        <v>87</v>
      </c>
      <c r="R270" s="3">
        <v>56.0</v>
      </c>
      <c r="S270" s="8">
        <v>51.0</v>
      </c>
      <c r="T270" s="9">
        <v>384.99</v>
      </c>
      <c r="U270" s="10">
        <v>43063.0</v>
      </c>
      <c r="V270" s="3" t="s">
        <v>336</v>
      </c>
      <c r="W270" s="3"/>
      <c r="X270" s="3"/>
      <c r="Y270" s="3"/>
      <c r="Z270" s="3"/>
    </row>
    <row r="271" ht="11.25" customHeight="1">
      <c r="A271" s="15" t="str">
        <f t="array" ref="A271">IF(ISNA(MATCH($E271,'License characters'!$G$2:$G$10186,0))=TRUE,0,INDEX('License characters'!$A$2:$AH$10186,MATCH($E271,'License characters'!$G$2:$G$10186,0),A$1))</f>
        <v>Activision</v>
      </c>
      <c r="B271" s="16" t="str">
        <f t="array" ref="B271">IF(ISNA(MATCH($E271,'License characters'!$G$2:$G$10186,0))=TRUE,0,INDEX('License characters'!$G$2:$AH$10186,MATCH($E271,'License characters'!$G$2:$G$10186,0),B$1))</f>
        <v>LSAKUX</v>
      </c>
      <c r="C271" s="14"/>
      <c r="D271" s="14"/>
      <c r="E271" s="7">
        <v>232.0</v>
      </c>
      <c r="F271" s="3" t="s">
        <v>1003</v>
      </c>
      <c r="G271" s="3" t="s">
        <v>1004</v>
      </c>
      <c r="H271" s="3" t="s">
        <v>668</v>
      </c>
      <c r="I271" s="3"/>
      <c r="J271" s="3">
        <v>475.0</v>
      </c>
      <c r="K271" s="3">
        <v>3.0</v>
      </c>
      <c r="L271" s="3">
        <v>13.0</v>
      </c>
      <c r="M271" s="3">
        <v>3.0</v>
      </c>
      <c r="N271" s="3">
        <v>1070.0</v>
      </c>
      <c r="O271" s="3" t="s">
        <v>99</v>
      </c>
      <c r="P271" s="3" t="s">
        <v>86</v>
      </c>
      <c r="Q271" s="3" t="s">
        <v>87</v>
      </c>
      <c r="R271" s="3">
        <v>255.0</v>
      </c>
      <c r="S271" s="8">
        <v>43.0</v>
      </c>
      <c r="T271" s="9">
        <v>384.99</v>
      </c>
      <c r="U271" s="10">
        <v>43063.0</v>
      </c>
      <c r="V271" s="3" t="s">
        <v>336</v>
      </c>
      <c r="W271" s="3"/>
      <c r="X271" s="3"/>
      <c r="Y271" s="3"/>
      <c r="Z271" s="3"/>
    </row>
    <row r="272" ht="11.25" customHeight="1">
      <c r="A272" s="15" t="str">
        <f t="array" ref="A272">IF(ISNA(MATCH($E272,'License characters'!$G$2:$G$10186,0))=TRUE,0,INDEX('License characters'!$A$2:$AH$10186,MATCH($E272,'License characters'!$G$2:$G$10186,0),A$1))</f>
        <v>Activision</v>
      </c>
      <c r="B272" s="16" t="str">
        <f t="array" ref="B272">IF(ISNA(MATCH($E272,'License characters'!$G$2:$G$10186,0))=TRUE,0,INDEX('License characters'!$G$2:$AH$10186,MATCH($E272,'License characters'!$G$2:$G$10186,0),B$1))</f>
        <v>LSAKU</v>
      </c>
      <c r="C272" s="14"/>
      <c r="D272" s="14"/>
      <c r="E272" s="7">
        <v>231.0</v>
      </c>
      <c r="F272" s="3" t="s">
        <v>86</v>
      </c>
      <c r="G272" s="3" t="s">
        <v>1005</v>
      </c>
      <c r="H272" s="3" t="s">
        <v>668</v>
      </c>
      <c r="I272" s="3"/>
      <c r="J272" s="3">
        <v>500.0</v>
      </c>
      <c r="K272" s="3">
        <v>0.0</v>
      </c>
      <c r="L272" s="3">
        <v>0.0</v>
      </c>
      <c r="M272" s="3">
        <v>2.0</v>
      </c>
      <c r="N272" s="3">
        <v>1070.0</v>
      </c>
      <c r="O272" s="3" t="s">
        <v>99</v>
      </c>
      <c r="P272" s="3" t="s">
        <v>86</v>
      </c>
      <c r="Q272" s="3" t="s">
        <v>87</v>
      </c>
      <c r="R272" s="3">
        <v>28.0</v>
      </c>
      <c r="S272" s="8">
        <v>424.0</v>
      </c>
      <c r="T272" s="9">
        <v>384.99</v>
      </c>
      <c r="U272" s="10">
        <v>43063.0</v>
      </c>
      <c r="V272" s="3" t="s">
        <v>336</v>
      </c>
      <c r="W272" s="3"/>
      <c r="X272" s="3"/>
      <c r="Y272" s="3"/>
      <c r="Z272" s="3"/>
    </row>
    <row r="273" ht="11.25" customHeight="1">
      <c r="A273" s="15" t="str">
        <f t="array" ref="A273">IF(ISNA(MATCH($E273,'License characters'!$G$2:$G$10186,0))=TRUE,0,INDEX('License characters'!$A$2:$AH$10186,MATCH($E273,'License characters'!$G$2:$G$10186,0),A$1))</f>
        <v>Sega</v>
      </c>
      <c r="B273" s="16" t="str">
        <f t="array" ref="B273">IF(ISNA(MATCH($E273,'License characters'!$G$2:$G$10186,0))=TRUE,0,INDEX('License characters'!$G$2:$AH$10186,MATCH($E273,'License characters'!$G$2:$G$10186,0),B$1))</f>
        <v>SNBOOM1</v>
      </c>
      <c r="C273" s="14"/>
      <c r="D273" s="14"/>
      <c r="E273" s="7">
        <v>230.0</v>
      </c>
      <c r="F273" s="3" t="s">
        <v>1006</v>
      </c>
      <c r="G273" s="3" t="s">
        <v>1007</v>
      </c>
      <c r="H273" s="3" t="s">
        <v>668</v>
      </c>
      <c r="I273" s="3"/>
      <c r="J273" s="3"/>
      <c r="K273" s="3"/>
      <c r="L273" s="3"/>
      <c r="M273" s="3"/>
      <c r="N273" s="3">
        <v>1390.0</v>
      </c>
      <c r="O273" s="3" t="s">
        <v>380</v>
      </c>
      <c r="P273" s="3" t="s">
        <v>132</v>
      </c>
      <c r="Q273" s="3" t="s">
        <v>864</v>
      </c>
      <c r="R273" s="3">
        <v>480.0</v>
      </c>
      <c r="S273" s="8"/>
      <c r="T273" s="9">
        <v>45.0</v>
      </c>
      <c r="U273" s="10">
        <v>43028.0</v>
      </c>
      <c r="V273" s="3" t="s">
        <v>334</v>
      </c>
      <c r="W273" s="3"/>
      <c r="X273" s="3"/>
      <c r="Y273" s="3"/>
      <c r="Z273" s="3"/>
    </row>
    <row r="274" ht="11.25" customHeight="1">
      <c r="A274" s="15" t="str">
        <f t="array" ref="A274">IF(ISNA(MATCH($E274,'License characters'!$G$2:$G$10186,0))=TRUE,0,INDEX('License characters'!$A$2:$AH$10186,MATCH($E274,'License characters'!$G$2:$G$10186,0),A$1))</f>
        <v>Namco Bandai</v>
      </c>
      <c r="B274" s="16" t="str">
        <f t="array" ref="B274">IF(ISNA(MATCH($E274,'License characters'!$G$2:$G$10186,0))=TRUE,0,INDEX('License characters'!$G$2:$AH$10186,MATCH($E274,'License characters'!$G$2:$G$10186,0),B$1))</f>
        <v>TAKISCEX</v>
      </c>
      <c r="C274" s="14"/>
      <c r="D274" s="14"/>
      <c r="E274" s="7">
        <v>229.0</v>
      </c>
      <c r="F274" s="3" t="s">
        <v>1008</v>
      </c>
      <c r="G274" s="3" t="s">
        <v>1009</v>
      </c>
      <c r="H274" s="3" t="s">
        <v>566</v>
      </c>
      <c r="I274" s="3">
        <v>0.13</v>
      </c>
      <c r="J274" s="3">
        <v>325.0</v>
      </c>
      <c r="K274" s="3">
        <v>5.0</v>
      </c>
      <c r="L274" s="3">
        <v>6.0</v>
      </c>
      <c r="M274" s="3">
        <v>3.0</v>
      </c>
      <c r="N274" s="3">
        <v>1370.0</v>
      </c>
      <c r="O274" s="3" t="s">
        <v>1010</v>
      </c>
      <c r="P274" s="3" t="s">
        <v>82</v>
      </c>
      <c r="Q274" s="3" t="s">
        <v>83</v>
      </c>
      <c r="R274" s="3">
        <v>246.0</v>
      </c>
      <c r="S274" s="8">
        <v>23.0</v>
      </c>
      <c r="T274" s="9">
        <v>434.99</v>
      </c>
      <c r="U274" s="10">
        <v>43011.0</v>
      </c>
      <c r="V274" s="3" t="s">
        <v>336</v>
      </c>
      <c r="W274" s="3"/>
      <c r="X274" s="3"/>
      <c r="Y274" s="3"/>
      <c r="Z274" s="3"/>
    </row>
    <row r="275" ht="11.25" customHeight="1">
      <c r="A275" s="15" t="str">
        <f t="array" ref="A275">IF(ISNA(MATCH($E275,'License characters'!$G$2:$G$10186,0))=TRUE,0,INDEX('License characters'!$A$2:$AH$10186,MATCH($E275,'License characters'!$G$2:$G$10186,0),A$1))</f>
        <v>Namco Bandai</v>
      </c>
      <c r="B275" s="16" t="str">
        <f t="array" ref="B275">IF(ISNA(MATCH($E275,'License characters'!$G$2:$G$10186,0))=TRUE,0,INDEX('License characters'!$G$2:$AH$10186,MATCH($E275,'License characters'!$G$2:$G$10186,0),B$1))</f>
        <v>TAKISCREG</v>
      </c>
      <c r="C275" s="14"/>
      <c r="D275" s="14"/>
      <c r="E275" s="7">
        <v>228.0</v>
      </c>
      <c r="F275" s="3" t="s">
        <v>1011</v>
      </c>
      <c r="G275" s="3" t="s">
        <v>1012</v>
      </c>
      <c r="H275" s="3" t="s">
        <v>566</v>
      </c>
      <c r="I275" s="3">
        <v>0.09</v>
      </c>
      <c r="J275" s="3">
        <v>300.0</v>
      </c>
      <c r="K275" s="3">
        <v>5.0</v>
      </c>
      <c r="L275" s="3">
        <v>0.0</v>
      </c>
      <c r="M275" s="3">
        <v>2.0</v>
      </c>
      <c r="N275" s="3">
        <v>1370.0</v>
      </c>
      <c r="O275" s="3" t="s">
        <v>1010</v>
      </c>
      <c r="P275" s="3" t="s">
        <v>82</v>
      </c>
      <c r="Q275" s="3" t="s">
        <v>83</v>
      </c>
      <c r="R275" s="3">
        <v>19.0</v>
      </c>
      <c r="S275" s="8">
        <v>208.0</v>
      </c>
      <c r="T275" s="9">
        <v>434.99</v>
      </c>
      <c r="U275" s="10">
        <v>43011.0</v>
      </c>
      <c r="V275" s="3" t="s">
        <v>336</v>
      </c>
      <c r="W275" s="3"/>
      <c r="X275" s="3"/>
      <c r="Y275" s="3"/>
      <c r="Z275" s="3"/>
    </row>
    <row r="276" ht="11.25" customHeight="1">
      <c r="A276" s="15" t="str">
        <f t="array" ref="A276">IF(ISNA(MATCH($E276,'License characters'!$G$2:$G$10186,0))=TRUE,0,INDEX('License characters'!$A$2:$AH$10186,MATCH($E276,'License characters'!$G$2:$G$10186,0),A$1))</f>
        <v>Konami</v>
      </c>
      <c r="B276" s="16" t="str">
        <f t="array" ref="B276">IF(ISNA(MATCH($E276,'License characters'!$G$2:$G$10186,0))=TRUE,0,INDEX('License characters'!$G$2:$AH$10186,MATCH($E276,'License characters'!$G$2:$G$10186,0),B$1))</f>
        <v>MGSSESS</v>
      </c>
      <c r="C276" s="14"/>
      <c r="D276" s="14"/>
      <c r="E276" s="7">
        <v>227.0</v>
      </c>
      <c r="F276" s="3" t="s">
        <v>1013</v>
      </c>
      <c r="G276" s="3" t="s">
        <v>1014</v>
      </c>
      <c r="H276" s="3" t="s">
        <v>668</v>
      </c>
      <c r="I276" s="3"/>
      <c r="J276" s="3"/>
      <c r="K276" s="3"/>
      <c r="L276" s="3"/>
      <c r="M276" s="3"/>
      <c r="N276" s="3">
        <v>1320.0</v>
      </c>
      <c r="O276" s="3" t="s">
        <v>488</v>
      </c>
      <c r="P276" s="3" t="s">
        <v>80</v>
      </c>
      <c r="Q276" s="3" t="s">
        <v>81</v>
      </c>
      <c r="R276" s="3">
        <v>83.0</v>
      </c>
      <c r="S276" s="8">
        <v>17.0</v>
      </c>
      <c r="T276" s="9">
        <v>1399.99</v>
      </c>
      <c r="U276" s="10">
        <v>42990.0</v>
      </c>
      <c r="V276" s="3" t="s">
        <v>336</v>
      </c>
      <c r="W276" s="3"/>
      <c r="X276" s="3"/>
      <c r="Y276" s="3"/>
      <c r="Z276" s="3"/>
    </row>
    <row r="277" ht="11.25" customHeight="1">
      <c r="A277" s="15" t="str">
        <f t="array" ref="A277">IF(ISNA(MATCH($E277,'License characters'!$G$2:$G$10186,0))=TRUE,0,INDEX('License characters'!$A$2:$AH$10186,MATCH($E277,'License characters'!$G$2:$G$10186,0),A$1))</f>
        <v>Konami</v>
      </c>
      <c r="B277" s="16" t="str">
        <f t="array" ref="B277">IF(ISNA(MATCH($E277,'License characters'!$G$2:$G$10186,0))=TRUE,0,INDEX('License characters'!$G$2:$AH$10186,MATCH($E277,'License characters'!$G$2:$G$10186,0),B$1))</f>
        <v>MGSSTWINNEO</v>
      </c>
      <c r="C277" s="14"/>
      <c r="D277" s="14"/>
      <c r="E277" s="7">
        <v>226.0</v>
      </c>
      <c r="F277" s="3" t="s">
        <v>1015</v>
      </c>
      <c r="G277" s="3" t="s">
        <v>1016</v>
      </c>
      <c r="H277" s="3" t="s">
        <v>668</v>
      </c>
      <c r="I277" s="3"/>
      <c r="J277" s="3"/>
      <c r="K277" s="3"/>
      <c r="L277" s="3"/>
      <c r="M277" s="3"/>
      <c r="N277" s="3">
        <v>1320.0</v>
      </c>
      <c r="O277" s="3" t="s">
        <v>488</v>
      </c>
      <c r="P277" s="3" t="s">
        <v>80</v>
      </c>
      <c r="Q277" s="3" t="s">
        <v>81</v>
      </c>
      <c r="R277" s="3">
        <v>48.0</v>
      </c>
      <c r="S277" s="8">
        <v>12.0</v>
      </c>
      <c r="T277" s="9">
        <v>949.99</v>
      </c>
      <c r="U277" s="10">
        <v>42990.0</v>
      </c>
      <c r="V277" s="3" t="s">
        <v>336</v>
      </c>
      <c r="W277" s="3"/>
      <c r="X277" s="3"/>
      <c r="Y277" s="3"/>
      <c r="Z277" s="3"/>
    </row>
    <row r="278" ht="11.25" customHeight="1">
      <c r="A278" s="15" t="str">
        <f t="array" ref="A278">IF(ISNA(MATCH($E278,'License characters'!$G$2:$G$10186,0))=TRUE,0,INDEX('License characters'!$A$2:$AH$10186,MATCH($E278,'License characters'!$G$2:$G$10186,0),A$1))</f>
        <v>Konami</v>
      </c>
      <c r="B278" s="16" t="str">
        <f t="array" ref="B278">IF(ISNA(MATCH($E278,'License characters'!$G$2:$G$10186,0))=TRUE,0,INDEX('License characters'!$G$2:$AH$10186,MATCH($E278,'License characters'!$G$2:$G$10186,0),B$1))</f>
        <v>MGSSCAMNEO</v>
      </c>
      <c r="C278" s="14"/>
      <c r="D278" s="14"/>
      <c r="E278" s="7">
        <v>225.0</v>
      </c>
      <c r="F278" s="3" t="s">
        <v>1017</v>
      </c>
      <c r="G278" s="3" t="s">
        <v>1018</v>
      </c>
      <c r="H278" s="3" t="s">
        <v>668</v>
      </c>
      <c r="I278" s="3"/>
      <c r="J278" s="3">
        <v>200.0</v>
      </c>
      <c r="K278" s="3">
        <v>6.0</v>
      </c>
      <c r="L278" s="3">
        <v>5.0</v>
      </c>
      <c r="M278" s="3">
        <v>2.0</v>
      </c>
      <c r="N278" s="3">
        <v>1320.0</v>
      </c>
      <c r="O278" s="3" t="s">
        <v>488</v>
      </c>
      <c r="P278" s="3" t="s">
        <v>80</v>
      </c>
      <c r="Q278" s="3" t="s">
        <v>81</v>
      </c>
      <c r="R278" s="3">
        <v>12.0</v>
      </c>
      <c r="S278" s="8">
        <v>24.0</v>
      </c>
      <c r="T278" s="9">
        <v>524.99</v>
      </c>
      <c r="U278" s="10">
        <v>42990.0</v>
      </c>
      <c r="V278" s="3"/>
      <c r="W278" s="3"/>
      <c r="X278" s="3"/>
      <c r="Y278" s="3"/>
      <c r="Z278" s="3"/>
    </row>
    <row r="279" ht="11.25" customHeight="1">
      <c r="A279" s="15" t="str">
        <f t="array" ref="A279">IF(ISNA(MATCH($E279,'License characters'!$G$2:$G$10186,0))=TRUE,0,INDEX('License characters'!$A$2:$AH$10186,MATCH($E279,'License characters'!$G$2:$G$10186,0),A$1))</f>
        <v>Konami</v>
      </c>
      <c r="B279" s="16" t="str">
        <f t="array" ref="B279">IF(ISNA(MATCH($E279,'License characters'!$G$2:$G$10186,0))=TRUE,0,INDEX('License characters'!$G$2:$AH$10186,MATCH($E279,'License characters'!$G$2:$G$10186,0),B$1))</f>
        <v>MGSSTWIN</v>
      </c>
      <c r="C279" s="14"/>
      <c r="D279" s="14"/>
      <c r="E279" s="7">
        <v>224.0</v>
      </c>
      <c r="F279" s="3" t="s">
        <v>1019</v>
      </c>
      <c r="G279" s="3" t="s">
        <v>1020</v>
      </c>
      <c r="H279" s="3" t="s">
        <v>668</v>
      </c>
      <c r="I279" s="3"/>
      <c r="J279" s="3"/>
      <c r="K279" s="3"/>
      <c r="L279" s="3"/>
      <c r="M279" s="3"/>
      <c r="N279" s="3">
        <v>1320.0</v>
      </c>
      <c r="O279" s="3" t="s">
        <v>488</v>
      </c>
      <c r="P279" s="3" t="s">
        <v>80</v>
      </c>
      <c r="Q279" s="3" t="s">
        <v>81</v>
      </c>
      <c r="R279" s="3">
        <v>40.0</v>
      </c>
      <c r="S279" s="8">
        <v>5.0</v>
      </c>
      <c r="T279" s="9">
        <v>949.99</v>
      </c>
      <c r="U279" s="10">
        <v>42990.0</v>
      </c>
      <c r="V279" s="3" t="s">
        <v>336</v>
      </c>
      <c r="W279" s="3"/>
      <c r="X279" s="3"/>
      <c r="Y279" s="3"/>
      <c r="Z279" s="3"/>
    </row>
    <row r="280" ht="11.25" customHeight="1">
      <c r="A280" s="15" t="str">
        <f t="array" ref="A280">IF(ISNA(MATCH($E280,'License characters'!$G$2:$G$10186,0))=TRUE,0,INDEX('License characters'!$A$2:$AH$10186,MATCH($E280,'License characters'!$G$2:$G$10186,0),A$1))</f>
        <v>Konami</v>
      </c>
      <c r="B280" s="16" t="str">
        <f t="array" ref="B280">IF(ISNA(MATCH($E280,'License characters'!$G$2:$G$10186,0))=TRUE,0,INDEX('License characters'!$G$2:$AH$10186,MATCH($E280,'License characters'!$G$2:$G$10186,0),B$1))</f>
        <v>MGSSCAMO</v>
      </c>
      <c r="C280" s="14"/>
      <c r="D280" s="14"/>
      <c r="E280" s="7">
        <v>223.0</v>
      </c>
      <c r="F280" s="3" t="s">
        <v>1021</v>
      </c>
      <c r="G280" s="3" t="s">
        <v>1022</v>
      </c>
      <c r="H280" s="3" t="s">
        <v>668</v>
      </c>
      <c r="I280" s="3"/>
      <c r="J280" s="3">
        <v>175.0</v>
      </c>
      <c r="K280" s="3">
        <v>6.0</v>
      </c>
      <c r="L280" s="3">
        <v>5.0</v>
      </c>
      <c r="M280" s="3">
        <v>2.0</v>
      </c>
      <c r="N280" s="3">
        <v>1320.0</v>
      </c>
      <c r="O280" s="3" t="s">
        <v>488</v>
      </c>
      <c r="P280" s="3" t="s">
        <v>80</v>
      </c>
      <c r="Q280" s="3" t="s">
        <v>81</v>
      </c>
      <c r="R280" s="3">
        <v>8.0</v>
      </c>
      <c r="S280" s="8">
        <v>28.0</v>
      </c>
      <c r="T280" s="9">
        <v>524.99</v>
      </c>
      <c r="U280" s="10">
        <v>42990.0</v>
      </c>
      <c r="V280" s="3"/>
      <c r="W280" s="3"/>
      <c r="X280" s="3"/>
      <c r="Y280" s="3"/>
      <c r="Z280" s="3"/>
    </row>
    <row r="281" ht="11.25" customHeight="1">
      <c r="A281" s="15" t="str">
        <f t="array" ref="A281">IF(ISNA(MATCH($E281,'License characters'!$G$2:$G$10186,0))=TRUE,0,INDEX('License characters'!$A$2:$AH$10186,MATCH($E281,'License characters'!$G$2:$G$10186,0),A$1))</f>
        <v>Konami</v>
      </c>
      <c r="B281" s="16" t="str">
        <f t="array" ref="B281">IF(ISNA(MATCH($E281,'License characters'!$G$2:$G$10186,0))=TRUE,0,INDEX('License characters'!$G$2:$AH$10186,MATCH($E281,'License characters'!$G$2:$G$10186,0),B$1))</f>
        <v>MGSSX</v>
      </c>
      <c r="C281" s="14"/>
      <c r="D281" s="14"/>
      <c r="E281" s="7">
        <v>222.0</v>
      </c>
      <c r="F281" s="3" t="s">
        <v>1023</v>
      </c>
      <c r="G281" s="3" t="s">
        <v>1024</v>
      </c>
      <c r="H281" s="3" t="s">
        <v>566</v>
      </c>
      <c r="I281" s="3"/>
      <c r="J281" s="3">
        <v>1000.0</v>
      </c>
      <c r="K281" s="3">
        <v>6.0</v>
      </c>
      <c r="L281" s="3">
        <v>11.0</v>
      </c>
      <c r="M281" s="3">
        <v>4.0</v>
      </c>
      <c r="N281" s="3">
        <v>1320.0</v>
      </c>
      <c r="O281" s="3" t="s">
        <v>488</v>
      </c>
      <c r="P281" s="3" t="s">
        <v>80</v>
      </c>
      <c r="Q281" s="3" t="s">
        <v>81</v>
      </c>
      <c r="R281" s="3">
        <v>627.0</v>
      </c>
      <c r="S281" s="8">
        <v>32.0</v>
      </c>
      <c r="T281" s="9">
        <v>524.99</v>
      </c>
      <c r="U281" s="10">
        <v>42990.0</v>
      </c>
      <c r="V281" s="3" t="s">
        <v>336</v>
      </c>
      <c r="W281" s="3"/>
      <c r="X281" s="3"/>
      <c r="Y281" s="3"/>
      <c r="Z281" s="3"/>
    </row>
    <row r="282" ht="11.25" customHeight="1">
      <c r="A282" s="15" t="str">
        <f t="array" ref="A282">IF(ISNA(MATCH($E282,'License characters'!$G$2:$G$10186,0))=TRUE,0,INDEX('License characters'!$A$2:$AH$10186,MATCH($E282,'License characters'!$G$2:$G$10186,0),A$1))</f>
        <v>Konami</v>
      </c>
      <c r="B282" s="16" t="str">
        <f t="array" ref="B282">IF(ISNA(MATCH($E282,'License characters'!$G$2:$G$10186,0))=TRUE,0,INDEX('License characters'!$G$2:$AH$10186,MATCH($E282,'License characters'!$G$2:$G$10186,0),B$1))</f>
        <v>MGSSREG</v>
      </c>
      <c r="C282" s="14"/>
      <c r="D282" s="14"/>
      <c r="E282" s="7">
        <v>221.0</v>
      </c>
      <c r="F282" s="3" t="s">
        <v>1025</v>
      </c>
      <c r="G282" s="3" t="s">
        <v>1026</v>
      </c>
      <c r="H282" s="3" t="s">
        <v>566</v>
      </c>
      <c r="I282" s="3"/>
      <c r="J282" s="3">
        <v>1000.0</v>
      </c>
      <c r="K282" s="3">
        <v>6.0</v>
      </c>
      <c r="L282" s="3">
        <v>0.0</v>
      </c>
      <c r="M282" s="3">
        <v>2.0</v>
      </c>
      <c r="N282" s="3">
        <v>1320.0</v>
      </c>
      <c r="O282" s="3" t="s">
        <v>488</v>
      </c>
      <c r="P282" s="3" t="s">
        <v>80</v>
      </c>
      <c r="Q282" s="3" t="s">
        <v>81</v>
      </c>
      <c r="R282" s="3">
        <v>53.0</v>
      </c>
      <c r="S282" s="8">
        <v>573.0</v>
      </c>
      <c r="T282" s="9">
        <v>524.99</v>
      </c>
      <c r="U282" s="10">
        <v>42990.0</v>
      </c>
      <c r="V282" s="3" t="s">
        <v>336</v>
      </c>
      <c r="W282" s="3"/>
      <c r="X282" s="3"/>
      <c r="Y282" s="3"/>
      <c r="Z282" s="3"/>
    </row>
    <row r="283" ht="11.25" customHeight="1">
      <c r="A283" s="15">
        <f t="array" ref="A283">IF(ISNA(MATCH($E283,'License characters'!$G$2:$G$10186,0))=TRUE,0,INDEX('License characters'!$A$2:$AH$10186,MATCH($E283,'License characters'!$G$2:$G$10186,0),A$1))</f>
        <v>0</v>
      </c>
      <c r="B283" s="16">
        <f t="array" ref="B283">IF(ISNA(MATCH($E283,'License characters'!$G$2:$G$10186,0))=TRUE,0,INDEX('License characters'!$G$2:$AH$10186,MATCH($E283,'License characters'!$G$2:$G$10186,0),B$1))</f>
        <v>0</v>
      </c>
      <c r="C283" s="14"/>
      <c r="D283" s="14"/>
      <c r="E283" s="7">
        <v>220.0</v>
      </c>
      <c r="F283" s="3" t="s">
        <v>1027</v>
      </c>
      <c r="G283" s="3" t="s">
        <v>1028</v>
      </c>
      <c r="H283" s="3" t="s">
        <v>566</v>
      </c>
      <c r="I283" s="3"/>
      <c r="J283" s="3"/>
      <c r="K283" s="3"/>
      <c r="L283" s="3"/>
      <c r="M283" s="3"/>
      <c r="N283" s="3">
        <v>64.0</v>
      </c>
      <c r="O283" s="3" t="s">
        <v>567</v>
      </c>
      <c r="P283" s="3" t="s">
        <v>128</v>
      </c>
      <c r="Q283" s="3" t="s">
        <v>129</v>
      </c>
      <c r="R283" s="3">
        <v>32.0</v>
      </c>
      <c r="S283" s="8"/>
      <c r="T283" s="9">
        <v>175.0</v>
      </c>
      <c r="U283" s="10"/>
      <c r="V283" s="3" t="s">
        <v>336</v>
      </c>
      <c r="W283" s="3"/>
      <c r="X283" s="3"/>
      <c r="Y283" s="3"/>
      <c r="Z283" s="3"/>
    </row>
    <row r="284" ht="11.25" customHeight="1">
      <c r="A284" s="15">
        <f t="array" ref="A284">IF(ISNA(MATCH($E284,'License characters'!$G$2:$G$10186,0))=TRUE,0,INDEX('License characters'!$A$2:$AH$10186,MATCH($E284,'License characters'!$G$2:$G$10186,0),A$1))</f>
        <v>0</v>
      </c>
      <c r="B284" s="16">
        <f t="array" ref="B284">IF(ISNA(MATCH($E284,'License characters'!$G$2:$G$10186,0))=TRUE,0,INDEX('License characters'!$G$2:$AH$10186,MATCH($E284,'License characters'!$G$2:$G$10186,0),B$1))</f>
        <v>0</v>
      </c>
      <c r="C284" s="14"/>
      <c r="D284" s="14"/>
      <c r="E284" s="7">
        <v>219.0</v>
      </c>
      <c r="F284" s="3" t="s">
        <v>1029</v>
      </c>
      <c r="G284" s="3" t="s">
        <v>1030</v>
      </c>
      <c r="H284" s="3" t="s">
        <v>566</v>
      </c>
      <c r="I284" s="3"/>
      <c r="J284" s="3"/>
      <c r="K284" s="3"/>
      <c r="L284" s="3"/>
      <c r="M284" s="3"/>
      <c r="N284" s="3">
        <v>64.0</v>
      </c>
      <c r="O284" s="3" t="s">
        <v>567</v>
      </c>
      <c r="P284" s="3" t="s">
        <v>128</v>
      </c>
      <c r="Q284" s="3" t="s">
        <v>129</v>
      </c>
      <c r="R284" s="3">
        <v>18.0</v>
      </c>
      <c r="S284" s="8"/>
      <c r="T284" s="9">
        <v>45.0</v>
      </c>
      <c r="U284" s="10"/>
      <c r="V284" s="3" t="s">
        <v>336</v>
      </c>
      <c r="W284" s="3"/>
      <c r="X284" s="3"/>
      <c r="Y284" s="3"/>
      <c r="Z284" s="3"/>
    </row>
    <row r="285" ht="11.25" customHeight="1">
      <c r="A285" s="15">
        <f t="array" ref="A285">IF(ISNA(MATCH($E285,'License characters'!$G$2:$G$10186,0))=TRUE,0,INDEX('License characters'!$A$2:$AH$10186,MATCH($E285,'License characters'!$G$2:$G$10186,0),A$1))</f>
        <v>0</v>
      </c>
      <c r="B285" s="16">
        <f t="array" ref="B285">IF(ISNA(MATCH($E285,'License characters'!$G$2:$G$10186,0))=TRUE,0,INDEX('License characters'!$G$2:$AH$10186,MATCH($E285,'License characters'!$G$2:$G$10186,0),B$1))</f>
        <v>0</v>
      </c>
      <c r="C285" s="14"/>
      <c r="D285" s="14"/>
      <c r="E285" s="7">
        <v>218.0</v>
      </c>
      <c r="F285" s="3" t="s">
        <v>1031</v>
      </c>
      <c r="G285" s="3" t="s">
        <v>1032</v>
      </c>
      <c r="H285" s="3" t="s">
        <v>566</v>
      </c>
      <c r="I285" s="3"/>
      <c r="J285" s="3"/>
      <c r="K285" s="3"/>
      <c r="L285" s="3"/>
      <c r="M285" s="3"/>
      <c r="N285" s="3">
        <v>64.0</v>
      </c>
      <c r="O285" s="3" t="s">
        <v>567</v>
      </c>
      <c r="P285" s="3" t="s">
        <v>128</v>
      </c>
      <c r="Q285" s="3" t="s">
        <v>129</v>
      </c>
      <c r="R285" s="3">
        <v>6.0</v>
      </c>
      <c r="S285" s="8"/>
      <c r="T285" s="9">
        <v>45.0</v>
      </c>
      <c r="U285" s="10"/>
      <c r="V285" s="3" t="s">
        <v>336</v>
      </c>
      <c r="W285" s="3"/>
      <c r="X285" s="3"/>
      <c r="Y285" s="3"/>
      <c r="Z285" s="3"/>
    </row>
    <row r="286" ht="11.25" customHeight="1">
      <c r="A286" s="15" t="str">
        <f t="array" ref="A286">IF(ISNA(MATCH($E286,'License characters'!$G$2:$G$10186,0))=TRUE,0,INDEX('License characters'!$A$2:$AH$10186,MATCH($E286,'License characters'!$G$2:$G$10186,0),A$1))</f>
        <v>Nintendo</v>
      </c>
      <c r="B286" s="16" t="str">
        <f t="array" ref="B286">IF(ISNA(MATCH($E286,'License characters'!$G$2:$G$10186,0))=TRUE,0,INDEX('License characters'!$G$2:$AH$10186,MATCH($E286,'License characters'!$G$2:$G$10186,0),B$1))</f>
        <v>BOWEX</v>
      </c>
      <c r="C286" s="14"/>
      <c r="D286" s="14"/>
      <c r="E286" s="7">
        <v>217.0</v>
      </c>
      <c r="F286" s="3" t="s">
        <v>1033</v>
      </c>
      <c r="G286" s="3" t="s">
        <v>1034</v>
      </c>
      <c r="H286" s="3" t="s">
        <v>566</v>
      </c>
      <c r="I286" s="3"/>
      <c r="J286" s="3">
        <v>1000.0</v>
      </c>
      <c r="K286" s="3">
        <v>8.0</v>
      </c>
      <c r="L286" s="3">
        <v>12.0</v>
      </c>
      <c r="M286" s="3">
        <v>4.0</v>
      </c>
      <c r="N286" s="3">
        <v>1010.0</v>
      </c>
      <c r="O286" s="3" t="s">
        <v>335</v>
      </c>
      <c r="P286" s="3" t="s">
        <v>78</v>
      </c>
      <c r="Q286" s="3" t="s">
        <v>79</v>
      </c>
      <c r="R286" s="3">
        <v>988.0</v>
      </c>
      <c r="S286" s="8">
        <v>40.0</v>
      </c>
      <c r="T286" s="9">
        <v>699.99</v>
      </c>
      <c r="U286" s="10">
        <v>42965.0</v>
      </c>
      <c r="V286" s="3" t="s">
        <v>336</v>
      </c>
      <c r="W286" s="3"/>
      <c r="X286" s="3"/>
      <c r="Y286" s="3"/>
      <c r="Z286" s="3"/>
    </row>
    <row r="287" ht="11.25" customHeight="1">
      <c r="A287" s="15" t="str">
        <f t="array" ref="A287">IF(ISNA(MATCH($E287,'License characters'!$G$2:$G$10186,0))=TRUE,0,INDEX('License characters'!$A$2:$AH$10186,MATCH($E287,'License characters'!$G$2:$G$10186,0),A$1))</f>
        <v>Nintendo</v>
      </c>
      <c r="B287" s="16" t="str">
        <f t="array" ref="B287">IF(ISNA(MATCH($E287,'License characters'!$G$2:$G$10186,0))=TRUE,0,INDEX('License characters'!$G$2:$AH$10186,MATCH($E287,'License characters'!$G$2:$G$10186,0),B$1))</f>
        <v>BOWREG</v>
      </c>
      <c r="C287" s="14"/>
      <c r="D287" s="14"/>
      <c r="E287" s="7">
        <v>216.0</v>
      </c>
      <c r="F287" s="3" t="s">
        <v>1035</v>
      </c>
      <c r="G287" s="3" t="s">
        <v>1036</v>
      </c>
      <c r="H287" s="3" t="s">
        <v>449</v>
      </c>
      <c r="I287" s="3"/>
      <c r="J287" s="3">
        <v>750.0</v>
      </c>
      <c r="K287" s="3">
        <v>8.0</v>
      </c>
      <c r="L287" s="3">
        <v>0.0</v>
      </c>
      <c r="M287" s="3">
        <v>2.0</v>
      </c>
      <c r="N287" s="3">
        <v>1010.0</v>
      </c>
      <c r="O287" s="3" t="s">
        <v>335</v>
      </c>
      <c r="P287" s="3" t="s">
        <v>78</v>
      </c>
      <c r="Q287" s="3" t="s">
        <v>79</v>
      </c>
      <c r="R287" s="3">
        <v>233.0</v>
      </c>
      <c r="S287" s="8">
        <v>146.0</v>
      </c>
      <c r="T287" s="9">
        <v>699.99</v>
      </c>
      <c r="U287" s="10">
        <v>42965.0</v>
      </c>
      <c r="V287" s="3" t="s">
        <v>336</v>
      </c>
      <c r="W287" s="3"/>
      <c r="X287" s="3"/>
      <c r="Y287" s="3"/>
      <c r="Z287" s="3"/>
    </row>
    <row r="288" ht="11.25" customHeight="1">
      <c r="A288" s="15" t="str">
        <f t="array" ref="A288">IF(ISNA(MATCH($E288,'License characters'!$G$2:$G$10186,0))=TRUE,0,INDEX('License characters'!$A$2:$AH$10186,MATCH($E288,'License characters'!$G$2:$G$10186,0),A$1))</f>
        <v>Funimation</v>
      </c>
      <c r="B288" s="16" t="str">
        <f t="array" ref="B288">IF(ISNA(MATCH($E288,'License characters'!$G$2:$G$10186,0))=TRUE,0,INDEX('License characters'!$G$2:$AH$10186,MATCH($E288,'License characters'!$G$2:$G$10186,0),B$1))</f>
        <v>MUCHAMPX</v>
      </c>
      <c r="C288" s="14"/>
      <c r="D288" s="14"/>
      <c r="E288" s="7">
        <v>215.0</v>
      </c>
      <c r="F288" s="3" t="s">
        <v>1037</v>
      </c>
      <c r="G288" s="3" t="s">
        <v>1038</v>
      </c>
      <c r="H288" s="3" t="s">
        <v>566</v>
      </c>
      <c r="I288" s="3">
        <v>0.16</v>
      </c>
      <c r="J288" s="3">
        <v>300.0</v>
      </c>
      <c r="K288" s="3">
        <v>7.0</v>
      </c>
      <c r="L288" s="3">
        <v>6.0</v>
      </c>
      <c r="M288" s="3">
        <v>3.0</v>
      </c>
      <c r="N288" s="3">
        <v>1290.0</v>
      </c>
      <c r="O288" s="3" t="s">
        <v>1039</v>
      </c>
      <c r="P288" s="3" t="s">
        <v>76</v>
      </c>
      <c r="Q288" s="3" t="s">
        <v>77</v>
      </c>
      <c r="R288" s="3">
        <v>212.0</v>
      </c>
      <c r="S288" s="8">
        <v>20.0</v>
      </c>
      <c r="T288" s="9">
        <v>449.99</v>
      </c>
      <c r="U288" s="10">
        <v>42962.0</v>
      </c>
      <c r="V288" s="3" t="s">
        <v>336</v>
      </c>
      <c r="W288" s="3"/>
      <c r="X288" s="3"/>
      <c r="Y288" s="3"/>
      <c r="Z288" s="3"/>
    </row>
    <row r="289" ht="11.25" customHeight="1">
      <c r="A289" s="15" t="str">
        <f t="array" ref="A289">IF(ISNA(MATCH($E289,'License characters'!$G$2:$G$10186,0))=TRUE,0,INDEX('License characters'!$A$2:$AH$10186,MATCH($E289,'License characters'!$G$2:$G$10186,0),A$1))</f>
        <v>Funimation</v>
      </c>
      <c r="B289" s="16" t="str">
        <f t="array" ref="B289">IF(ISNA(MATCH($E289,'License characters'!$G$2:$G$10186,0))=TRUE,0,INDEX('License characters'!$G$2:$AH$10186,MATCH($E289,'License characters'!$G$2:$G$10186,0),B$1))</f>
        <v>MUCHAMPR</v>
      </c>
      <c r="C289" s="14"/>
      <c r="D289" s="14"/>
      <c r="E289" s="7">
        <v>214.0</v>
      </c>
      <c r="F289" s="3" t="s">
        <v>1040</v>
      </c>
      <c r="G289" s="3" t="s">
        <v>1041</v>
      </c>
      <c r="H289" s="3" t="s">
        <v>566</v>
      </c>
      <c r="I289" s="3">
        <v>0.16</v>
      </c>
      <c r="J289" s="3">
        <v>275.0</v>
      </c>
      <c r="K289" s="3">
        <v>3.0</v>
      </c>
      <c r="L289" s="3">
        <v>0.0</v>
      </c>
      <c r="M289" s="3">
        <v>2.0</v>
      </c>
      <c r="N289" s="3">
        <v>1290.0</v>
      </c>
      <c r="O289" s="3" t="s">
        <v>1039</v>
      </c>
      <c r="P289" s="3" t="s">
        <v>76</v>
      </c>
      <c r="Q289" s="3" t="s">
        <v>77</v>
      </c>
      <c r="R289" s="3">
        <v>35.0</v>
      </c>
      <c r="S289" s="8">
        <v>194.0</v>
      </c>
      <c r="T289" s="9">
        <v>449.99</v>
      </c>
      <c r="U289" s="10">
        <v>42962.0</v>
      </c>
      <c r="V289" s="3" t="s">
        <v>336</v>
      </c>
      <c r="W289" s="3"/>
      <c r="X289" s="3"/>
      <c r="Y289" s="3"/>
      <c r="Z289" s="3"/>
    </row>
    <row r="290" ht="11.25" customHeight="1">
      <c r="A290" s="15" t="str">
        <f t="array" ref="A290">IF(ISNA(MATCH($E290,'License characters'!$G$2:$G$10186,0))=TRUE,0,INDEX('License characters'!$A$2:$AH$10186,MATCH($E290,'License characters'!$G$2:$G$10186,0),A$1))</f>
        <v>Activision</v>
      </c>
      <c r="B290" s="16" t="str">
        <f t="array" ref="B290">IF(ISNA(MATCH($E290,'License characters'!$G$2:$G$10186,0))=TRUE,0,INDEX('License characters'!$G$2:$AH$10186,MATCH($E290,'License characters'!$G$2:$G$10186,0),B$1))</f>
        <v>SPYROEX</v>
      </c>
      <c r="C290" s="14"/>
      <c r="D290" s="14"/>
      <c r="E290" s="7">
        <v>213.0</v>
      </c>
      <c r="F290" s="3" t="s">
        <v>1042</v>
      </c>
      <c r="G290" s="3" t="s">
        <v>1043</v>
      </c>
      <c r="H290" s="3" t="s">
        <v>566</v>
      </c>
      <c r="I290" s="3">
        <v>0.12</v>
      </c>
      <c r="J290" s="3">
        <v>1300.0</v>
      </c>
      <c r="K290" s="3">
        <v>6.0</v>
      </c>
      <c r="L290" s="3">
        <v>12.0</v>
      </c>
      <c r="M290" s="3">
        <v>4.0</v>
      </c>
      <c r="N290" s="3">
        <v>1090.0</v>
      </c>
      <c r="O290" s="3" t="s">
        <v>75</v>
      </c>
      <c r="P290" s="3" t="s">
        <v>74</v>
      </c>
      <c r="Q290" s="3" t="s">
        <v>75</v>
      </c>
      <c r="R290" s="3">
        <v>1292.0</v>
      </c>
      <c r="S290" s="8">
        <v>38.0</v>
      </c>
      <c r="T290" s="9">
        <v>324.99</v>
      </c>
      <c r="U290" s="10">
        <v>42934.0</v>
      </c>
      <c r="V290" s="3"/>
      <c r="W290" s="3"/>
      <c r="X290" s="3"/>
      <c r="Y290" s="3"/>
      <c r="Z290" s="3"/>
    </row>
    <row r="291" ht="11.25" customHeight="1">
      <c r="A291" s="15" t="str">
        <f t="array" ref="A291">IF(ISNA(MATCH($E291,'License characters'!$G$2:$G$10186,0))=TRUE,0,INDEX('License characters'!$A$2:$AH$10186,MATCH($E291,'License characters'!$G$2:$G$10186,0),A$1))</f>
        <v>Activision</v>
      </c>
      <c r="B291" s="16" t="str">
        <f t="array" ref="B291">IF(ISNA(MATCH($E291,'License characters'!$G$2:$G$10186,0))=TRUE,0,INDEX('License characters'!$G$2:$AH$10186,MATCH($E291,'License characters'!$G$2:$G$10186,0),B$1))</f>
        <v>SPYROR</v>
      </c>
      <c r="C291" s="14"/>
      <c r="D291" s="14"/>
      <c r="E291" s="7">
        <v>212.0</v>
      </c>
      <c r="F291" s="3" t="s">
        <v>74</v>
      </c>
      <c r="G291" s="3" t="s">
        <v>1044</v>
      </c>
      <c r="H291" s="3" t="s">
        <v>566</v>
      </c>
      <c r="I291" s="3">
        <v>0.12</v>
      </c>
      <c r="J291" s="3">
        <v>600.0</v>
      </c>
      <c r="K291" s="3">
        <v>0.0</v>
      </c>
      <c r="L291" s="3">
        <v>0.0</v>
      </c>
      <c r="M291" s="3">
        <v>2.0</v>
      </c>
      <c r="N291" s="3">
        <v>1090.0</v>
      </c>
      <c r="O291" s="3" t="s">
        <v>75</v>
      </c>
      <c r="P291" s="3" t="s">
        <v>74</v>
      </c>
      <c r="Q291" s="3" t="s">
        <v>75</v>
      </c>
      <c r="R291" s="3">
        <v>154.0</v>
      </c>
      <c r="S291" s="8">
        <v>373.0</v>
      </c>
      <c r="T291" s="9">
        <v>324.99</v>
      </c>
      <c r="U291" s="10">
        <v>42934.0</v>
      </c>
      <c r="V291" s="3" t="s">
        <v>336</v>
      </c>
      <c r="W291" s="3"/>
      <c r="X291" s="3"/>
      <c r="Y291" s="3"/>
      <c r="Z291" s="3"/>
    </row>
    <row r="292" ht="11.25" customHeight="1">
      <c r="A292" s="15">
        <f t="array" ref="A292">IF(ISNA(MATCH($E292,'License characters'!$G$2:$G$10186,0))=TRUE,0,INDEX('License characters'!$A$2:$AH$10186,MATCH($E292,'License characters'!$G$2:$G$10186,0),A$1))</f>
        <v>0</v>
      </c>
      <c r="B292" s="16">
        <f t="array" ref="B292">IF(ISNA(MATCH($E292,'License characters'!$G$2:$G$10186,0))=TRUE,0,INDEX('License characters'!$G$2:$AH$10186,MATCH($E292,'License characters'!$G$2:$G$10186,0),B$1))</f>
        <v>0</v>
      </c>
      <c r="C292" s="14"/>
      <c r="D292" s="14"/>
      <c r="E292" s="7">
        <v>211.0</v>
      </c>
      <c r="F292" s="3" t="s">
        <v>1045</v>
      </c>
      <c r="G292" s="3" t="s">
        <v>1046</v>
      </c>
      <c r="H292" s="3" t="s">
        <v>566</v>
      </c>
      <c r="I292" s="3"/>
      <c r="J292" s="3"/>
      <c r="K292" s="3"/>
      <c r="L292" s="3"/>
      <c r="M292" s="3"/>
      <c r="N292" s="3">
        <v>64.0</v>
      </c>
      <c r="O292" s="3" t="s">
        <v>567</v>
      </c>
      <c r="P292" s="3" t="s">
        <v>128</v>
      </c>
      <c r="Q292" s="3" t="s">
        <v>129</v>
      </c>
      <c r="R292" s="3">
        <v>71.0</v>
      </c>
      <c r="S292" s="8"/>
      <c r="T292" s="9">
        <v>175.0</v>
      </c>
      <c r="U292" s="10"/>
      <c r="V292" s="3" t="s">
        <v>336</v>
      </c>
      <c r="W292" s="3"/>
      <c r="X292" s="3"/>
      <c r="Y292" s="3"/>
      <c r="Z292" s="3"/>
    </row>
    <row r="293" ht="11.25" customHeight="1">
      <c r="A293" s="15">
        <f t="array" ref="A293">IF(ISNA(MATCH($E293,'License characters'!$G$2:$G$10186,0))=TRUE,0,INDEX('License characters'!$A$2:$AH$10186,MATCH($E293,'License characters'!$G$2:$G$10186,0),A$1))</f>
        <v>0</v>
      </c>
      <c r="B293" s="16">
        <f t="array" ref="B293">IF(ISNA(MATCH($E293,'License characters'!$G$2:$G$10186,0))=TRUE,0,INDEX('License characters'!$G$2:$AH$10186,MATCH($E293,'License characters'!$G$2:$G$10186,0),B$1))</f>
        <v>0</v>
      </c>
      <c r="C293" s="14"/>
      <c r="D293" s="14"/>
      <c r="E293" s="7">
        <v>210.0</v>
      </c>
      <c r="F293" s="3" t="s">
        <v>1047</v>
      </c>
      <c r="G293" s="3" t="s">
        <v>1048</v>
      </c>
      <c r="H293" s="3" t="s">
        <v>566</v>
      </c>
      <c r="I293" s="3"/>
      <c r="J293" s="3"/>
      <c r="K293" s="3"/>
      <c r="L293" s="3"/>
      <c r="M293" s="3"/>
      <c r="N293" s="3">
        <v>64.0</v>
      </c>
      <c r="O293" s="3" t="s">
        <v>567</v>
      </c>
      <c r="P293" s="3" t="s">
        <v>128</v>
      </c>
      <c r="Q293" s="3" t="s">
        <v>129</v>
      </c>
      <c r="R293" s="3">
        <v>74.0</v>
      </c>
      <c r="S293" s="8"/>
      <c r="T293" s="9">
        <v>175.0</v>
      </c>
      <c r="U293" s="10"/>
      <c r="V293" s="3" t="s">
        <v>336</v>
      </c>
      <c r="W293" s="3"/>
      <c r="X293" s="3"/>
      <c r="Y293" s="3"/>
      <c r="Z293" s="3"/>
    </row>
    <row r="294" ht="11.25" customHeight="1">
      <c r="A294" s="15">
        <f t="array" ref="A294">IF(ISNA(MATCH($E294,'License characters'!$G$2:$G$10186,0))=TRUE,0,INDEX('License characters'!$A$2:$AH$10186,MATCH($E294,'License characters'!$G$2:$G$10186,0),A$1))</f>
        <v>0</v>
      </c>
      <c r="B294" s="16">
        <f t="array" ref="B294">IF(ISNA(MATCH($E294,'License characters'!$G$2:$G$10186,0))=TRUE,0,INDEX('License characters'!$G$2:$AH$10186,MATCH($E294,'License characters'!$G$2:$G$10186,0),B$1))</f>
        <v>0</v>
      </c>
      <c r="C294" s="14"/>
      <c r="D294" s="14"/>
      <c r="E294" s="7">
        <v>209.0</v>
      </c>
      <c r="F294" s="3" t="s">
        <v>1049</v>
      </c>
      <c r="G294" s="3" t="s">
        <v>1050</v>
      </c>
      <c r="H294" s="3" t="s">
        <v>566</v>
      </c>
      <c r="I294" s="3"/>
      <c r="J294" s="3"/>
      <c r="K294" s="3"/>
      <c r="L294" s="3"/>
      <c r="M294" s="3"/>
      <c r="N294" s="3">
        <v>64.0</v>
      </c>
      <c r="O294" s="3" t="s">
        <v>567</v>
      </c>
      <c r="P294" s="3" t="s">
        <v>128</v>
      </c>
      <c r="Q294" s="3" t="s">
        <v>129</v>
      </c>
      <c r="R294" s="3">
        <v>68.0</v>
      </c>
      <c r="S294" s="8"/>
      <c r="T294" s="9">
        <v>175.0</v>
      </c>
      <c r="U294" s="10"/>
      <c r="V294" s="3"/>
      <c r="W294" s="3"/>
      <c r="X294" s="3"/>
      <c r="Y294" s="3"/>
      <c r="Z294" s="3"/>
    </row>
    <row r="295" ht="11.25" customHeight="1">
      <c r="A295" s="15" t="str">
        <f t="array" ref="A295">IF(ISNA(MATCH($E295,'License characters'!$G$2:$G$10186,0))=TRUE,0,INDEX('License characters'!$A$2:$AH$10186,MATCH($E295,'License characters'!$G$2:$G$10186,0),A$1))</f>
        <v>Activision</v>
      </c>
      <c r="B295" s="16" t="str">
        <f t="array" ref="B295">IF(ISNA(MATCH($E295,'License characters'!$G$2:$G$10186,0))=TRUE,0,INDEX('License characters'!$G$2:$AH$10186,MATCH($E295,'License characters'!$G$2:$G$10186,0),B$1))</f>
        <v>CRASHBTX</v>
      </c>
      <c r="C295" s="14"/>
      <c r="D295" s="14"/>
      <c r="E295" s="7">
        <v>208.0</v>
      </c>
      <c r="F295" s="3" t="s">
        <v>1051</v>
      </c>
      <c r="G295" s="3" t="s">
        <v>1052</v>
      </c>
      <c r="H295" s="3" t="s">
        <v>566</v>
      </c>
      <c r="I295" s="3">
        <v>0.03</v>
      </c>
      <c r="J295" s="3">
        <v>1450.0</v>
      </c>
      <c r="K295" s="3">
        <v>10.0</v>
      </c>
      <c r="L295" s="3">
        <v>13.0</v>
      </c>
      <c r="M295" s="3">
        <v>3.0</v>
      </c>
      <c r="N295" s="3">
        <v>1060.0</v>
      </c>
      <c r="O295" s="3" t="s">
        <v>59</v>
      </c>
      <c r="P295" s="3" t="s">
        <v>58</v>
      </c>
      <c r="Q295" s="3" t="s">
        <v>59</v>
      </c>
      <c r="R295" s="3">
        <v>1424.0</v>
      </c>
      <c r="S295" s="8">
        <v>32.0</v>
      </c>
      <c r="T295" s="9">
        <v>89.99</v>
      </c>
      <c r="U295" s="10">
        <v>42913.0</v>
      </c>
      <c r="V295" s="3" t="s">
        <v>334</v>
      </c>
      <c r="W295" s="3"/>
      <c r="X295" s="3"/>
      <c r="Y295" s="3"/>
      <c r="Z295" s="3"/>
    </row>
    <row r="296" ht="11.25" customHeight="1">
      <c r="A296" s="15" t="str">
        <f t="array" ref="A296">IF(ISNA(MATCH($E296,'License characters'!$G$2:$G$10186,0))=TRUE,0,INDEX('License characters'!$A$2:$AH$10186,MATCH($E296,'License characters'!$G$2:$G$10186,0),A$1))</f>
        <v>Sega</v>
      </c>
      <c r="B296" s="16" t="str">
        <f t="array" ref="B296">IF(ISNA(MATCH($E296,'License characters'!$G$2:$G$10186,0))=TRUE,0,INDEX('License characters'!$G$2:$AH$10186,MATCH($E296,'License characters'!$G$2:$G$10186,0),B$1))</f>
        <v>SN25X</v>
      </c>
      <c r="C296" s="14"/>
      <c r="D296" s="14"/>
      <c r="E296" s="7">
        <v>207.0</v>
      </c>
      <c r="F296" s="3" t="s">
        <v>1053</v>
      </c>
      <c r="G296" s="3" t="s">
        <v>1054</v>
      </c>
      <c r="H296" s="3" t="s">
        <v>566</v>
      </c>
      <c r="I296" s="3"/>
      <c r="J296" s="3">
        <v>875.0</v>
      </c>
      <c r="K296" s="3">
        <v>6.0</v>
      </c>
      <c r="L296" s="3">
        <v>11.0</v>
      </c>
      <c r="M296" s="3">
        <v>4.0</v>
      </c>
      <c r="N296" s="3">
        <v>1400.0</v>
      </c>
      <c r="O296" s="3" t="s">
        <v>571</v>
      </c>
      <c r="P296" s="3" t="s">
        <v>72</v>
      </c>
      <c r="Q296" s="3" t="s">
        <v>73</v>
      </c>
      <c r="R296" s="3">
        <v>833.0</v>
      </c>
      <c r="S296" s="8">
        <v>51.0</v>
      </c>
      <c r="T296" s="9">
        <v>384.99</v>
      </c>
      <c r="U296" s="10">
        <v>42892.0</v>
      </c>
      <c r="V296" s="3" t="s">
        <v>336</v>
      </c>
      <c r="W296" s="3"/>
      <c r="X296" s="3"/>
      <c r="Y296" s="3"/>
      <c r="Z296" s="3"/>
    </row>
    <row r="297" ht="11.25" customHeight="1">
      <c r="A297" s="15" t="str">
        <f t="array" ref="A297">IF(ISNA(MATCH($E297,'License characters'!$G$2:$G$10186,0))=TRUE,0,INDEX('License characters'!$A$2:$AH$10186,MATCH($E297,'License characters'!$G$2:$G$10186,0),A$1))</f>
        <v>Sega</v>
      </c>
      <c r="B297" s="16" t="str">
        <f t="array" ref="B297">IF(ISNA(MATCH($E297,'License characters'!$G$2:$G$10186,0))=TRUE,0,INDEX('License characters'!$G$2:$AH$10186,MATCH($E297,'License characters'!$G$2:$G$10186,0),B$1))</f>
        <v>SN25R</v>
      </c>
      <c r="C297" s="14"/>
      <c r="D297" s="14"/>
      <c r="E297" s="7">
        <v>206.0</v>
      </c>
      <c r="F297" s="3" t="s">
        <v>1055</v>
      </c>
      <c r="G297" s="3" t="s">
        <v>1056</v>
      </c>
      <c r="H297" s="3" t="s">
        <v>566</v>
      </c>
      <c r="I297" s="3">
        <v>0.11</v>
      </c>
      <c r="J297" s="3">
        <v>500.0</v>
      </c>
      <c r="K297" s="3">
        <v>5.0</v>
      </c>
      <c r="L297" s="3">
        <v>0.0</v>
      </c>
      <c r="M297" s="3">
        <v>2.0</v>
      </c>
      <c r="N297" s="3">
        <v>1400.0</v>
      </c>
      <c r="O297" s="3" t="s">
        <v>571</v>
      </c>
      <c r="P297" s="3" t="s">
        <v>72</v>
      </c>
      <c r="Q297" s="3" t="s">
        <v>73</v>
      </c>
      <c r="R297" s="3">
        <v>28.0</v>
      </c>
      <c r="S297" s="8">
        <v>319.0</v>
      </c>
      <c r="T297" s="9">
        <v>384.99</v>
      </c>
      <c r="U297" s="10">
        <v>42892.0</v>
      </c>
      <c r="V297" s="3" t="s">
        <v>336</v>
      </c>
      <c r="W297" s="3"/>
      <c r="X297" s="3"/>
      <c r="Y297" s="3"/>
      <c r="Z297" s="3"/>
    </row>
    <row r="298" ht="11.25" customHeight="1">
      <c r="A298" s="15" t="str">
        <f t="array" ref="A298">IF(ISNA(MATCH($E298,'License characters'!$G$2:$G$10186,0))=TRUE,0,INDEX('License characters'!$A$2:$AH$10186,MATCH($E298,'License characters'!$G$2:$G$10186,0),A$1))</f>
        <v>Namco Bandai</v>
      </c>
      <c r="B298" s="16" t="str">
        <f t="array" ref="B298">IF(ISNA(MATCH($E298,'License characters'!$G$2:$G$10186,0))=TRUE,0,INDEX('License characters'!$G$2:$AH$10186,MATCH($E298,'License characters'!$G$2:$G$10186,0),B$1))</f>
        <v>TKMLX</v>
      </c>
      <c r="C298" s="14"/>
      <c r="D298" s="14"/>
      <c r="E298" s="7">
        <v>205.0</v>
      </c>
      <c r="F298" s="3" t="s">
        <v>1057</v>
      </c>
      <c r="G298" s="3" t="s">
        <v>1058</v>
      </c>
      <c r="H298" s="3" t="s">
        <v>566</v>
      </c>
      <c r="I298" s="3"/>
      <c r="J298" s="3"/>
      <c r="K298" s="3"/>
      <c r="L298" s="3"/>
      <c r="M298" s="3"/>
      <c r="N298" s="3">
        <v>1370.0</v>
      </c>
      <c r="O298" s="3" t="s">
        <v>1010</v>
      </c>
      <c r="P298" s="3" t="s">
        <v>40</v>
      </c>
      <c r="Q298" s="3" t="s">
        <v>41</v>
      </c>
      <c r="R298" s="3">
        <v>1.0</v>
      </c>
      <c r="S298" s="8"/>
      <c r="T298" s="9">
        <v>499.99</v>
      </c>
      <c r="U298" s="10">
        <v>42506.0</v>
      </c>
      <c r="V298" s="3"/>
      <c r="W298" s="3"/>
      <c r="X298" s="3"/>
      <c r="Y298" s="3"/>
      <c r="Z298" s="3"/>
    </row>
    <row r="299" ht="11.25" customHeight="1">
      <c r="A299" s="15" t="str">
        <f t="array" ref="A299">IF(ISNA(MATCH($E299,'License characters'!$G$2:$G$10186,0))=TRUE,0,INDEX('License characters'!$A$2:$AH$10186,MATCH($E299,'License characters'!$G$2:$G$10186,0),A$1))</f>
        <v>Namco Bandai</v>
      </c>
      <c r="B299" s="16" t="str">
        <f t="array" ref="B299">IF(ISNA(MATCH($E299,'License characters'!$G$2:$G$10186,0))=TRUE,0,INDEX('License characters'!$G$2:$AH$10186,MATCH($E299,'License characters'!$G$2:$G$10186,0),B$1))</f>
        <v>TKMLR</v>
      </c>
      <c r="C299" s="14"/>
      <c r="D299" s="14"/>
      <c r="E299" s="7">
        <v>204.0</v>
      </c>
      <c r="F299" s="3" t="s">
        <v>1059</v>
      </c>
      <c r="G299" s="3" t="s">
        <v>1060</v>
      </c>
      <c r="H299" s="3" t="s">
        <v>566</v>
      </c>
      <c r="I299" s="3"/>
      <c r="J299" s="3"/>
      <c r="K299" s="3"/>
      <c r="L299" s="3"/>
      <c r="M299" s="3"/>
      <c r="N299" s="3">
        <v>1370.0</v>
      </c>
      <c r="O299" s="3" t="s">
        <v>1010</v>
      </c>
      <c r="P299" s="3" t="s">
        <v>40</v>
      </c>
      <c r="Q299" s="3" t="s">
        <v>41</v>
      </c>
      <c r="R299" s="3">
        <v>0.0</v>
      </c>
      <c r="S299" s="8"/>
      <c r="T299" s="9">
        <v>384.99</v>
      </c>
      <c r="U299" s="10">
        <v>42506.0</v>
      </c>
      <c r="V299" s="3"/>
      <c r="W299" s="3"/>
      <c r="X299" s="3"/>
      <c r="Y299" s="3"/>
      <c r="Z299" s="3"/>
    </row>
    <row r="300" ht="11.25" customHeight="1">
      <c r="A300" s="15" t="str">
        <f t="array" ref="A300">IF(ISNA(MATCH($E300,'License characters'!$G$2:$G$10186,0))=TRUE,0,INDEX('License characters'!$A$2:$AH$10186,MATCH($E300,'License characters'!$G$2:$G$10186,0),A$1))</f>
        <v>Namco Bandai</v>
      </c>
      <c r="B300" s="16" t="str">
        <f t="array" ref="B300">IF(ISNA(MATCH($E300,'License characters'!$G$2:$G$10186,0))=TRUE,0,INDEX('License characters'!$G$2:$AH$10186,MATCH($E300,'License characters'!$G$2:$G$10186,0),B$1))</f>
        <v>TKMLDRX</v>
      </c>
      <c r="C300" s="14"/>
      <c r="D300" s="14"/>
      <c r="E300" s="7">
        <v>203.0</v>
      </c>
      <c r="F300" s="3" t="s">
        <v>1061</v>
      </c>
      <c r="G300" s="3" t="s">
        <v>1062</v>
      </c>
      <c r="H300" s="3" t="s">
        <v>566</v>
      </c>
      <c r="I300" s="3"/>
      <c r="J300" s="3"/>
      <c r="K300" s="3"/>
      <c r="L300" s="3"/>
      <c r="M300" s="3"/>
      <c r="N300" s="3">
        <v>1370.0</v>
      </c>
      <c r="O300" s="3" t="s">
        <v>1063</v>
      </c>
      <c r="P300" s="3" t="s">
        <v>40</v>
      </c>
      <c r="Q300" s="3" t="s">
        <v>41</v>
      </c>
      <c r="R300" s="3">
        <v>0.0</v>
      </c>
      <c r="S300" s="8"/>
      <c r="T300" s="9">
        <v>499.99</v>
      </c>
      <c r="U300" s="10">
        <v>42506.0</v>
      </c>
      <c r="V300" s="3" t="s">
        <v>336</v>
      </c>
      <c r="W300" s="3"/>
      <c r="X300" s="3"/>
      <c r="Y300" s="3"/>
      <c r="Z300" s="3"/>
    </row>
    <row r="301" ht="11.25" customHeight="1">
      <c r="A301" s="15" t="str">
        <f t="array" ref="A301">IF(ISNA(MATCH($E301,'License characters'!$G$2:$G$10186,0))=TRUE,0,INDEX('License characters'!$A$2:$AH$10186,MATCH($E301,'License characters'!$G$2:$G$10186,0),A$1))</f>
        <v>Namco Bandai</v>
      </c>
      <c r="B301" s="16" t="str">
        <f t="array" ref="B301">IF(ISNA(MATCH($E301,'License characters'!$G$2:$G$10186,0))=TRUE,0,INDEX('License characters'!$G$2:$AH$10186,MATCH($E301,'License characters'!$G$2:$G$10186,0),B$1))</f>
        <v>TKMLDRR</v>
      </c>
      <c r="C301" s="14"/>
      <c r="D301" s="14"/>
      <c r="E301" s="7">
        <v>202.0</v>
      </c>
      <c r="F301" s="3" t="s">
        <v>1064</v>
      </c>
      <c r="G301" s="3" t="s">
        <v>1065</v>
      </c>
      <c r="H301" s="3" t="s">
        <v>566</v>
      </c>
      <c r="I301" s="3"/>
      <c r="J301" s="3"/>
      <c r="K301" s="3"/>
      <c r="L301" s="3"/>
      <c r="M301" s="3"/>
      <c r="N301" s="3">
        <v>1370.0</v>
      </c>
      <c r="O301" s="3" t="s">
        <v>1010</v>
      </c>
      <c r="P301" s="3" t="s">
        <v>40</v>
      </c>
      <c r="Q301" s="3" t="s">
        <v>41</v>
      </c>
      <c r="R301" s="3">
        <v>0.0</v>
      </c>
      <c r="S301" s="8"/>
      <c r="T301" s="9">
        <v>384.99</v>
      </c>
      <c r="U301" s="10">
        <v>42506.0</v>
      </c>
      <c r="V301" s="3" t="s">
        <v>336</v>
      </c>
      <c r="W301" s="3"/>
      <c r="X301" s="3"/>
      <c r="Y301" s="3"/>
      <c r="Z301" s="3"/>
    </row>
    <row r="302" ht="11.25" customHeight="1">
      <c r="A302" s="15" t="str">
        <f t="array" ref="A302">IF(ISNA(MATCH($E302,'License characters'!$G$2:$G$10186,0))=TRUE,0,INDEX('License characters'!$A$2:$AH$10186,MATCH($E302,'License characters'!$G$2:$G$10186,0),A$1))</f>
        <v>Capcom</v>
      </c>
      <c r="B302" s="16" t="str">
        <f t="array" ref="B302">IF(ISNA(MATCH($E302,'License characters'!$G$2:$G$10186,0))=TRUE,0,INDEX('License characters'!$G$2:$AH$10186,MATCH($E302,'License characters'!$G$2:$G$10186,0),B$1))</f>
        <v>OKAMMYCAPB</v>
      </c>
      <c r="C302" s="14"/>
      <c r="D302" s="14"/>
      <c r="E302" s="7">
        <v>201.0</v>
      </c>
      <c r="F302" s="3" t="s">
        <v>1066</v>
      </c>
      <c r="G302" s="3" t="s">
        <v>1067</v>
      </c>
      <c r="H302" s="3" t="s">
        <v>566</v>
      </c>
      <c r="I302" s="3"/>
      <c r="J302" s="3"/>
      <c r="K302" s="3"/>
      <c r="L302" s="3"/>
      <c r="M302" s="3"/>
      <c r="N302" s="3">
        <v>1220.0</v>
      </c>
      <c r="O302" s="3" t="s">
        <v>358</v>
      </c>
      <c r="P302" s="3" t="s">
        <v>70</v>
      </c>
      <c r="Q302" s="3" t="s">
        <v>71</v>
      </c>
      <c r="R302" s="3">
        <v>0.0</v>
      </c>
      <c r="S302" s="8"/>
      <c r="T302" s="9">
        <v>45.0</v>
      </c>
      <c r="U302" s="10"/>
      <c r="V302" s="3"/>
      <c r="W302" s="3"/>
      <c r="X302" s="3"/>
      <c r="Y302" s="3"/>
      <c r="Z302" s="3"/>
    </row>
    <row r="303" ht="11.25" customHeight="1">
      <c r="A303" s="15" t="str">
        <f t="array" ref="A303">IF(ISNA(MATCH($E303,'License characters'!$G$2:$G$10186,0))=TRUE,0,INDEX('License characters'!$A$2:$AH$10186,MATCH($E303,'License characters'!$G$2:$G$10186,0),A$1))</f>
        <v>Capcom</v>
      </c>
      <c r="B303" s="16" t="str">
        <f t="array" ref="B303">IF(ISNA(MATCH($E303,'License characters'!$G$2:$G$10186,0))=TRUE,0,INDEX('License characters'!$G$2:$AH$10186,MATCH($E303,'License characters'!$G$2:$G$10186,0),B$1))</f>
        <v>OKAMMYBX</v>
      </c>
      <c r="C303" s="14"/>
      <c r="D303" s="14"/>
      <c r="E303" s="7">
        <v>200.0</v>
      </c>
      <c r="F303" s="3" t="s">
        <v>1068</v>
      </c>
      <c r="G303" s="3" t="s">
        <v>1069</v>
      </c>
      <c r="H303" s="3" t="s">
        <v>548</v>
      </c>
      <c r="I303" s="3"/>
      <c r="J303" s="3">
        <v>300.0</v>
      </c>
      <c r="K303" s="3">
        <v>6.0</v>
      </c>
      <c r="L303" s="3">
        <v>11.0</v>
      </c>
      <c r="M303" s="3">
        <v>4.0</v>
      </c>
      <c r="N303" s="3">
        <v>1220.0</v>
      </c>
      <c r="O303" s="3" t="s">
        <v>512</v>
      </c>
      <c r="P303" s="3" t="s">
        <v>68</v>
      </c>
      <c r="Q303" s="3" t="s">
        <v>69</v>
      </c>
      <c r="R303" s="3">
        <v>237.0</v>
      </c>
      <c r="S303" s="8">
        <v>27.0</v>
      </c>
      <c r="T303" s="9">
        <v>724.99</v>
      </c>
      <c r="U303" s="10">
        <v>42857.0</v>
      </c>
      <c r="V303" s="3" t="s">
        <v>336</v>
      </c>
      <c r="W303" s="3"/>
      <c r="X303" s="3"/>
      <c r="Y303" s="3"/>
      <c r="Z303" s="3"/>
    </row>
    <row r="304" ht="11.25" customHeight="1">
      <c r="A304" s="15" t="str">
        <f t="array" ref="A304">IF(ISNA(MATCH($E304,'License characters'!$G$2:$G$10186,0))=TRUE,0,INDEX('License characters'!$A$2:$AH$10186,MATCH($E304,'License characters'!$G$2:$G$10186,0),A$1))</f>
        <v>Capcom</v>
      </c>
      <c r="B304" s="16" t="str">
        <f t="array" ref="B304">IF(ISNA(MATCH($E304,'License characters'!$G$2:$G$10186,0))=TRUE,0,INDEX('License characters'!$G$2:$AH$10186,MATCH($E304,'License characters'!$G$2:$G$10186,0),B$1))</f>
        <v>OKAMMYBR</v>
      </c>
      <c r="C304" s="14"/>
      <c r="D304" s="14"/>
      <c r="E304" s="7">
        <v>199.0</v>
      </c>
      <c r="F304" s="3" t="s">
        <v>1070</v>
      </c>
      <c r="G304" s="3" t="s">
        <v>1071</v>
      </c>
      <c r="H304" s="3" t="s">
        <v>548</v>
      </c>
      <c r="I304" s="3"/>
      <c r="J304" s="3">
        <v>300.0</v>
      </c>
      <c r="K304" s="3">
        <v>0.0</v>
      </c>
      <c r="L304" s="3">
        <v>0.0</v>
      </c>
      <c r="M304" s="3">
        <v>2.0</v>
      </c>
      <c r="N304" s="3">
        <v>1220.0</v>
      </c>
      <c r="O304" s="3" t="s">
        <v>512</v>
      </c>
      <c r="P304" s="3" t="s">
        <v>68</v>
      </c>
      <c r="Q304" s="3" t="s">
        <v>69</v>
      </c>
      <c r="R304" s="3">
        <v>33.0</v>
      </c>
      <c r="S304" s="8">
        <v>184.0</v>
      </c>
      <c r="T304" s="9">
        <v>674.99</v>
      </c>
      <c r="U304" s="10">
        <v>42857.0</v>
      </c>
      <c r="V304" s="3" t="s">
        <v>336</v>
      </c>
      <c r="W304" s="3"/>
      <c r="X304" s="3"/>
      <c r="Y304" s="3"/>
      <c r="Z304" s="3"/>
    </row>
    <row r="305" ht="11.25" customHeight="1">
      <c r="A305" s="15" t="str">
        <f t="array" ref="A305">IF(ISNA(MATCH($E305,'License characters'!$G$2:$G$10186,0))=TRUE,0,INDEX('License characters'!$A$2:$AH$10186,MATCH($E305,'License characters'!$G$2:$G$10186,0),A$1))</f>
        <v>Warpstar</v>
      </c>
      <c r="B305" s="16" t="str">
        <f t="array" ref="B305">IF(ISNA(MATCH($E305,'License characters'!$G$2:$G$10186,0))=TRUE,0,INDEX('License characters'!$G$2:$AH$10186,MATCH($E305,'License characters'!$G$2:$G$10186,0),B$1))</f>
        <v>FIGHTKX</v>
      </c>
      <c r="C305" s="14"/>
      <c r="D305" s="14"/>
      <c r="E305" s="7">
        <v>198.0</v>
      </c>
      <c r="F305" s="3" t="s">
        <v>1072</v>
      </c>
      <c r="G305" s="3" t="s">
        <v>1073</v>
      </c>
      <c r="H305" s="3" t="s">
        <v>566</v>
      </c>
      <c r="I305" s="3">
        <v>0.09</v>
      </c>
      <c r="J305" s="3">
        <v>200.0</v>
      </c>
      <c r="K305" s="3">
        <v>5.0</v>
      </c>
      <c r="L305" s="3">
        <v>4.0</v>
      </c>
      <c r="M305" s="3">
        <v>3.0</v>
      </c>
      <c r="N305" s="3">
        <v>1410.0</v>
      </c>
      <c r="O305" s="3" t="s">
        <v>505</v>
      </c>
      <c r="P305" s="3" t="s">
        <v>66</v>
      </c>
      <c r="Q305" s="3" t="s">
        <v>67</v>
      </c>
      <c r="R305" s="3">
        <v>161.0</v>
      </c>
      <c r="S305" s="8">
        <v>16.0</v>
      </c>
      <c r="T305" s="9">
        <v>269.99</v>
      </c>
      <c r="U305" s="10">
        <v>42836.0</v>
      </c>
      <c r="V305" s="3"/>
      <c r="W305" s="3"/>
      <c r="X305" s="3"/>
      <c r="Y305" s="3"/>
      <c r="Z305" s="3"/>
    </row>
    <row r="306" ht="11.25" customHeight="1">
      <c r="A306" s="15" t="str">
        <f t="array" ref="A306">IF(ISNA(MATCH($E306,'License characters'!$G$2:$G$10186,0))=TRUE,0,INDEX('License characters'!$A$2:$AH$10186,MATCH($E306,'License characters'!$G$2:$G$10186,0),A$1))</f>
        <v>Warpstar</v>
      </c>
      <c r="B306" s="16" t="str">
        <f t="array" ref="B306">IF(ISNA(MATCH($E306,'License characters'!$G$2:$G$10186,0))=TRUE,0,INDEX('License characters'!$G$2:$AH$10186,MATCH($E306,'License characters'!$G$2:$G$10186,0),B$1))</f>
        <v>FIGHTKR</v>
      </c>
      <c r="C306" s="14"/>
      <c r="D306" s="14"/>
      <c r="E306" s="7">
        <v>197.0</v>
      </c>
      <c r="F306" s="3" t="s">
        <v>1074</v>
      </c>
      <c r="G306" s="3" t="s">
        <v>1075</v>
      </c>
      <c r="H306" s="3" t="s">
        <v>566</v>
      </c>
      <c r="I306" s="3">
        <v>0.09</v>
      </c>
      <c r="J306" s="3">
        <v>300.0</v>
      </c>
      <c r="K306" s="3">
        <v>3.0</v>
      </c>
      <c r="L306" s="3">
        <v>0.0</v>
      </c>
      <c r="M306" s="3">
        <v>2.0</v>
      </c>
      <c r="N306" s="3">
        <v>1410.0</v>
      </c>
      <c r="O306" s="3" t="s">
        <v>505</v>
      </c>
      <c r="P306" s="3" t="s">
        <v>66</v>
      </c>
      <c r="Q306" s="3" t="s">
        <v>67</v>
      </c>
      <c r="R306" s="3">
        <v>21.0</v>
      </c>
      <c r="S306" s="8">
        <v>218.0</v>
      </c>
      <c r="T306" s="9">
        <v>249.99</v>
      </c>
      <c r="U306" s="10">
        <v>42836.0</v>
      </c>
      <c r="V306" s="3"/>
      <c r="W306" s="3"/>
      <c r="X306" s="3"/>
      <c r="Y306" s="3"/>
      <c r="Z306" s="3"/>
    </row>
    <row r="307" ht="11.25" customHeight="1">
      <c r="A307" s="15" t="str">
        <f t="array" ref="A307">IF(ISNA(MATCH($E307,'License characters'!$G$2:$G$10186,0))=TRUE,0,INDEX('License characters'!$A$2:$AH$10186,MATCH($E307,'License characters'!$G$2:$G$10186,0),A$1))</f>
        <v>Namco Bandai</v>
      </c>
      <c r="B307" s="16" t="str">
        <f t="array" ref="B307">IF(ISNA(MATCH($E307,'License characters'!$G$2:$G$10186,0))=TRUE,0,INDEX('License characters'!$G$2:$AH$10186,MATCH($E307,'License characters'!$G$2:$G$10186,0),B$1))</f>
        <v>SOLSUP</v>
      </c>
      <c r="C307" s="14"/>
      <c r="D307" s="14"/>
      <c r="E307" s="7">
        <v>196.0</v>
      </c>
      <c r="F307" s="3" t="s">
        <v>1076</v>
      </c>
      <c r="G307" s="3" t="s">
        <v>1077</v>
      </c>
      <c r="H307" s="3" t="s">
        <v>668</v>
      </c>
      <c r="I307" s="3">
        <v>0.12</v>
      </c>
      <c r="J307" s="3">
        <v>825.0</v>
      </c>
      <c r="K307" s="3">
        <v>0.0</v>
      </c>
      <c r="L307" s="3">
        <v>6.0</v>
      </c>
      <c r="M307" s="3">
        <v>3.0</v>
      </c>
      <c r="N307" s="3">
        <v>1350.0</v>
      </c>
      <c r="O307" s="3" t="s">
        <v>493</v>
      </c>
      <c r="P307" s="3" t="s">
        <v>64</v>
      </c>
      <c r="Q307" s="3" t="s">
        <v>65</v>
      </c>
      <c r="R307" s="3">
        <v>266.0</v>
      </c>
      <c r="S307" s="8">
        <v>33.0</v>
      </c>
      <c r="T307" s="9">
        <v>639.99</v>
      </c>
      <c r="U307" s="10">
        <v>42815.0</v>
      </c>
      <c r="V307" s="3" t="s">
        <v>336</v>
      </c>
      <c r="W307" s="3"/>
      <c r="X307" s="3"/>
      <c r="Y307" s="3"/>
      <c r="Z307" s="3"/>
    </row>
    <row r="308" ht="11.25" customHeight="1">
      <c r="A308" s="15" t="str">
        <f t="array" ref="A308">IF(ISNA(MATCH($E308,'License characters'!$G$2:$G$10186,0))=TRUE,0,INDEX('License characters'!$A$2:$AH$10186,MATCH($E308,'License characters'!$G$2:$G$10186,0),A$1))</f>
        <v>Namco Bandai</v>
      </c>
      <c r="B308" s="16" t="str">
        <f t="array" ref="B308">IF(ISNA(MATCH($E308,'License characters'!$G$2:$G$10186,0))=TRUE,0,INDEX('License characters'!$G$2:$AH$10186,MATCH($E308,'License characters'!$G$2:$G$10186,0),B$1))</f>
        <v>SOLPTS</v>
      </c>
      <c r="C308" s="14"/>
      <c r="D308" s="14"/>
      <c r="E308" s="7">
        <v>195.0</v>
      </c>
      <c r="F308" s="3" t="s">
        <v>1078</v>
      </c>
      <c r="G308" s="3" t="s">
        <v>1079</v>
      </c>
      <c r="H308" s="3" t="s">
        <v>668</v>
      </c>
      <c r="I308" s="3">
        <v>0.09</v>
      </c>
      <c r="J308" s="3">
        <v>375.0</v>
      </c>
      <c r="K308" s="3">
        <v>5.0</v>
      </c>
      <c r="L308" s="3">
        <v>5.0</v>
      </c>
      <c r="M308" s="3">
        <v>2.0</v>
      </c>
      <c r="N308" s="3">
        <v>1350.0</v>
      </c>
      <c r="O308" s="3" t="s">
        <v>493</v>
      </c>
      <c r="P308" s="3" t="s">
        <v>64</v>
      </c>
      <c r="Q308" s="3" t="s">
        <v>65</v>
      </c>
      <c r="R308" s="3">
        <v>50.0</v>
      </c>
      <c r="S308" s="8">
        <v>19.0</v>
      </c>
      <c r="T308" s="9">
        <v>369.99</v>
      </c>
      <c r="U308" s="10">
        <v>42815.0</v>
      </c>
      <c r="V308" s="3" t="s">
        <v>336</v>
      </c>
      <c r="W308" s="3"/>
      <c r="X308" s="3"/>
      <c r="Y308" s="3"/>
      <c r="Z308" s="3"/>
    </row>
    <row r="309" ht="11.25" customHeight="1">
      <c r="A309" s="15" t="str">
        <f t="array" ref="A309">IF(ISNA(MATCH($E309,'License characters'!$G$2:$G$10186,0))=TRUE,0,INDEX('License characters'!$A$2:$AH$10186,MATCH($E309,'License characters'!$G$2:$G$10186,0),A$1))</f>
        <v>Namco Bandai</v>
      </c>
      <c r="B309" s="16" t="str">
        <f t="array" ref="B309">IF(ISNA(MATCH($E309,'License characters'!$G$2:$G$10186,0))=TRUE,0,INDEX('License characters'!$G$2:$AH$10186,MATCH($E309,'License characters'!$G$2:$G$10186,0),B$1))</f>
        <v>SOLEX</v>
      </c>
      <c r="C309" s="14"/>
      <c r="D309" s="14"/>
      <c r="E309" s="7">
        <v>194.0</v>
      </c>
      <c r="F309" s="3" t="s">
        <v>1080</v>
      </c>
      <c r="G309" s="3" t="s">
        <v>1081</v>
      </c>
      <c r="H309" s="3" t="s">
        <v>566</v>
      </c>
      <c r="I309" s="3">
        <v>0.09</v>
      </c>
      <c r="J309" s="3">
        <v>825.0</v>
      </c>
      <c r="K309" s="3">
        <v>5.0</v>
      </c>
      <c r="L309" s="3">
        <v>11.0</v>
      </c>
      <c r="M309" s="3">
        <v>3.0</v>
      </c>
      <c r="N309" s="3">
        <v>1350.0</v>
      </c>
      <c r="O309" s="3" t="s">
        <v>493</v>
      </c>
      <c r="P309" s="3" t="s">
        <v>64</v>
      </c>
      <c r="Q309" s="3" t="s">
        <v>65</v>
      </c>
      <c r="R309" s="3">
        <v>465.0</v>
      </c>
      <c r="S309" s="8">
        <v>44.0</v>
      </c>
      <c r="T309" s="9">
        <v>344.99</v>
      </c>
      <c r="U309" s="10">
        <v>42815.0</v>
      </c>
      <c r="V309" s="3"/>
      <c r="W309" s="3"/>
      <c r="X309" s="3"/>
      <c r="Y309" s="3"/>
      <c r="Z309" s="3"/>
    </row>
    <row r="310" ht="11.25" customHeight="1">
      <c r="A310" s="15" t="str">
        <f t="array" ref="A310">IF(ISNA(MATCH($E310,'License characters'!$G$2:$G$10186,0))=TRUE,0,INDEX('License characters'!$A$2:$AH$10186,MATCH($E310,'License characters'!$G$2:$G$10186,0),A$1))</f>
        <v>Namco Bandai</v>
      </c>
      <c r="B310" s="16" t="str">
        <f t="array" ref="B310">IF(ISNA(MATCH($E310,'License characters'!$G$2:$G$10186,0))=TRUE,0,INDEX('License characters'!$G$2:$AH$10186,MATCH($E310,'License characters'!$G$2:$G$10186,0),B$1))</f>
        <v>SOLREG</v>
      </c>
      <c r="C310" s="14"/>
      <c r="D310" s="14"/>
      <c r="E310" s="7">
        <v>193.0</v>
      </c>
      <c r="F310" s="3" t="s">
        <v>1082</v>
      </c>
      <c r="G310" s="3" t="s">
        <v>1083</v>
      </c>
      <c r="H310" s="3" t="s">
        <v>548</v>
      </c>
      <c r="I310" s="3">
        <v>0.09</v>
      </c>
      <c r="J310" s="3">
        <v>700.0</v>
      </c>
      <c r="K310" s="3">
        <v>5.0</v>
      </c>
      <c r="L310" s="3">
        <v>0.0</v>
      </c>
      <c r="M310" s="3">
        <v>2.0</v>
      </c>
      <c r="N310" s="3">
        <v>1350.0</v>
      </c>
      <c r="O310" s="3" t="s">
        <v>493</v>
      </c>
      <c r="P310" s="3" t="s">
        <v>64</v>
      </c>
      <c r="Q310" s="3" t="s">
        <v>65</v>
      </c>
      <c r="R310" s="3">
        <v>148.0</v>
      </c>
      <c r="S310" s="8">
        <v>549.0</v>
      </c>
      <c r="T310" s="9">
        <v>294.99</v>
      </c>
      <c r="U310" s="10">
        <v>42815.0</v>
      </c>
      <c r="V310" s="3" t="s">
        <v>336</v>
      </c>
      <c r="W310" s="3"/>
      <c r="X310" s="3"/>
      <c r="Y310" s="3"/>
      <c r="Z310" s="3"/>
    </row>
    <row r="311" ht="11.25" customHeight="1">
      <c r="A311" s="15" t="str">
        <f t="array" ref="A311">IF(ISNA(MATCH($E311,'License characters'!$G$2:$G$10186,0))=TRUE,0,INDEX('License characters'!$A$2:$AH$10186,MATCH($E311,'License characters'!$G$2:$G$10186,0),A$1))</f>
        <v>Sega</v>
      </c>
      <c r="B311" s="16" t="str">
        <f t="array" ref="B311">IF(ISNA(MATCH($E311,'License characters'!$G$2:$G$10186,0))=TRUE,0,INDEX('License characters'!$G$2:$AH$10186,MATCH($E311,'License characters'!$G$2:$G$10186,0),B$1))</f>
        <v>SMSILX</v>
      </c>
      <c r="C311" s="14"/>
      <c r="D311" s="14"/>
      <c r="E311" s="7">
        <v>192.0</v>
      </c>
      <c r="F311" s="3" t="s">
        <v>1084</v>
      </c>
      <c r="G311" s="3" t="s">
        <v>1085</v>
      </c>
      <c r="H311" s="3" t="s">
        <v>566</v>
      </c>
      <c r="I311" s="3">
        <v>0.2</v>
      </c>
      <c r="J311" s="3">
        <v>375.0</v>
      </c>
      <c r="K311" s="3">
        <v>5.0</v>
      </c>
      <c r="L311" s="3">
        <v>6.0</v>
      </c>
      <c r="M311" s="3">
        <v>3.0</v>
      </c>
      <c r="N311" s="3">
        <v>1400.0</v>
      </c>
      <c r="O311" s="3" t="s">
        <v>571</v>
      </c>
      <c r="P311" s="3" t="s">
        <v>60</v>
      </c>
      <c r="Q311" s="3" t="s">
        <v>61</v>
      </c>
      <c r="R311" s="3">
        <v>340.0</v>
      </c>
      <c r="S311" s="8">
        <v>0.0</v>
      </c>
      <c r="T311" s="9">
        <v>284.99</v>
      </c>
      <c r="U311" s="10">
        <v>42788.0</v>
      </c>
      <c r="V311" s="3" t="s">
        <v>336</v>
      </c>
      <c r="W311" s="3"/>
      <c r="X311" s="3"/>
      <c r="Y311" s="3"/>
      <c r="Z311" s="3"/>
    </row>
    <row r="312" ht="11.25" customHeight="1">
      <c r="A312" s="15" t="str">
        <f t="array" ref="A312">IF(ISNA(MATCH($E312,'License characters'!$G$2:$G$10186,0))=TRUE,0,INDEX('License characters'!$A$2:$AH$10186,MATCH($E312,'License characters'!$G$2:$G$10186,0),A$1))</f>
        <v>Sega</v>
      </c>
      <c r="B312" s="16" t="str">
        <f t="array" ref="B312">IF(ISNA(MATCH($E312,'License characters'!$G$2:$G$10186,0))=TRUE,0,INDEX('License characters'!$G$2:$AH$10186,MATCH($E312,'License characters'!$G$2:$G$10186,0),B$1))</f>
        <v>SMSILR</v>
      </c>
      <c r="C312" s="14"/>
      <c r="D312" s="14"/>
      <c r="E312" s="7">
        <v>191.0</v>
      </c>
      <c r="F312" s="3" t="s">
        <v>1086</v>
      </c>
      <c r="G312" s="3" t="s">
        <v>1087</v>
      </c>
      <c r="H312" s="3" t="s">
        <v>566</v>
      </c>
      <c r="I312" s="3">
        <v>0.2</v>
      </c>
      <c r="J312" s="3">
        <v>450.0</v>
      </c>
      <c r="K312" s="3">
        <v>5.0</v>
      </c>
      <c r="L312" s="3">
        <v>0.0</v>
      </c>
      <c r="M312" s="3">
        <v>2.0</v>
      </c>
      <c r="N312" s="3">
        <v>1400.0</v>
      </c>
      <c r="O312" s="3" t="s">
        <v>571</v>
      </c>
      <c r="P312" s="3" t="s">
        <v>60</v>
      </c>
      <c r="Q312" s="3" t="s">
        <v>61</v>
      </c>
      <c r="R312" s="3">
        <v>39.0</v>
      </c>
      <c r="S312" s="8">
        <v>333.0</v>
      </c>
      <c r="T312" s="9">
        <v>249.99</v>
      </c>
      <c r="U312" s="10">
        <v>42788.0</v>
      </c>
      <c r="V312" s="3" t="s">
        <v>336</v>
      </c>
      <c r="W312" s="3"/>
      <c r="X312" s="3"/>
      <c r="Y312" s="3"/>
      <c r="Z312" s="3"/>
    </row>
    <row r="313" ht="11.25" customHeight="1">
      <c r="A313" s="15" t="str">
        <f t="array" ref="A313">IF(ISNA(MATCH($E313,'License characters'!$G$2:$G$10186,0))=TRUE,0,INDEX('License characters'!$A$2:$AH$10186,MATCH($E313,'License characters'!$G$2:$G$10186,0),A$1))</f>
        <v>Namco Bandai</v>
      </c>
      <c r="B313" s="16" t="str">
        <f t="array" ref="B313">IF(ISNA(MATCH($E313,'License characters'!$G$2:$G$10186,0))=TRUE,0,INDEX('License characters'!$G$2:$AH$10186,MATCH($E313,'License characters'!$G$2:$G$10186,0),B$1))</f>
        <v>NIGHTSCEX</v>
      </c>
      <c r="C313" s="14"/>
      <c r="D313" s="14"/>
      <c r="E313" s="7">
        <v>190.0</v>
      </c>
      <c r="F313" s="3" t="s">
        <v>1088</v>
      </c>
      <c r="G313" s="3" t="s">
        <v>1089</v>
      </c>
      <c r="H313" s="3" t="s">
        <v>548</v>
      </c>
      <c r="I313" s="3">
        <v>0.27</v>
      </c>
      <c r="J313" s="3">
        <v>375.0</v>
      </c>
      <c r="K313" s="3">
        <v>5.0</v>
      </c>
      <c r="L313" s="3">
        <v>4.0</v>
      </c>
      <c r="M313" s="3">
        <v>3.0</v>
      </c>
      <c r="N313" s="3">
        <v>1370.0</v>
      </c>
      <c r="O313" s="3" t="s">
        <v>1010</v>
      </c>
      <c r="P313" s="3" t="s">
        <v>56</v>
      </c>
      <c r="Q313" s="3" t="s">
        <v>57</v>
      </c>
      <c r="R313" s="3">
        <v>318.0</v>
      </c>
      <c r="S313" s="8">
        <v>0.0</v>
      </c>
      <c r="T313" s="9">
        <v>474.99</v>
      </c>
      <c r="U313" s="10">
        <v>42766.0</v>
      </c>
      <c r="V313" s="3" t="s">
        <v>336</v>
      </c>
      <c r="W313" s="3"/>
      <c r="X313" s="3"/>
      <c r="Y313" s="3"/>
      <c r="Z313" s="3"/>
    </row>
    <row r="314" ht="11.25" customHeight="1">
      <c r="A314" s="15" t="str">
        <f t="array" ref="A314">IF(ISNA(MATCH($E314,'License characters'!$G$2:$G$10186,0))=TRUE,0,INDEX('License characters'!$A$2:$AH$10186,MATCH($E314,'License characters'!$G$2:$G$10186,0),A$1))</f>
        <v>Namco Bandai</v>
      </c>
      <c r="B314" s="16" t="str">
        <f t="array" ref="B314">IF(ISNA(MATCH($E314,'License characters'!$G$2:$G$10186,0))=TRUE,0,INDEX('License characters'!$G$2:$AH$10186,MATCH($E314,'License characters'!$G$2:$G$10186,0),B$1))</f>
        <v>NIGHTSCR</v>
      </c>
      <c r="C314" s="14"/>
      <c r="D314" s="14"/>
      <c r="E314" s="7">
        <v>189.0</v>
      </c>
      <c r="F314" s="3" t="s">
        <v>1090</v>
      </c>
      <c r="G314" s="3" t="s">
        <v>1091</v>
      </c>
      <c r="H314" s="3" t="s">
        <v>548</v>
      </c>
      <c r="I314" s="3">
        <v>0.27</v>
      </c>
      <c r="J314" s="3">
        <v>425.0</v>
      </c>
      <c r="K314" s="3">
        <v>0.0</v>
      </c>
      <c r="L314" s="3">
        <v>0.0</v>
      </c>
      <c r="M314" s="3">
        <v>2.0</v>
      </c>
      <c r="N314" s="3">
        <v>1370.0</v>
      </c>
      <c r="O314" s="3" t="s">
        <v>1010</v>
      </c>
      <c r="P314" s="3" t="s">
        <v>56</v>
      </c>
      <c r="Q314" s="3" t="s">
        <v>57</v>
      </c>
      <c r="R314" s="3">
        <v>23.0</v>
      </c>
      <c r="S314" s="8">
        <v>219.0</v>
      </c>
      <c r="T314" s="9">
        <v>414.99</v>
      </c>
      <c r="U314" s="10">
        <v>42766.0</v>
      </c>
      <c r="V314" s="3" t="s">
        <v>336</v>
      </c>
      <c r="W314" s="3"/>
      <c r="X314" s="3"/>
      <c r="Y314" s="3"/>
      <c r="Z314" s="3"/>
    </row>
    <row r="315" ht="11.25" customHeight="1">
      <c r="A315" s="15" t="str">
        <f t="array" ref="A315">IF(ISNA(MATCH($E315,'License characters'!$G$2:$G$10186,0))=TRUE,0,INDEX('License characters'!$A$2:$AH$10186,MATCH($E315,'License characters'!$G$2:$G$10186,0),A$1))</f>
        <v>Nintendo</v>
      </c>
      <c r="B315" s="16" t="str">
        <f t="array" ref="B315">IF(ISNA(MATCH($E315,'License characters'!$G$2:$G$10186,0))=TRUE,0,INDEX('License characters'!$G$2:$AH$10186,MATCH($E315,'License characters'!$G$2:$G$10186,0),B$1))</f>
        <v>BOTWL</v>
      </c>
      <c r="C315" s="14"/>
      <c r="D315" s="14"/>
      <c r="E315" s="7">
        <v>188.0</v>
      </c>
      <c r="F315" s="3" t="s">
        <v>62</v>
      </c>
      <c r="G315" s="3" t="s">
        <v>1092</v>
      </c>
      <c r="H315" s="3"/>
      <c r="I315" s="3"/>
      <c r="J315" s="3"/>
      <c r="K315" s="3"/>
      <c r="L315" s="3"/>
      <c r="M315" s="3"/>
      <c r="N315" s="3">
        <v>1020.0</v>
      </c>
      <c r="O315" s="3" t="s">
        <v>337</v>
      </c>
      <c r="P315" s="3" t="s">
        <v>62</v>
      </c>
      <c r="Q315" s="3" t="s">
        <v>867</v>
      </c>
      <c r="R315" s="3">
        <v>2.0</v>
      </c>
      <c r="S315" s="8"/>
      <c r="T315" s="9">
        <v>79.99</v>
      </c>
      <c r="U315" s="10"/>
      <c r="V315" s="3" t="s">
        <v>334</v>
      </c>
      <c r="W315" s="3"/>
      <c r="X315" s="3"/>
      <c r="Y315" s="3"/>
      <c r="Z315" s="3"/>
    </row>
    <row r="316" ht="11.25" customHeight="1">
      <c r="A316" s="15" t="str">
        <f t="array" ref="A316">IF(ISNA(MATCH($E316,'License characters'!$G$2:$G$10186,0))=TRUE,0,INDEX('License characters'!$A$2:$AH$10186,MATCH($E316,'License characters'!$G$2:$G$10186,0),A$1))</f>
        <v>Nintendo</v>
      </c>
      <c r="B316" s="16" t="str">
        <f t="array" ref="B316">IF(ISNA(MATCH($E316,'License characters'!$G$2:$G$10186,0))=TRUE,0,INDEX('License characters'!$G$2:$AH$10186,MATCH($E316,'License characters'!$G$2:$G$10186,0),B$1))</f>
        <v>LZRMM1</v>
      </c>
      <c r="C316" s="14"/>
      <c r="D316" s="14"/>
      <c r="E316" s="7">
        <v>187.0</v>
      </c>
      <c r="F316" s="3" t="s">
        <v>1093</v>
      </c>
      <c r="G316" s="3" t="s">
        <v>1094</v>
      </c>
      <c r="H316" s="3" t="s">
        <v>566</v>
      </c>
      <c r="I316" s="3">
        <v>0.14</v>
      </c>
      <c r="J316" s="3">
        <v>1600.0</v>
      </c>
      <c r="K316" s="3">
        <v>8.0</v>
      </c>
      <c r="L316" s="3">
        <v>11.0</v>
      </c>
      <c r="M316" s="3">
        <v>2.0</v>
      </c>
      <c r="N316" s="3">
        <v>1030.0</v>
      </c>
      <c r="O316" s="3" t="s">
        <v>338</v>
      </c>
      <c r="P316" s="3" t="s">
        <v>54</v>
      </c>
      <c r="Q316" s="3" t="s">
        <v>55</v>
      </c>
      <c r="R316" s="3">
        <v>201.0</v>
      </c>
      <c r="S316" s="8">
        <v>1254.0</v>
      </c>
      <c r="T316" s="9">
        <v>354.99</v>
      </c>
      <c r="U316" s="10">
        <v>42745.0</v>
      </c>
      <c r="V316" s="3" t="s">
        <v>336</v>
      </c>
      <c r="W316" s="3"/>
      <c r="X316" s="3"/>
      <c r="Y316" s="3"/>
      <c r="Z316" s="3"/>
    </row>
    <row r="317" ht="11.25" customHeight="1">
      <c r="A317" s="15" t="str">
        <f t="array" ref="A317">IF(ISNA(MATCH($E317,'License characters'!$G$2:$G$10186,0))=TRUE,0,INDEX('License characters'!$A$2:$AH$10186,MATCH($E317,'License characters'!$G$2:$G$10186,0),A$1))</f>
        <v>Nintendo</v>
      </c>
      <c r="B317" s="16" t="str">
        <f t="array" ref="B317">IF(ISNA(MATCH($E317,'License characters'!$G$2:$G$10186,0))=TRUE,0,INDEX('License characters'!$G$2:$AH$10186,MATCH($E317,'License characters'!$G$2:$G$10186,0),B$1))</f>
        <v>LZXMM1</v>
      </c>
      <c r="C317" s="14"/>
      <c r="D317" s="14"/>
      <c r="E317" s="7">
        <v>186.0</v>
      </c>
      <c r="F317" s="3" t="s">
        <v>1095</v>
      </c>
      <c r="G317" s="3" t="s">
        <v>1096</v>
      </c>
      <c r="H317" s="3" t="s">
        <v>566</v>
      </c>
      <c r="I317" s="3">
        <v>0.14</v>
      </c>
      <c r="J317" s="3">
        <v>2600.0</v>
      </c>
      <c r="K317" s="3">
        <v>8.0</v>
      </c>
      <c r="L317" s="3">
        <v>10.0</v>
      </c>
      <c r="M317" s="3">
        <v>4.0</v>
      </c>
      <c r="N317" s="3">
        <v>1030.0</v>
      </c>
      <c r="O317" s="3" t="s">
        <v>338</v>
      </c>
      <c r="P317" s="3" t="s">
        <v>54</v>
      </c>
      <c r="Q317" s="3" t="s">
        <v>55</v>
      </c>
      <c r="R317" s="3">
        <v>2493.0</v>
      </c>
      <c r="S317" s="8">
        <v>88.0</v>
      </c>
      <c r="T317" s="9">
        <v>384.99</v>
      </c>
      <c r="U317" s="10">
        <v>42745.0</v>
      </c>
      <c r="V317" s="3" t="s">
        <v>336</v>
      </c>
      <c r="W317" s="3"/>
      <c r="X317" s="3"/>
      <c r="Y317" s="3"/>
      <c r="Z317" s="3"/>
    </row>
    <row r="318" ht="11.25" customHeight="1">
      <c r="A318" s="15" t="str">
        <f t="array" ref="A318">IF(ISNA(MATCH($E318,'License characters'!$G$2:$G$10186,0))=TRUE,0,INDEX('License characters'!$A$2:$AH$10186,MATCH($E318,'License characters'!$G$2:$G$10186,0),A$1))</f>
        <v>Namco Bandai</v>
      </c>
      <c r="B318" s="16" t="str">
        <f t="array" ref="B318">IF(ISNA(MATCH($E318,'License characters'!$G$2:$G$10186,0))=TRUE,0,INDEX('License characters'!$G$2:$AH$10186,MATCH($E318,'License characters'!$G$2:$G$10186,0),B$1))</f>
        <v>TKJKWX</v>
      </c>
      <c r="C318" s="14"/>
      <c r="D318" s="14"/>
      <c r="E318" s="7">
        <v>185.0</v>
      </c>
      <c r="F318" s="3" t="s">
        <v>1097</v>
      </c>
      <c r="G318" s="3" t="s">
        <v>1098</v>
      </c>
      <c r="H318" s="3" t="s">
        <v>668</v>
      </c>
      <c r="I318" s="3">
        <v>0.12</v>
      </c>
      <c r="J318" s="3">
        <v>100.0</v>
      </c>
      <c r="K318" s="3">
        <v>5.0</v>
      </c>
      <c r="L318" s="3">
        <v>3.0</v>
      </c>
      <c r="M318" s="3">
        <v>2.0</v>
      </c>
      <c r="N318" s="3">
        <v>1370.0</v>
      </c>
      <c r="O318" s="3" t="s">
        <v>1010</v>
      </c>
      <c r="P318" s="3" t="s">
        <v>52</v>
      </c>
      <c r="Q318" s="3" t="s">
        <v>53</v>
      </c>
      <c r="R318" s="3">
        <v>35.0</v>
      </c>
      <c r="S318" s="8">
        <v>30.0</v>
      </c>
      <c r="T318" s="9">
        <v>449.99</v>
      </c>
      <c r="U318" s="10">
        <v>42704.0</v>
      </c>
      <c r="V318" s="3" t="s">
        <v>336</v>
      </c>
      <c r="W318" s="3"/>
      <c r="X318" s="3"/>
      <c r="Y318" s="3"/>
      <c r="Z318" s="3"/>
    </row>
    <row r="319" ht="11.25" customHeight="1">
      <c r="A319" s="15" t="str">
        <f t="array" ref="A319">IF(ISNA(MATCH($E319,'License characters'!$G$2:$G$10186,0))=TRUE,0,INDEX('License characters'!$A$2:$AH$10186,MATCH($E319,'License characters'!$G$2:$G$10186,0),A$1))</f>
        <v>Namco Bandai</v>
      </c>
      <c r="B319" s="16" t="str">
        <f t="array" ref="B319">IF(ISNA(MATCH($E319,'License characters'!$G$2:$G$10186,0))=TRUE,0,INDEX('License characters'!$G$2:$AH$10186,MATCH($E319,'License characters'!$G$2:$G$10186,0),B$1))</f>
        <v>TKJKWR</v>
      </c>
      <c r="C319" s="14"/>
      <c r="D319" s="14"/>
      <c r="E319" s="7">
        <v>184.0</v>
      </c>
      <c r="F319" s="3" t="s">
        <v>1099</v>
      </c>
      <c r="G319" s="3" t="s">
        <v>1100</v>
      </c>
      <c r="H319" s="3" t="s">
        <v>548</v>
      </c>
      <c r="I319" s="3">
        <v>0.12</v>
      </c>
      <c r="J319" s="3">
        <v>250.0</v>
      </c>
      <c r="K319" s="3">
        <v>5.0</v>
      </c>
      <c r="L319" s="3">
        <v>0.0</v>
      </c>
      <c r="M319" s="3">
        <v>2.0</v>
      </c>
      <c r="N319" s="3">
        <v>1370.0</v>
      </c>
      <c r="O319" s="3" t="s">
        <v>1010</v>
      </c>
      <c r="P319" s="3" t="s">
        <v>52</v>
      </c>
      <c r="Q319" s="3" t="s">
        <v>53</v>
      </c>
      <c r="R319" s="3">
        <v>7.0</v>
      </c>
      <c r="S319" s="8">
        <v>225.0</v>
      </c>
      <c r="T319" s="9">
        <v>384.99</v>
      </c>
      <c r="U319" s="10">
        <v>42704.0</v>
      </c>
      <c r="V319" s="3" t="s">
        <v>336</v>
      </c>
      <c r="W319" s="3"/>
      <c r="X319" s="3"/>
      <c r="Y319" s="3"/>
      <c r="Z319" s="3"/>
    </row>
    <row r="320" ht="11.25" customHeight="1">
      <c r="A320" s="15" t="str">
        <f t="array" ref="A320">IF(ISNA(MATCH($E320,'License characters'!$G$2:$G$10186,0))=TRUE,0,INDEX('License characters'!$A$2:$AH$10186,MATCH($E320,'License characters'!$G$2:$G$10186,0),A$1))</f>
        <v>Namco Bandai</v>
      </c>
      <c r="B320" s="16" t="str">
        <f t="array" ref="B320">IF(ISNA(MATCH($E320,'License characters'!$G$2:$G$10186,0))=TRUE,0,INDEX('License characters'!$G$2:$AH$10186,MATCH($E320,'License characters'!$G$2:$G$10186,0),B$1))</f>
        <v>TKJKBR</v>
      </c>
      <c r="C320" s="14"/>
      <c r="D320" s="14"/>
      <c r="E320" s="7">
        <v>183.0</v>
      </c>
      <c r="F320" s="3" t="s">
        <v>1101</v>
      </c>
      <c r="G320" s="3" t="s">
        <v>1102</v>
      </c>
      <c r="H320" s="3" t="s">
        <v>668</v>
      </c>
      <c r="I320" s="3">
        <v>0.12</v>
      </c>
      <c r="J320" s="3">
        <v>290.0</v>
      </c>
      <c r="K320" s="3">
        <v>5.0</v>
      </c>
      <c r="L320" s="3">
        <v>0.0</v>
      </c>
      <c r="M320" s="3">
        <v>2.0</v>
      </c>
      <c r="N320" s="3">
        <v>1370.0</v>
      </c>
      <c r="O320" s="3" t="s">
        <v>1010</v>
      </c>
      <c r="P320" s="3" t="s">
        <v>52</v>
      </c>
      <c r="Q320" s="3" t="s">
        <v>53</v>
      </c>
      <c r="R320" s="3">
        <v>30.0</v>
      </c>
      <c r="S320" s="8">
        <v>257.0</v>
      </c>
      <c r="T320" s="9">
        <v>384.99</v>
      </c>
      <c r="U320" s="10">
        <v>42704.0</v>
      </c>
      <c r="V320" s="3" t="s">
        <v>336</v>
      </c>
      <c r="W320" s="3"/>
      <c r="X320" s="3"/>
      <c r="Y320" s="3"/>
      <c r="Z320" s="3"/>
    </row>
    <row r="321" ht="11.25" customHeight="1">
      <c r="A321" s="15" t="str">
        <f t="array" ref="A321">IF(ISNA(MATCH($E321,'License characters'!$G$2:$G$10186,0))=TRUE,0,INDEX('License characters'!$A$2:$AH$10186,MATCH($E321,'License characters'!$G$2:$G$10186,0),A$1))</f>
        <v>Namco Bandai</v>
      </c>
      <c r="B321" s="16" t="str">
        <f t="array" ref="B321">IF(ISNA(MATCH($E321,'License characters'!$G$2:$G$10186,0))=TRUE,0,INDEX('License characters'!$G$2:$AH$10186,MATCH($E321,'License characters'!$G$2:$G$10186,0),B$1))</f>
        <v>TKJKBX</v>
      </c>
      <c r="C321" s="14"/>
      <c r="D321" s="14"/>
      <c r="E321" s="7">
        <v>182.0</v>
      </c>
      <c r="F321" s="3" t="s">
        <v>1103</v>
      </c>
      <c r="G321" s="3" t="s">
        <v>1104</v>
      </c>
      <c r="H321" s="3" t="s">
        <v>668</v>
      </c>
      <c r="I321" s="3">
        <v>0.12</v>
      </c>
      <c r="J321" s="3">
        <v>120.0</v>
      </c>
      <c r="K321" s="3">
        <v>5.0</v>
      </c>
      <c r="L321" s="3">
        <v>3.0</v>
      </c>
      <c r="M321" s="3">
        <v>3.0</v>
      </c>
      <c r="N321" s="3">
        <v>1370.0</v>
      </c>
      <c r="O321" s="3" t="s">
        <v>1010</v>
      </c>
      <c r="P321" s="3" t="s">
        <v>52</v>
      </c>
      <c r="Q321" s="3" t="s">
        <v>53</v>
      </c>
      <c r="R321" s="3">
        <v>79.0</v>
      </c>
      <c r="S321" s="8">
        <v>17.0</v>
      </c>
      <c r="T321" s="9">
        <v>449.99</v>
      </c>
      <c r="U321" s="10">
        <v>42704.0</v>
      </c>
      <c r="V321" s="3" t="s">
        <v>336</v>
      </c>
      <c r="W321" s="3"/>
      <c r="X321" s="3"/>
      <c r="Y321" s="3"/>
      <c r="Z321" s="3"/>
    </row>
    <row r="322" ht="11.25" customHeight="1">
      <c r="A322" s="15" t="str">
        <f t="array" ref="A322">IF(ISNA(MATCH($E322,'License characters'!$G$2:$G$10186,0))=TRUE,0,INDEX('License characters'!$A$2:$AH$10186,MATCH($E322,'License characters'!$G$2:$G$10186,0),A$1))</f>
        <v>Namco Bandai</v>
      </c>
      <c r="B322" s="16" t="str">
        <f t="array" ref="B322">IF(ISNA(MATCH($E322,'License characters'!$G$2:$G$10186,0))=TRUE,0,INDEX('License characters'!$G$2:$AH$10186,MATCH($E322,'License characters'!$G$2:$G$10186,0),B$1))</f>
        <v>KATTADDX</v>
      </c>
      <c r="C322" s="14"/>
      <c r="D322" s="14"/>
      <c r="E322" s="7">
        <v>181.0</v>
      </c>
      <c r="F322" s="3" t="s">
        <v>1105</v>
      </c>
      <c r="G322" s="3" t="s">
        <v>1106</v>
      </c>
      <c r="H322" s="3" t="s">
        <v>566</v>
      </c>
      <c r="I322" s="3">
        <v>0.08</v>
      </c>
      <c r="J322" s="3">
        <v>150.0</v>
      </c>
      <c r="K322" s="3">
        <v>5.0</v>
      </c>
      <c r="L322" s="3">
        <v>5.0</v>
      </c>
      <c r="M322" s="3">
        <v>4.0</v>
      </c>
      <c r="N322" s="3">
        <v>1370.0</v>
      </c>
      <c r="O322" s="3" t="s">
        <v>1010</v>
      </c>
      <c r="P322" s="3" t="s">
        <v>50</v>
      </c>
      <c r="Q322" s="3" t="s">
        <v>51</v>
      </c>
      <c r="R322" s="3">
        <v>86.0</v>
      </c>
      <c r="S322" s="8">
        <v>18.0</v>
      </c>
      <c r="T322" s="9">
        <v>249.99</v>
      </c>
      <c r="U322" s="10">
        <v>42690.0</v>
      </c>
      <c r="V322" s="3" t="s">
        <v>336</v>
      </c>
      <c r="W322" s="3"/>
      <c r="X322" s="3"/>
      <c r="Y322" s="3"/>
      <c r="Z322" s="3"/>
    </row>
    <row r="323" ht="11.25" customHeight="1">
      <c r="A323" s="15" t="str">
        <f t="array" ref="A323">IF(ISNA(MATCH($E323,'License characters'!$G$2:$G$10186,0))=TRUE,0,INDEX('License characters'!$A$2:$AH$10186,MATCH($E323,'License characters'!$G$2:$G$10186,0),A$1))</f>
        <v>Namco Bandai</v>
      </c>
      <c r="B323" s="16" t="str">
        <f t="array" ref="B323">IF(ISNA(MATCH($E323,'License characters'!$G$2:$G$10186,0))=TRUE,0,INDEX('License characters'!$G$2:$AH$10186,MATCH($E323,'License characters'!$G$2:$G$10186,0),B$1))</f>
        <v>KATTAPPR</v>
      </c>
      <c r="C323" s="14"/>
      <c r="D323" s="14"/>
      <c r="E323" s="7">
        <v>180.0</v>
      </c>
      <c r="F323" s="3" t="s">
        <v>1107</v>
      </c>
      <c r="G323" s="3" t="s">
        <v>1108</v>
      </c>
      <c r="H323" s="3" t="s">
        <v>566</v>
      </c>
      <c r="I323" s="3">
        <v>0.08</v>
      </c>
      <c r="J323" s="3">
        <v>300.0</v>
      </c>
      <c r="K323" s="3">
        <v>5.0</v>
      </c>
      <c r="L323" s="3">
        <v>5.0</v>
      </c>
      <c r="M323" s="3">
        <v>2.0</v>
      </c>
      <c r="N323" s="3">
        <v>1370.0</v>
      </c>
      <c r="O323" s="3" t="s">
        <v>1010</v>
      </c>
      <c r="P323" s="3" t="s">
        <v>50</v>
      </c>
      <c r="Q323" s="3" t="s">
        <v>51</v>
      </c>
      <c r="R323" s="3">
        <v>95.0</v>
      </c>
      <c r="S323" s="8">
        <v>147.0</v>
      </c>
      <c r="T323" s="9">
        <v>234.99</v>
      </c>
      <c r="U323" s="10">
        <v>42690.0</v>
      </c>
      <c r="V323" s="3" t="s">
        <v>336</v>
      </c>
      <c r="W323" s="3"/>
      <c r="X323" s="3"/>
      <c r="Y323" s="3"/>
      <c r="Z323" s="3"/>
    </row>
    <row r="324" ht="11.25" customHeight="1">
      <c r="A324" s="15" t="str">
        <f t="array" ref="A324">IF(ISNA(MATCH($E324,'License characters'!$G$2:$G$10186,0))=TRUE,0,INDEX('License characters'!$A$2:$AH$10186,MATCH($E324,'License characters'!$G$2:$G$10186,0),A$1))</f>
        <v>Namco Bandai</v>
      </c>
      <c r="B324" s="16" t="str">
        <f t="array" ref="B324">IF(ISNA(MATCH($E324,'License characters'!$G$2:$G$10186,0))=TRUE,0,INDEX('License characters'!$G$2:$AH$10186,MATCH($E324,'License characters'!$G$2:$G$10186,0),B$1))</f>
        <v>DSSIF7262X</v>
      </c>
      <c r="C324" s="14"/>
      <c r="D324" s="14"/>
      <c r="E324" s="7">
        <v>179.0</v>
      </c>
      <c r="F324" s="3" t="s">
        <v>1109</v>
      </c>
      <c r="G324" s="3" t="s">
        <v>1110</v>
      </c>
      <c r="H324" s="3" t="s">
        <v>566</v>
      </c>
      <c r="I324" s="3">
        <v>0.16</v>
      </c>
      <c r="J324" s="3">
        <v>1100.0</v>
      </c>
      <c r="K324" s="3">
        <v>5.0</v>
      </c>
      <c r="L324" s="3">
        <v>10.0</v>
      </c>
      <c r="M324" s="3">
        <v>4.0</v>
      </c>
      <c r="N324" s="3">
        <v>1350.0</v>
      </c>
      <c r="O324" s="3" t="s">
        <v>493</v>
      </c>
      <c r="P324" s="3" t="s">
        <v>48</v>
      </c>
      <c r="Q324" s="3" t="s">
        <v>49</v>
      </c>
      <c r="R324" s="3">
        <v>1063.0</v>
      </c>
      <c r="S324" s="8">
        <v>46.0</v>
      </c>
      <c r="T324" s="9">
        <v>549.99</v>
      </c>
      <c r="U324" s="10">
        <v>42661.0</v>
      </c>
      <c r="V324" s="3" t="s">
        <v>336</v>
      </c>
      <c r="W324" s="3"/>
      <c r="X324" s="3"/>
      <c r="Y324" s="3"/>
      <c r="Z324" s="3"/>
    </row>
    <row r="325" ht="11.25" customHeight="1">
      <c r="A325" s="15" t="str">
        <f t="array" ref="A325">IF(ISNA(MATCH($E325,'License characters'!$G$2:$G$10186,0))=TRUE,0,INDEX('License characters'!$A$2:$AH$10186,MATCH($E325,'License characters'!$G$2:$G$10186,0),A$1))</f>
        <v>Namco Bandai</v>
      </c>
      <c r="B325" s="16" t="str">
        <f t="array" ref="B325">IF(ISNA(MATCH($E325,'License characters'!$G$2:$G$10186,0))=TRUE,0,INDEX('License characters'!$G$2:$AH$10186,MATCH($E325,'License characters'!$G$2:$G$10186,0),B$1))</f>
        <v>DSSIF7262R</v>
      </c>
      <c r="C325" s="14"/>
      <c r="D325" s="14"/>
      <c r="E325" s="7">
        <v>178.0</v>
      </c>
      <c r="F325" s="3" t="s">
        <v>1111</v>
      </c>
      <c r="G325" s="3" t="s">
        <v>1112</v>
      </c>
      <c r="H325" s="3" t="s">
        <v>566</v>
      </c>
      <c r="I325" s="3">
        <v>0.16</v>
      </c>
      <c r="J325" s="3">
        <v>1200.0</v>
      </c>
      <c r="K325" s="3">
        <v>0.0</v>
      </c>
      <c r="L325" s="3">
        <v>0.0</v>
      </c>
      <c r="M325" s="3">
        <v>2.0</v>
      </c>
      <c r="N325" s="3">
        <v>1350.0</v>
      </c>
      <c r="O325" s="3" t="s">
        <v>493</v>
      </c>
      <c r="P325" s="3" t="s">
        <v>48</v>
      </c>
      <c r="Q325" s="3" t="s">
        <v>49</v>
      </c>
      <c r="R325" s="3">
        <v>64.0</v>
      </c>
      <c r="S325" s="8">
        <v>608.0</v>
      </c>
      <c r="T325" s="9">
        <v>529.99</v>
      </c>
      <c r="U325" s="10">
        <v>42661.0</v>
      </c>
      <c r="V325" s="3" t="s">
        <v>336</v>
      </c>
      <c r="W325" s="3"/>
      <c r="X325" s="3"/>
      <c r="Y325" s="3"/>
      <c r="Z325" s="3"/>
    </row>
    <row r="326" ht="11.25" customHeight="1">
      <c r="A326" s="18" t="str">
        <f t="array" ref="A326">IF(ISNA(MATCH($E326,'License characters'!$G$2:$G$10186,0))=TRUE,0,INDEX('License characters'!$A$2:$AH$10186,MATCH($E326,'License characters'!$G$2:$G$10186,0),A$1))</f>
        <v>One punch man</v>
      </c>
      <c r="B326" s="16" t="str">
        <f t="array" ref="B326">IF(ISNA(MATCH($E326,'License characters'!$G$2:$G$10186,0))=TRUE,0,INDEX('License characters'!$G$2:$AH$10186,MATCH($E326,'License characters'!$G$2:$G$10186,0),B$1))</f>
        <v>OPMS6102X</v>
      </c>
      <c r="C326" s="14"/>
      <c r="D326" s="14"/>
      <c r="E326" s="7">
        <v>177.0</v>
      </c>
      <c r="F326" s="3" t="s">
        <v>1113</v>
      </c>
      <c r="G326" s="3" t="s">
        <v>1114</v>
      </c>
      <c r="H326" s="3" t="s">
        <v>566</v>
      </c>
      <c r="I326" s="3">
        <v>0.17</v>
      </c>
      <c r="J326" s="3">
        <v>250.0</v>
      </c>
      <c r="K326" s="3">
        <v>12.0</v>
      </c>
      <c r="L326" s="3">
        <v>6.0</v>
      </c>
      <c r="M326" s="3">
        <v>2.0</v>
      </c>
      <c r="N326" s="3">
        <v>1380.0</v>
      </c>
      <c r="O326" s="3" t="s">
        <v>1115</v>
      </c>
      <c r="P326" s="3" t="s">
        <v>46</v>
      </c>
      <c r="Q326" s="3" t="s">
        <v>47</v>
      </c>
      <c r="R326" s="3">
        <v>190.0</v>
      </c>
      <c r="S326" s="8">
        <v>36.0</v>
      </c>
      <c r="T326" s="9">
        <v>374.99</v>
      </c>
      <c r="U326" s="10">
        <v>42619.0</v>
      </c>
      <c r="V326" s="3"/>
      <c r="W326" s="3"/>
      <c r="X326" s="3"/>
      <c r="Y326" s="3"/>
      <c r="Z326" s="3"/>
    </row>
    <row r="327" ht="11.25" customHeight="1">
      <c r="A327" s="18" t="str">
        <f t="array" ref="A327">IF(ISNA(MATCH($E327,'License characters'!$G$2:$G$10186,0))=TRUE,0,INDEX('License characters'!$A$2:$AH$10186,MATCH($E327,'License characters'!$G$2:$G$10186,0),A$1))</f>
        <v>One punch man</v>
      </c>
      <c r="B327" s="16" t="str">
        <f t="array" ref="B327">IF(ISNA(MATCH($E327,'License characters'!$G$2:$G$10186,0))=TRUE,0,INDEX('License characters'!$G$2:$AH$10186,MATCH($E327,'License characters'!$G$2:$G$10186,0),B$1))</f>
        <v>OPMS6102R</v>
      </c>
      <c r="C327" s="14"/>
      <c r="D327" s="14"/>
      <c r="E327" s="7">
        <v>176.0</v>
      </c>
      <c r="F327" s="3" t="s">
        <v>1116</v>
      </c>
      <c r="G327" s="3" t="s">
        <v>1117</v>
      </c>
      <c r="H327" s="3" t="s">
        <v>566</v>
      </c>
      <c r="I327" s="3">
        <v>0.17</v>
      </c>
      <c r="J327" s="3">
        <v>600.0</v>
      </c>
      <c r="K327" s="3">
        <v>0.0</v>
      </c>
      <c r="L327" s="3">
        <v>0.0</v>
      </c>
      <c r="M327" s="3">
        <v>2.0</v>
      </c>
      <c r="N327" s="3">
        <v>1380.0</v>
      </c>
      <c r="O327" s="3" t="s">
        <v>1115</v>
      </c>
      <c r="P327" s="3" t="s">
        <v>46</v>
      </c>
      <c r="Q327" s="3" t="s">
        <v>47</v>
      </c>
      <c r="R327" s="3">
        <v>17.0</v>
      </c>
      <c r="S327" s="8">
        <v>555.0</v>
      </c>
      <c r="T327" s="9">
        <v>349.99</v>
      </c>
      <c r="U327" s="10">
        <v>42619.0</v>
      </c>
      <c r="V327" s="3"/>
      <c r="W327" s="3"/>
      <c r="X327" s="3"/>
      <c r="Y327" s="3"/>
      <c r="Z327" s="3"/>
    </row>
    <row r="328" ht="11.25" customHeight="1">
      <c r="A328" s="15" t="str">
        <f t="array" ref="A328">IF(ISNA(MATCH($E328,'License characters'!$G$2:$G$10186,0))=TRUE,0,INDEX('License characters'!$A$2:$AH$10186,MATCH($E328,'License characters'!$G$2:$G$10186,0),A$1))</f>
        <v>Nintendo</v>
      </c>
      <c r="B328" s="16" t="str">
        <f t="array" ref="B328">IF(ISNA(MATCH($E328,'License characters'!$G$2:$G$10186,0))=TRUE,0,INDEX('License characters'!$G$2:$AH$10186,MATCH($E328,'License characters'!$G$2:$G$10186,0),B$1))</f>
        <v>WWLORLX0909</v>
      </c>
      <c r="C328" s="14"/>
      <c r="D328" s="14"/>
      <c r="E328" s="7">
        <v>175.0</v>
      </c>
      <c r="F328" s="3" t="s">
        <v>1118</v>
      </c>
      <c r="G328" s="3" t="s">
        <v>1119</v>
      </c>
      <c r="H328" s="3" t="s">
        <v>566</v>
      </c>
      <c r="I328" s="3">
        <v>0.24</v>
      </c>
      <c r="J328" s="3">
        <v>1300.0</v>
      </c>
      <c r="K328" s="3">
        <v>8.0</v>
      </c>
      <c r="L328" s="3">
        <v>11.0</v>
      </c>
      <c r="M328" s="3">
        <v>4.0</v>
      </c>
      <c r="N328" s="3">
        <v>1030.0</v>
      </c>
      <c r="O328" s="3" t="s">
        <v>338</v>
      </c>
      <c r="P328" s="3" t="s">
        <v>174</v>
      </c>
      <c r="Q328" s="3" t="s">
        <v>175</v>
      </c>
      <c r="R328" s="3">
        <v>1044.0</v>
      </c>
      <c r="S328" s="8">
        <v>63.0</v>
      </c>
      <c r="T328" s="9">
        <v>479.99</v>
      </c>
      <c r="U328" s="10">
        <v>42598.0</v>
      </c>
      <c r="V328" s="3" t="s">
        <v>336</v>
      </c>
      <c r="W328" s="3"/>
      <c r="X328" s="3"/>
      <c r="Y328" s="3"/>
      <c r="Z328" s="3"/>
    </row>
    <row r="329" ht="11.25" customHeight="1">
      <c r="A329" s="15" t="str">
        <f t="array" ref="A329">IF(ISNA(MATCH($E329,'License characters'!$G$2:$G$10186,0))=TRUE,0,INDEX('License characters'!$A$2:$AH$10186,MATCH($E329,'License characters'!$G$2:$G$10186,0),A$1))</f>
        <v>Nintendo</v>
      </c>
      <c r="B329" s="16" t="str">
        <f t="array" ref="B329">IF(ISNA(MATCH($E329,'License characters'!$G$2:$G$10186,0))=TRUE,0,INDEX('License characters'!$G$2:$AH$10186,MATCH($E329,'License characters'!$G$2:$G$10186,0),B$1))</f>
        <v>WWLORLR0808</v>
      </c>
      <c r="C329" s="14"/>
      <c r="D329" s="14"/>
      <c r="E329" s="7">
        <v>174.0</v>
      </c>
      <c r="F329" s="3" t="s">
        <v>1120</v>
      </c>
      <c r="G329" s="3" t="s">
        <v>1121</v>
      </c>
      <c r="H329" s="3" t="s">
        <v>566</v>
      </c>
      <c r="I329" s="3">
        <v>0.24</v>
      </c>
      <c r="J329" s="3">
        <v>1500.0</v>
      </c>
      <c r="K329" s="3">
        <v>8.0</v>
      </c>
      <c r="L329" s="3">
        <v>0.0</v>
      </c>
      <c r="M329" s="3">
        <v>2.0</v>
      </c>
      <c r="N329" s="3">
        <v>1030.0</v>
      </c>
      <c r="O329" s="3" t="s">
        <v>338</v>
      </c>
      <c r="P329" s="3" t="s">
        <v>174</v>
      </c>
      <c r="Q329" s="3" t="s">
        <v>175</v>
      </c>
      <c r="R329" s="3">
        <v>109.0</v>
      </c>
      <c r="S329" s="8">
        <v>1310.0</v>
      </c>
      <c r="T329" s="9">
        <v>449.99</v>
      </c>
      <c r="U329" s="10">
        <v>42598.0</v>
      </c>
      <c r="V329" s="3" t="s">
        <v>336</v>
      </c>
      <c r="W329" s="3"/>
      <c r="X329" s="3"/>
      <c r="Y329" s="3"/>
      <c r="Z329" s="3"/>
    </row>
    <row r="330" ht="11.25" customHeight="1">
      <c r="A330" s="15" t="str">
        <f t="array" ref="A330">IF(ISNA(MATCH($E330,'License characters'!$G$2:$G$10186,0))=TRUE,0,INDEX('License characters'!$A$2:$AH$10186,MATCH($E330,'License characters'!$G$2:$G$10186,0),A$1))</f>
        <v>Namco Bandai</v>
      </c>
      <c r="B330" s="16" t="str">
        <f t="array" ref="B330">IF(ISNA(MATCH($E330,'License characters'!$G$2:$G$10186,0))=TRUE,0,INDEX('License characters'!$G$2:$AH$10186,MATCH($E330,'License characters'!$G$2:$G$10186,0),B$1))</f>
        <v>PACEX200016</v>
      </c>
      <c r="C330" s="14"/>
      <c r="D330" s="14"/>
      <c r="E330" s="7">
        <v>173.0</v>
      </c>
      <c r="F330" s="3" t="s">
        <v>1122</v>
      </c>
      <c r="G330" s="3" t="s">
        <v>1123</v>
      </c>
      <c r="H330" s="3" t="s">
        <v>566</v>
      </c>
      <c r="I330" s="3"/>
      <c r="J330" s="3">
        <v>300.0</v>
      </c>
      <c r="K330" s="3">
        <v>16.0</v>
      </c>
      <c r="L330" s="3">
        <v>1.0</v>
      </c>
      <c r="M330" s="3">
        <v>3.0</v>
      </c>
      <c r="N330" s="3">
        <v>1370.0</v>
      </c>
      <c r="O330" s="3" t="s">
        <v>1010</v>
      </c>
      <c r="P330" s="3" t="s">
        <v>44</v>
      </c>
      <c r="Q330" s="3" t="s">
        <v>45</v>
      </c>
      <c r="R330" s="3">
        <v>188.0</v>
      </c>
      <c r="S330" s="8">
        <v>10.0</v>
      </c>
      <c r="T330" s="9">
        <v>199.99</v>
      </c>
      <c r="U330" s="10">
        <v>42556.0</v>
      </c>
      <c r="V330" s="3" t="s">
        <v>336</v>
      </c>
      <c r="W330" s="3"/>
      <c r="X330" s="3"/>
      <c r="Y330" s="3"/>
      <c r="Z330" s="3"/>
    </row>
    <row r="331" ht="11.25" customHeight="1">
      <c r="A331" s="15" t="str">
        <f t="array" ref="A331">IF(ISNA(MATCH($E331,'License characters'!$G$2:$G$10186,0))=TRUE,0,INDEX('License characters'!$A$2:$AH$10186,MATCH($E331,'License characters'!$G$2:$G$10186,0),A$1))</f>
        <v>Namco Bandai</v>
      </c>
      <c r="B331" s="16" t="str">
        <f t="array" ref="B331">IF(ISNA(MATCH($E331,'License characters'!$G$2:$G$10186,0))=TRUE,0,INDEX('License characters'!$G$2:$AH$10186,MATCH($E331,'License characters'!$G$2:$G$10186,0),B$1))</f>
        <v>PACREG200016</v>
      </c>
      <c r="C331" s="14"/>
      <c r="D331" s="14"/>
      <c r="E331" s="7">
        <v>172.0</v>
      </c>
      <c r="F331" s="3" t="s">
        <v>1124</v>
      </c>
      <c r="G331" s="3" t="s">
        <v>1125</v>
      </c>
      <c r="H331" s="3" t="s">
        <v>566</v>
      </c>
      <c r="I331" s="3"/>
      <c r="J331" s="3"/>
      <c r="K331" s="3">
        <v>0.0</v>
      </c>
      <c r="L331" s="3">
        <v>0.0</v>
      </c>
      <c r="M331" s="3">
        <v>2.0</v>
      </c>
      <c r="N331" s="3">
        <v>1370.0</v>
      </c>
      <c r="O331" s="3" t="s">
        <v>1010</v>
      </c>
      <c r="P331" s="3" t="s">
        <v>44</v>
      </c>
      <c r="Q331" s="3" t="s">
        <v>45</v>
      </c>
      <c r="R331" s="3">
        <v>42.0</v>
      </c>
      <c r="S331" s="8">
        <v>410.0</v>
      </c>
      <c r="T331" s="9">
        <v>179.99</v>
      </c>
      <c r="U331" s="10">
        <v>42556.0</v>
      </c>
      <c r="V331" s="3" t="s">
        <v>336</v>
      </c>
      <c r="W331" s="3"/>
      <c r="X331" s="3"/>
      <c r="Y331" s="3"/>
      <c r="Z331" s="3"/>
    </row>
    <row r="332" ht="11.25" customHeight="1">
      <c r="A332" s="15" t="str">
        <f t="array" ref="A332">IF(ISNA(MATCH($E332,'License characters'!$G$2:$G$10186,0))=TRUE,0,INDEX('License characters'!$A$2:$AH$10186,MATCH($E332,'License characters'!$G$2:$G$10186,0),A$1))</f>
        <v>Namco Bandai</v>
      </c>
      <c r="B332" s="16" t="str">
        <f t="array" ref="B332">IF(ISNA(MATCH($E332,'License characters'!$G$2:$G$10186,0))=TRUE,0,INDEX('License characters'!$G$2:$AH$10186,MATCH($E332,'License characters'!$G$2:$G$10186,0),B$1))</f>
        <v>DSARTYEX123098</v>
      </c>
      <c r="C332" s="14"/>
      <c r="D332" s="14"/>
      <c r="E332" s="7">
        <v>171.0</v>
      </c>
      <c r="F332" s="3" t="s">
        <v>1126</v>
      </c>
      <c r="G332" s="3" t="s">
        <v>1127</v>
      </c>
      <c r="H332" s="3" t="s">
        <v>566</v>
      </c>
      <c r="I332" s="3"/>
      <c r="J332" s="3">
        <v>1400.0</v>
      </c>
      <c r="K332" s="3">
        <v>5.0</v>
      </c>
      <c r="L332" s="3">
        <v>5.0</v>
      </c>
      <c r="M332" s="3">
        <v>5.0</v>
      </c>
      <c r="N332" s="3">
        <v>1350.0</v>
      </c>
      <c r="O332" s="3" t="s">
        <v>892</v>
      </c>
      <c r="P332" s="3" t="s">
        <v>162</v>
      </c>
      <c r="Q332" s="3" t="s">
        <v>163</v>
      </c>
      <c r="R332" s="3">
        <v>1135.0</v>
      </c>
      <c r="S332" s="8">
        <v>20.0</v>
      </c>
      <c r="T332" s="9">
        <v>499.99</v>
      </c>
      <c r="U332" s="10">
        <v>42535.0</v>
      </c>
      <c r="V332" s="3"/>
      <c r="W332" s="3"/>
      <c r="X332" s="3"/>
      <c r="Y332" s="3"/>
      <c r="Z332" s="3"/>
    </row>
    <row r="333" ht="11.25" customHeight="1">
      <c r="A333" s="15" t="str">
        <f t="array" ref="A333">IF(ISNA(MATCH($E333,'License characters'!$G$2:$G$10186,0))=TRUE,0,INDEX('License characters'!$A$2:$AH$10186,MATCH($E333,'License characters'!$G$2:$G$10186,0),A$1))</f>
        <v>Namco Bandai</v>
      </c>
      <c r="B333" s="16" t="str">
        <f t="array" ref="B333">IF(ISNA(MATCH($E333,'License characters'!$G$2:$G$10186,0))=TRUE,0,INDEX('License characters'!$G$2:$AH$10186,MATCH($E333,'License characters'!$G$2:$G$10186,0),B$1))</f>
        <v>DSARTYREG123098</v>
      </c>
      <c r="C333" s="14"/>
      <c r="D333" s="14"/>
      <c r="E333" s="7">
        <v>170.0</v>
      </c>
      <c r="F333" s="3" t="s">
        <v>1128</v>
      </c>
      <c r="G333" s="3" t="s">
        <v>1129</v>
      </c>
      <c r="H333" s="3" t="s">
        <v>566</v>
      </c>
      <c r="I333" s="3"/>
      <c r="J333" s="3"/>
      <c r="K333" s="3">
        <v>0.0</v>
      </c>
      <c r="L333" s="3">
        <v>0.0</v>
      </c>
      <c r="M333" s="3">
        <v>2.0</v>
      </c>
      <c r="N333" s="3">
        <v>1350.0</v>
      </c>
      <c r="O333" s="3" t="s">
        <v>493</v>
      </c>
      <c r="P333" s="3" t="s">
        <v>162</v>
      </c>
      <c r="Q333" s="3" t="s">
        <v>163</v>
      </c>
      <c r="R333" s="3">
        <v>202.0</v>
      </c>
      <c r="S333" s="8">
        <v>975.0</v>
      </c>
      <c r="T333" s="9">
        <v>474.99</v>
      </c>
      <c r="U333" s="10">
        <v>42535.0</v>
      </c>
      <c r="V333" s="3"/>
      <c r="W333" s="3"/>
      <c r="X333" s="3"/>
      <c r="Y333" s="3"/>
      <c r="Z333" s="3"/>
    </row>
    <row r="334" ht="11.25" customHeight="1">
      <c r="A334" s="15" t="str">
        <f t="array" ref="A334">IF(ISNA(MATCH($E334,'License characters'!$G$2:$G$10186,0))=TRUE,0,INDEX('License characters'!$A$2:$AH$10186,MATCH($E334,'License characters'!$G$2:$G$10186,0),A$1))</f>
        <v>Capcom</v>
      </c>
      <c r="B334" s="16" t="str">
        <f t="array" ref="B334">IF(ISNA(MATCH($E334,'License characters'!$G$2:$G$10186,0))=TRUE,0,INDEX('License characters'!$G$2:$AH$10186,MATCH($E334,'License characters'!$G$2:$G$10186,0),B$1))</f>
        <v>MMI2X</v>
      </c>
      <c r="C334" s="14"/>
      <c r="D334" s="14"/>
      <c r="E334" s="7">
        <v>169.0</v>
      </c>
      <c r="F334" s="3" t="s">
        <v>1130</v>
      </c>
      <c r="G334" s="3" t="s">
        <v>1131</v>
      </c>
      <c r="H334" s="3" t="s">
        <v>566</v>
      </c>
      <c r="I334" s="3"/>
      <c r="J334" s="3">
        <v>200.0</v>
      </c>
      <c r="K334" s="3">
        <v>7.0</v>
      </c>
      <c r="L334" s="3">
        <v>1.0</v>
      </c>
      <c r="M334" s="3">
        <v>3.0</v>
      </c>
      <c r="N334" s="3">
        <v>1220.0</v>
      </c>
      <c r="O334" s="3" t="s">
        <v>512</v>
      </c>
      <c r="P334" s="3" t="s">
        <v>42</v>
      </c>
      <c r="Q334" s="3" t="s">
        <v>43</v>
      </c>
      <c r="R334" s="3">
        <v>89.0</v>
      </c>
      <c r="S334" s="8">
        <v>8.0</v>
      </c>
      <c r="T334" s="9">
        <v>269.99</v>
      </c>
      <c r="U334" s="10">
        <v>42521.0</v>
      </c>
      <c r="V334" s="3"/>
      <c r="W334" s="3"/>
      <c r="X334" s="3"/>
      <c r="Y334" s="3"/>
      <c r="Z334" s="3"/>
    </row>
    <row r="335" ht="11.25" customHeight="1">
      <c r="A335" s="15" t="str">
        <f t="array" ref="A335">IF(ISNA(MATCH($E335,'License characters'!$G$2:$G$10186,0))=TRUE,0,INDEX('License characters'!$A$2:$AH$10186,MATCH($E335,'License characters'!$G$2:$G$10186,0),A$1))</f>
        <v>Capcom</v>
      </c>
      <c r="B335" s="16" t="str">
        <f t="array" ref="B335">IF(ISNA(MATCH($E335,'License characters'!$G$2:$G$10186,0))=TRUE,0,INDEX('License characters'!$G$2:$AH$10186,MATCH($E335,'License characters'!$G$2:$G$10186,0),B$1))</f>
        <v>MMI2R</v>
      </c>
      <c r="C335" s="14"/>
      <c r="D335" s="14"/>
      <c r="E335" s="7">
        <v>168.0</v>
      </c>
      <c r="F335" s="3" t="s">
        <v>1132</v>
      </c>
      <c r="G335" s="3" t="s">
        <v>1133</v>
      </c>
      <c r="H335" s="3" t="s">
        <v>566</v>
      </c>
      <c r="I335" s="3"/>
      <c r="J335" s="3">
        <v>350.0</v>
      </c>
      <c r="K335" s="3">
        <v>2.0</v>
      </c>
      <c r="L335" s="3">
        <v>0.0</v>
      </c>
      <c r="M335" s="3">
        <v>2.0</v>
      </c>
      <c r="N335" s="3">
        <v>1220.0</v>
      </c>
      <c r="O335" s="3" t="s">
        <v>512</v>
      </c>
      <c r="P335" s="3" t="s">
        <v>42</v>
      </c>
      <c r="Q335" s="3" t="s">
        <v>43</v>
      </c>
      <c r="R335" s="3">
        <v>10.0</v>
      </c>
      <c r="S335" s="8">
        <v>140.0</v>
      </c>
      <c r="T335" s="9">
        <v>229.99</v>
      </c>
      <c r="U335" s="10">
        <v>42521.0</v>
      </c>
      <c r="V335" s="3"/>
      <c r="W335" s="3"/>
      <c r="X335" s="3"/>
      <c r="Y335" s="3"/>
      <c r="Z335" s="3"/>
    </row>
    <row r="336" ht="11.25" customHeight="1">
      <c r="A336" s="15" t="str">
        <f t="array" ref="A336">IF(ISNA(MATCH($E336,'License characters'!$G$2:$G$10186,0))=TRUE,0,INDEX('License characters'!$A$2:$AH$10186,MATCH($E336,'License characters'!$G$2:$G$10186,0),A$1))</f>
        <v>Nintendo</v>
      </c>
      <c r="B336" s="16" t="str">
        <f t="array" ref="B336">IF(ISNA(MATCH($E336,'License characters'!$G$2:$G$10186,0))=TRUE,0,INDEX('License characters'!$G$2:$AH$10186,MATCH($E336,'License characters'!$G$2:$G$10186,0),B$1))</f>
        <v>MPVSX</v>
      </c>
      <c r="C336" s="14"/>
      <c r="D336" s="14"/>
      <c r="E336" s="7">
        <v>167.0</v>
      </c>
      <c r="F336" s="3" t="s">
        <v>1134</v>
      </c>
      <c r="G336" s="3" t="s">
        <v>1135</v>
      </c>
      <c r="H336" s="3" t="s">
        <v>548</v>
      </c>
      <c r="I336" s="3"/>
      <c r="J336" s="3">
        <v>2100.0</v>
      </c>
      <c r="K336" s="3">
        <v>9.0</v>
      </c>
      <c r="L336" s="3">
        <v>11.0</v>
      </c>
      <c r="M336" s="3">
        <v>3.0</v>
      </c>
      <c r="N336" s="3">
        <v>1050.0</v>
      </c>
      <c r="O336" s="3" t="s">
        <v>765</v>
      </c>
      <c r="P336" s="3" t="s">
        <v>38</v>
      </c>
      <c r="Q336" s="3" t="s">
        <v>39</v>
      </c>
      <c r="R336" s="3">
        <v>1924.0</v>
      </c>
      <c r="S336" s="8">
        <v>0.0</v>
      </c>
      <c r="T336" s="9">
        <v>489.99</v>
      </c>
      <c r="U336" s="10">
        <v>42500.0</v>
      </c>
      <c r="V336" s="3" t="s">
        <v>336</v>
      </c>
      <c r="W336" s="3"/>
      <c r="X336" s="3"/>
      <c r="Y336" s="3"/>
      <c r="Z336" s="3"/>
    </row>
    <row r="337" ht="11.25" customHeight="1">
      <c r="A337" s="15" t="str">
        <f t="array" ref="A337">IF(ISNA(MATCH($E337,'License characters'!$G$2:$G$10186,0))=TRUE,0,INDEX('License characters'!$A$2:$AH$10186,MATCH($E337,'License characters'!$G$2:$G$10186,0),A$1))</f>
        <v>Nintendo</v>
      </c>
      <c r="B337" s="16" t="str">
        <f t="array" ref="B337">IF(ISNA(MATCH($E337,'License characters'!$G$2:$G$10186,0))=TRUE,0,INDEX('License characters'!$G$2:$AH$10186,MATCH($E337,'License characters'!$G$2:$G$10186,0),B$1))</f>
        <v>MPVSR</v>
      </c>
      <c r="C337" s="14"/>
      <c r="D337" s="14"/>
      <c r="E337" s="7">
        <v>166.0</v>
      </c>
      <c r="F337" s="3" t="s">
        <v>1136</v>
      </c>
      <c r="G337" s="3" t="s">
        <v>1137</v>
      </c>
      <c r="H337" s="3" t="s">
        <v>548</v>
      </c>
      <c r="I337" s="3"/>
      <c r="J337" s="3">
        <v>800.0</v>
      </c>
      <c r="K337" s="3">
        <v>9.0</v>
      </c>
      <c r="L337" s="3">
        <v>0.0</v>
      </c>
      <c r="M337" s="3">
        <v>2.0</v>
      </c>
      <c r="N337" s="3">
        <v>1050.0</v>
      </c>
      <c r="O337" s="3" t="s">
        <v>765</v>
      </c>
      <c r="P337" s="3" t="s">
        <v>38</v>
      </c>
      <c r="Q337" s="3" t="s">
        <v>39</v>
      </c>
      <c r="R337" s="3">
        <v>217.0</v>
      </c>
      <c r="S337" s="8">
        <v>0.0</v>
      </c>
      <c r="T337" s="9">
        <v>444.99</v>
      </c>
      <c r="U337" s="10">
        <v>42500.0</v>
      </c>
      <c r="V337" s="3" t="s">
        <v>336</v>
      </c>
      <c r="W337" s="3"/>
      <c r="X337" s="3"/>
      <c r="Y337" s="3"/>
      <c r="Z337" s="3"/>
    </row>
    <row r="338" ht="11.25" customHeight="1">
      <c r="A338" s="15" t="str">
        <f t="array" ref="A338">IF(ISNA(MATCH($E338,'License characters'!$G$2:$G$10186,0))=TRUE,0,INDEX('License characters'!$A$2:$AH$10186,MATCH($E338,'License characters'!$G$2:$G$10186,0),A$1))</f>
        <v>Namco Bandai</v>
      </c>
      <c r="B338" s="16" t="str">
        <f t="array" ref="B338">IF(ISNA(MATCH($E338,'License characters'!$G$2:$G$10186,0))=TRUE,0,INDEX('License characters'!$G$2:$AH$10186,MATCH($E338,'License characters'!$G$2:$G$10186,0),B$1))</f>
        <v>TKIPX</v>
      </c>
      <c r="C338" s="14"/>
      <c r="D338" s="14"/>
      <c r="E338" s="7">
        <v>165.0</v>
      </c>
      <c r="F338" s="3" t="s">
        <v>1138</v>
      </c>
      <c r="G338" s="3" t="s">
        <v>1139</v>
      </c>
      <c r="H338" s="3" t="s">
        <v>566</v>
      </c>
      <c r="I338" s="3"/>
      <c r="J338" s="3">
        <v>250.0</v>
      </c>
      <c r="K338" s="3">
        <v>3.0</v>
      </c>
      <c r="L338" s="3">
        <v>3.0</v>
      </c>
      <c r="M338" s="3">
        <v>3.0</v>
      </c>
      <c r="N338" s="3">
        <v>1370.0</v>
      </c>
      <c r="O338" s="3" t="s">
        <v>1010</v>
      </c>
      <c r="P338" s="3" t="s">
        <v>36</v>
      </c>
      <c r="Q338" s="3" t="s">
        <v>37</v>
      </c>
      <c r="R338" s="3">
        <v>88.0</v>
      </c>
      <c r="S338" s="8">
        <v>15.0</v>
      </c>
      <c r="T338" s="9">
        <v>439.99</v>
      </c>
      <c r="U338" s="10">
        <v>42479.0</v>
      </c>
      <c r="V338" s="3" t="s">
        <v>336</v>
      </c>
      <c r="W338" s="3"/>
      <c r="X338" s="3"/>
      <c r="Y338" s="3"/>
      <c r="Z338" s="3"/>
    </row>
    <row r="339" ht="11.25" customHeight="1">
      <c r="A339" s="15" t="str">
        <f t="array" ref="A339">IF(ISNA(MATCH($E339,'License characters'!$G$2:$G$10186,0))=TRUE,0,INDEX('License characters'!$A$2:$AH$10186,MATCH($E339,'License characters'!$G$2:$G$10186,0),A$1))</f>
        <v>Namco Bandai</v>
      </c>
      <c r="B339" s="16" t="str">
        <f t="array" ref="B339">IF(ISNA(MATCH($E339,'License characters'!$G$2:$G$10186,0))=TRUE,0,INDEX('License characters'!$G$2:$AH$10186,MATCH($E339,'License characters'!$G$2:$G$10186,0),B$1))</f>
        <v>TKIBX</v>
      </c>
      <c r="C339" s="14"/>
      <c r="D339" s="14"/>
      <c r="E339" s="7">
        <v>164.0</v>
      </c>
      <c r="F339" s="3" t="s">
        <v>1140</v>
      </c>
      <c r="G339" s="3" t="s">
        <v>1141</v>
      </c>
      <c r="H339" s="3" t="s">
        <v>668</v>
      </c>
      <c r="I339" s="3"/>
      <c r="J339" s="3">
        <v>150.0</v>
      </c>
      <c r="K339" s="3">
        <v>3.0</v>
      </c>
      <c r="L339" s="3">
        <v>0.0</v>
      </c>
      <c r="M339" s="3">
        <v>2.0</v>
      </c>
      <c r="N339" s="3">
        <v>1370.0</v>
      </c>
      <c r="O339" s="3" t="s">
        <v>1010</v>
      </c>
      <c r="P339" s="3" t="s">
        <v>36</v>
      </c>
      <c r="Q339" s="3" t="s">
        <v>37</v>
      </c>
      <c r="R339" s="3">
        <v>55.0</v>
      </c>
      <c r="S339" s="8">
        <v>4.0</v>
      </c>
      <c r="T339" s="9">
        <v>439.99</v>
      </c>
      <c r="U339" s="10">
        <v>42479.0</v>
      </c>
      <c r="V339" s="3" t="s">
        <v>336</v>
      </c>
      <c r="W339" s="3"/>
      <c r="X339" s="3"/>
      <c r="Y339" s="3"/>
      <c r="Z339" s="3"/>
    </row>
    <row r="340" ht="11.25" customHeight="1">
      <c r="A340" s="15" t="str">
        <f t="array" ref="A340">IF(ISNA(MATCH($E340,'License characters'!$G$2:$G$10186,0))=TRUE,0,INDEX('License characters'!$A$2:$AH$10186,MATCH($E340,'License characters'!$G$2:$G$10186,0),A$1))</f>
        <v>Namco Bandai</v>
      </c>
      <c r="B340" s="16" t="str">
        <f t="array" ref="B340">IF(ISNA(MATCH($E340,'License characters'!$G$2:$G$10186,0))=TRUE,0,INDEX('License characters'!$G$2:$AH$10186,MATCH($E340,'License characters'!$G$2:$G$10186,0),B$1))</f>
        <v>TKIPR</v>
      </c>
      <c r="C340" s="14"/>
      <c r="D340" s="14"/>
      <c r="E340" s="7">
        <v>163.0</v>
      </c>
      <c r="F340" s="3" t="s">
        <v>1142</v>
      </c>
      <c r="G340" s="3" t="s">
        <v>1143</v>
      </c>
      <c r="H340" s="3" t="s">
        <v>566</v>
      </c>
      <c r="I340" s="3"/>
      <c r="J340" s="3">
        <v>750.0</v>
      </c>
      <c r="K340" s="3">
        <v>3.0</v>
      </c>
      <c r="L340" s="3">
        <v>0.0</v>
      </c>
      <c r="M340" s="3">
        <v>2.0</v>
      </c>
      <c r="N340" s="3">
        <v>1370.0</v>
      </c>
      <c r="O340" s="3" t="s">
        <v>1010</v>
      </c>
      <c r="P340" s="3" t="s">
        <v>36</v>
      </c>
      <c r="Q340" s="3" t="s">
        <v>37</v>
      </c>
      <c r="R340" s="3">
        <v>32.0</v>
      </c>
      <c r="S340" s="8">
        <v>187.0</v>
      </c>
      <c r="T340" s="9">
        <v>374.99</v>
      </c>
      <c r="U340" s="10">
        <v>42479.0</v>
      </c>
      <c r="V340" s="3"/>
      <c r="W340" s="3"/>
      <c r="X340" s="3"/>
      <c r="Y340" s="3"/>
      <c r="Z340" s="3"/>
    </row>
    <row r="341" ht="11.25" customHeight="1">
      <c r="A341" s="15" t="str">
        <f t="array" ref="A341">IF(ISNA(MATCH($E341,'License characters'!$G$2:$G$10186,0))=TRUE,0,INDEX('License characters'!$A$2:$AH$10186,MATCH($E341,'License characters'!$G$2:$G$10186,0),A$1))</f>
        <v>Namco Bandai</v>
      </c>
      <c r="B341" s="16" t="str">
        <f t="array" ref="B341">IF(ISNA(MATCH($E341,'License characters'!$G$2:$G$10186,0))=TRUE,0,INDEX('License characters'!$G$2:$AH$10186,MATCH($E341,'License characters'!$G$2:$G$10186,0),B$1))</f>
        <v>TKIBR</v>
      </c>
      <c r="C341" s="14"/>
      <c r="D341" s="14"/>
      <c r="E341" s="7">
        <v>162.0</v>
      </c>
      <c r="F341" s="3" t="s">
        <v>1144</v>
      </c>
      <c r="G341" s="3" t="s">
        <v>1145</v>
      </c>
      <c r="H341" s="3" t="s">
        <v>566</v>
      </c>
      <c r="I341" s="3"/>
      <c r="J341" s="3">
        <v>750.0</v>
      </c>
      <c r="K341" s="3">
        <v>3.0</v>
      </c>
      <c r="L341" s="3">
        <v>0.0</v>
      </c>
      <c r="M341" s="3">
        <v>2.0</v>
      </c>
      <c r="N341" s="3">
        <v>1370.0</v>
      </c>
      <c r="O341" s="3" t="s">
        <v>1010</v>
      </c>
      <c r="P341" s="3" t="s">
        <v>36</v>
      </c>
      <c r="Q341" s="3" t="s">
        <v>37</v>
      </c>
      <c r="R341" s="3">
        <v>13.0</v>
      </c>
      <c r="S341" s="8">
        <v>196.0</v>
      </c>
      <c r="T341" s="9">
        <v>374.99</v>
      </c>
      <c r="U341" s="10">
        <v>42479.0</v>
      </c>
      <c r="V341" s="3" t="s">
        <v>336</v>
      </c>
      <c r="W341" s="3"/>
      <c r="X341" s="3"/>
      <c r="Y341" s="3"/>
      <c r="Z341" s="3"/>
    </row>
    <row r="342" ht="11.25" customHeight="1">
      <c r="A342" s="15" t="str">
        <f t="array" ref="A342">IF(ISNA(MATCH($E342,'License characters'!$G$2:$G$10186,0))=TRUE,0,INDEX('License characters'!$A$2:$AH$10186,MATCH($E342,'License characters'!$G$2:$G$10186,0),A$1))</f>
        <v>Nintendo</v>
      </c>
      <c r="B342" s="16" t="str">
        <f t="array" ref="B342">IF(ISNA(MATCH($E342,'License characters'!$G$2:$G$10186,0))=TRUE,0,INDEX('License characters'!$G$2:$AH$10186,MATCH($E342,'License characters'!$G$2:$G$10186,0),B$1))</f>
        <v>SSLNSCE</v>
      </c>
      <c r="C342" s="14"/>
      <c r="D342" s="14"/>
      <c r="E342" s="7">
        <v>161.0</v>
      </c>
      <c r="F342" s="3" t="s">
        <v>1146</v>
      </c>
      <c r="G342" s="3" t="s">
        <v>177</v>
      </c>
      <c r="H342" s="3" t="s">
        <v>566</v>
      </c>
      <c r="I342" s="3"/>
      <c r="J342" s="3">
        <v>500.0</v>
      </c>
      <c r="K342" s="3">
        <v>8.0</v>
      </c>
      <c r="L342" s="3">
        <v>1.0</v>
      </c>
      <c r="M342" s="3">
        <v>3.0</v>
      </c>
      <c r="N342" s="3">
        <v>1030.0</v>
      </c>
      <c r="O342" s="3" t="s">
        <v>338</v>
      </c>
      <c r="P342" s="3" t="s">
        <v>176</v>
      </c>
      <c r="Q342" s="3" t="s">
        <v>177</v>
      </c>
      <c r="R342" s="3">
        <v>101.0</v>
      </c>
      <c r="S342" s="8">
        <v>353.0</v>
      </c>
      <c r="T342" s="9">
        <v>349.99</v>
      </c>
      <c r="U342" s="10">
        <v>42458.0</v>
      </c>
      <c r="V342" s="3" t="s">
        <v>336</v>
      </c>
      <c r="W342" s="3"/>
      <c r="X342" s="3"/>
      <c r="Y342" s="3"/>
      <c r="Z342" s="3"/>
    </row>
    <row r="343" ht="11.25" customHeight="1">
      <c r="A343" s="15" t="str">
        <f t="array" ref="A343">IF(ISNA(MATCH($E343,'License characters'!$G$2:$G$10186,0))=TRUE,0,INDEX('License characters'!$A$2:$AH$10186,MATCH($E343,'License characters'!$G$2:$G$10186,0),A$1))</f>
        <v>Nintendo</v>
      </c>
      <c r="B343" s="16" t="str">
        <f t="array" ref="B343">IF(ISNA(MATCH($E343,'License characters'!$G$2:$G$10186,0))=TRUE,0,INDEX('License characters'!$G$2:$AH$10186,MATCH($E343,'License characters'!$G$2:$G$10186,0),B$1))</f>
        <v>SSBASE</v>
      </c>
      <c r="C343" s="14"/>
      <c r="D343" s="14"/>
      <c r="E343" s="7">
        <v>160.0</v>
      </c>
      <c r="F343" s="3" t="s">
        <v>1147</v>
      </c>
      <c r="G343" s="3" t="s">
        <v>1148</v>
      </c>
      <c r="H343" s="3" t="s">
        <v>566</v>
      </c>
      <c r="I343" s="3"/>
      <c r="J343" s="3">
        <v>100.0</v>
      </c>
      <c r="K343" s="3">
        <v>0.0</v>
      </c>
      <c r="L343" s="3">
        <v>0.0</v>
      </c>
      <c r="M343" s="3">
        <v>2.0</v>
      </c>
      <c r="N343" s="3">
        <v>1030.0</v>
      </c>
      <c r="O343" s="3" t="s">
        <v>338</v>
      </c>
      <c r="P343" s="3" t="s">
        <v>176</v>
      </c>
      <c r="Q343" s="3" t="s">
        <v>177</v>
      </c>
      <c r="R343" s="3">
        <v>67.0</v>
      </c>
      <c r="S343" s="8">
        <v>5.0</v>
      </c>
      <c r="T343" s="9">
        <v>199.99</v>
      </c>
      <c r="U343" s="10">
        <v>42458.0</v>
      </c>
      <c r="V343" s="3" t="s">
        <v>336</v>
      </c>
      <c r="W343" s="3"/>
      <c r="X343" s="3"/>
      <c r="Y343" s="3"/>
      <c r="Z343" s="3"/>
    </row>
    <row r="344" ht="11.25" customHeight="1">
      <c r="A344" s="15" t="str">
        <f t="array" ref="A344">IF(ISNA(MATCH($E344,'License characters'!$G$2:$G$10186,0))=TRUE,0,INDEX('License characters'!$A$2:$AH$10186,MATCH($E344,'License characters'!$G$2:$G$10186,0),A$1))</f>
        <v>Nintendo</v>
      </c>
      <c r="B344" s="16" t="str">
        <f t="array" ref="B344">IF(ISNA(MATCH($E344,'License characters'!$G$2:$G$10186,0))=TRUE,0,INDEX('License characters'!$G$2:$AH$10186,MATCH($E344,'License characters'!$G$2:$G$10186,0),B$1))</f>
        <v>SFAWNX</v>
      </c>
      <c r="C344" s="14"/>
      <c r="D344" s="14"/>
      <c r="E344" s="7">
        <v>159.0</v>
      </c>
      <c r="F344" s="3" t="s">
        <v>1149</v>
      </c>
      <c r="G344" s="3" t="s">
        <v>1150</v>
      </c>
      <c r="H344" s="3"/>
      <c r="I344" s="3"/>
      <c r="J344" s="3">
        <v>500.0</v>
      </c>
      <c r="K344" s="3">
        <v>8.0</v>
      </c>
      <c r="L344" s="3">
        <v>1.0</v>
      </c>
      <c r="M344" s="3">
        <v>3.0</v>
      </c>
      <c r="N344" s="3">
        <v>1050.0</v>
      </c>
      <c r="O344" s="3" t="s">
        <v>765</v>
      </c>
      <c r="P344" s="3" t="s">
        <v>34</v>
      </c>
      <c r="Q344" s="3" t="s">
        <v>35</v>
      </c>
      <c r="R344" s="3">
        <v>441.0</v>
      </c>
      <c r="S344" s="8">
        <v>55.0</v>
      </c>
      <c r="T344" s="9">
        <v>299.99</v>
      </c>
      <c r="U344" s="10">
        <v>42416.0</v>
      </c>
      <c r="V344" s="3" t="s">
        <v>336</v>
      </c>
      <c r="W344" s="3"/>
      <c r="X344" s="3"/>
      <c r="Y344" s="3"/>
      <c r="Z344" s="3"/>
    </row>
    <row r="345" ht="11.25" customHeight="1">
      <c r="A345" s="15" t="str">
        <f t="array" ref="A345">IF(ISNA(MATCH($E345,'License characters'!$G$2:$G$10186,0))=TRUE,0,INDEX('License characters'!$A$2:$AH$10186,MATCH($E345,'License characters'!$G$2:$G$10186,0),A$1))</f>
        <v>Nintendo</v>
      </c>
      <c r="B345" s="16" t="str">
        <f t="array" ref="B345">IF(ISNA(MATCH($E345,'License characters'!$G$2:$G$10186,0))=TRUE,0,INDEX('License characters'!$G$2:$AH$10186,MATCH($E345,'License characters'!$G$2:$G$10186,0),B$1))</f>
        <v>SFAWN</v>
      </c>
      <c r="C345" s="14"/>
      <c r="D345" s="14"/>
      <c r="E345" s="7">
        <v>158.0</v>
      </c>
      <c r="F345" s="3" t="s">
        <v>1151</v>
      </c>
      <c r="G345" s="3" t="s">
        <v>35</v>
      </c>
      <c r="H345" s="3" t="s">
        <v>566</v>
      </c>
      <c r="I345" s="3"/>
      <c r="J345" s="3">
        <v>1000.0</v>
      </c>
      <c r="K345" s="3">
        <v>0.0</v>
      </c>
      <c r="L345" s="3">
        <v>0.0</v>
      </c>
      <c r="M345" s="3">
        <v>2.0</v>
      </c>
      <c r="N345" s="3">
        <v>1050.0</v>
      </c>
      <c r="O345" s="3" t="s">
        <v>765</v>
      </c>
      <c r="P345" s="3" t="s">
        <v>34</v>
      </c>
      <c r="Q345" s="3" t="s">
        <v>35</v>
      </c>
      <c r="R345" s="3">
        <v>36.0</v>
      </c>
      <c r="S345" s="8">
        <v>286.0</v>
      </c>
      <c r="T345" s="9">
        <v>279.99</v>
      </c>
      <c r="U345" s="10">
        <v>42416.0</v>
      </c>
      <c r="V345" s="3" t="s">
        <v>336</v>
      </c>
      <c r="W345" s="3"/>
      <c r="X345" s="3"/>
      <c r="Y345" s="3"/>
      <c r="Z345" s="3"/>
    </row>
    <row r="346" ht="11.25" customHeight="1">
      <c r="A346" s="15">
        <f t="array" ref="A346">IF(ISNA(MATCH($E346,'License characters'!$G$2:$G$10186,0))=TRUE,0,INDEX('License characters'!$A$2:$AH$10186,MATCH($E346,'License characters'!$G$2:$G$10186,0),A$1))</f>
        <v>0</v>
      </c>
      <c r="B346" s="16">
        <f t="array" ref="B346">IF(ISNA(MATCH($E346,'License characters'!$G$2:$G$10186,0))=TRUE,0,INDEX('License characters'!$G$2:$AH$10186,MATCH($E346,'License characters'!$G$2:$G$10186,0),B$1))</f>
        <v>0</v>
      </c>
      <c r="C346" s="14"/>
      <c r="D346" s="14"/>
      <c r="E346" s="7">
        <v>157.0</v>
      </c>
      <c r="F346" s="3" t="s">
        <v>1152</v>
      </c>
      <c r="G346" s="3" t="s">
        <v>1153</v>
      </c>
      <c r="H346" s="3"/>
      <c r="I346" s="3"/>
      <c r="J346" s="3">
        <v>3000.0</v>
      </c>
      <c r="K346" s="3">
        <v>0.0</v>
      </c>
      <c r="L346" s="3">
        <v>0.0</v>
      </c>
      <c r="M346" s="3">
        <v>2.0</v>
      </c>
      <c r="N346" s="3"/>
      <c r="O346" s="3"/>
      <c r="P346" s="3" t="s">
        <v>1154</v>
      </c>
      <c r="Q346" s="3" t="s">
        <v>1155</v>
      </c>
      <c r="R346" s="3">
        <v>44.0</v>
      </c>
      <c r="S346" s="8">
        <v>0.0</v>
      </c>
      <c r="T346" s="9">
        <v>299.99</v>
      </c>
      <c r="U346" s="10"/>
      <c r="V346" s="3"/>
      <c r="W346" s="3"/>
      <c r="X346" s="3"/>
      <c r="Y346" s="3"/>
      <c r="Z346" s="3"/>
    </row>
    <row r="347" ht="11.25" customHeight="1">
      <c r="A347" s="15" t="str">
        <f t="array" ref="A347">IF(ISNA(MATCH($E347,'License characters'!$G$2:$G$10186,0))=TRUE,0,INDEX('License characters'!$A$2:$AH$10186,MATCH($E347,'License characters'!$G$2:$G$10186,0),A$1))</f>
        <v>Capcom</v>
      </c>
      <c r="B347" s="16" t="str">
        <f t="array" ref="B347">IF(ISNA(MATCH($E347,'License characters'!$G$2:$G$10186,0))=TRUE,0,INDEX('License characters'!$G$2:$AH$10186,MATCH($E347,'License characters'!$G$2:$G$10186,0),B$1))</f>
        <v>OKAMMYX</v>
      </c>
      <c r="C347" s="14"/>
      <c r="D347" s="14"/>
      <c r="E347" s="7">
        <v>156.0</v>
      </c>
      <c r="F347" s="3" t="s">
        <v>1156</v>
      </c>
      <c r="G347" s="3" t="s">
        <v>1157</v>
      </c>
      <c r="H347" s="3" t="s">
        <v>566</v>
      </c>
      <c r="I347" s="3"/>
      <c r="J347" s="3">
        <v>1350.0</v>
      </c>
      <c r="K347" s="3">
        <v>10.0</v>
      </c>
      <c r="L347" s="3">
        <v>21.0</v>
      </c>
      <c r="M347" s="3">
        <v>3.0</v>
      </c>
      <c r="N347" s="3">
        <v>1220.0</v>
      </c>
      <c r="O347" s="3" t="s">
        <v>512</v>
      </c>
      <c r="P347" s="3" t="s">
        <v>185</v>
      </c>
      <c r="Q347" s="3" t="s">
        <v>186</v>
      </c>
      <c r="R347" s="3">
        <v>1336.0</v>
      </c>
      <c r="S347" s="8">
        <v>48.0</v>
      </c>
      <c r="T347" s="9">
        <v>384.99</v>
      </c>
      <c r="U347" s="10">
        <v>42374.0</v>
      </c>
      <c r="V347" s="3" t="s">
        <v>336</v>
      </c>
      <c r="W347" s="3"/>
      <c r="X347" s="3"/>
      <c r="Y347" s="3"/>
      <c r="Z347" s="3"/>
    </row>
    <row r="348" ht="11.25" customHeight="1">
      <c r="A348" s="15" t="str">
        <f t="array" ref="A348">IF(ISNA(MATCH($E348,'License characters'!$G$2:$G$10186,0))=TRUE,0,INDEX('License characters'!$A$2:$AH$10186,MATCH($E348,'License characters'!$G$2:$G$10186,0),A$1))</f>
        <v>Capcom</v>
      </c>
      <c r="B348" s="16" t="str">
        <f t="array" ref="B348">IF(ISNA(MATCH($E348,'License characters'!$G$2:$G$10186,0))=TRUE,0,INDEX('License characters'!$G$2:$AH$10186,MATCH($E348,'License characters'!$G$2:$G$10186,0),B$1))</f>
        <v>OKAMMY</v>
      </c>
      <c r="C348" s="14"/>
      <c r="D348" s="14"/>
      <c r="E348" s="7">
        <v>155.0</v>
      </c>
      <c r="F348" s="3" t="s">
        <v>1158</v>
      </c>
      <c r="G348" s="3" t="s">
        <v>186</v>
      </c>
      <c r="H348" s="3" t="s">
        <v>566</v>
      </c>
      <c r="I348" s="3"/>
      <c r="J348" s="3">
        <v>2000.0</v>
      </c>
      <c r="K348" s="3"/>
      <c r="L348" s="3"/>
      <c r="M348" s="3"/>
      <c r="N348" s="3">
        <v>1220.0</v>
      </c>
      <c r="O348" s="3" t="s">
        <v>512</v>
      </c>
      <c r="P348" s="3" t="s">
        <v>185</v>
      </c>
      <c r="Q348" s="3" t="s">
        <v>186</v>
      </c>
      <c r="R348" s="3">
        <v>221.0</v>
      </c>
      <c r="S348" s="8"/>
      <c r="T348" s="9">
        <v>349.99</v>
      </c>
      <c r="U348" s="10">
        <v>42374.0</v>
      </c>
      <c r="V348" s="3" t="s">
        <v>336</v>
      </c>
      <c r="W348" s="3"/>
      <c r="X348" s="3"/>
      <c r="Y348" s="3"/>
      <c r="Z348" s="3"/>
    </row>
    <row r="349" ht="11.25" customHeight="1">
      <c r="A349" s="15" t="str">
        <f t="array" ref="A349">IF(ISNA(MATCH($E349,'License characters'!$G$2:$G$10186,0))=TRUE,0,INDEX('License characters'!$A$2:$AH$10186,MATCH($E349,'License characters'!$G$2:$G$10186,0),A$1))</f>
        <v>Nintendo</v>
      </c>
      <c r="B349" s="16" t="str">
        <f t="array" ref="B349">IF(ISNA(MATCH($E349,'License characters'!$G$2:$G$10186,0))=TRUE,0,INDEX('License characters'!$G$2:$AH$10186,MATCH($E349,'License characters'!$G$2:$G$10186,0),B$1))</f>
        <v>ZGNPZ</v>
      </c>
      <c r="C349" s="14"/>
      <c r="D349" s="14"/>
      <c r="E349" s="7">
        <v>154.0</v>
      </c>
      <c r="F349" s="3" t="s">
        <v>1159</v>
      </c>
      <c r="G349" s="3" t="s">
        <v>1160</v>
      </c>
      <c r="H349" s="3" t="s">
        <v>566</v>
      </c>
      <c r="I349" s="3"/>
      <c r="J349" s="3">
        <v>1250.0</v>
      </c>
      <c r="K349" s="3">
        <v>8.0</v>
      </c>
      <c r="L349" s="3">
        <v>1.0</v>
      </c>
      <c r="M349" s="3">
        <v>3.0</v>
      </c>
      <c r="N349" s="3">
        <v>1030.0</v>
      </c>
      <c r="O349" s="3" t="s">
        <v>338</v>
      </c>
      <c r="P349" s="3" t="s">
        <v>178</v>
      </c>
      <c r="Q349" s="3" t="s">
        <v>179</v>
      </c>
      <c r="R349" s="3">
        <v>298.0</v>
      </c>
      <c r="S349" s="8">
        <v>848.0</v>
      </c>
      <c r="T349" s="9">
        <v>349.99</v>
      </c>
      <c r="U349" s="10">
        <v>42353.0</v>
      </c>
      <c r="V349" s="3" t="s">
        <v>336</v>
      </c>
      <c r="W349" s="3"/>
      <c r="X349" s="3"/>
      <c r="Y349" s="3"/>
      <c r="Z349" s="3"/>
    </row>
    <row r="350" ht="11.25" customHeight="1">
      <c r="A350" s="15" t="str">
        <f t="array" ref="A350">IF(ISNA(MATCH($E350,'License characters'!$G$2:$G$10186,0))=TRUE,0,INDEX('License characters'!$A$2:$AH$10186,MATCH($E350,'License characters'!$G$2:$G$10186,0),A$1))</f>
        <v>Capcom</v>
      </c>
      <c r="B350" s="16" t="str">
        <f t="array" ref="B350">IF(ISNA(MATCH($E350,'License characters'!$G$2:$G$10186,0))=TRUE,0,INDEX('License characters'!$G$2:$AH$10186,MATCH($E350,'License characters'!$G$2:$G$10186,0),B$1))</f>
        <v>MMZX</v>
      </c>
      <c r="C350" s="14"/>
      <c r="D350" s="14"/>
      <c r="E350" s="7">
        <v>153.0</v>
      </c>
      <c r="F350" s="3" t="s">
        <v>1161</v>
      </c>
      <c r="G350" s="3" t="s">
        <v>1162</v>
      </c>
      <c r="H350" s="3" t="s">
        <v>566</v>
      </c>
      <c r="I350" s="3"/>
      <c r="J350" s="3">
        <v>200.0</v>
      </c>
      <c r="K350" s="3">
        <v>0.0</v>
      </c>
      <c r="L350" s="3">
        <v>0.0</v>
      </c>
      <c r="M350" s="3">
        <v>3.0</v>
      </c>
      <c r="N350" s="3">
        <v>1220.0</v>
      </c>
      <c r="O350" s="3" t="s">
        <v>512</v>
      </c>
      <c r="P350" s="3" t="s">
        <v>183</v>
      </c>
      <c r="Q350" s="3" t="s">
        <v>184</v>
      </c>
      <c r="R350" s="3">
        <v>10.0</v>
      </c>
      <c r="S350" s="8"/>
      <c r="T350" s="9">
        <v>299.99</v>
      </c>
      <c r="U350" s="10"/>
      <c r="V350" s="3" t="s">
        <v>336</v>
      </c>
      <c r="W350" s="3"/>
      <c r="X350" s="3"/>
      <c r="Y350" s="3"/>
      <c r="Z350" s="3"/>
    </row>
    <row r="351" ht="11.25" customHeight="1">
      <c r="A351" s="15" t="str">
        <f t="array" ref="A351">IF(ISNA(MATCH($E351,'License characters'!$G$2:$G$10186,0))=TRUE,0,INDEX('License characters'!$A$2:$AH$10186,MATCH($E351,'License characters'!$G$2:$G$10186,0),A$1))</f>
        <v>Capcom</v>
      </c>
      <c r="B351" s="16" t="str">
        <f t="array" ref="B351">IF(ISNA(MATCH($E351,'License characters'!$G$2:$G$10186,0))=TRUE,0,INDEX('License characters'!$G$2:$AH$10186,MATCH($E351,'License characters'!$G$2:$G$10186,0),B$1))</f>
        <v>MMZR</v>
      </c>
      <c r="C351" s="14"/>
      <c r="D351" s="14"/>
      <c r="E351" s="7">
        <v>152.0</v>
      </c>
      <c r="F351" s="3" t="s">
        <v>1163</v>
      </c>
      <c r="G351" s="3" t="s">
        <v>1164</v>
      </c>
      <c r="H351" s="3" t="s">
        <v>566</v>
      </c>
      <c r="I351" s="3"/>
      <c r="J351" s="3">
        <v>1000.0</v>
      </c>
      <c r="K351" s="3">
        <v>0.0</v>
      </c>
      <c r="L351" s="3">
        <v>0.0</v>
      </c>
      <c r="M351" s="3">
        <v>2.0</v>
      </c>
      <c r="N351" s="3">
        <v>1220.0</v>
      </c>
      <c r="O351" s="3" t="s">
        <v>512</v>
      </c>
      <c r="P351" s="3" t="s">
        <v>183</v>
      </c>
      <c r="Q351" s="3" t="s">
        <v>184</v>
      </c>
      <c r="R351" s="3">
        <v>1.0</v>
      </c>
      <c r="S351" s="8"/>
      <c r="T351" s="9">
        <v>259.99</v>
      </c>
      <c r="U351" s="10"/>
      <c r="V351" s="3" t="s">
        <v>336</v>
      </c>
      <c r="W351" s="3"/>
      <c r="X351" s="3"/>
      <c r="Y351" s="3"/>
      <c r="Z351" s="3"/>
    </row>
    <row r="352" ht="11.25" customHeight="1">
      <c r="A352" s="15" t="str">
        <f t="array" ref="A352">IF(ISNA(MATCH($E352,'License characters'!$G$2:$G$10186,0))=TRUE,0,INDEX('License characters'!$A$2:$AH$10186,MATCH($E352,'License characters'!$G$2:$G$10186,0),A$1))</f>
        <v>Sega</v>
      </c>
      <c r="B352" s="16" t="str">
        <f t="array" ref="B352">IF(ISNA(MATCH($E352,'License characters'!$G$2:$G$10186,0))=TRUE,0,INDEX('License characters'!$G$2:$AH$10186,MATCH($E352,'License characters'!$G$2:$G$10186,0),B$1))</f>
        <v>SHENLANRE</v>
      </c>
      <c r="C352" s="14"/>
      <c r="D352" s="14"/>
      <c r="E352" s="7">
        <v>151.0</v>
      </c>
      <c r="F352" s="3" t="s">
        <v>1165</v>
      </c>
      <c r="G352" s="3" t="s">
        <v>1166</v>
      </c>
      <c r="H352" s="3" t="s">
        <v>566</v>
      </c>
      <c r="I352" s="3"/>
      <c r="J352" s="3">
        <v>750.0</v>
      </c>
      <c r="K352" s="3">
        <v>5.0</v>
      </c>
      <c r="L352" s="3">
        <v>0.0</v>
      </c>
      <c r="M352" s="3">
        <v>2.0</v>
      </c>
      <c r="N352" s="3">
        <v>1400.0</v>
      </c>
      <c r="O352" s="3" t="s">
        <v>571</v>
      </c>
      <c r="P352" s="3" t="s">
        <v>84</v>
      </c>
      <c r="Q352" s="3" t="s">
        <v>85</v>
      </c>
      <c r="R352" s="3">
        <v>60.0</v>
      </c>
      <c r="S352" s="8">
        <v>217.0</v>
      </c>
      <c r="T352" s="9">
        <v>209.99</v>
      </c>
      <c r="U352" s="10">
        <v>42312.0</v>
      </c>
      <c r="V352" s="3" t="s">
        <v>336</v>
      </c>
      <c r="W352" s="3"/>
      <c r="X352" s="3"/>
      <c r="Y352" s="3"/>
      <c r="Z352" s="3"/>
    </row>
    <row r="353" ht="11.25" customHeight="1">
      <c r="A353" s="15" t="str">
        <f t="array" ref="A353">IF(ISNA(MATCH($E353,'License characters'!$G$2:$G$10186,0))=TRUE,0,INDEX('License characters'!$A$2:$AH$10186,MATCH($E353,'License characters'!$G$2:$G$10186,0),A$1))</f>
        <v>Sega</v>
      </c>
      <c r="B353" s="16" t="str">
        <f t="array" ref="B353">IF(ISNA(MATCH($E353,'License characters'!$G$2:$G$10186,0))=TRUE,0,INDEX('License characters'!$G$2:$AH$10186,MATCH($E353,'License characters'!$G$2:$G$10186,0),B$1))</f>
        <v>SHENLANDEX</v>
      </c>
      <c r="C353" s="14"/>
      <c r="D353" s="14"/>
      <c r="E353" s="7">
        <v>150.0</v>
      </c>
      <c r="F353" s="3" t="s">
        <v>1167</v>
      </c>
      <c r="G353" s="3" t="s">
        <v>1168</v>
      </c>
      <c r="H353" s="3" t="s">
        <v>566</v>
      </c>
      <c r="I353" s="3"/>
      <c r="J353" s="3">
        <v>275.0</v>
      </c>
      <c r="K353" s="3">
        <v>5.0</v>
      </c>
      <c r="L353" s="3">
        <v>2.0</v>
      </c>
      <c r="M353" s="3">
        <v>3.0</v>
      </c>
      <c r="N353" s="3">
        <v>1400.0</v>
      </c>
      <c r="O353" s="3" t="s">
        <v>571</v>
      </c>
      <c r="P353" s="3" t="s">
        <v>84</v>
      </c>
      <c r="Q353" s="3" t="s">
        <v>85</v>
      </c>
      <c r="R353" s="3">
        <v>265.0</v>
      </c>
      <c r="S353" s="8">
        <v>10.0</v>
      </c>
      <c r="T353" s="9">
        <v>234.99</v>
      </c>
      <c r="U353" s="10">
        <v>42312.0</v>
      </c>
      <c r="V353" s="3" t="s">
        <v>336</v>
      </c>
      <c r="W353" s="3"/>
      <c r="X353" s="3"/>
      <c r="Y353" s="3"/>
      <c r="Z353" s="3"/>
    </row>
    <row r="354" ht="11.25" customHeight="1">
      <c r="A354" s="15" t="str">
        <f t="array" ref="A354">IF(ISNA(MATCH($E354,'License characters'!$G$2:$G$10186,0))=TRUE,0,INDEX('License characters'!$A$2:$AH$10186,MATCH($E354,'License characters'!$G$2:$G$10186,0),A$1))</f>
        <v>Konami</v>
      </c>
      <c r="B354" s="16" t="str">
        <f t="array" ref="B354">IF(ISNA(MATCH($E354,'License characters'!$G$2:$G$10186,0))=TRUE,0,INDEX('License characters'!$G$2:$AH$10186,MATCH($E354,'License characters'!$G$2:$G$10186,0),B$1))</f>
        <v>CVSIMBEX</v>
      </c>
      <c r="C354" s="14"/>
      <c r="D354" s="14"/>
      <c r="E354" s="7">
        <v>149.0</v>
      </c>
      <c r="F354" s="3" t="s">
        <v>1169</v>
      </c>
      <c r="G354" s="3" t="s">
        <v>1170</v>
      </c>
      <c r="H354" s="3" t="s">
        <v>566</v>
      </c>
      <c r="I354" s="3"/>
      <c r="J354" s="3">
        <v>299.0</v>
      </c>
      <c r="K354" s="3">
        <v>6.0</v>
      </c>
      <c r="L354" s="3">
        <v>1.0</v>
      </c>
      <c r="M354" s="3">
        <v>3.0</v>
      </c>
      <c r="N354" s="3">
        <v>1310.0</v>
      </c>
      <c r="O354" s="3" t="s">
        <v>370</v>
      </c>
      <c r="P354" s="3" t="s">
        <v>32</v>
      </c>
      <c r="Q354" s="3" t="s">
        <v>33</v>
      </c>
      <c r="R354" s="3">
        <v>164.0</v>
      </c>
      <c r="S354" s="8">
        <v>94.0</v>
      </c>
      <c r="T354" s="9">
        <v>439.99</v>
      </c>
      <c r="U354" s="10">
        <v>42291.0</v>
      </c>
      <c r="V354" s="3" t="s">
        <v>336</v>
      </c>
      <c r="W354" s="3"/>
      <c r="X354" s="3"/>
      <c r="Y354" s="3"/>
      <c r="Z354" s="3"/>
    </row>
    <row r="355" ht="11.25" customHeight="1">
      <c r="A355" s="15" t="str">
        <f t="array" ref="A355">IF(ISNA(MATCH($E355,'License characters'!$G$2:$G$10186,0))=TRUE,0,INDEX('License characters'!$A$2:$AH$10186,MATCH($E355,'License characters'!$G$2:$G$10186,0),A$1))</f>
        <v>Konami</v>
      </c>
      <c r="B355" s="16" t="str">
        <f t="array" ref="B355">IF(ISNA(MATCH($E355,'License characters'!$G$2:$G$10186,0))=TRUE,0,INDEX('License characters'!$G$2:$AH$10186,MATCH($E355,'License characters'!$G$2:$G$10186,0),B$1))</f>
        <v>CVSIMREG</v>
      </c>
      <c r="C355" s="14"/>
      <c r="D355" s="14"/>
      <c r="E355" s="7">
        <v>148.0</v>
      </c>
      <c r="F355" s="3" t="s">
        <v>1171</v>
      </c>
      <c r="G355" s="3" t="s">
        <v>33</v>
      </c>
      <c r="H355" s="3"/>
      <c r="I355" s="3"/>
      <c r="J355" s="3">
        <v>750.0</v>
      </c>
      <c r="K355" s="3">
        <v>0.0</v>
      </c>
      <c r="L355" s="3">
        <v>0.0</v>
      </c>
      <c r="M355" s="3">
        <v>2.0</v>
      </c>
      <c r="N355" s="3">
        <v>1310.0</v>
      </c>
      <c r="O355" s="3" t="s">
        <v>370</v>
      </c>
      <c r="P355" s="3" t="s">
        <v>32</v>
      </c>
      <c r="Q355" s="3" t="s">
        <v>33</v>
      </c>
      <c r="R355" s="3">
        <v>12.0</v>
      </c>
      <c r="S355" s="8">
        <v>450.0</v>
      </c>
      <c r="T355" s="9">
        <v>399.99</v>
      </c>
      <c r="U355" s="10">
        <v>42291.0</v>
      </c>
      <c r="V355" s="3" t="s">
        <v>336</v>
      </c>
      <c r="W355" s="3"/>
      <c r="X355" s="3"/>
      <c r="Y355" s="3"/>
      <c r="Z355" s="3"/>
    </row>
    <row r="356" ht="11.25" customHeight="1">
      <c r="A356" s="15" t="str">
        <f t="array" ref="A356">IF(ISNA(MATCH($E356,'License characters'!$G$2:$G$10186,0))=TRUE,0,INDEX('License characters'!$A$2:$AH$10186,MATCH($E356,'License characters'!$G$2:$G$10186,0),A$1))</f>
        <v>Nintendo</v>
      </c>
      <c r="B356" s="16" t="str">
        <f t="array" ref="B356">IF(ISNA(MATCH($E356,'License characters'!$G$2:$G$10186,0))=TRUE,0,INDEX('License characters'!$G$2:$AH$10186,MATCH($E356,'License characters'!$G$2:$G$10186,0),B$1))</f>
        <v>SMLCAT</v>
      </c>
      <c r="C356" s="14"/>
      <c r="D356" s="14"/>
      <c r="E356" s="7">
        <v>146.0</v>
      </c>
      <c r="F356" s="3" t="s">
        <v>1172</v>
      </c>
      <c r="G356" s="3" t="s">
        <v>1173</v>
      </c>
      <c r="H356" s="3" t="s">
        <v>566</v>
      </c>
      <c r="I356" s="3"/>
      <c r="J356" s="3">
        <v>125.0</v>
      </c>
      <c r="K356" s="3">
        <v>8.0</v>
      </c>
      <c r="L356" s="3">
        <v>18.0</v>
      </c>
      <c r="M356" s="3">
        <v>2.0</v>
      </c>
      <c r="N356" s="3">
        <v>1010.0</v>
      </c>
      <c r="O356" s="3" t="s">
        <v>1174</v>
      </c>
      <c r="P356" s="3" t="s">
        <v>164</v>
      </c>
      <c r="Q356" s="3" t="s">
        <v>165</v>
      </c>
      <c r="R356" s="3">
        <v>179.0</v>
      </c>
      <c r="S356" s="8">
        <v>0.0</v>
      </c>
      <c r="T356" s="9">
        <v>399.99</v>
      </c>
      <c r="U356" s="10">
        <v>42270.0</v>
      </c>
      <c r="V356" s="3" t="s">
        <v>336</v>
      </c>
      <c r="W356" s="3"/>
      <c r="X356" s="3"/>
      <c r="Y356" s="3"/>
      <c r="Z356" s="3"/>
    </row>
    <row r="357" ht="11.25" customHeight="1">
      <c r="A357" s="15" t="str">
        <f t="array" ref="A357">IF(ISNA(MATCH($E357,'License characters'!$G$2:$G$10186,0))=TRUE,0,INDEX('License characters'!$A$2:$AH$10186,MATCH($E357,'License characters'!$G$2:$G$10186,0),A$1))</f>
        <v>Nintendo</v>
      </c>
      <c r="B357" s="16" t="str">
        <f t="array" ref="B357">IF(ISNA(MATCH($E357,'License characters'!$G$2:$G$10186,0))=TRUE,0,INDEX('License characters'!$G$2:$AH$10186,MATCH($E357,'License characters'!$G$2:$G$10186,0),B$1))</f>
        <v>SMCMX</v>
      </c>
      <c r="C357" s="14"/>
      <c r="D357" s="14"/>
      <c r="E357" s="7">
        <v>145.0</v>
      </c>
      <c r="F357" s="3" t="s">
        <v>1175</v>
      </c>
      <c r="G357" s="3" t="s">
        <v>1176</v>
      </c>
      <c r="H357" s="3"/>
      <c r="I357" s="3"/>
      <c r="J357" s="3">
        <v>750.0</v>
      </c>
      <c r="K357" s="3">
        <v>8.0</v>
      </c>
      <c r="L357" s="3">
        <v>0.0</v>
      </c>
      <c r="M357" s="3">
        <v>3.0</v>
      </c>
      <c r="N357" s="3">
        <v>1010.0</v>
      </c>
      <c r="O357" s="3" t="s">
        <v>744</v>
      </c>
      <c r="P357" s="3" t="s">
        <v>164</v>
      </c>
      <c r="Q357" s="3" t="s">
        <v>165</v>
      </c>
      <c r="R357" s="3">
        <v>175.0</v>
      </c>
      <c r="S357" s="8">
        <v>120.0</v>
      </c>
      <c r="T357" s="9">
        <v>259.99</v>
      </c>
      <c r="U357" s="10">
        <v>42270.0</v>
      </c>
      <c r="V357" s="3" t="s">
        <v>336</v>
      </c>
      <c r="W357" s="3"/>
      <c r="X357" s="3"/>
      <c r="Y357" s="3"/>
      <c r="Z357" s="3"/>
    </row>
    <row r="358" ht="11.25" customHeight="1">
      <c r="A358" s="15" t="str">
        <f t="array" ref="A358">IF(ISNA(MATCH($E358,'License characters'!$G$2:$G$10186,0))=TRUE,0,INDEX('License characters'!$A$2:$AH$10186,MATCH($E358,'License characters'!$G$2:$G$10186,0),A$1))</f>
        <v>Nintendo</v>
      </c>
      <c r="B358" s="16" t="str">
        <f t="array" ref="B358">IF(ISNA(MATCH($E358,'License characters'!$G$2:$G$10186,0))=TRUE,0,INDEX('License characters'!$G$2:$AH$10186,MATCH($E358,'License characters'!$G$2:$G$10186,0),B$1))</f>
        <v>SMCMR</v>
      </c>
      <c r="C358" s="14"/>
      <c r="D358" s="14"/>
      <c r="E358" s="7">
        <v>144.0</v>
      </c>
      <c r="F358" s="3" t="s">
        <v>1177</v>
      </c>
      <c r="G358" s="3" t="s">
        <v>1178</v>
      </c>
      <c r="H358" s="3" t="s">
        <v>566</v>
      </c>
      <c r="I358" s="3"/>
      <c r="J358" s="3">
        <v>2000.0</v>
      </c>
      <c r="K358" s="3">
        <v>0.0</v>
      </c>
      <c r="L358" s="3">
        <v>0.0</v>
      </c>
      <c r="M358" s="3">
        <v>2.0</v>
      </c>
      <c r="N358" s="3">
        <v>1010.0</v>
      </c>
      <c r="O358" s="3" t="s">
        <v>744</v>
      </c>
      <c r="P358" s="3" t="s">
        <v>164</v>
      </c>
      <c r="Q358" s="3" t="s">
        <v>165</v>
      </c>
      <c r="R358" s="3">
        <v>27.0</v>
      </c>
      <c r="S358" s="8">
        <v>575.0</v>
      </c>
      <c r="T358" s="9">
        <v>209.99</v>
      </c>
      <c r="U358" s="10">
        <v>42270.0</v>
      </c>
      <c r="V358" s="3" t="s">
        <v>336</v>
      </c>
      <c r="W358" s="3"/>
      <c r="X358" s="3"/>
      <c r="Y358" s="3"/>
      <c r="Z358" s="3"/>
    </row>
    <row r="359" ht="11.25" customHeight="1">
      <c r="A359" s="15" t="str">
        <f t="array" ref="A359">IF(ISNA(MATCH($E359,'License characters'!$G$2:$G$10186,0))=TRUE,0,INDEX('License characters'!$A$2:$AH$10186,MATCH($E359,'License characters'!$G$2:$G$10186,0),A$1))</f>
        <v>Warpstar</v>
      </c>
      <c r="B359" s="16" t="str">
        <f t="array" ref="B359">IF(ISNA(MATCH($E359,'License characters'!$G$2:$G$10186,0))=TRUE,0,INDEX('License characters'!$G$2:$AH$10186,MATCH($E359,'License characters'!$G$2:$G$10186,0),B$1))</f>
        <v>KMETK</v>
      </c>
      <c r="C359" s="14"/>
      <c r="D359" s="14"/>
      <c r="E359" s="7">
        <v>143.0</v>
      </c>
      <c r="F359" s="3" t="s">
        <v>1179</v>
      </c>
      <c r="G359" s="3" t="s">
        <v>1180</v>
      </c>
      <c r="H359" s="3"/>
      <c r="I359" s="3"/>
      <c r="J359" s="3">
        <v>1000.0</v>
      </c>
      <c r="K359" s="3">
        <v>6.0</v>
      </c>
      <c r="L359" s="3">
        <v>0.0</v>
      </c>
      <c r="M359" s="3">
        <v>2.0</v>
      </c>
      <c r="N359" s="3">
        <v>1410.0</v>
      </c>
      <c r="O359" s="3" t="s">
        <v>505</v>
      </c>
      <c r="P359" s="3" t="s">
        <v>204</v>
      </c>
      <c r="Q359" s="3" t="s">
        <v>205</v>
      </c>
      <c r="R359" s="3">
        <v>20.0</v>
      </c>
      <c r="S359" s="8">
        <v>326.0</v>
      </c>
      <c r="T359" s="9">
        <v>239.99</v>
      </c>
      <c r="U359" s="10">
        <v>42213.0</v>
      </c>
      <c r="V359" s="3"/>
      <c r="W359" s="3"/>
      <c r="X359" s="3"/>
      <c r="Y359" s="3"/>
      <c r="Z359" s="3"/>
    </row>
    <row r="360" ht="11.25" customHeight="1">
      <c r="A360" s="15" t="str">
        <f t="array" ref="A360">IF(ISNA(MATCH($E360,'License characters'!$G$2:$G$10186,0))=TRUE,0,INDEX('License characters'!$A$2:$AH$10186,MATCH($E360,'License characters'!$G$2:$G$10186,0),A$1))</f>
        <v>Warpstar</v>
      </c>
      <c r="B360" s="16" t="str">
        <f t="array" ref="B360">IF(ISNA(MATCH($E360,'License characters'!$G$2:$G$10186,0))=TRUE,0,INDEX('License characters'!$G$2:$AH$10186,MATCH($E360,'License characters'!$G$2:$G$10186,0),B$1))</f>
        <v>KMETKX</v>
      </c>
      <c r="C360" s="14"/>
      <c r="D360" s="14"/>
      <c r="E360" s="7">
        <v>142.0</v>
      </c>
      <c r="F360" s="3" t="s">
        <v>1181</v>
      </c>
      <c r="G360" s="3" t="s">
        <v>1182</v>
      </c>
      <c r="H360" s="3"/>
      <c r="I360" s="3"/>
      <c r="J360" s="3">
        <v>500.0</v>
      </c>
      <c r="K360" s="3">
        <v>6.0</v>
      </c>
      <c r="L360" s="3">
        <v>1.0</v>
      </c>
      <c r="M360" s="3">
        <v>3.0</v>
      </c>
      <c r="N360" s="3">
        <v>1410.0</v>
      </c>
      <c r="O360" s="3" t="s">
        <v>505</v>
      </c>
      <c r="P360" s="3" t="s">
        <v>204</v>
      </c>
      <c r="Q360" s="3" t="s">
        <v>205</v>
      </c>
      <c r="R360" s="3">
        <v>133.0</v>
      </c>
      <c r="S360" s="8">
        <v>165.0</v>
      </c>
      <c r="T360" s="9">
        <v>259.99</v>
      </c>
      <c r="U360" s="10">
        <v>42213.0</v>
      </c>
      <c r="V360" s="3"/>
      <c r="W360" s="3"/>
      <c r="X360" s="3"/>
      <c r="Y360" s="3"/>
      <c r="Z360" s="3"/>
    </row>
    <row r="361" ht="11.25" customHeight="1">
      <c r="A361" s="15" t="str">
        <f t="array" ref="A361">IF(ISNA(MATCH($E361,'License characters'!$G$2:$G$10186,0))=TRUE,0,INDEX('License characters'!$A$2:$AH$10186,MATCH($E361,'License characters'!$G$2:$G$10186,0),A$1))</f>
        <v>Sega</v>
      </c>
      <c r="B361" s="16" t="str">
        <f t="array" ref="B361">IF(ISNA(MATCH($E361,'License characters'!$G$2:$G$10186,0))=TRUE,0,INDEX('License characters'!$G$2:$AH$10186,MATCH($E361,'License characters'!$G$2:$G$10186,0),B$1))</f>
        <v>STHSUSX</v>
      </c>
      <c r="C361" s="14"/>
      <c r="D361" s="14"/>
      <c r="E361" s="7">
        <v>141.0</v>
      </c>
      <c r="F361" s="3" t="s">
        <v>1183</v>
      </c>
      <c r="G361" s="3" t="s">
        <v>1184</v>
      </c>
      <c r="H361" s="3"/>
      <c r="I361" s="3"/>
      <c r="J361" s="3">
        <v>600.0</v>
      </c>
      <c r="K361" s="3">
        <v>5.0</v>
      </c>
      <c r="L361" s="3">
        <v>0.0</v>
      </c>
      <c r="M361" s="3">
        <v>3.0</v>
      </c>
      <c r="N361" s="3">
        <v>1400.0</v>
      </c>
      <c r="O361" s="3" t="s">
        <v>571</v>
      </c>
      <c r="P361" s="3" t="s">
        <v>30</v>
      </c>
      <c r="Q361" s="3" t="s">
        <v>31</v>
      </c>
      <c r="R361" s="3">
        <v>284.0</v>
      </c>
      <c r="S361" s="8">
        <v>89.0</v>
      </c>
      <c r="T361" s="9">
        <v>249.99</v>
      </c>
      <c r="U361" s="10">
        <v>42129.0</v>
      </c>
      <c r="V361" s="3" t="s">
        <v>336</v>
      </c>
      <c r="W361" s="3"/>
      <c r="X361" s="3"/>
      <c r="Y361" s="3"/>
      <c r="Z361" s="3"/>
    </row>
    <row r="362" ht="11.25" customHeight="1">
      <c r="A362" s="15" t="str">
        <f t="array" ref="A362">IF(ISNA(MATCH($E362,'License characters'!$G$2:$G$10186,0))=TRUE,0,INDEX('License characters'!$A$2:$AH$10186,MATCH($E362,'License characters'!$G$2:$G$10186,0),A$1))</f>
        <v>Sega</v>
      </c>
      <c r="B362" s="16" t="str">
        <f t="array" ref="B362">IF(ISNA(MATCH($E362,'License characters'!$G$2:$G$10186,0))=TRUE,0,INDEX('License characters'!$G$2:$AH$10186,MATCH($E362,'License characters'!$G$2:$G$10186,0),B$1))</f>
        <v>STHSUS</v>
      </c>
      <c r="C362" s="14"/>
      <c r="D362" s="14"/>
      <c r="E362" s="7">
        <v>140.0</v>
      </c>
      <c r="F362" s="3" t="s">
        <v>1185</v>
      </c>
      <c r="G362" s="3" t="s">
        <v>31</v>
      </c>
      <c r="H362" s="3" t="s">
        <v>566</v>
      </c>
      <c r="I362" s="3"/>
      <c r="J362" s="3">
        <v>1500.0</v>
      </c>
      <c r="K362" s="3">
        <v>0.0</v>
      </c>
      <c r="L362" s="3">
        <v>0.0</v>
      </c>
      <c r="M362" s="3">
        <v>2.0</v>
      </c>
      <c r="N362" s="3">
        <v>1400.0</v>
      </c>
      <c r="O362" s="3" t="s">
        <v>571</v>
      </c>
      <c r="P362" s="3" t="s">
        <v>30</v>
      </c>
      <c r="Q362" s="3" t="s">
        <v>1186</v>
      </c>
      <c r="R362" s="3">
        <v>81.0</v>
      </c>
      <c r="S362" s="8">
        <v>421.0</v>
      </c>
      <c r="T362" s="9">
        <v>224.99</v>
      </c>
      <c r="U362" s="10">
        <v>42129.0</v>
      </c>
      <c r="V362" s="3" t="s">
        <v>336</v>
      </c>
      <c r="W362" s="3"/>
      <c r="X362" s="3"/>
      <c r="Y362" s="3"/>
      <c r="Z362" s="3"/>
    </row>
    <row r="363" ht="11.25" customHeight="1">
      <c r="A363" s="15" t="str">
        <f t="array" ref="A363">IF(ISNA(MATCH($E363,'License characters'!$G$2:$G$10186,0))=TRUE,0,INDEX('License characters'!$A$2:$AH$10186,MATCH($E363,'License characters'!$G$2:$G$10186,0),A$1))</f>
        <v>Capcom</v>
      </c>
      <c r="B363" s="16" t="str">
        <f t="array" ref="B363">IF(ISNA(MATCH($E363,'License characters'!$G$2:$G$10186,0))=TRUE,0,INDEX('License characters'!$G$2:$AH$10186,MATCH($E363,'License characters'!$G$2:$G$10186,0),B$1))</f>
        <v>MMCPM</v>
      </c>
      <c r="C363" s="14"/>
      <c r="D363" s="14"/>
      <c r="E363" s="7">
        <v>139.0</v>
      </c>
      <c r="F363" s="3" t="s">
        <v>1187</v>
      </c>
      <c r="G363" s="3" t="s">
        <v>1188</v>
      </c>
      <c r="H363" s="3" t="s">
        <v>566</v>
      </c>
      <c r="I363" s="3"/>
      <c r="J363" s="3">
        <v>1000.0</v>
      </c>
      <c r="K363" s="3">
        <v>0.0</v>
      </c>
      <c r="L363" s="3">
        <v>0.0</v>
      </c>
      <c r="M363" s="3">
        <v>2.0</v>
      </c>
      <c r="N363" s="3">
        <v>1220.0</v>
      </c>
      <c r="O363" s="3" t="s">
        <v>512</v>
      </c>
      <c r="P363" s="3" t="s">
        <v>28</v>
      </c>
      <c r="Q363" s="3" t="s">
        <v>29</v>
      </c>
      <c r="R363" s="3">
        <v>40.0</v>
      </c>
      <c r="S363" s="8">
        <v>392.0</v>
      </c>
      <c r="T363" s="9">
        <v>209.99</v>
      </c>
      <c r="U363" s="10">
        <v>42108.0</v>
      </c>
      <c r="V363" s="3"/>
      <c r="W363" s="3"/>
      <c r="X363" s="3"/>
      <c r="Y363" s="3"/>
      <c r="Z363" s="3"/>
    </row>
    <row r="364" ht="11.25" customHeight="1">
      <c r="A364" s="15" t="str">
        <f t="array" ref="A364">IF(ISNA(MATCH($E364,'License characters'!$G$2:$G$10186,0))=TRUE,0,INDEX('License characters'!$A$2:$AH$10186,MATCH($E364,'License characters'!$G$2:$G$10186,0),A$1))</f>
        <v>Capcom</v>
      </c>
      <c r="B364" s="16" t="str">
        <f t="array" ref="B364">IF(ISNA(MATCH($E364,'License characters'!$G$2:$G$10186,0))=TRUE,0,INDEX('License characters'!$G$2:$AH$10186,MATCH($E364,'License characters'!$G$2:$G$10186,0),B$1))</f>
        <v>MMCPMX</v>
      </c>
      <c r="C364" s="14"/>
      <c r="D364" s="14"/>
      <c r="E364" s="7">
        <v>138.0</v>
      </c>
      <c r="F364" s="3" t="s">
        <v>1189</v>
      </c>
      <c r="G364" s="3" t="s">
        <v>1190</v>
      </c>
      <c r="H364" s="3"/>
      <c r="I364" s="3"/>
      <c r="J364" s="3">
        <v>550.0</v>
      </c>
      <c r="K364" s="3">
        <v>5.0</v>
      </c>
      <c r="L364" s="3">
        <v>1.0</v>
      </c>
      <c r="M364" s="3">
        <v>3.0</v>
      </c>
      <c r="N364" s="3">
        <v>1220.0</v>
      </c>
      <c r="O364" s="3" t="s">
        <v>512</v>
      </c>
      <c r="P364" s="3" t="s">
        <v>28</v>
      </c>
      <c r="Q364" s="3" t="s">
        <v>29</v>
      </c>
      <c r="R364" s="3">
        <v>128.0</v>
      </c>
      <c r="S364" s="8">
        <v>96.0</v>
      </c>
      <c r="T364" s="9">
        <v>239.99</v>
      </c>
      <c r="U364" s="10">
        <v>42108.0</v>
      </c>
      <c r="V364" s="3"/>
      <c r="W364" s="3"/>
      <c r="X364" s="3"/>
      <c r="Y364" s="3"/>
      <c r="Z364" s="3"/>
    </row>
    <row r="365" ht="11.25" customHeight="1">
      <c r="A365" s="15" t="str">
        <f t="array" ref="A365">IF(ISNA(MATCH($E365,'License characters'!$G$2:$G$10186,0))=TRUE,0,INDEX('License characters'!$A$2:$AH$10186,MATCH($E365,'License characters'!$G$2:$G$10186,0),A$1))</f>
        <v>Sega</v>
      </c>
      <c r="B365" s="16" t="str">
        <f t="array" ref="B365">IF(ISNA(MATCH($E365,'License characters'!$G$2:$G$10186,0))=TRUE,0,INDEX('License characters'!$G$2:$AH$10186,MATCH($E365,'License characters'!$G$2:$G$10186,0),B$1))</f>
        <v>SANGHTX</v>
      </c>
      <c r="C365" s="14"/>
      <c r="D365" s="14"/>
      <c r="E365" s="7">
        <v>137.0</v>
      </c>
      <c r="F365" s="3" t="s">
        <v>1191</v>
      </c>
      <c r="G365" s="3" t="s">
        <v>1192</v>
      </c>
      <c r="H365" s="3" t="s">
        <v>566</v>
      </c>
      <c r="I365" s="3"/>
      <c r="J365" s="3">
        <v>500.0</v>
      </c>
      <c r="K365" s="3">
        <v>5.0</v>
      </c>
      <c r="L365" s="3">
        <v>1.0</v>
      </c>
      <c r="M365" s="3">
        <v>3.0</v>
      </c>
      <c r="N365" s="3">
        <v>1400.0</v>
      </c>
      <c r="O365" s="3" t="s">
        <v>571</v>
      </c>
      <c r="P365" s="3" t="s">
        <v>26</v>
      </c>
      <c r="Q365" s="3" t="s">
        <v>27</v>
      </c>
      <c r="R365" s="3">
        <v>290.0</v>
      </c>
      <c r="S365" s="8">
        <v>59.0</v>
      </c>
      <c r="T365" s="9">
        <v>234.99</v>
      </c>
      <c r="U365" s="10">
        <v>42087.0</v>
      </c>
      <c r="V365" s="3" t="s">
        <v>336</v>
      </c>
      <c r="W365" s="3"/>
      <c r="X365" s="3"/>
      <c r="Y365" s="3"/>
      <c r="Z365" s="3"/>
    </row>
    <row r="366" ht="11.25" customHeight="1">
      <c r="A366" s="15" t="str">
        <f t="array" ref="A366">IF(ISNA(MATCH($E366,'License characters'!$G$2:$G$10186,0))=TRUE,0,INDEX('License characters'!$A$2:$AH$10186,MATCH($E366,'License characters'!$G$2:$G$10186,0),A$1))</f>
        <v>Sega</v>
      </c>
      <c r="B366" s="16" t="str">
        <f t="array" ref="B366">IF(ISNA(MATCH($E366,'License characters'!$G$2:$G$10186,0))=TRUE,0,INDEX('License characters'!$G$2:$AH$10186,MATCH($E366,'License characters'!$G$2:$G$10186,0),B$1))</f>
        <v>SANGHT</v>
      </c>
      <c r="C366" s="14"/>
      <c r="D366" s="14"/>
      <c r="E366" s="7">
        <v>136.0</v>
      </c>
      <c r="F366" s="3" t="s">
        <v>1193</v>
      </c>
      <c r="G366" s="3" t="s">
        <v>1194</v>
      </c>
      <c r="H366" s="3" t="s">
        <v>566</v>
      </c>
      <c r="I366" s="3"/>
      <c r="J366" s="3">
        <v>1000.0</v>
      </c>
      <c r="K366" s="3">
        <v>0.0</v>
      </c>
      <c r="L366" s="3">
        <v>0.0</v>
      </c>
      <c r="M366" s="3">
        <v>2.0</v>
      </c>
      <c r="N366" s="3">
        <v>1400.0</v>
      </c>
      <c r="O366" s="3" t="s">
        <v>571</v>
      </c>
      <c r="P366" s="3" t="s">
        <v>26</v>
      </c>
      <c r="Q366" s="3" t="s">
        <v>27</v>
      </c>
      <c r="R366" s="3">
        <v>52.0</v>
      </c>
      <c r="S366" s="8">
        <v>240.0</v>
      </c>
      <c r="T366" s="9">
        <v>209.99</v>
      </c>
      <c r="U366" s="10">
        <v>42087.0</v>
      </c>
      <c r="V366" s="3" t="s">
        <v>336</v>
      </c>
      <c r="W366" s="3"/>
      <c r="X366" s="3"/>
      <c r="Y366" s="3"/>
      <c r="Z366" s="3"/>
    </row>
    <row r="367" ht="11.25" customHeight="1">
      <c r="A367" s="15" t="str">
        <f t="array" ref="A367">IF(ISNA(MATCH($E367,'License characters'!$G$2:$G$10186,0))=TRUE,0,INDEX('License characters'!$A$2:$AH$10186,MATCH($E367,'License characters'!$G$2:$G$10186,0),A$1))</f>
        <v>Capcom</v>
      </c>
      <c r="B367" s="16" t="str">
        <f t="array" ref="B367">IF(ISNA(MATCH($E367,'License characters'!$G$2:$G$10186,0))=TRUE,0,INDEX('License characters'!$G$2:$AH$10186,MATCH($E367,'License characters'!$G$2:$G$10186,0),B$1))</f>
        <v>CAVJX</v>
      </c>
      <c r="C367" s="14"/>
      <c r="D367" s="14"/>
      <c r="E367" s="7">
        <v>135.0</v>
      </c>
      <c r="F367" s="3" t="s">
        <v>1195</v>
      </c>
      <c r="G367" s="3" t="s">
        <v>1196</v>
      </c>
      <c r="H367" s="3" t="s">
        <v>566</v>
      </c>
      <c r="I367" s="3"/>
      <c r="J367" s="3">
        <v>450.0</v>
      </c>
      <c r="K367" s="3">
        <v>5.0</v>
      </c>
      <c r="L367" s="3">
        <v>1.0</v>
      </c>
      <c r="M367" s="3">
        <v>3.0</v>
      </c>
      <c r="N367" s="3">
        <v>1220.0</v>
      </c>
      <c r="O367" s="3" t="s">
        <v>512</v>
      </c>
      <c r="P367" s="3" t="s">
        <v>24</v>
      </c>
      <c r="Q367" s="3" t="s">
        <v>25</v>
      </c>
      <c r="R367" s="3">
        <v>154.0</v>
      </c>
      <c r="S367" s="8">
        <v>55.0</v>
      </c>
      <c r="T367" s="9">
        <v>209.99</v>
      </c>
      <c r="U367" s="10">
        <v>42066.0</v>
      </c>
      <c r="V367" s="3" t="s">
        <v>336</v>
      </c>
      <c r="W367" s="3"/>
      <c r="X367" s="3"/>
      <c r="Y367" s="3"/>
      <c r="Z367" s="3"/>
    </row>
    <row r="368" ht="11.25" customHeight="1">
      <c r="A368" s="15" t="str">
        <f t="array" ref="A368">IF(ISNA(MATCH($E368,'License characters'!$G$2:$G$10186,0))=TRUE,0,INDEX('License characters'!$A$2:$AH$10186,MATCH($E368,'License characters'!$G$2:$G$10186,0),A$1))</f>
        <v>Capcom</v>
      </c>
      <c r="B368" s="16" t="str">
        <f t="array" ref="B368">IF(ISNA(MATCH($E368,'License characters'!$G$2:$G$10186,0))=TRUE,0,INDEX('License characters'!$G$2:$AH$10186,MATCH($E368,'License characters'!$G$2:$G$10186,0),B$1))</f>
        <v>CAVJ</v>
      </c>
      <c r="C368" s="14"/>
      <c r="D368" s="14"/>
      <c r="E368" s="7">
        <v>133.0</v>
      </c>
      <c r="F368" s="3" t="s">
        <v>1197</v>
      </c>
      <c r="G368" s="3" t="s">
        <v>25</v>
      </c>
      <c r="H368" s="3" t="s">
        <v>566</v>
      </c>
      <c r="I368" s="3"/>
      <c r="J368" s="3">
        <v>850.0</v>
      </c>
      <c r="K368" s="3">
        <v>0.0</v>
      </c>
      <c r="L368" s="3">
        <v>0.0</v>
      </c>
      <c r="M368" s="3">
        <v>2.0</v>
      </c>
      <c r="N368" s="3">
        <v>1220.0</v>
      </c>
      <c r="O368" s="3" t="s">
        <v>512</v>
      </c>
      <c r="P368" s="3" t="s">
        <v>24</v>
      </c>
      <c r="Q368" s="3" t="s">
        <v>25</v>
      </c>
      <c r="R368" s="3">
        <v>49.0</v>
      </c>
      <c r="S368" s="8">
        <v>233.0</v>
      </c>
      <c r="T368" s="9">
        <v>189.99</v>
      </c>
      <c r="U368" s="10">
        <v>42066.0</v>
      </c>
      <c r="V368" s="3" t="s">
        <v>336</v>
      </c>
      <c r="W368" s="3"/>
      <c r="X368" s="3"/>
      <c r="Y368" s="3"/>
      <c r="Z368" s="3"/>
    </row>
    <row r="369" ht="11.25" customHeight="1">
      <c r="A369" s="15" t="str">
        <f t="array" ref="A369">IF(ISNA(MATCH($E369,'License characters'!$G$2:$G$10186,0))=TRUE,0,INDEX('License characters'!$A$2:$AH$10186,MATCH($E369,'License characters'!$G$2:$G$10186,0),A$1))</f>
        <v>Sega</v>
      </c>
      <c r="B369" s="16" t="str">
        <f t="array" ref="B369">IF(ISNA(MATCH($E369,'License characters'!$G$2:$G$10186,0))=TRUE,0,INDEX('License characters'!$G$2:$AH$10186,MATCH($E369,'License characters'!$G$2:$G$10186,0),B$1))</f>
        <v>SNTORX</v>
      </c>
      <c r="C369" s="14"/>
      <c r="D369" s="14"/>
      <c r="E369" s="7">
        <v>132.0</v>
      </c>
      <c r="F369" s="3" t="s">
        <v>1198</v>
      </c>
      <c r="G369" s="3" t="s">
        <v>1199</v>
      </c>
      <c r="H369" s="3" t="s">
        <v>566</v>
      </c>
      <c r="I369" s="3"/>
      <c r="J369" s="3">
        <v>425.0</v>
      </c>
      <c r="K369" s="3">
        <v>5.0</v>
      </c>
      <c r="L369" s="3">
        <v>1.0</v>
      </c>
      <c r="M369" s="3">
        <v>3.0</v>
      </c>
      <c r="N369" s="3">
        <v>1400.0</v>
      </c>
      <c r="O369" s="3" t="s">
        <v>571</v>
      </c>
      <c r="P369" s="3" t="s">
        <v>195</v>
      </c>
      <c r="Q369" s="3" t="s">
        <v>196</v>
      </c>
      <c r="R369" s="3">
        <v>305.0</v>
      </c>
      <c r="S369" s="8">
        <v>94.0</v>
      </c>
      <c r="T369" s="9">
        <v>329.99</v>
      </c>
      <c r="U369" s="10">
        <v>42045.0</v>
      </c>
      <c r="V369" s="3" t="s">
        <v>336</v>
      </c>
      <c r="W369" s="3"/>
      <c r="X369" s="3"/>
      <c r="Y369" s="3"/>
      <c r="Z369" s="3"/>
    </row>
    <row r="370" ht="11.25" customHeight="1">
      <c r="A370" s="15" t="str">
        <f t="array" ref="A370">IF(ISNA(MATCH($E370,'License characters'!$G$2:$G$10186,0))=TRUE,0,INDEX('License characters'!$A$2:$AH$10186,MATCH($E370,'License characters'!$G$2:$G$10186,0),A$1))</f>
        <v>Sega</v>
      </c>
      <c r="B370" s="16" t="str">
        <f t="array" ref="B370">IF(ISNA(MATCH($E370,'License characters'!$G$2:$G$10186,0))=TRUE,0,INDEX('License characters'!$G$2:$AH$10186,MATCH($E370,'License characters'!$G$2:$G$10186,0),B$1))</f>
        <v>SNTOR</v>
      </c>
      <c r="C370" s="14"/>
      <c r="D370" s="14"/>
      <c r="E370" s="7">
        <v>131.0</v>
      </c>
      <c r="F370" s="3" t="s">
        <v>1200</v>
      </c>
      <c r="G370" s="3" t="s">
        <v>1201</v>
      </c>
      <c r="H370" s="3" t="s">
        <v>566</v>
      </c>
      <c r="I370" s="3"/>
      <c r="J370" s="3">
        <v>1000.0</v>
      </c>
      <c r="K370" s="3">
        <v>0.0</v>
      </c>
      <c r="L370" s="3">
        <v>0.0</v>
      </c>
      <c r="M370" s="3">
        <v>2.0</v>
      </c>
      <c r="N370" s="3">
        <v>1400.0</v>
      </c>
      <c r="O370" s="3" t="s">
        <v>571</v>
      </c>
      <c r="P370" s="3" t="s">
        <v>195</v>
      </c>
      <c r="Q370" s="3" t="s">
        <v>196</v>
      </c>
      <c r="R370" s="3">
        <v>48.0</v>
      </c>
      <c r="S370" s="8">
        <v>404.0</v>
      </c>
      <c r="T370" s="9">
        <v>299.99</v>
      </c>
      <c r="U370" s="10">
        <v>42045.0</v>
      </c>
      <c r="V370" s="3" t="s">
        <v>336</v>
      </c>
      <c r="W370" s="3"/>
      <c r="X370" s="3"/>
      <c r="Y370" s="3"/>
      <c r="Z370" s="3"/>
    </row>
    <row r="371" ht="11.25" customHeight="1">
      <c r="A371" s="15" t="str">
        <f t="array" ref="A371">IF(ISNA(MATCH($E371,'License characters'!$G$2:$G$10186,0))=TRUE,0,INDEX('License characters'!$A$2:$AH$10186,MATCH($E371,'License characters'!$G$2:$G$10186,0),A$1))</f>
        <v>Nintendo</v>
      </c>
      <c r="B371" s="16" t="str">
        <f t="array" ref="B371">IF(ISNA(MATCH($E371,'License characters'!$G$2:$G$10186,0))=TRUE,0,INDEX('License characters'!$G$2:$AH$10186,MATCH($E371,'License characters'!$G$2:$G$10186,0),B$1))</f>
        <v>WWGANX</v>
      </c>
      <c r="C371" s="14"/>
      <c r="D371" s="14"/>
      <c r="E371" s="7">
        <v>130.0</v>
      </c>
      <c r="F371" s="3" t="s">
        <v>1202</v>
      </c>
      <c r="G371" s="3" t="s">
        <v>1203</v>
      </c>
      <c r="H371" s="3" t="s">
        <v>566</v>
      </c>
      <c r="I371" s="3"/>
      <c r="J371" s="3">
        <v>850.0</v>
      </c>
      <c r="K371" s="3">
        <v>5.0</v>
      </c>
      <c r="L371" s="3">
        <v>1.0</v>
      </c>
      <c r="M371" s="3">
        <v>3.0</v>
      </c>
      <c r="N371" s="3">
        <v>1030.0</v>
      </c>
      <c r="O371" s="3" t="s">
        <v>338</v>
      </c>
      <c r="P371" s="3" t="s">
        <v>22</v>
      </c>
      <c r="Q371" s="3" t="s">
        <v>23</v>
      </c>
      <c r="R371" s="3">
        <v>608.0</v>
      </c>
      <c r="S371" s="8">
        <v>191.0</v>
      </c>
      <c r="T371" s="9">
        <v>269.99</v>
      </c>
      <c r="U371" s="10">
        <v>42024.0</v>
      </c>
      <c r="V371" s="3" t="s">
        <v>336</v>
      </c>
      <c r="W371" s="3"/>
      <c r="X371" s="3"/>
      <c r="Y371" s="3"/>
      <c r="Z371" s="3"/>
    </row>
    <row r="372" ht="11.25" customHeight="1">
      <c r="A372" s="15" t="str">
        <f t="array" ref="A372">IF(ISNA(MATCH($E372,'License characters'!$G$2:$G$10186,0))=TRUE,0,INDEX('License characters'!$A$2:$AH$10186,MATCH($E372,'License characters'!$G$2:$G$10186,0),A$1))</f>
        <v>Nintendo</v>
      </c>
      <c r="B372" s="16" t="str">
        <f t="array" ref="B372">IF(ISNA(MATCH($E372,'License characters'!$G$2:$G$10186,0))=TRUE,0,INDEX('License characters'!$G$2:$AH$10186,MATCH($E372,'License characters'!$G$2:$G$10186,0),B$1))</f>
        <v>WWGAN</v>
      </c>
      <c r="C372" s="14"/>
      <c r="D372" s="14"/>
      <c r="E372" s="7">
        <v>129.0</v>
      </c>
      <c r="F372" s="3" t="s">
        <v>1204</v>
      </c>
      <c r="G372" s="3" t="s">
        <v>23</v>
      </c>
      <c r="H372" s="3"/>
      <c r="I372" s="3"/>
      <c r="J372" s="3">
        <v>1000.0</v>
      </c>
      <c r="K372" s="3">
        <v>0.0</v>
      </c>
      <c r="L372" s="3">
        <v>0.0</v>
      </c>
      <c r="M372" s="3">
        <v>2.0</v>
      </c>
      <c r="N372" s="3">
        <v>1030.0</v>
      </c>
      <c r="O372" s="3" t="s">
        <v>181</v>
      </c>
      <c r="P372" s="3" t="s">
        <v>22</v>
      </c>
      <c r="Q372" s="3" t="s">
        <v>23</v>
      </c>
      <c r="R372" s="3">
        <v>67.0</v>
      </c>
      <c r="S372" s="8">
        <v>685.0</v>
      </c>
      <c r="T372" s="9">
        <v>249.99</v>
      </c>
      <c r="U372" s="10">
        <v>42024.0</v>
      </c>
      <c r="V372" s="3"/>
      <c r="W372" s="3"/>
      <c r="X372" s="3"/>
      <c r="Y372" s="3"/>
      <c r="Z372" s="3"/>
    </row>
    <row r="373" ht="11.25" customHeight="1">
      <c r="A373" s="15" t="str">
        <f t="array" ref="A373">IF(ISNA(MATCH($E373,'License characters'!$G$2:$G$10186,0))=TRUE,0,INDEX('License characters'!$A$2:$AH$10186,MATCH($E373,'License characters'!$G$2:$G$10186,0),A$1))</f>
        <v>Konami</v>
      </c>
      <c r="B373" s="16" t="str">
        <f t="array" ref="B373">IF(ISNA(MATCH($E373,'License characters'!$G$2:$G$10186,0))=TRUE,0,INDEX('License characters'!$G$2:$AH$10186,MATCH($E373,'License characters'!$G$2:$G$10186,0),B$1))</f>
        <v>CVDRAC</v>
      </c>
      <c r="C373" s="14"/>
      <c r="D373" s="14"/>
      <c r="E373" s="7">
        <v>128.0</v>
      </c>
      <c r="F373" s="3" t="s">
        <v>1205</v>
      </c>
      <c r="G373" s="3" t="s">
        <v>1206</v>
      </c>
      <c r="H373" s="3"/>
      <c r="I373" s="3"/>
      <c r="J373" s="3">
        <v>750.0</v>
      </c>
      <c r="K373" s="3">
        <v>0.0</v>
      </c>
      <c r="L373" s="3">
        <v>0.0</v>
      </c>
      <c r="M373" s="3">
        <v>2.0</v>
      </c>
      <c r="N373" s="3">
        <v>1310.0</v>
      </c>
      <c r="O373" s="3" t="s">
        <v>370</v>
      </c>
      <c r="P373" s="3" t="s">
        <v>189</v>
      </c>
      <c r="Q373" s="3" t="s">
        <v>190</v>
      </c>
      <c r="R373" s="3">
        <v>16.0</v>
      </c>
      <c r="S373" s="8">
        <v>476.0</v>
      </c>
      <c r="T373" s="9">
        <v>284.99</v>
      </c>
      <c r="U373" s="10">
        <v>42003.0</v>
      </c>
      <c r="V373" s="3" t="s">
        <v>336</v>
      </c>
      <c r="W373" s="3"/>
      <c r="X373" s="3"/>
      <c r="Y373" s="3"/>
      <c r="Z373" s="3"/>
    </row>
    <row r="374" ht="11.25" customHeight="1">
      <c r="A374" s="15" t="str">
        <f t="array" ref="A374">IF(ISNA(MATCH($E374,'License characters'!$G$2:$G$10186,0))=TRUE,0,INDEX('License characters'!$A$2:$AH$10186,MATCH($E374,'License characters'!$G$2:$G$10186,0),A$1))</f>
        <v>Konami</v>
      </c>
      <c r="B374" s="16" t="str">
        <f t="array" ref="B374">IF(ISNA(MATCH($E374,'License characters'!$G$2:$G$10186,0))=TRUE,0,INDEX('License characters'!$G$2:$AH$10186,MATCH($E374,'License characters'!$G$2:$G$10186,0),B$1))</f>
        <v>CVDRACX</v>
      </c>
      <c r="C374" s="14"/>
      <c r="D374" s="14"/>
      <c r="E374" s="7">
        <v>127.0</v>
      </c>
      <c r="F374" s="3" t="s">
        <v>1207</v>
      </c>
      <c r="G374" s="3" t="s">
        <v>1208</v>
      </c>
      <c r="H374" s="3"/>
      <c r="I374" s="3"/>
      <c r="J374" s="3">
        <v>425.0</v>
      </c>
      <c r="K374" s="3">
        <v>6.0</v>
      </c>
      <c r="L374" s="3">
        <v>1.0</v>
      </c>
      <c r="M374" s="3">
        <v>3.0</v>
      </c>
      <c r="N374" s="3">
        <v>1310.0</v>
      </c>
      <c r="O374" s="3" t="s">
        <v>370</v>
      </c>
      <c r="P374" s="3" t="s">
        <v>189</v>
      </c>
      <c r="Q374" s="3" t="s">
        <v>190</v>
      </c>
      <c r="R374" s="3">
        <v>331.0</v>
      </c>
      <c r="S374" s="8">
        <v>97.0</v>
      </c>
      <c r="T374" s="9">
        <v>299.99</v>
      </c>
      <c r="U374" s="10">
        <v>42003.0</v>
      </c>
      <c r="V374" s="3" t="s">
        <v>336</v>
      </c>
      <c r="W374" s="3"/>
      <c r="X374" s="3"/>
      <c r="Y374" s="3"/>
      <c r="Z374" s="3"/>
    </row>
    <row r="375" ht="11.25" customHeight="1">
      <c r="A375" s="15" t="str">
        <f t="array" ref="A375">IF(ISNA(MATCH($E375,'License characters'!$G$2:$G$10186,0))=TRUE,0,INDEX('License characters'!$A$2:$AH$10186,MATCH($E375,'License characters'!$G$2:$G$10186,0),A$1))</f>
        <v>Capcom</v>
      </c>
      <c r="B375" s="16" t="str">
        <f t="array" ref="B375">IF(ISNA(MATCH($E375,'License characters'!$G$2:$G$10186,0))=TRUE,0,INDEX('License characters'!$G$2:$AH$10186,MATCH($E375,'License characters'!$G$2:$G$10186,0),B$1))</f>
        <v>MMXX</v>
      </c>
      <c r="C375" s="14"/>
      <c r="D375" s="14"/>
      <c r="E375" s="7">
        <v>126.0</v>
      </c>
      <c r="F375" s="3" t="s">
        <v>1209</v>
      </c>
      <c r="G375" s="3" t="s">
        <v>1210</v>
      </c>
      <c r="H375" s="3" t="s">
        <v>668</v>
      </c>
      <c r="I375" s="3"/>
      <c r="J375" s="3">
        <v>1000.0</v>
      </c>
      <c r="K375" s="3">
        <v>5.0</v>
      </c>
      <c r="L375" s="3">
        <v>1.0</v>
      </c>
      <c r="M375" s="3">
        <v>3.0</v>
      </c>
      <c r="N375" s="3">
        <v>1220.0</v>
      </c>
      <c r="O375" s="3" t="s">
        <v>512</v>
      </c>
      <c r="P375" s="3" t="s">
        <v>187</v>
      </c>
      <c r="Q375" s="3" t="s">
        <v>188</v>
      </c>
      <c r="R375" s="3">
        <v>151.0</v>
      </c>
      <c r="S375" s="8">
        <v>448.0</v>
      </c>
      <c r="T375" s="9">
        <v>259.99</v>
      </c>
      <c r="U375" s="10">
        <v>41982.0</v>
      </c>
      <c r="V375" s="3"/>
      <c r="W375" s="3"/>
      <c r="X375" s="3"/>
      <c r="Y375" s="3"/>
      <c r="Z375" s="3"/>
    </row>
    <row r="376" ht="11.25" customHeight="1">
      <c r="A376" s="15" t="str">
        <f t="array" ref="A376">IF(ISNA(MATCH($E376,'License characters'!$G$2:$G$10186,0))=TRUE,0,INDEX('License characters'!$A$2:$AH$10186,MATCH($E376,'License characters'!$G$2:$G$10186,0),A$1))</f>
        <v>Sega</v>
      </c>
      <c r="B376" s="16" t="str">
        <f t="array" ref="B376">IF(ISNA(MATCH($E376,'License characters'!$G$2:$G$10186,0))=TRUE,0,INDEX('License characters'!$G$2:$AH$10186,MATCH($E376,'License characters'!$G$2:$G$10186,0),B$1))</f>
        <v>SABEAT</v>
      </c>
      <c r="C376" s="14"/>
      <c r="D376" s="14"/>
      <c r="E376" s="7">
        <v>125.0</v>
      </c>
      <c r="F376" s="3" t="s">
        <v>1211</v>
      </c>
      <c r="G376" s="3" t="s">
        <v>1212</v>
      </c>
      <c r="H376" s="3"/>
      <c r="I376" s="3"/>
      <c r="J376" s="3">
        <v>1250.0</v>
      </c>
      <c r="K376" s="3">
        <v>5.0</v>
      </c>
      <c r="L376" s="3">
        <v>1.0</v>
      </c>
      <c r="M376" s="3">
        <v>3.0</v>
      </c>
      <c r="N376" s="3">
        <v>1400.0</v>
      </c>
      <c r="O376" s="3" t="s">
        <v>571</v>
      </c>
      <c r="P376" s="3" t="s">
        <v>10</v>
      </c>
      <c r="Q376" s="3" t="s">
        <v>11</v>
      </c>
      <c r="R376" s="3">
        <v>171.0</v>
      </c>
      <c r="S376" s="8">
        <v>294.0</v>
      </c>
      <c r="T376" s="9">
        <v>229.99</v>
      </c>
      <c r="U376" s="10">
        <v>41961.0</v>
      </c>
      <c r="V376" s="3" t="s">
        <v>336</v>
      </c>
      <c r="W376" s="3"/>
      <c r="X376" s="3"/>
      <c r="Y376" s="3"/>
      <c r="Z376" s="3"/>
    </row>
    <row r="377" ht="11.25" customHeight="1">
      <c r="A377" s="15" t="str">
        <f t="array" ref="A377">IF(ISNA(MATCH($E377,'License characters'!$G$2:$G$10186,0))=TRUE,0,INDEX('License characters'!$A$2:$AH$10186,MATCH($E377,'License characters'!$G$2:$G$10186,0),A$1))</f>
        <v>Nintendo</v>
      </c>
      <c r="B377" s="16" t="str">
        <f t="array" ref="B377">IF(ISNA(MATCH($E377,'License characters'!$G$2:$G$10186,0))=TRUE,0,INDEX('License characters'!$G$2:$AH$10186,MATCH($E377,'License characters'!$G$2:$G$10186,0),B$1))</f>
        <v>SSLOL</v>
      </c>
      <c r="C377" s="14"/>
      <c r="D377" s="14"/>
      <c r="E377" s="7">
        <v>124.0</v>
      </c>
      <c r="F377" s="3" t="s">
        <v>1213</v>
      </c>
      <c r="G377" s="3" t="s">
        <v>21</v>
      </c>
      <c r="H377" s="3"/>
      <c r="I377" s="3"/>
      <c r="J377" s="3">
        <v>2500.0</v>
      </c>
      <c r="K377" s="3">
        <v>5.0</v>
      </c>
      <c r="L377" s="3">
        <v>1.0</v>
      </c>
      <c r="M377" s="3">
        <v>3.0</v>
      </c>
      <c r="N377" s="3">
        <v>1030.0</v>
      </c>
      <c r="O377" s="3" t="s">
        <v>181</v>
      </c>
      <c r="P377" s="3" t="s">
        <v>20</v>
      </c>
      <c r="Q377" s="3" t="s">
        <v>21</v>
      </c>
      <c r="R377" s="3">
        <v>516.0</v>
      </c>
      <c r="S377" s="8">
        <v>1183.0</v>
      </c>
      <c r="T377" s="9">
        <v>459.99</v>
      </c>
      <c r="U377" s="10">
        <v>41940.0</v>
      </c>
      <c r="V377" s="3" t="s">
        <v>336</v>
      </c>
      <c r="W377" s="3"/>
      <c r="X377" s="3"/>
      <c r="Y377" s="3"/>
      <c r="Z377" s="3"/>
    </row>
    <row r="378" ht="11.25" customHeight="1">
      <c r="A378" s="15" t="str">
        <f t="array" ref="A378">IF(ISNA(MATCH($E378,'License characters'!$G$2:$G$10186,0))=TRUE,0,INDEX('License characters'!$A$2:$AH$10186,MATCH($E378,'License characters'!$G$2:$G$10186,0),A$1))</f>
        <v>Sega</v>
      </c>
      <c r="B378" s="16" t="str">
        <f t="array" ref="B378">IF(ISNA(MATCH($E378,'License characters'!$G$2:$G$10186,0))=TRUE,0,INDEX('License characters'!$G$2:$AH$10186,MATCH($E378,'License characters'!$G$2:$G$10186,0),B$1))</f>
        <v>STHROB</v>
      </c>
      <c r="C378" s="14"/>
      <c r="D378" s="14"/>
      <c r="E378" s="7">
        <v>123.0</v>
      </c>
      <c r="F378" s="3" t="s">
        <v>1214</v>
      </c>
      <c r="G378" s="3" t="s">
        <v>1215</v>
      </c>
      <c r="H378" s="3"/>
      <c r="I378" s="3"/>
      <c r="J378" s="3">
        <v>1000.0</v>
      </c>
      <c r="K378" s="3"/>
      <c r="L378" s="3"/>
      <c r="M378" s="3"/>
      <c r="N378" s="3">
        <v>1400.0</v>
      </c>
      <c r="O378" s="3" t="s">
        <v>571</v>
      </c>
      <c r="P378" s="3" t="s">
        <v>18</v>
      </c>
      <c r="Q378" s="3" t="s">
        <v>19</v>
      </c>
      <c r="R378" s="3">
        <v>172.0</v>
      </c>
      <c r="S378" s="8"/>
      <c r="T378" s="9">
        <v>399.99</v>
      </c>
      <c r="U378" s="10">
        <v>41919.0</v>
      </c>
      <c r="V378" s="3" t="s">
        <v>336</v>
      </c>
      <c r="W378" s="3"/>
      <c r="X378" s="3"/>
      <c r="Y378" s="3"/>
      <c r="Z378" s="3"/>
    </row>
    <row r="379" ht="11.25" customHeight="1">
      <c r="A379" s="15" t="str">
        <f t="array" ref="A379">IF(ISNA(MATCH($E379,'License characters'!$G$2:$G$10186,0))=TRUE,0,INDEX('License characters'!$A$2:$AH$10186,MATCH($E379,'License characters'!$G$2:$G$10186,0),A$1))</f>
        <v>Capcom</v>
      </c>
      <c r="B379" s="16" t="str">
        <f t="array" ref="B379">IF(ISNA(MATCH($E379,'License characters'!$G$2:$G$10186,0))=TRUE,0,INDEX('License characters'!$G$2:$AH$10186,MATCH($E379,'License characters'!$G$2:$G$10186,0),B$1))</f>
        <v>MMCRX</v>
      </c>
      <c r="C379" s="14"/>
      <c r="D379" s="14"/>
      <c r="E379" s="7">
        <v>122.0</v>
      </c>
      <c r="F379" s="3" t="s">
        <v>1216</v>
      </c>
      <c r="G379" s="3" t="s">
        <v>1217</v>
      </c>
      <c r="H379" s="3"/>
      <c r="I379" s="3"/>
      <c r="J379" s="3">
        <v>550.0</v>
      </c>
      <c r="K379" s="3"/>
      <c r="L379" s="3"/>
      <c r="M379" s="3"/>
      <c r="N379" s="3">
        <v>1220.0</v>
      </c>
      <c r="O379" s="3" t="s">
        <v>512</v>
      </c>
      <c r="P379" s="3" t="s">
        <v>16</v>
      </c>
      <c r="Q379" s="3" t="s">
        <v>17</v>
      </c>
      <c r="R379" s="3">
        <v>376.0</v>
      </c>
      <c r="S379" s="8"/>
      <c r="T379" s="9">
        <v>229.99</v>
      </c>
      <c r="U379" s="10">
        <v>41898.0</v>
      </c>
      <c r="V379" s="3" t="s">
        <v>336</v>
      </c>
      <c r="W379" s="3"/>
      <c r="X379" s="3"/>
      <c r="Y379" s="3"/>
      <c r="Z379" s="3"/>
    </row>
    <row r="380" ht="11.25" customHeight="1">
      <c r="A380" s="15" t="str">
        <f t="array" ref="A380">IF(ISNA(MATCH($E380,'License characters'!$G$2:$G$10186,0))=TRUE,0,INDEX('License characters'!$A$2:$AH$10186,MATCH($E380,'License characters'!$G$2:$G$10186,0),A$1))</f>
        <v>Capcom</v>
      </c>
      <c r="B380" s="16" t="str">
        <f t="array" ref="B380">IF(ISNA(MATCH($E380,'License characters'!$G$2:$G$10186,0))=TRUE,0,INDEX('License characters'!$G$2:$AH$10186,MATCH($E380,'License characters'!$G$2:$G$10186,0),B$1))</f>
        <v>MMCR</v>
      </c>
      <c r="C380" s="14"/>
      <c r="D380" s="14"/>
      <c r="E380" s="7">
        <v>121.0</v>
      </c>
      <c r="F380" s="3" t="s">
        <v>1218</v>
      </c>
      <c r="G380" s="3" t="s">
        <v>17</v>
      </c>
      <c r="H380" s="3" t="s">
        <v>668</v>
      </c>
      <c r="I380" s="3"/>
      <c r="J380" s="3">
        <v>1000.0</v>
      </c>
      <c r="K380" s="3"/>
      <c r="L380" s="3"/>
      <c r="M380" s="3"/>
      <c r="N380" s="3">
        <v>1220.0</v>
      </c>
      <c r="O380" s="3" t="s">
        <v>512</v>
      </c>
      <c r="P380" s="3" t="s">
        <v>16</v>
      </c>
      <c r="Q380" s="3" t="s">
        <v>17</v>
      </c>
      <c r="R380" s="3">
        <v>51.0</v>
      </c>
      <c r="S380" s="8"/>
      <c r="T380" s="9">
        <v>199.99</v>
      </c>
      <c r="U380" s="10">
        <v>41898.0</v>
      </c>
      <c r="V380" s="3" t="s">
        <v>336</v>
      </c>
      <c r="W380" s="3"/>
      <c r="X380" s="3"/>
      <c r="Y380" s="3"/>
      <c r="Z380" s="3"/>
    </row>
    <row r="381" ht="11.25" customHeight="1">
      <c r="A381" s="15" t="str">
        <f t="array" ref="A381">IF(ISNA(MATCH($E381,'License characters'!$G$2:$G$10186,0))=TRUE,0,INDEX('License characters'!$A$2:$AH$10186,MATCH($E381,'License characters'!$G$2:$G$10186,0),A$1))</f>
        <v>Warpstar</v>
      </c>
      <c r="B381" s="16" t="str">
        <f t="array" ref="B381">IF(ISNA(MATCH($E381,'License characters'!$G$2:$G$10186,0))=TRUE,0,INDEX('License characters'!$G$2:$AH$10186,MATCH($E381,'License characters'!$G$2:$G$10186,0),B$1))</f>
        <v>KSWKX</v>
      </c>
      <c r="C381" s="14"/>
      <c r="D381" s="14"/>
      <c r="E381" s="7">
        <v>120.0</v>
      </c>
      <c r="F381" s="3" t="s">
        <v>1219</v>
      </c>
      <c r="G381" s="3" t="s">
        <v>1220</v>
      </c>
      <c r="H381" s="3" t="s">
        <v>566</v>
      </c>
      <c r="I381" s="3"/>
      <c r="J381" s="3">
        <v>850.0</v>
      </c>
      <c r="K381" s="3"/>
      <c r="L381" s="3"/>
      <c r="M381" s="3"/>
      <c r="N381" s="3">
        <v>1410.0</v>
      </c>
      <c r="O381" s="3" t="s">
        <v>505</v>
      </c>
      <c r="P381" s="3" t="s">
        <v>14</v>
      </c>
      <c r="Q381" s="3" t="s">
        <v>15</v>
      </c>
      <c r="R381" s="3">
        <v>265.0</v>
      </c>
      <c r="S381" s="8"/>
      <c r="T381" s="9">
        <v>239.99</v>
      </c>
      <c r="U381" s="10">
        <v>41870.0</v>
      </c>
      <c r="V381" s="3"/>
      <c r="W381" s="3"/>
      <c r="X381" s="3"/>
      <c r="Y381" s="3"/>
      <c r="Z381" s="3"/>
    </row>
    <row r="382" ht="11.25" customHeight="1">
      <c r="A382" s="15" t="str">
        <f t="array" ref="A382">IF(ISNA(MATCH($E382,'License characters'!$G$2:$G$10186,0))=TRUE,0,INDEX('License characters'!$A$2:$AH$10186,MATCH($E382,'License characters'!$G$2:$G$10186,0),A$1))</f>
        <v>Warpstar</v>
      </c>
      <c r="B382" s="16" t="str">
        <f t="array" ref="B382">IF(ISNA(MATCH($E382,'License characters'!$G$2:$G$10186,0))=TRUE,0,INDEX('License characters'!$G$2:$AH$10186,MATCH($E382,'License characters'!$G$2:$G$10186,0),B$1))</f>
        <v>KSWK</v>
      </c>
      <c r="C382" s="14"/>
      <c r="D382" s="14"/>
      <c r="E382" s="7">
        <v>119.0</v>
      </c>
      <c r="F382" s="3" t="s">
        <v>1221</v>
      </c>
      <c r="G382" s="3" t="s">
        <v>15</v>
      </c>
      <c r="H382" s="3" t="s">
        <v>566</v>
      </c>
      <c r="I382" s="3"/>
      <c r="J382" s="3">
        <v>2000.0</v>
      </c>
      <c r="K382" s="3"/>
      <c r="L382" s="3"/>
      <c r="M382" s="3"/>
      <c r="N382" s="3">
        <v>1410.0</v>
      </c>
      <c r="O382" s="3" t="s">
        <v>505</v>
      </c>
      <c r="P382" s="3" t="s">
        <v>14</v>
      </c>
      <c r="Q382" s="3" t="s">
        <v>15</v>
      </c>
      <c r="R382" s="3">
        <v>34.0</v>
      </c>
      <c r="S382" s="8"/>
      <c r="T382" s="9">
        <v>219.99</v>
      </c>
      <c r="U382" s="10">
        <v>41870.0</v>
      </c>
      <c r="V382" s="3"/>
      <c r="W382" s="3"/>
      <c r="X382" s="3"/>
      <c r="Y382" s="3"/>
      <c r="Z382" s="3"/>
    </row>
    <row r="383" ht="11.25" customHeight="1">
      <c r="A383" s="15" t="str">
        <f t="array" ref="A383">IF(ISNA(MATCH($E383,'License characters'!$G$2:$G$10186,0))=TRUE,0,INDEX('License characters'!$A$2:$AH$10186,MATCH($E383,'License characters'!$G$2:$G$10186,0),A$1))</f>
        <v>Nintendo</v>
      </c>
      <c r="B383" s="16" t="str">
        <f t="array" ref="B383">IF(ISNA(MATCH($E383,'License characters'!$G$2:$G$10186,0))=TRUE,0,INDEX('License characters'!$G$2:$AH$10186,MATCH($E383,'License characters'!$G$2:$G$10186,0),B$1))</f>
        <v>MPLSX</v>
      </c>
      <c r="C383" s="14"/>
      <c r="D383" s="14"/>
      <c r="E383" s="7">
        <v>118.0</v>
      </c>
      <c r="F383" s="3" t="s">
        <v>1222</v>
      </c>
      <c r="G383" s="3" t="s">
        <v>1223</v>
      </c>
      <c r="H383" s="3"/>
      <c r="I383" s="3"/>
      <c r="J383" s="3">
        <v>1000.0</v>
      </c>
      <c r="K383" s="3"/>
      <c r="L383" s="3"/>
      <c r="M383" s="3"/>
      <c r="N383" s="3">
        <v>1050.0</v>
      </c>
      <c r="O383" s="3" t="s">
        <v>765</v>
      </c>
      <c r="P383" s="3" t="s">
        <v>12</v>
      </c>
      <c r="Q383" s="3" t="s">
        <v>13</v>
      </c>
      <c r="R383" s="3">
        <v>883.0</v>
      </c>
      <c r="S383" s="8">
        <v>152.0</v>
      </c>
      <c r="T383" s="9">
        <v>364.99</v>
      </c>
      <c r="U383" s="10">
        <v>41849.0</v>
      </c>
      <c r="V383" s="3"/>
      <c r="W383" s="3"/>
      <c r="X383" s="3"/>
      <c r="Y383" s="3"/>
      <c r="Z383" s="3"/>
    </row>
    <row r="384" ht="11.25" customHeight="1">
      <c r="A384" s="15" t="str">
        <f t="array" ref="A384">IF(ISNA(MATCH($E384,'License characters'!$G$2:$G$10186,0))=TRUE,0,INDEX('License characters'!$A$2:$AH$10186,MATCH($E384,'License characters'!$G$2:$G$10186,0),A$1))</f>
        <v>Nintendo</v>
      </c>
      <c r="B384" s="16" t="str">
        <f t="array" ref="B384">IF(ISNA(MATCH($E384,'License characters'!$G$2:$G$10186,0))=TRUE,0,INDEX('License characters'!$G$2:$AH$10186,MATCH($E384,'License characters'!$G$2:$G$10186,0),B$1))</f>
        <v>MPLSR</v>
      </c>
      <c r="C384" s="14"/>
      <c r="D384" s="14"/>
      <c r="E384" s="7">
        <v>117.0</v>
      </c>
      <c r="F384" s="3" t="s">
        <v>1224</v>
      </c>
      <c r="G384" s="3" t="s">
        <v>1225</v>
      </c>
      <c r="H384" s="3"/>
      <c r="I384" s="3"/>
      <c r="J384" s="3">
        <v>2500.0</v>
      </c>
      <c r="K384" s="3"/>
      <c r="L384" s="3"/>
      <c r="M384" s="3"/>
      <c r="N384" s="3">
        <v>1050.0</v>
      </c>
      <c r="O384" s="3" t="s">
        <v>765</v>
      </c>
      <c r="P384" s="3" t="s">
        <v>12</v>
      </c>
      <c r="Q384" s="3" t="s">
        <v>13</v>
      </c>
      <c r="R384" s="3">
        <v>78.0</v>
      </c>
      <c r="S384" s="8">
        <v>702.0</v>
      </c>
      <c r="T384" s="9">
        <v>339.99</v>
      </c>
      <c r="U384" s="10">
        <v>41849.0</v>
      </c>
      <c r="V384" s="3"/>
      <c r="W384" s="3"/>
      <c r="X384" s="3"/>
      <c r="Y384" s="3"/>
      <c r="Z384" s="3"/>
    </row>
    <row r="385" ht="11.25" customHeight="1">
      <c r="A385" s="15" t="str">
        <f t="array" ref="A385">IF(ISNA(MATCH($E385,'License characters'!$G$2:$G$10186,0))=TRUE,0,INDEX('License characters'!$A$2:$AH$10186,MATCH($E385,'License characters'!$G$2:$G$10186,0),A$1))</f>
        <v>Sega</v>
      </c>
      <c r="B385" s="16" t="str">
        <f t="array" ref="B385">IF(ISNA(MATCH($E385,'License characters'!$G$2:$G$10186,0))=TRUE,0,INDEX('License characters'!$G$2:$AH$10186,MATCH($E385,'License characters'!$G$2:$G$10186,0),B$1))</f>
        <v>SASVYX</v>
      </c>
      <c r="C385" s="14"/>
      <c r="D385" s="14"/>
      <c r="E385" s="7">
        <v>115.0</v>
      </c>
      <c r="F385" s="3" t="s">
        <v>1226</v>
      </c>
      <c r="G385" s="3" t="s">
        <v>1227</v>
      </c>
      <c r="H385" s="3" t="s">
        <v>566</v>
      </c>
      <c r="I385" s="3"/>
      <c r="J385" s="3">
        <v>425.0</v>
      </c>
      <c r="K385" s="3"/>
      <c r="L385" s="3"/>
      <c r="M385" s="3"/>
      <c r="N385" s="3">
        <v>1400.0</v>
      </c>
      <c r="O385" s="3" t="s">
        <v>571</v>
      </c>
      <c r="P385" s="3" t="s">
        <v>191</v>
      </c>
      <c r="Q385" s="3" t="s">
        <v>192</v>
      </c>
      <c r="R385" s="3">
        <v>400.0</v>
      </c>
      <c r="S385" s="8"/>
      <c r="T385" s="9">
        <v>219.99</v>
      </c>
      <c r="U385" s="10">
        <v>41758.0</v>
      </c>
      <c r="V385" s="3" t="s">
        <v>336</v>
      </c>
      <c r="W385" s="3"/>
      <c r="X385" s="3"/>
      <c r="Y385" s="3"/>
      <c r="Z385" s="3"/>
    </row>
    <row r="386" ht="11.25" customHeight="1">
      <c r="A386" s="15" t="str">
        <f t="array" ref="A386">IF(ISNA(MATCH($E386,'License characters'!$G$2:$G$10186,0))=TRUE,0,INDEX('License characters'!$A$2:$AH$10186,MATCH($E386,'License characters'!$G$2:$G$10186,0),A$1))</f>
        <v>Sega</v>
      </c>
      <c r="B386" s="16" t="str">
        <f t="array" ref="B386">IF(ISNA(MATCH($E386,'License characters'!$G$2:$G$10186,0))=TRUE,0,INDEX('License characters'!$G$2:$AH$10186,MATCH($E386,'License characters'!$G$2:$G$10186,0),B$1))</f>
        <v>SASVY</v>
      </c>
      <c r="C386" s="14"/>
      <c r="D386" s="14"/>
      <c r="E386" s="7">
        <v>114.0</v>
      </c>
      <c r="F386" s="3" t="s">
        <v>1228</v>
      </c>
      <c r="G386" s="3" t="s">
        <v>1229</v>
      </c>
      <c r="H386" s="3" t="s">
        <v>566</v>
      </c>
      <c r="I386" s="3"/>
      <c r="J386" s="3">
        <v>1000.0</v>
      </c>
      <c r="K386" s="3"/>
      <c r="L386" s="3"/>
      <c r="M386" s="3"/>
      <c r="N386" s="3">
        <v>1400.0</v>
      </c>
      <c r="O386" s="3" t="s">
        <v>571</v>
      </c>
      <c r="P386" s="3" t="s">
        <v>191</v>
      </c>
      <c r="Q386" s="3" t="s">
        <v>192</v>
      </c>
      <c r="R386" s="3">
        <v>73.0</v>
      </c>
      <c r="S386" s="8"/>
      <c r="T386" s="9">
        <v>199.99</v>
      </c>
      <c r="U386" s="10">
        <v>41758.0</v>
      </c>
      <c r="V386" s="3" t="s">
        <v>336</v>
      </c>
      <c r="W386" s="3"/>
      <c r="X386" s="3"/>
      <c r="Y386" s="3"/>
      <c r="Z386" s="3"/>
    </row>
    <row r="387" ht="11.25" customHeight="1">
      <c r="A387" s="15" t="str">
        <f t="array" ref="A387">IF(ISNA(MATCH($E387,'License characters'!$G$2:$G$10186,0))=TRUE,0,INDEX('License characters'!$A$2:$AH$10186,MATCH($E387,'License characters'!$G$2:$G$10186,0),A$1))</f>
        <v>Nintendo</v>
      </c>
      <c r="B387" s="16" t="str">
        <f t="array" ref="B387">IF(ISNA(MATCH($E387,'License characters'!$G$2:$G$10186,0))=TRUE,0,INDEX('License characters'!$G$2:$AH$10186,MATCH($E387,'License characters'!$G$2:$G$10186,0),B$1))</f>
        <v>ZZEL</v>
      </c>
      <c r="C387" s="14"/>
      <c r="D387" s="14"/>
      <c r="E387" s="7">
        <v>113.0</v>
      </c>
      <c r="F387" s="3" t="s">
        <v>1230</v>
      </c>
      <c r="G387" s="3" t="s">
        <v>181</v>
      </c>
      <c r="H387" s="3" t="s">
        <v>566</v>
      </c>
      <c r="I387" s="3"/>
      <c r="J387" s="3">
        <v>2750.0</v>
      </c>
      <c r="K387" s="3"/>
      <c r="L387" s="3"/>
      <c r="M387" s="3"/>
      <c r="N387" s="3">
        <v>1030.0</v>
      </c>
      <c r="O387" s="3" t="s">
        <v>338</v>
      </c>
      <c r="P387" s="3" t="s">
        <v>180</v>
      </c>
      <c r="Q387" s="3" t="s">
        <v>181</v>
      </c>
      <c r="R387" s="3">
        <v>827.0</v>
      </c>
      <c r="S387" s="8"/>
      <c r="T387" s="9">
        <v>349.99</v>
      </c>
      <c r="U387" s="10">
        <v>41730.0</v>
      </c>
      <c r="V387" s="3" t="s">
        <v>336</v>
      </c>
      <c r="W387" s="3"/>
      <c r="X387" s="3"/>
      <c r="Y387" s="3"/>
      <c r="Z387" s="3"/>
    </row>
    <row r="388" ht="11.25" customHeight="1">
      <c r="A388" s="15" t="str">
        <f t="array" ref="A388">IF(ISNA(MATCH($E388,'License characters'!$G$2:$G$10186,0))=TRUE,0,INDEX('License characters'!$A$2:$AH$10186,MATCH($E388,'License characters'!$G$2:$G$10186,0),A$1))</f>
        <v>Sega</v>
      </c>
      <c r="B388" s="16" t="str">
        <f t="array" ref="B388">IF(ISNA(MATCH($E388,'License characters'!$G$2:$G$10186,0))=TRUE,0,INDEX('License characters'!$G$2:$AH$10186,MATCH($E388,'License characters'!$G$2:$G$10186,0),B$1))</f>
        <v>SASAKI</v>
      </c>
      <c r="C388" s="14"/>
      <c r="D388" s="14"/>
      <c r="E388" s="7">
        <v>112.0</v>
      </c>
      <c r="F388" s="3" t="s">
        <v>1231</v>
      </c>
      <c r="G388" s="3" t="s">
        <v>9</v>
      </c>
      <c r="H388" s="3"/>
      <c r="I388" s="3"/>
      <c r="J388" s="3">
        <v>1000.0</v>
      </c>
      <c r="K388" s="3"/>
      <c r="L388" s="3"/>
      <c r="M388" s="3"/>
      <c r="N388" s="3">
        <v>1400.0</v>
      </c>
      <c r="O388" s="3" t="s">
        <v>1232</v>
      </c>
      <c r="P388" s="3" t="s">
        <v>8</v>
      </c>
      <c r="Q388" s="3" t="s">
        <v>9</v>
      </c>
      <c r="R388" s="3">
        <v>65.0</v>
      </c>
      <c r="S388" s="8"/>
      <c r="T388" s="9">
        <v>184.99</v>
      </c>
      <c r="U388" s="10">
        <v>41674.0</v>
      </c>
      <c r="V388" s="3" t="s">
        <v>336</v>
      </c>
      <c r="W388" s="3"/>
      <c r="X388" s="3"/>
      <c r="Y388" s="3"/>
      <c r="Z388" s="3"/>
    </row>
    <row r="389" ht="11.25" customHeight="1">
      <c r="A389" s="15" t="str">
        <f t="array" ref="A389">IF(ISNA(MATCH($E389,'License characters'!$G$2:$G$10186,0))=TRUE,0,INDEX('License characters'!$A$2:$AH$10186,MATCH($E389,'License characters'!$G$2:$G$10186,0),A$1))</f>
        <v>Sega</v>
      </c>
      <c r="B389" s="16" t="str">
        <f t="array" ref="B389">IF(ISNA(MATCH($E389,'License characters'!$G$2:$G$10186,0))=TRUE,0,INDEX('License characters'!$G$2:$AH$10186,MATCH($E389,'License characters'!$G$2:$G$10186,0),B$1))</f>
        <v>SNGENX</v>
      </c>
      <c r="C389" s="14"/>
      <c r="D389" s="14"/>
      <c r="E389" s="7">
        <v>111.0</v>
      </c>
      <c r="F389" s="3" t="s">
        <v>1233</v>
      </c>
      <c r="G389" s="3" t="s">
        <v>1234</v>
      </c>
      <c r="H389" s="3" t="s">
        <v>566</v>
      </c>
      <c r="I389" s="3"/>
      <c r="J389" s="3">
        <v>450.0</v>
      </c>
      <c r="K389" s="3"/>
      <c r="L389" s="3"/>
      <c r="M389" s="3"/>
      <c r="N389" s="3">
        <v>1400.0</v>
      </c>
      <c r="O389" s="3" t="s">
        <v>571</v>
      </c>
      <c r="P389" s="3" t="s">
        <v>6</v>
      </c>
      <c r="Q389" s="3" t="s">
        <v>7</v>
      </c>
      <c r="R389" s="3">
        <v>191.0</v>
      </c>
      <c r="S389" s="8"/>
      <c r="T389" s="9">
        <v>329.99</v>
      </c>
      <c r="U389" s="10">
        <v>41597.0</v>
      </c>
      <c r="V389" s="3" t="s">
        <v>336</v>
      </c>
      <c r="W389" s="3"/>
      <c r="X389" s="3"/>
      <c r="Y389" s="3"/>
      <c r="Z389" s="3"/>
    </row>
    <row r="390" ht="11.25" customHeight="1">
      <c r="A390" s="15" t="str">
        <f t="array" ref="A390">IF(ISNA(MATCH($E390,'License characters'!$G$2:$G$10186,0))=TRUE,0,INDEX('License characters'!$A$2:$AH$10186,MATCH($E390,'License characters'!$G$2:$G$10186,0),A$1))</f>
        <v>Sega</v>
      </c>
      <c r="B390" s="16" t="str">
        <f t="array" ref="B390">IF(ISNA(MATCH($E390,'License characters'!$G$2:$G$10186,0))=TRUE,0,INDEX('License characters'!$G$2:$AH$10186,MATCH($E390,'License characters'!$G$2:$G$10186,0),B$1))</f>
        <v>SNGENR</v>
      </c>
      <c r="C390" s="14"/>
      <c r="D390" s="14"/>
      <c r="E390" s="7">
        <v>110.0</v>
      </c>
      <c r="F390" s="3" t="s">
        <v>1235</v>
      </c>
      <c r="G390" s="3" t="s">
        <v>1236</v>
      </c>
      <c r="H390" s="3" t="s">
        <v>566</v>
      </c>
      <c r="I390" s="3"/>
      <c r="J390" s="3">
        <v>1000.0</v>
      </c>
      <c r="K390" s="3"/>
      <c r="L390" s="3"/>
      <c r="M390" s="3"/>
      <c r="N390" s="3">
        <v>1400.0</v>
      </c>
      <c r="O390" s="3" t="s">
        <v>571</v>
      </c>
      <c r="P390" s="3" t="s">
        <v>6</v>
      </c>
      <c r="Q390" s="3" t="s">
        <v>7</v>
      </c>
      <c r="R390" s="3">
        <v>25.0</v>
      </c>
      <c r="S390" s="8"/>
      <c r="T390" s="9">
        <v>299.99</v>
      </c>
      <c r="U390" s="10">
        <v>41597.0</v>
      </c>
      <c r="V390" s="3" t="s">
        <v>336</v>
      </c>
      <c r="W390" s="3"/>
      <c r="X390" s="3"/>
      <c r="Y390" s="3"/>
      <c r="Z390" s="3"/>
    </row>
    <row r="391" ht="11.25" customHeight="1">
      <c r="A391" s="15" t="str">
        <f t="array" ref="A391">IF(ISNA(MATCH($E391,'License characters'!$G$2:$G$10186,0))=TRUE,0,INDEX('License characters'!$A$2:$AH$10186,MATCH($E391,'License characters'!$G$2:$G$10186,0),A$1))</f>
        <v>Nintendo</v>
      </c>
      <c r="B391" s="16" t="str">
        <f t="array" ref="B391">IF(ISNA(MATCH($E391,'License characters'!$G$2:$G$10186,0))=TRUE,0,INDEX('License characters'!$G$2:$AH$10186,MATCH($E391,'License characters'!$G$2:$G$10186,0),B$1))</f>
        <v>SMTMX</v>
      </c>
      <c r="C391" s="14"/>
      <c r="D391" s="14"/>
      <c r="E391" s="7">
        <v>109.0</v>
      </c>
      <c r="F391" s="3" t="s">
        <v>1237</v>
      </c>
      <c r="G391" s="3" t="s">
        <v>1238</v>
      </c>
      <c r="H391" s="3" t="s">
        <v>566</v>
      </c>
      <c r="I391" s="3"/>
      <c r="J391" s="3">
        <v>750.0</v>
      </c>
      <c r="K391" s="3"/>
      <c r="L391" s="3"/>
      <c r="M391" s="3"/>
      <c r="N391" s="3">
        <v>1010.0</v>
      </c>
      <c r="O391" s="3" t="s">
        <v>744</v>
      </c>
      <c r="P391" s="3" t="s">
        <v>4</v>
      </c>
      <c r="Q391" s="3" t="s">
        <v>5</v>
      </c>
      <c r="R391" s="3">
        <v>359.0</v>
      </c>
      <c r="S391" s="8"/>
      <c r="T391" s="9">
        <v>239.99</v>
      </c>
      <c r="U391" s="10">
        <v>41540.0</v>
      </c>
      <c r="V391" s="3" t="s">
        <v>336</v>
      </c>
      <c r="W391" s="3"/>
      <c r="X391" s="3"/>
      <c r="Y391" s="3"/>
      <c r="Z391" s="3"/>
    </row>
    <row r="392" ht="11.25" customHeight="1">
      <c r="A392" s="15" t="str">
        <f t="array" ref="A392">IF(ISNA(MATCH($E392,'License characters'!$G$2:$G$10186,0))=TRUE,0,INDEX('License characters'!$A$2:$AH$10186,MATCH($E392,'License characters'!$G$2:$G$10186,0),A$1))</f>
        <v>Nintendo</v>
      </c>
      <c r="B392" s="16" t="str">
        <f t="array" ref="B392">IF(ISNA(MATCH($E392,'License characters'!$G$2:$G$10186,0))=TRUE,0,INDEX('License characters'!$G$2:$AH$10186,MATCH($E392,'License characters'!$G$2:$G$10186,0),B$1))</f>
        <v>SMTMR</v>
      </c>
      <c r="C392" s="14"/>
      <c r="D392" s="14"/>
      <c r="E392" s="7">
        <v>108.0</v>
      </c>
      <c r="F392" s="3" t="s">
        <v>1239</v>
      </c>
      <c r="G392" s="3" t="s">
        <v>1240</v>
      </c>
      <c r="H392" s="3" t="s">
        <v>566</v>
      </c>
      <c r="I392" s="3"/>
      <c r="J392" s="3">
        <v>2500.0</v>
      </c>
      <c r="K392" s="3"/>
      <c r="L392" s="3"/>
      <c r="M392" s="3"/>
      <c r="N392" s="3">
        <v>1010.0</v>
      </c>
      <c r="O392" s="3" t="s">
        <v>744</v>
      </c>
      <c r="P392" s="3" t="s">
        <v>4</v>
      </c>
      <c r="Q392" s="3" t="s">
        <v>5</v>
      </c>
      <c r="R392" s="3">
        <v>175.0</v>
      </c>
      <c r="S392" s="8"/>
      <c r="T392" s="9">
        <v>199.99</v>
      </c>
      <c r="U392" s="10">
        <v>41540.0</v>
      </c>
      <c r="V392" s="3" t="s">
        <v>336</v>
      </c>
      <c r="W392" s="3"/>
      <c r="X392" s="3"/>
      <c r="Y392" s="3"/>
      <c r="Z392" s="3"/>
    </row>
    <row r="393" ht="11.25" customHeight="1">
      <c r="A393" s="15" t="str">
        <f t="array" ref="A393">IF(ISNA(MATCH($E393,'License characters'!$G$2:$G$10186,0))=TRUE,0,INDEX('License characters'!$A$2:$AH$10186,MATCH($E393,'License characters'!$G$2:$G$10186,0),A$1))</f>
        <v>Sega</v>
      </c>
      <c r="B393" s="16" t="str">
        <f t="array" ref="B393">IF(ISNA(MATCH($E393,'License characters'!$G$2:$G$10186,0))=TRUE,0,INDEX('License characters'!$G$2:$AH$10186,MATCH($E393,'License characters'!$G$2:$G$10186,0),B$1))</f>
        <v>SHSHX</v>
      </c>
      <c r="C393" s="14"/>
      <c r="D393" s="14"/>
      <c r="E393" s="7">
        <v>107.0</v>
      </c>
      <c r="F393" s="3" t="s">
        <v>1241</v>
      </c>
      <c r="G393" s="3" t="s">
        <v>1242</v>
      </c>
      <c r="H393" s="3" t="s">
        <v>566</v>
      </c>
      <c r="I393" s="3"/>
      <c r="J393" s="3">
        <v>600.0</v>
      </c>
      <c r="K393" s="3"/>
      <c r="L393" s="3"/>
      <c r="M393" s="3"/>
      <c r="N393" s="3">
        <v>1400.0</v>
      </c>
      <c r="O393" s="3" t="s">
        <v>571</v>
      </c>
      <c r="P393" s="3" t="s">
        <v>199</v>
      </c>
      <c r="Q393" s="3" t="s">
        <v>200</v>
      </c>
      <c r="R393" s="3">
        <v>272.0</v>
      </c>
      <c r="S393" s="8"/>
      <c r="T393" s="9">
        <v>229.99</v>
      </c>
      <c r="U393" s="10">
        <v>41422.0</v>
      </c>
      <c r="V393" s="3" t="s">
        <v>336</v>
      </c>
      <c r="W393" s="3"/>
      <c r="X393" s="3"/>
      <c r="Y393" s="3"/>
      <c r="Z393" s="3"/>
    </row>
    <row r="394" ht="11.25" customHeight="1">
      <c r="A394" s="15" t="str">
        <f t="array" ref="A394">IF(ISNA(MATCH($E394,'License characters'!$G$2:$G$10186,0))=TRUE,0,INDEX('License characters'!$A$2:$AH$10186,MATCH($E394,'License characters'!$G$2:$G$10186,0),A$1))</f>
        <v>Sega</v>
      </c>
      <c r="B394" s="16" t="str">
        <f t="array" ref="B394">IF(ISNA(MATCH($E394,'License characters'!$G$2:$G$10186,0))=TRUE,0,INDEX('License characters'!$G$2:$AH$10186,MATCH($E394,'License characters'!$G$2:$G$10186,0),B$1))</f>
        <v>SHSHA</v>
      </c>
      <c r="C394" s="14"/>
      <c r="D394" s="14"/>
      <c r="E394" s="7">
        <v>106.0</v>
      </c>
      <c r="F394" s="3" t="s">
        <v>1243</v>
      </c>
      <c r="G394" s="3" t="s">
        <v>200</v>
      </c>
      <c r="H394" s="3" t="s">
        <v>566</v>
      </c>
      <c r="I394" s="3"/>
      <c r="J394" s="3">
        <v>1500.0</v>
      </c>
      <c r="K394" s="3"/>
      <c r="L394" s="3"/>
      <c r="M394" s="3"/>
      <c r="N394" s="3">
        <v>1400.0</v>
      </c>
      <c r="O394" s="3" t="s">
        <v>571</v>
      </c>
      <c r="P394" s="3" t="s">
        <v>199</v>
      </c>
      <c r="Q394" s="3" t="s">
        <v>200</v>
      </c>
      <c r="R394" s="3">
        <v>34.0</v>
      </c>
      <c r="S394" s="8"/>
      <c r="T394" s="9">
        <v>214.99</v>
      </c>
      <c r="U394" s="10">
        <v>41422.0</v>
      </c>
      <c r="V394" s="3" t="s">
        <v>336</v>
      </c>
      <c r="W394" s="3"/>
      <c r="X394" s="3"/>
      <c r="Y394" s="3"/>
      <c r="Z394" s="3"/>
    </row>
    <row r="395" ht="11.25" customHeight="1">
      <c r="A395" s="15" t="str">
        <f t="array" ref="A395">IF(ISNA(MATCH($E395,'License characters'!$G$2:$G$10186,0))=TRUE,0,INDEX('License characters'!$A$2:$AH$10186,MATCH($E395,'License characters'!$G$2:$G$10186,0),A$1))</f>
        <v>Sega</v>
      </c>
      <c r="B395" s="16" t="str">
        <f t="array" ref="B395">IF(ISNA(MATCH($E395,'License characters'!$G$2:$G$10186,0))=TRUE,0,INDEX('License characters'!$G$2:$AH$10186,MATCH($E395,'License characters'!$G$2:$G$10186,0),B$1))</f>
        <v>SHENX</v>
      </c>
      <c r="C395" s="14"/>
      <c r="D395" s="14"/>
      <c r="E395" s="7">
        <v>105.0</v>
      </c>
      <c r="F395" s="3" t="s">
        <v>1244</v>
      </c>
      <c r="G395" s="3" t="s">
        <v>1245</v>
      </c>
      <c r="H395" s="3" t="s">
        <v>566</v>
      </c>
      <c r="I395" s="3"/>
      <c r="J395" s="3">
        <v>350.0</v>
      </c>
      <c r="K395" s="3"/>
      <c r="L395" s="3"/>
      <c r="M395" s="3"/>
      <c r="N395" s="3">
        <v>1400.0</v>
      </c>
      <c r="O395" s="3" t="s">
        <v>571</v>
      </c>
      <c r="P395" s="3" t="s">
        <v>193</v>
      </c>
      <c r="Q395" s="3" t="s">
        <v>194</v>
      </c>
      <c r="R395" s="3">
        <v>346.0</v>
      </c>
      <c r="S395" s="8"/>
      <c r="T395" s="9">
        <v>184.99</v>
      </c>
      <c r="U395" s="10">
        <v>41394.0</v>
      </c>
      <c r="V395" s="3" t="s">
        <v>336</v>
      </c>
      <c r="W395" s="3"/>
      <c r="X395" s="3"/>
      <c r="Y395" s="3"/>
      <c r="Z395" s="3"/>
    </row>
    <row r="396" ht="11.25" customHeight="1">
      <c r="A396" s="15" t="str">
        <f t="array" ref="A396">IF(ISNA(MATCH($E396,'License characters'!$G$2:$G$10186,0))=TRUE,0,INDEX('License characters'!$A$2:$AH$10186,MATCH($E396,'License characters'!$G$2:$G$10186,0),A$1))</f>
        <v>Sega</v>
      </c>
      <c r="B396" s="16" t="str">
        <f t="array" ref="B396">IF(ISNA(MATCH($E396,'License characters'!$G$2:$G$10186,0))=TRUE,0,INDEX('License characters'!$G$2:$AH$10186,MATCH($E396,'License characters'!$G$2:$G$10186,0),B$1))</f>
        <v>SHENR</v>
      </c>
      <c r="C396" s="14"/>
      <c r="D396" s="14"/>
      <c r="E396" s="7">
        <v>104.0</v>
      </c>
      <c r="F396" s="3" t="s">
        <v>1246</v>
      </c>
      <c r="G396" s="3" t="s">
        <v>194</v>
      </c>
      <c r="H396" s="3"/>
      <c r="I396" s="3"/>
      <c r="J396" s="3">
        <v>750.0</v>
      </c>
      <c r="K396" s="3"/>
      <c r="L396" s="3"/>
      <c r="M396" s="3"/>
      <c r="N396" s="3">
        <v>1400.0</v>
      </c>
      <c r="O396" s="3" t="s">
        <v>571</v>
      </c>
      <c r="P396" s="3" t="s">
        <v>193</v>
      </c>
      <c r="Q396" s="3" t="s">
        <v>194</v>
      </c>
      <c r="R396" s="3">
        <v>99.0</v>
      </c>
      <c r="S396" s="8"/>
      <c r="T396" s="9">
        <v>169.99</v>
      </c>
      <c r="U396" s="10">
        <v>41394.0</v>
      </c>
      <c r="V396" s="3" t="s">
        <v>336</v>
      </c>
      <c r="W396" s="3"/>
      <c r="X396" s="3"/>
      <c r="Y396" s="3"/>
      <c r="Z396" s="3"/>
    </row>
    <row r="397" ht="11.25" customHeight="1">
      <c r="A397" s="15" t="str">
        <f t="array" ref="A397">IF(ISNA(MATCH($E397,'License characters'!$G$2:$G$10186,0))=TRUE,0,INDEX('License characters'!$A$2:$AH$10186,MATCH($E397,'License characters'!$G$2:$G$10186,0),A$1))</f>
        <v>Nintendo</v>
      </c>
      <c r="B397" s="16" t="str">
        <f t="array" ref="B397">IF(ISNA(MATCH($E397,'License characters'!$G$2:$G$10186,0))=TRUE,0,INDEX('License characters'!$G$2:$AH$10186,MATCH($E397,'License characters'!$G$2:$G$10186,0),B$1))</f>
        <v>TPGANX</v>
      </c>
      <c r="C397" s="14"/>
      <c r="D397" s="14"/>
      <c r="E397" s="7">
        <v>103.0</v>
      </c>
      <c r="F397" s="3" t="s">
        <v>1247</v>
      </c>
      <c r="G397" s="3" t="s">
        <v>1248</v>
      </c>
      <c r="H397" s="3"/>
      <c r="I397" s="3"/>
      <c r="J397" s="3">
        <v>750.0</v>
      </c>
      <c r="K397" s="3"/>
      <c r="L397" s="3"/>
      <c r="M397" s="3"/>
      <c r="N397" s="3">
        <v>1030.0</v>
      </c>
      <c r="O397" s="3" t="s">
        <v>338</v>
      </c>
      <c r="P397" s="3" t="s">
        <v>1249</v>
      </c>
      <c r="Q397" s="3" t="s">
        <v>1250</v>
      </c>
      <c r="R397" s="3">
        <v>491.0</v>
      </c>
      <c r="S397" s="8"/>
      <c r="T397" s="9">
        <v>479.99</v>
      </c>
      <c r="U397" s="10">
        <v>41128.0</v>
      </c>
      <c r="V397" s="3" t="s">
        <v>336</v>
      </c>
      <c r="W397" s="3"/>
      <c r="X397" s="3"/>
      <c r="Y397" s="3"/>
      <c r="Z397" s="3"/>
    </row>
    <row r="398" ht="11.25" customHeight="1">
      <c r="A398" s="15" t="str">
        <f t="array" ref="A398">IF(ISNA(MATCH($E398,'License characters'!$G$2:$G$10186,0))=TRUE,0,INDEX('License characters'!$A$2:$AH$10186,MATCH($E398,'License characters'!$G$2:$G$10186,0),A$1))</f>
        <v>Nintendo</v>
      </c>
      <c r="B398" s="16" t="str">
        <f t="array" ref="B398">IF(ISNA(MATCH($E398,'License characters'!$G$2:$G$10186,0))=TRUE,0,INDEX('License characters'!$G$2:$AH$10186,MATCH($E398,'License characters'!$G$2:$G$10186,0),B$1))</f>
        <v>TPGAN</v>
      </c>
      <c r="C398" s="14"/>
      <c r="D398" s="14"/>
      <c r="E398" s="7">
        <v>102.0</v>
      </c>
      <c r="F398" s="3" t="s">
        <v>1251</v>
      </c>
      <c r="G398" s="3" t="s">
        <v>1250</v>
      </c>
      <c r="H398" s="3"/>
      <c r="I398" s="3"/>
      <c r="J398" s="3">
        <v>1750.0</v>
      </c>
      <c r="K398" s="3"/>
      <c r="L398" s="3"/>
      <c r="M398" s="3"/>
      <c r="N398" s="3">
        <v>1030.0</v>
      </c>
      <c r="O398" s="3" t="s">
        <v>338</v>
      </c>
      <c r="P398" s="3" t="s">
        <v>1249</v>
      </c>
      <c r="Q398" s="3" t="s">
        <v>1250</v>
      </c>
      <c r="R398" s="3">
        <v>105.0</v>
      </c>
      <c r="S398" s="8"/>
      <c r="T398" s="9">
        <v>449.99</v>
      </c>
      <c r="U398" s="10">
        <v>41128.0</v>
      </c>
      <c r="V398" s="3" t="s">
        <v>336</v>
      </c>
      <c r="W398" s="3"/>
      <c r="X398" s="3"/>
      <c r="Y398" s="3"/>
      <c r="Z398" s="3"/>
    </row>
    <row r="399" ht="11.25" customHeight="1">
      <c r="A399" s="15">
        <f t="array" ref="A399">IF(ISNA(MATCH($E399,'License characters'!$G$2:$G$10186,0))=TRUE,0,INDEX('License characters'!$A$2:$AH$10186,MATCH($E399,'License characters'!$G$2:$G$10186,0),A$1))</f>
        <v>0</v>
      </c>
      <c r="B399" s="16">
        <f t="array" ref="B399">IF(ISNA(MATCH($E399,'License characters'!$G$2:$G$10186,0))=TRUE,0,INDEX('License characters'!$G$2:$AH$10186,MATCH($E399,'License characters'!$G$2:$G$10186,0),B$1))</f>
        <v>0</v>
      </c>
      <c r="C399" s="14"/>
      <c r="D399" s="14"/>
      <c r="E399" s="7">
        <v>101.0</v>
      </c>
      <c r="F399" s="3" t="s">
        <v>1252</v>
      </c>
      <c r="G399" s="3" t="s">
        <v>1253</v>
      </c>
      <c r="H399" s="3" t="s">
        <v>566</v>
      </c>
      <c r="I399" s="3"/>
      <c r="J399" s="3">
        <v>425.0</v>
      </c>
      <c r="K399" s="3"/>
      <c r="L399" s="3"/>
      <c r="M399" s="3"/>
      <c r="N399" s="3"/>
      <c r="O399" s="3"/>
      <c r="P399" s="3" t="s">
        <v>1154</v>
      </c>
      <c r="Q399" s="3" t="s">
        <v>1155</v>
      </c>
      <c r="R399" s="3">
        <v>35.0</v>
      </c>
      <c r="S399" s="8"/>
      <c r="T399" s="9">
        <v>219.99</v>
      </c>
      <c r="U399" s="10"/>
      <c r="V399" s="3"/>
      <c r="W399" s="3"/>
      <c r="X399" s="3"/>
      <c r="Y399" s="3"/>
      <c r="Z399" s="3"/>
    </row>
    <row r="400" ht="11.25" customHeight="1">
      <c r="A400" s="15">
        <f t="array" ref="A400">IF(ISNA(MATCH($E400,'License characters'!$G$2:$G$10186,0))=TRUE,0,INDEX('License characters'!$A$2:$AH$10186,MATCH($E400,'License characters'!$G$2:$G$10186,0),A$1))</f>
        <v>0</v>
      </c>
      <c r="B400" s="16">
        <f t="array" ref="B400">IF(ISNA(MATCH($E400,'License characters'!$G$2:$G$10186,0))=TRUE,0,INDEX('License characters'!$G$2:$AH$10186,MATCH($E400,'License characters'!$G$2:$G$10186,0),B$1))</f>
        <v>0</v>
      </c>
      <c r="C400" s="14"/>
      <c r="D400" s="14"/>
      <c r="E400" s="7">
        <v>100.0</v>
      </c>
      <c r="F400" s="3" t="s">
        <v>1254</v>
      </c>
      <c r="G400" s="3" t="s">
        <v>1255</v>
      </c>
      <c r="H400" s="3" t="s">
        <v>566</v>
      </c>
      <c r="I400" s="3"/>
      <c r="J400" s="3">
        <v>1995.0</v>
      </c>
      <c r="K400" s="3"/>
      <c r="L400" s="3"/>
      <c r="M400" s="3"/>
      <c r="N400" s="3"/>
      <c r="O400" s="3"/>
      <c r="P400" s="3" t="s">
        <v>1154</v>
      </c>
      <c r="Q400" s="3" t="s">
        <v>1155</v>
      </c>
      <c r="R400" s="3">
        <v>13.0</v>
      </c>
      <c r="S400" s="8"/>
      <c r="T400" s="9">
        <v>199.99</v>
      </c>
      <c r="U400" s="10"/>
      <c r="V400" s="3"/>
      <c r="W400" s="3"/>
      <c r="X400" s="3"/>
      <c r="Y400" s="3"/>
      <c r="Z400" s="3"/>
    </row>
    <row r="401" ht="11.25" customHeight="1">
      <c r="A401" s="15" t="str">
        <f t="array" ref="A401">IF(ISNA(MATCH($E401,'License characters'!$G$2:$G$10186,0))=TRUE,0,INDEX('License characters'!$A$2:$AH$10186,MATCH($E401,'License characters'!$G$2:$G$10186,0),A$1))</f>
        <v>Sega</v>
      </c>
      <c r="B401" s="16" t="str">
        <f t="array" ref="B401">IF(ISNA(MATCH($E401,'License characters'!$G$2:$G$10186,0))=TRUE,0,INDEX('License characters'!$G$2:$AH$10186,MATCH($E401,'License characters'!$G$2:$G$10186,0),B$1))</f>
        <v>MSTHSX</v>
      </c>
      <c r="C401" s="14"/>
      <c r="D401" s="14"/>
      <c r="E401" s="7">
        <v>99.0</v>
      </c>
      <c r="F401" s="3" t="s">
        <v>1256</v>
      </c>
      <c r="G401" s="3" t="s">
        <v>1257</v>
      </c>
      <c r="H401" s="3"/>
      <c r="I401" s="3"/>
      <c r="J401" s="3">
        <v>750.0</v>
      </c>
      <c r="K401" s="3"/>
      <c r="L401" s="3"/>
      <c r="M401" s="3"/>
      <c r="N401" s="3">
        <v>1400.0</v>
      </c>
      <c r="O401" s="3" t="s">
        <v>571</v>
      </c>
      <c r="P401" s="3" t="s">
        <v>197</v>
      </c>
      <c r="Q401" s="3" t="s">
        <v>198</v>
      </c>
      <c r="R401" s="3">
        <v>384.0</v>
      </c>
      <c r="S401" s="8"/>
      <c r="T401" s="9">
        <v>219.99</v>
      </c>
      <c r="U401" s="10">
        <v>41044.0</v>
      </c>
      <c r="V401" s="3" t="s">
        <v>336</v>
      </c>
      <c r="W401" s="3"/>
      <c r="X401" s="3"/>
      <c r="Y401" s="3"/>
      <c r="Z401" s="3"/>
    </row>
    <row r="402" ht="11.25" customHeight="1">
      <c r="A402" s="15" t="str">
        <f t="array" ref="A402">IF(ISNA(MATCH($E402,'License characters'!$G$2:$G$10186,0))=TRUE,0,INDEX('License characters'!$A$2:$AH$10186,MATCH($E402,'License characters'!$G$2:$G$10186,0),A$1))</f>
        <v>Sega</v>
      </c>
      <c r="B402" s="16" t="str">
        <f t="array" ref="B402">IF(ISNA(MATCH($E402,'License characters'!$G$2:$G$10186,0))=TRUE,0,INDEX('License characters'!$G$2:$AH$10186,MATCH($E402,'License characters'!$G$2:$G$10186,0),B$1))</f>
        <v>MSTHS</v>
      </c>
      <c r="C402" s="14"/>
      <c r="D402" s="14"/>
      <c r="E402" s="7">
        <v>98.0</v>
      </c>
      <c r="F402" s="3" t="s">
        <v>1258</v>
      </c>
      <c r="G402" s="3" t="s">
        <v>1259</v>
      </c>
      <c r="H402" s="3" t="s">
        <v>566</v>
      </c>
      <c r="I402" s="3"/>
      <c r="J402" s="3">
        <v>1650.0</v>
      </c>
      <c r="K402" s="3"/>
      <c r="L402" s="3"/>
      <c r="M402" s="3"/>
      <c r="N402" s="3">
        <v>1400.0</v>
      </c>
      <c r="O402" s="3" t="s">
        <v>571</v>
      </c>
      <c r="P402" s="3" t="s">
        <v>197</v>
      </c>
      <c r="Q402" s="3" t="s">
        <v>198</v>
      </c>
      <c r="R402" s="3">
        <v>75.0</v>
      </c>
      <c r="S402" s="8"/>
      <c r="T402" s="9">
        <v>199.99</v>
      </c>
      <c r="U402" s="10">
        <v>41044.0</v>
      </c>
      <c r="V402" s="3" t="s">
        <v>336</v>
      </c>
      <c r="W402" s="3"/>
      <c r="X402" s="3"/>
      <c r="Y402" s="3"/>
      <c r="Z402" s="3"/>
    </row>
    <row r="403" ht="11.25" customHeight="1">
      <c r="A403" s="15" t="str">
        <f t="array" ref="A403">IF(ISNA(MATCH($E403,'License characters'!$G$2:$G$10186,0))=TRUE,0,INDEX('License characters'!$A$2:$AH$10186,MATCH($E403,'License characters'!$G$2:$G$10186,0),A$1))</f>
        <v>Sega</v>
      </c>
      <c r="B403" s="16" t="str">
        <f t="array" ref="B403">IF(ISNA(MATCH($E403,'License characters'!$G$2:$G$10186,0))=TRUE,0,INDEX('License characters'!$G$2:$AH$10186,MATCH($E403,'License characters'!$G$2:$G$10186,0),B$1))</f>
        <v>STHCTX</v>
      </c>
      <c r="C403" s="14"/>
      <c r="D403" s="14"/>
      <c r="E403" s="7">
        <v>97.0</v>
      </c>
      <c r="F403" s="3" t="s">
        <v>1260</v>
      </c>
      <c r="G403" s="3" t="s">
        <v>1261</v>
      </c>
      <c r="H403" s="3"/>
      <c r="I403" s="3"/>
      <c r="J403" s="3">
        <v>500.0</v>
      </c>
      <c r="K403" s="3"/>
      <c r="L403" s="3"/>
      <c r="M403" s="3"/>
      <c r="N403" s="3">
        <v>1400.0</v>
      </c>
      <c r="O403" s="3" t="s">
        <v>571</v>
      </c>
      <c r="P403" s="3" t="s">
        <v>2</v>
      </c>
      <c r="Q403" s="3" t="s">
        <v>3</v>
      </c>
      <c r="R403" s="3">
        <v>375.0</v>
      </c>
      <c r="S403" s="8"/>
      <c r="T403" s="9">
        <v>199.99</v>
      </c>
      <c r="U403" s="10">
        <v>40932.0</v>
      </c>
      <c r="V403" s="3" t="s">
        <v>336</v>
      </c>
      <c r="W403" s="3"/>
      <c r="X403" s="3"/>
      <c r="Y403" s="3"/>
      <c r="Z403" s="3"/>
    </row>
    <row r="404" ht="11.25" customHeight="1">
      <c r="A404" s="15" t="str">
        <f t="array" ref="A404">IF(ISNA(MATCH($E404,'License characters'!$G$2:$G$10186,0))=TRUE,0,INDEX('License characters'!$A$2:$AH$10186,MATCH($E404,'License characters'!$G$2:$G$10186,0),A$1))</f>
        <v>Sega</v>
      </c>
      <c r="B404" s="16" t="str">
        <f t="array" ref="B404">IF(ISNA(MATCH($E404,'License characters'!$G$2:$G$10186,0))=TRUE,0,INDEX('License characters'!$G$2:$AH$10186,MATCH($E404,'License characters'!$G$2:$G$10186,0),B$1))</f>
        <v>STHCTR</v>
      </c>
      <c r="C404" s="14"/>
      <c r="D404" s="14"/>
      <c r="E404" s="7">
        <v>96.0</v>
      </c>
      <c r="F404" s="3" t="s">
        <v>1262</v>
      </c>
      <c r="G404" s="3" t="s">
        <v>3</v>
      </c>
      <c r="H404" s="3" t="s">
        <v>566</v>
      </c>
      <c r="I404" s="3"/>
      <c r="J404" s="3">
        <v>1500.0</v>
      </c>
      <c r="K404" s="3"/>
      <c r="L404" s="3"/>
      <c r="M404" s="3"/>
      <c r="N404" s="3">
        <v>1400.0</v>
      </c>
      <c r="O404" s="3" t="s">
        <v>571</v>
      </c>
      <c r="P404" s="3" t="s">
        <v>2</v>
      </c>
      <c r="Q404" s="3" t="s">
        <v>3</v>
      </c>
      <c r="R404" s="3">
        <v>78.0</v>
      </c>
      <c r="S404" s="8"/>
      <c r="T404" s="9">
        <v>179.99</v>
      </c>
      <c r="U404" s="10">
        <v>40932.0</v>
      </c>
      <c r="V404" s="3" t="s">
        <v>336</v>
      </c>
      <c r="W404" s="3"/>
      <c r="X404" s="3"/>
      <c r="Y404" s="3"/>
      <c r="Z404" s="3"/>
    </row>
    <row r="405" ht="11.25" customHeight="1">
      <c r="A405" s="15" t="str">
        <f t="array" ref="A405">IF(ISNA(MATCH($E405,'License characters'!$G$2:$G$10186,0))=TRUE,0,INDEX('License characters'!$A$2:$AH$10186,MATCH($E405,'License characters'!$G$2:$G$10186,0),A$1))</f>
        <v>Sega</v>
      </c>
      <c r="B405" s="16" t="str">
        <f t="array" ref="B405">IF(ISNA(MATCH($E405,'License characters'!$G$2:$G$10186,0))=TRUE,0,INDEX('License characters'!$G$2:$AH$10186,MATCH($E405,'License characters'!$G$2:$G$10186,0),B$1))</f>
        <v>STHKCKX</v>
      </c>
      <c r="C405" s="14"/>
      <c r="D405" s="14"/>
      <c r="E405" s="7">
        <v>95.0</v>
      </c>
      <c r="F405" s="3" t="s">
        <v>1263</v>
      </c>
      <c r="G405" s="3" t="s">
        <v>1264</v>
      </c>
      <c r="H405" s="3" t="s">
        <v>566</v>
      </c>
      <c r="I405" s="3"/>
      <c r="J405" s="3">
        <v>500.0</v>
      </c>
      <c r="K405" s="3"/>
      <c r="L405" s="3"/>
      <c r="M405" s="3"/>
      <c r="N405" s="3">
        <v>1400.0</v>
      </c>
      <c r="O405" s="3" t="s">
        <v>571</v>
      </c>
      <c r="P405" s="3" t="s">
        <v>1265</v>
      </c>
      <c r="Q405" s="3" t="s">
        <v>1266</v>
      </c>
      <c r="R405" s="3">
        <v>386.0</v>
      </c>
      <c r="S405" s="8"/>
      <c r="T405" s="9">
        <v>189.99</v>
      </c>
      <c r="U405" s="10">
        <v>40827.0</v>
      </c>
      <c r="V405" s="3" t="s">
        <v>336</v>
      </c>
      <c r="W405" s="3"/>
      <c r="X405" s="3"/>
      <c r="Y405" s="3"/>
      <c r="Z405" s="3"/>
    </row>
    <row r="406" ht="11.25" customHeight="1">
      <c r="A406" s="15" t="str">
        <f t="array" ref="A406">IF(ISNA(MATCH($E406,'License characters'!$G$2:$G$10186,0))=TRUE,0,INDEX('License characters'!$A$2:$AH$10186,MATCH($E406,'License characters'!$G$2:$G$10186,0),A$1))</f>
        <v>Sega</v>
      </c>
      <c r="B406" s="16" t="str">
        <f t="array" ref="B406">IF(ISNA(MATCH($E406,'License characters'!$G$2:$G$10186,0))=TRUE,0,INDEX('License characters'!$G$2:$AH$10186,MATCH($E406,'License characters'!$G$2:$G$10186,0),B$1))</f>
        <v>STHKCK</v>
      </c>
      <c r="C406" s="14"/>
      <c r="D406" s="14"/>
      <c r="E406" s="7">
        <v>94.0</v>
      </c>
      <c r="F406" s="3" t="s">
        <v>1267</v>
      </c>
      <c r="G406" s="3" t="s">
        <v>1266</v>
      </c>
      <c r="H406" s="3"/>
      <c r="I406" s="3"/>
      <c r="J406" s="3">
        <v>1500.0</v>
      </c>
      <c r="K406" s="3"/>
      <c r="L406" s="3"/>
      <c r="M406" s="3"/>
      <c r="N406" s="3">
        <v>1400.0</v>
      </c>
      <c r="O406" s="3" t="s">
        <v>571</v>
      </c>
      <c r="P406" s="3" t="s">
        <v>1265</v>
      </c>
      <c r="Q406" s="3" t="s">
        <v>1266</v>
      </c>
      <c r="R406" s="3">
        <v>57.0</v>
      </c>
      <c r="S406" s="8"/>
      <c r="T406" s="9">
        <v>169.99</v>
      </c>
      <c r="U406" s="10">
        <v>40827.0</v>
      </c>
      <c r="V406" s="3" t="s">
        <v>336</v>
      </c>
      <c r="W406" s="3"/>
      <c r="X406" s="3"/>
      <c r="Y406" s="3"/>
      <c r="Z406" s="3"/>
    </row>
    <row r="407" ht="11.25" customHeight="1">
      <c r="A407" s="15" t="str">
        <f t="array" ref="A407">IF(ISNA(MATCH($E407,'License characters'!$G$2:$G$10186,0))=TRUE,0,INDEX('License characters'!$A$2:$AH$10186,MATCH($E407,'License characters'!$G$2:$G$10186,0),A$1))</f>
        <v>Nintendo</v>
      </c>
      <c r="B407" s="16" t="str">
        <f t="array" ref="B407">IF(ISNA(MATCH($E407,'License characters'!$G$2:$G$10186,0))=TRUE,0,INDEX('License characters'!$G$2:$AH$10186,MATCH($E407,'License characters'!$G$2:$G$10186,0),B$1))</f>
        <v>TPLOEX</v>
      </c>
      <c r="C407" s="14"/>
      <c r="D407" s="14"/>
      <c r="E407" s="7">
        <v>93.0</v>
      </c>
      <c r="F407" s="3" t="s">
        <v>1268</v>
      </c>
      <c r="G407" s="3" t="s">
        <v>1269</v>
      </c>
      <c r="H407" s="3"/>
      <c r="I407" s="3"/>
      <c r="J407" s="3">
        <v>500.0</v>
      </c>
      <c r="K407" s="3"/>
      <c r="L407" s="3"/>
      <c r="M407" s="3"/>
      <c r="N407" s="3">
        <v>1030.0</v>
      </c>
      <c r="O407" s="3" t="s">
        <v>338</v>
      </c>
      <c r="P407" s="3" t="s">
        <v>1270</v>
      </c>
      <c r="Q407" s="3" t="s">
        <v>1271</v>
      </c>
      <c r="R407" s="3">
        <v>394.0</v>
      </c>
      <c r="S407" s="8"/>
      <c r="T407" s="9">
        <v>449.99</v>
      </c>
      <c r="U407" s="10">
        <v>40806.0</v>
      </c>
      <c r="V407" s="3" t="s">
        <v>336</v>
      </c>
      <c r="W407" s="3"/>
      <c r="X407" s="3"/>
      <c r="Y407" s="3"/>
      <c r="Z407" s="3"/>
    </row>
    <row r="408" ht="11.25" customHeight="1">
      <c r="A408" s="15" t="str">
        <f t="array" ref="A408">IF(ISNA(MATCH($E408,'License characters'!$G$2:$G$10186,0))=TRUE,0,INDEX('License characters'!$A$2:$AH$10186,MATCH($E408,'License characters'!$G$2:$G$10186,0),A$1))</f>
        <v>Nintendo</v>
      </c>
      <c r="B408" s="16" t="str">
        <f t="array" ref="B408">IF(ISNA(MATCH($E408,'License characters'!$G$2:$G$10186,0))=TRUE,0,INDEX('License characters'!$G$2:$AH$10186,MATCH($E408,'License characters'!$G$2:$G$10186,0),B$1))</f>
        <v>TPLOE</v>
      </c>
      <c r="C408" s="14"/>
      <c r="D408" s="14"/>
      <c r="E408" s="7">
        <v>92.0</v>
      </c>
      <c r="F408" s="3" t="s">
        <v>1272</v>
      </c>
      <c r="G408" s="3" t="s">
        <v>1273</v>
      </c>
      <c r="H408" s="3"/>
      <c r="I408" s="3"/>
      <c r="J408" s="3">
        <v>2500.0</v>
      </c>
      <c r="K408" s="3"/>
      <c r="L408" s="3"/>
      <c r="M408" s="3"/>
      <c r="N408" s="3">
        <v>1030.0</v>
      </c>
      <c r="O408" s="3" t="s">
        <v>338</v>
      </c>
      <c r="P408" s="3" t="s">
        <v>1270</v>
      </c>
      <c r="Q408" s="3" t="s">
        <v>1271</v>
      </c>
      <c r="R408" s="3">
        <v>592.0</v>
      </c>
      <c r="S408" s="8"/>
      <c r="T408" s="9">
        <v>424.99</v>
      </c>
      <c r="U408" s="10">
        <v>40806.0</v>
      </c>
      <c r="V408" s="3" t="s">
        <v>336</v>
      </c>
      <c r="W408" s="3"/>
      <c r="X408" s="3"/>
      <c r="Y408" s="3"/>
      <c r="Z408" s="3"/>
    </row>
    <row r="409" ht="11.25" customHeight="1">
      <c r="A409" s="15" t="str">
        <f t="array" ref="A409">IF(ISNA(MATCH($E409,'License characters'!$G$2:$G$10186,0))=TRUE,0,INDEX('License characters'!$A$2:$AH$10186,MATCH($E409,'License characters'!$G$2:$G$10186,0),A$1))</f>
        <v>Nintendo</v>
      </c>
      <c r="B409" s="16" t="str">
        <f t="array" ref="B409">IF(ISNA(MATCH($E409,'License characters'!$G$2:$G$10186,0))=TRUE,0,INDEX('License characters'!$G$2:$AH$10186,MATCH($E409,'License characters'!$G$2:$G$10186,0),B$1))</f>
        <v>SMDS</v>
      </c>
      <c r="C409" s="14"/>
      <c r="D409" s="14"/>
      <c r="E409" s="7">
        <v>91.0</v>
      </c>
      <c r="F409" s="3" t="s">
        <v>1274</v>
      </c>
      <c r="G409" s="3" t="s">
        <v>1275</v>
      </c>
      <c r="H409" s="3"/>
      <c r="I409" s="3"/>
      <c r="J409" s="3"/>
      <c r="K409" s="3"/>
      <c r="L409" s="3"/>
      <c r="M409" s="3"/>
      <c r="N409" s="3"/>
      <c r="O409" s="3" t="s">
        <v>1174</v>
      </c>
      <c r="P409" s="3" t="s">
        <v>1276</v>
      </c>
      <c r="Q409" s="3" t="s">
        <v>1277</v>
      </c>
      <c r="R409" s="3">
        <v>465.0</v>
      </c>
      <c r="S409" s="8"/>
      <c r="T409" s="9">
        <v>29.95</v>
      </c>
      <c r="U409" s="10"/>
      <c r="V409" s="3"/>
      <c r="W409" s="3"/>
      <c r="X409" s="3"/>
      <c r="Y409" s="3"/>
      <c r="Z409" s="3"/>
    </row>
    <row r="410" ht="11.25" customHeight="1">
      <c r="A410" s="15">
        <f t="array" ref="A410">IF(ISNA(MATCH($E410,'License characters'!$G$2:$G$10186,0))=TRUE,0,INDEX('License characters'!$A$2:$AH$10186,MATCH($E410,'License characters'!$G$2:$G$10186,0),A$1))</f>
        <v>0</v>
      </c>
      <c r="B410" s="16">
        <f t="array" ref="B410">IF(ISNA(MATCH($E410,'License characters'!$G$2:$G$10186,0))=TRUE,0,INDEX('License characters'!$G$2:$AH$10186,MATCH($E410,'License characters'!$G$2:$G$10186,0),B$1))</f>
        <v>0</v>
      </c>
      <c r="C410" s="14"/>
      <c r="D410" s="14"/>
      <c r="E410" s="7">
        <v>90.0</v>
      </c>
      <c r="F410" s="3" t="s">
        <v>1278</v>
      </c>
      <c r="G410" s="3" t="s">
        <v>1279</v>
      </c>
      <c r="H410" s="3"/>
      <c r="I410" s="3"/>
      <c r="J410" s="3"/>
      <c r="K410" s="3"/>
      <c r="L410" s="3"/>
      <c r="M410" s="3"/>
      <c r="N410" s="3"/>
      <c r="O410" s="3"/>
      <c r="P410" s="3" t="s">
        <v>1154</v>
      </c>
      <c r="Q410" s="3" t="s">
        <v>1155</v>
      </c>
      <c r="R410" s="3">
        <v>0.0</v>
      </c>
      <c r="S410" s="8"/>
      <c r="T410" s="9">
        <v>0.0</v>
      </c>
      <c r="U410" s="10"/>
      <c r="V410" s="3"/>
      <c r="W410" s="3"/>
      <c r="X410" s="3"/>
      <c r="Y410" s="3"/>
      <c r="Z410" s="3"/>
    </row>
    <row r="411" ht="11.25" customHeight="1">
      <c r="A411" s="15">
        <f t="array" ref="A411">IF(ISNA(MATCH($E411,'License characters'!$G$2:$G$10186,0))=TRUE,0,INDEX('License characters'!$A$2:$AH$10186,MATCH($E411,'License characters'!$G$2:$G$10186,0),A$1))</f>
        <v>0</v>
      </c>
      <c r="B411" s="16">
        <f t="array" ref="B411">IF(ISNA(MATCH($E411,'License characters'!$G$2:$G$10186,0))=TRUE,0,INDEX('License characters'!$G$2:$AH$10186,MATCH($E411,'License characters'!$G$2:$G$10186,0),B$1))</f>
        <v>0</v>
      </c>
      <c r="C411" s="14"/>
      <c r="D411" s="14"/>
      <c r="E411" s="7">
        <v>89.0</v>
      </c>
      <c r="F411" s="3" t="s">
        <v>1280</v>
      </c>
      <c r="G411" s="3" t="s">
        <v>1281</v>
      </c>
      <c r="H411" s="3"/>
      <c r="I411" s="3"/>
      <c r="J411" s="3"/>
      <c r="K411" s="3"/>
      <c r="L411" s="3"/>
      <c r="M411" s="3"/>
      <c r="N411" s="3"/>
      <c r="O411" s="3"/>
      <c r="P411" s="3" t="s">
        <v>1154</v>
      </c>
      <c r="Q411" s="3" t="s">
        <v>1155</v>
      </c>
      <c r="R411" s="3">
        <v>0.0</v>
      </c>
      <c r="S411" s="8"/>
      <c r="T411" s="9">
        <v>0.0</v>
      </c>
      <c r="U411" s="10"/>
      <c r="V411" s="3"/>
      <c r="W411" s="3"/>
      <c r="X411" s="3"/>
      <c r="Y411" s="3"/>
      <c r="Z411" s="3"/>
    </row>
    <row r="412" ht="11.25" customHeight="1">
      <c r="A412" s="15" t="str">
        <f t="array" ref="A412">IF(ISNA(MATCH($E412,'License characters'!$G$2:$G$10186,0))=TRUE,0,INDEX('License characters'!$A$2:$AH$10186,MATCH($E412,'License characters'!$G$2:$G$10186,0),A$1))</f>
        <v>Nintendo</v>
      </c>
      <c r="B412" s="16" t="str">
        <f t="array" ref="B412">IF(ISNA(MATCH($E412,'License characters'!$G$2:$G$10186,0))=TRUE,0,INDEX('License characters'!$G$2:$AH$10186,MATCH($E412,'License characters'!$G$2:$G$10186,0),B$1))</f>
        <v>OOTDAX</v>
      </c>
      <c r="C412" s="14"/>
      <c r="D412" s="14"/>
      <c r="E412" s="7">
        <v>88.0</v>
      </c>
      <c r="F412" s="3" t="s">
        <v>1282</v>
      </c>
      <c r="G412" s="3" t="s">
        <v>1283</v>
      </c>
      <c r="H412" s="3"/>
      <c r="I412" s="3"/>
      <c r="J412" s="3">
        <v>350.0</v>
      </c>
      <c r="K412" s="3"/>
      <c r="L412" s="3"/>
      <c r="M412" s="3"/>
      <c r="N412" s="3">
        <v>1030.0</v>
      </c>
      <c r="O412" s="3" t="s">
        <v>338</v>
      </c>
      <c r="P412" s="3" t="s">
        <v>1284</v>
      </c>
      <c r="Q412" s="3" t="s">
        <v>1285</v>
      </c>
      <c r="R412" s="3">
        <v>187.0</v>
      </c>
      <c r="S412" s="8"/>
      <c r="T412" s="9">
        <v>209.99</v>
      </c>
      <c r="U412" s="10">
        <v>41303.0</v>
      </c>
      <c r="V412" s="3" t="s">
        <v>336</v>
      </c>
      <c r="W412" s="3"/>
      <c r="X412" s="3"/>
      <c r="Y412" s="3"/>
      <c r="Z412" s="3"/>
    </row>
    <row r="413" ht="11.25" customHeight="1">
      <c r="A413" s="15" t="str">
        <f t="array" ref="A413">IF(ISNA(MATCH($E413,'License characters'!$G$2:$G$10186,0))=TRUE,0,INDEX('License characters'!$A$2:$AH$10186,MATCH($E413,'License characters'!$G$2:$G$10186,0),A$1))</f>
        <v>Nintendo</v>
      </c>
      <c r="B413" s="16" t="str">
        <f t="array" ref="B413">IF(ISNA(MATCH($E413,'License characters'!$G$2:$G$10186,0))=TRUE,0,INDEX('License characters'!$G$2:$AH$10186,MATCH($E413,'License characters'!$G$2:$G$10186,0),B$1))</f>
        <v>OOTDLNKX</v>
      </c>
      <c r="C413" s="14"/>
      <c r="D413" s="14"/>
      <c r="E413" s="7">
        <v>87.0</v>
      </c>
      <c r="F413" s="3" t="s">
        <v>1286</v>
      </c>
      <c r="G413" s="3" t="s">
        <v>1287</v>
      </c>
      <c r="H413" s="3"/>
      <c r="I413" s="3"/>
      <c r="J413" s="3">
        <v>725.0</v>
      </c>
      <c r="K413" s="3"/>
      <c r="L413" s="3"/>
      <c r="M413" s="3"/>
      <c r="N413" s="3">
        <v>1030.0</v>
      </c>
      <c r="O413" s="3" t="s">
        <v>338</v>
      </c>
      <c r="P413" s="3" t="s">
        <v>1288</v>
      </c>
      <c r="Q413" s="3" t="s">
        <v>1289</v>
      </c>
      <c r="R413" s="3">
        <v>623.0</v>
      </c>
      <c r="S413" s="8"/>
      <c r="T413" s="9">
        <v>189.99</v>
      </c>
      <c r="U413" s="10">
        <v>40575.0</v>
      </c>
      <c r="V413" s="3" t="s">
        <v>336</v>
      </c>
      <c r="W413" s="3"/>
      <c r="X413" s="3"/>
      <c r="Y413" s="3"/>
      <c r="Z413" s="3"/>
    </row>
    <row r="414" ht="11.25" customHeight="1">
      <c r="A414" s="15" t="str">
        <f t="array" ref="A414">IF(ISNA(MATCH($E414,'License characters'!$G$2:$G$10186,0))=TRUE,0,INDEX('License characters'!$A$2:$AH$10186,MATCH($E414,'License characters'!$G$2:$G$10186,0),A$1))</f>
        <v>Nintendo</v>
      </c>
      <c r="B414" s="16" t="str">
        <f t="array" ref="B414">IF(ISNA(MATCH($E414,'License characters'!$G$2:$G$10186,0))=TRUE,0,INDEX('License characters'!$G$2:$AH$10186,MATCH($E414,'License characters'!$G$2:$G$10186,0),B$1))</f>
        <v>OOTDLNK</v>
      </c>
      <c r="C414" s="14"/>
      <c r="D414" s="14"/>
      <c r="E414" s="7">
        <v>86.0</v>
      </c>
      <c r="F414" s="3" t="s">
        <v>1290</v>
      </c>
      <c r="G414" s="3" t="s">
        <v>1289</v>
      </c>
      <c r="H414" s="3"/>
      <c r="I414" s="3"/>
      <c r="J414" s="3">
        <v>2500.0</v>
      </c>
      <c r="K414" s="3"/>
      <c r="L414" s="3"/>
      <c r="M414" s="3"/>
      <c r="N414" s="3">
        <v>1030.0</v>
      </c>
      <c r="O414" s="3" t="s">
        <v>338</v>
      </c>
      <c r="P414" s="3" t="s">
        <v>1288</v>
      </c>
      <c r="Q414" s="3" t="s">
        <v>1289</v>
      </c>
      <c r="R414" s="3">
        <v>253.0</v>
      </c>
      <c r="S414" s="8"/>
      <c r="T414" s="9">
        <v>169.99</v>
      </c>
      <c r="U414" s="10">
        <v>40575.0</v>
      </c>
      <c r="V414" s="3" t="s">
        <v>336</v>
      </c>
      <c r="W414" s="3"/>
      <c r="X414" s="3"/>
      <c r="Y414" s="3"/>
      <c r="Z414" s="3"/>
    </row>
    <row r="415" ht="11.25" customHeight="1">
      <c r="A415" s="15" t="str">
        <f t="array" ref="A415">IF(ISNA(MATCH($E415,'License characters'!$G$2:$G$10186,0))=TRUE,0,INDEX('License characters'!$A$2:$AH$10186,MATCH($E415,'License characters'!$G$2:$G$10186,0),A$1))</f>
        <v>Sega</v>
      </c>
      <c r="B415" s="16" t="str">
        <f t="array" ref="B415">IF(ISNA(MATCH($E415,'License characters'!$G$2:$G$10186,0))=TRUE,0,INDEX('License characters'!$G$2:$AH$10186,MATCH($E415,'License characters'!$G$2:$G$10186,0),B$1))</f>
        <v>STHMS</v>
      </c>
      <c r="C415" s="14"/>
      <c r="D415" s="14"/>
      <c r="E415" s="7">
        <v>85.0</v>
      </c>
      <c r="F415" s="3" t="s">
        <v>1291</v>
      </c>
      <c r="G415" s="3" t="s">
        <v>1292</v>
      </c>
      <c r="H415" s="3"/>
      <c r="I415" s="3"/>
      <c r="J415" s="3">
        <v>1500.0</v>
      </c>
      <c r="K415" s="3"/>
      <c r="L415" s="3"/>
      <c r="M415" s="3"/>
      <c r="N415" s="3">
        <v>1400.0</v>
      </c>
      <c r="O415" s="3" t="s">
        <v>571</v>
      </c>
      <c r="P415" s="3" t="s">
        <v>1293</v>
      </c>
      <c r="Q415" s="3" t="s">
        <v>1292</v>
      </c>
      <c r="R415" s="3">
        <v>64.0</v>
      </c>
      <c r="S415" s="8"/>
      <c r="T415" s="9">
        <v>154.99</v>
      </c>
      <c r="U415" s="10">
        <v>40540.0</v>
      </c>
      <c r="V415" s="3" t="s">
        <v>336</v>
      </c>
      <c r="W415" s="3"/>
      <c r="X415" s="3"/>
      <c r="Y415" s="3"/>
      <c r="Z415" s="3"/>
    </row>
    <row r="416" ht="11.25" customHeight="1">
      <c r="A416" s="15" t="str">
        <f t="array" ref="A416">IF(ISNA(MATCH($E416,'License characters'!$G$2:$G$10186,0))=TRUE,0,INDEX('License characters'!$A$2:$AH$10186,MATCH($E416,'License characters'!$G$2:$G$10186,0),A$1))</f>
        <v>Sega</v>
      </c>
      <c r="B416" s="16" t="str">
        <f t="array" ref="B416">IF(ISNA(MATCH($E416,'License characters'!$G$2:$G$10186,0))=TRUE,0,INDEX('License characters'!$G$2:$AH$10186,MATCH($E416,'License characters'!$G$2:$G$10186,0),B$1))</f>
        <v>STHMSX</v>
      </c>
      <c r="C416" s="14"/>
      <c r="D416" s="14"/>
      <c r="E416" s="7">
        <v>84.0</v>
      </c>
      <c r="F416" s="3" t="s">
        <v>1294</v>
      </c>
      <c r="G416" s="3" t="s">
        <v>1295</v>
      </c>
      <c r="H416" s="3"/>
      <c r="I416" s="3"/>
      <c r="J416" s="3">
        <v>350.0</v>
      </c>
      <c r="K416" s="3"/>
      <c r="L416" s="3"/>
      <c r="M416" s="3"/>
      <c r="N416" s="3">
        <v>1400.0</v>
      </c>
      <c r="O416" s="3" t="s">
        <v>571</v>
      </c>
      <c r="P416" s="3" t="s">
        <v>1293</v>
      </c>
      <c r="Q416" s="3" t="s">
        <v>1292</v>
      </c>
      <c r="R416" s="3">
        <v>296.0</v>
      </c>
      <c r="S416" s="8"/>
      <c r="T416" s="9">
        <v>174.99</v>
      </c>
      <c r="U416" s="10">
        <v>40540.0</v>
      </c>
      <c r="V416" s="3" t="s">
        <v>336</v>
      </c>
      <c r="W416" s="3"/>
      <c r="X416" s="3"/>
      <c r="Y416" s="3"/>
      <c r="Z416" s="3"/>
    </row>
    <row r="417" ht="11.25" customHeight="1">
      <c r="A417" s="15" t="str">
        <f t="array" ref="A417">IF(ISNA(MATCH($E417,'License characters'!$G$2:$G$10186,0))=TRUE,0,INDEX('License characters'!$A$2:$AH$10186,MATCH($E417,'License characters'!$G$2:$G$10186,0),A$1))</f>
        <v>Nintendo</v>
      </c>
      <c r="B417" s="16" t="str">
        <f t="array" ref="B417">IF(ISNA(MATCH($E417,'License characters'!$G$2:$G$10186,0))=TRUE,0,INDEX('License characters'!$G$2:$AH$10186,MATCH($E417,'License characters'!$G$2:$G$10186,0),B$1))</f>
        <v>ZTPWL</v>
      </c>
      <c r="C417" s="14"/>
      <c r="D417" s="14"/>
      <c r="E417" s="7">
        <v>83.0</v>
      </c>
      <c r="F417" s="3" t="s">
        <v>1296</v>
      </c>
      <c r="G417" s="3" t="s">
        <v>1297</v>
      </c>
      <c r="H417" s="3"/>
      <c r="I417" s="3"/>
      <c r="J417" s="3"/>
      <c r="K417" s="3"/>
      <c r="L417" s="3"/>
      <c r="M417" s="3"/>
      <c r="N417" s="3">
        <v>1030.0</v>
      </c>
      <c r="O417" s="3" t="s">
        <v>338</v>
      </c>
      <c r="P417" s="3" t="s">
        <v>1298</v>
      </c>
      <c r="Q417" s="3" t="s">
        <v>1299</v>
      </c>
      <c r="R417" s="3">
        <v>106.0</v>
      </c>
      <c r="S417" s="8"/>
      <c r="T417" s="9">
        <v>329.99</v>
      </c>
      <c r="U417" s="10">
        <v>40512.0</v>
      </c>
      <c r="V417" s="3" t="s">
        <v>336</v>
      </c>
      <c r="W417" s="3"/>
      <c r="X417" s="3"/>
      <c r="Y417" s="3"/>
      <c r="Z417" s="3"/>
    </row>
    <row r="418" ht="11.25" customHeight="1">
      <c r="A418" s="15" t="str">
        <f t="array" ref="A418">IF(ISNA(MATCH($E418,'License characters'!$G$2:$G$10186,0))=TRUE,0,INDEX('License characters'!$A$2:$AH$10186,MATCH($E418,'License characters'!$G$2:$G$10186,0),A$1))</f>
        <v>Nintendo</v>
      </c>
      <c r="B418" s="16" t="str">
        <f t="array" ref="B418">IF(ISNA(MATCH($E418,'License characters'!$G$2:$G$10186,0))=TRUE,0,INDEX('License characters'!$G$2:$AH$10186,MATCH($E418,'License characters'!$G$2:$G$10186,0),B$1))</f>
        <v>ZTPWLX</v>
      </c>
      <c r="C418" s="14"/>
      <c r="D418" s="14"/>
      <c r="E418" s="7">
        <v>82.0</v>
      </c>
      <c r="F418" s="3" t="s">
        <v>1300</v>
      </c>
      <c r="G418" s="3" t="s">
        <v>1301</v>
      </c>
      <c r="H418" s="3"/>
      <c r="I418" s="3"/>
      <c r="J418" s="3"/>
      <c r="K418" s="3"/>
      <c r="L418" s="3"/>
      <c r="M418" s="3"/>
      <c r="N418" s="3">
        <v>1030.0</v>
      </c>
      <c r="O418" s="3" t="s">
        <v>338</v>
      </c>
      <c r="P418" s="3" t="s">
        <v>1298</v>
      </c>
      <c r="Q418" s="3" t="s">
        <v>1299</v>
      </c>
      <c r="R418" s="3">
        <v>448.0</v>
      </c>
      <c r="S418" s="8"/>
      <c r="T418" s="9">
        <v>349.99</v>
      </c>
      <c r="U418" s="10">
        <v>40512.0</v>
      </c>
      <c r="V418" s="3" t="s">
        <v>336</v>
      </c>
      <c r="W418" s="3"/>
      <c r="X418" s="3"/>
      <c r="Y418" s="3"/>
      <c r="Z418" s="3"/>
    </row>
    <row r="419" ht="11.25" customHeight="1">
      <c r="A419" s="15" t="str">
        <f t="array" ref="A419">IF(ISNA(MATCH($E419,'License characters'!$G$2:$G$10186,0))=TRUE,0,INDEX('License characters'!$A$2:$AH$10186,MATCH($E419,'License characters'!$G$2:$G$10186,0),A$1))</f>
        <v>Nintendo</v>
      </c>
      <c r="B419" s="16" t="str">
        <f t="array" ref="B419">IF(ISNA(MATCH($E419,'License characters'!$G$2:$G$10186,0))=TRUE,0,INDEX('License characters'!$G$2:$AH$10186,MATCH($E419,'License characters'!$G$2:$G$10186,0),B$1))</f>
        <v>MPOGS</v>
      </c>
      <c r="C419" s="14"/>
      <c r="D419" s="14"/>
      <c r="E419" s="7">
        <v>81.0</v>
      </c>
      <c r="F419" s="3" t="s">
        <v>1302</v>
      </c>
      <c r="G419" s="3" t="s">
        <v>1303</v>
      </c>
      <c r="H419" s="3"/>
      <c r="I419" s="3"/>
      <c r="J419" s="3">
        <v>750.0</v>
      </c>
      <c r="K419" s="3"/>
      <c r="L419" s="3"/>
      <c r="M419" s="3"/>
      <c r="N419" s="3">
        <v>1050.0</v>
      </c>
      <c r="O419" s="3" t="s">
        <v>765</v>
      </c>
      <c r="P419" s="3" t="s">
        <v>1304</v>
      </c>
      <c r="Q419" s="3" t="s">
        <v>1305</v>
      </c>
      <c r="R419" s="3">
        <v>184.0</v>
      </c>
      <c r="S419" s="8"/>
      <c r="T419" s="9">
        <v>299.99</v>
      </c>
      <c r="U419" s="10">
        <v>40449.0</v>
      </c>
      <c r="V419" s="3" t="s">
        <v>336</v>
      </c>
      <c r="W419" s="3"/>
      <c r="X419" s="3"/>
      <c r="Y419" s="3"/>
      <c r="Z419" s="3"/>
    </row>
    <row r="420" ht="11.25" customHeight="1">
      <c r="A420" s="15">
        <f t="array" ref="A420">IF(ISNA(MATCH($E420,'License characters'!$G$2:$G$10186,0))=TRUE,0,INDEX('License characters'!$A$2:$AH$10186,MATCH($E420,'License characters'!$G$2:$G$10186,0),A$1))</f>
        <v>0</v>
      </c>
      <c r="B420" s="16">
        <f t="array" ref="B420">IF(ISNA(MATCH($E420,'License characters'!$G$2:$G$10186,0))=TRUE,0,INDEX('License characters'!$G$2:$AH$10186,MATCH($E420,'License characters'!$G$2:$G$10186,0),B$1))</f>
        <v>0</v>
      </c>
      <c r="C420" s="14"/>
      <c r="D420" s="14"/>
      <c r="E420" s="7">
        <v>80.0</v>
      </c>
      <c r="F420" s="3" t="s">
        <v>1306</v>
      </c>
      <c r="G420" s="3" t="s">
        <v>1307</v>
      </c>
      <c r="H420" s="3"/>
      <c r="I420" s="3"/>
      <c r="J420" s="3"/>
      <c r="K420" s="3"/>
      <c r="L420" s="3"/>
      <c r="M420" s="3"/>
      <c r="N420" s="3"/>
      <c r="O420" s="3"/>
      <c r="P420" s="3" t="s">
        <v>1154</v>
      </c>
      <c r="Q420" s="3" t="s">
        <v>1155</v>
      </c>
      <c r="R420" s="3">
        <v>376.0</v>
      </c>
      <c r="S420" s="8"/>
      <c r="T420" s="9">
        <v>29.99</v>
      </c>
      <c r="U420" s="10"/>
      <c r="V420" s="3"/>
      <c r="W420" s="3"/>
      <c r="X420" s="3"/>
      <c r="Y420" s="3"/>
      <c r="Z420" s="3"/>
    </row>
    <row r="421" ht="11.25" customHeight="1">
      <c r="A421" s="15" t="str">
        <f t="array" ref="A421">IF(ISNA(MATCH($E421,'License characters'!$G$2:$G$10186,0))=TRUE,0,INDEX('License characters'!$A$2:$AH$10186,MATCH($E421,'License characters'!$G$2:$G$10186,0),A$1))</f>
        <v>Sega</v>
      </c>
      <c r="B421" s="16" t="str">
        <f t="array" ref="B421">IF(ISNA(MATCH($E421,'License characters'!$G$2:$G$10186,0))=TRUE,0,INDEX('License characters'!$G$2:$AH$10186,MATCH($E421,'License characters'!$G$2:$G$10186,0),B$1))</f>
        <v>STHSSX</v>
      </c>
      <c r="C421" s="14"/>
      <c r="D421" s="14"/>
      <c r="E421" s="7">
        <v>79.0</v>
      </c>
      <c r="F421" s="3" t="s">
        <v>1308</v>
      </c>
      <c r="G421" s="3" t="s">
        <v>1309</v>
      </c>
      <c r="H421" s="3"/>
      <c r="I421" s="3"/>
      <c r="J421" s="3">
        <v>350.0</v>
      </c>
      <c r="K421" s="3"/>
      <c r="L421" s="3"/>
      <c r="M421" s="3"/>
      <c r="N421" s="3">
        <v>1400.0</v>
      </c>
      <c r="O421" s="3" t="s">
        <v>571</v>
      </c>
      <c r="P421" s="3" t="s">
        <v>1310</v>
      </c>
      <c r="Q421" s="3" t="s">
        <v>1311</v>
      </c>
      <c r="R421" s="3">
        <v>299.0</v>
      </c>
      <c r="S421" s="8"/>
      <c r="T421" s="9">
        <v>159.99</v>
      </c>
      <c r="U421" s="10">
        <v>40351.0</v>
      </c>
      <c r="V421" s="3" t="s">
        <v>336</v>
      </c>
      <c r="W421" s="3"/>
      <c r="X421" s="3"/>
      <c r="Y421" s="3"/>
      <c r="Z421" s="3"/>
    </row>
    <row r="422" ht="11.25" customHeight="1">
      <c r="A422" s="15" t="str">
        <f t="array" ref="A422">IF(ISNA(MATCH($E422,'License characters'!$G$2:$G$10186,0))=TRUE,0,INDEX('License characters'!$A$2:$AH$10186,MATCH($E422,'License characters'!$G$2:$G$10186,0),A$1))</f>
        <v>Sega</v>
      </c>
      <c r="B422" s="16" t="str">
        <f t="array" ref="B422">IF(ISNA(MATCH($E422,'License characters'!$G$2:$G$10186,0))=TRUE,0,INDEX('License characters'!$G$2:$AH$10186,MATCH($E422,'License characters'!$G$2:$G$10186,0),B$1))</f>
        <v>STHSS</v>
      </c>
      <c r="C422" s="14"/>
      <c r="D422" s="14"/>
      <c r="E422" s="7">
        <v>78.0</v>
      </c>
      <c r="F422" s="3" t="s">
        <v>1312</v>
      </c>
      <c r="G422" s="3" t="s">
        <v>1313</v>
      </c>
      <c r="H422" s="3"/>
      <c r="I422" s="3"/>
      <c r="J422" s="3">
        <v>1500.0</v>
      </c>
      <c r="K422" s="3"/>
      <c r="L422" s="3"/>
      <c r="M422" s="3"/>
      <c r="N422" s="3">
        <v>1400.0</v>
      </c>
      <c r="O422" s="3" t="s">
        <v>571</v>
      </c>
      <c r="P422" s="3" t="s">
        <v>1310</v>
      </c>
      <c r="Q422" s="3" t="s">
        <v>1311</v>
      </c>
      <c r="R422" s="3">
        <v>90.0</v>
      </c>
      <c r="S422" s="8"/>
      <c r="T422" s="9">
        <v>199.99</v>
      </c>
      <c r="U422" s="10">
        <v>40351.0</v>
      </c>
      <c r="V422" s="3" t="s">
        <v>336</v>
      </c>
      <c r="W422" s="3"/>
      <c r="X422" s="3"/>
      <c r="Y422" s="3"/>
      <c r="Z422" s="3"/>
    </row>
    <row r="423" ht="11.25" customHeight="1">
      <c r="A423" s="15" t="str">
        <f t="array" ref="A423">IF(ISNA(MATCH($E423,'License characters'!$G$2:$G$10186,0))=TRUE,0,INDEX('License characters'!$A$2:$AH$10186,MATCH($E423,'License characters'!$G$2:$G$10186,0),A$1))</f>
        <v>Nintendo</v>
      </c>
      <c r="B423" s="16" t="str">
        <f t="array" ref="B423">IF(ISNA(MATCH($E423,'License characters'!$G$2:$G$10186,0))=TRUE,0,INDEX('License characters'!$G$2:$AH$10186,MATCH($E423,'License characters'!$G$2:$G$10186,0),B$1))</f>
        <v>OOTDA</v>
      </c>
      <c r="C423" s="14"/>
      <c r="D423" s="14"/>
      <c r="E423" s="7">
        <v>77.0</v>
      </c>
      <c r="F423" s="3" t="s">
        <v>1314</v>
      </c>
      <c r="G423" s="3" t="s">
        <v>1315</v>
      </c>
      <c r="H423" s="3"/>
      <c r="I423" s="3"/>
      <c r="J423" s="3"/>
      <c r="K423" s="3"/>
      <c r="L423" s="3"/>
      <c r="M423" s="3"/>
      <c r="N423" s="3">
        <v>1030.0</v>
      </c>
      <c r="O423" s="3" t="s">
        <v>338</v>
      </c>
      <c r="P423" s="3" t="s">
        <v>1316</v>
      </c>
      <c r="Q423" s="3" t="s">
        <v>1315</v>
      </c>
      <c r="R423" s="3">
        <v>243.0</v>
      </c>
      <c r="S423" s="8"/>
      <c r="T423" s="9">
        <v>199.99</v>
      </c>
      <c r="U423" s="10">
        <v>40302.0</v>
      </c>
      <c r="V423" s="3" t="s">
        <v>336</v>
      </c>
      <c r="W423" s="3"/>
      <c r="X423" s="3"/>
      <c r="Y423" s="3"/>
      <c r="Z423" s="3"/>
    </row>
    <row r="424" ht="11.25" customHeight="1">
      <c r="A424" s="15" t="str">
        <f t="array" ref="A424">IF(ISNA(MATCH($E424,'License characters'!$G$2:$G$10186,0))=TRUE,0,INDEX('License characters'!$A$2:$AH$10186,MATCH($E424,'License characters'!$G$2:$G$10186,0),A$1))</f>
        <v>Nintendo</v>
      </c>
      <c r="B424" s="16" t="str">
        <f t="array" ref="B424">IF(ISNA(MATCH($E424,'License characters'!$G$2:$G$10186,0))=TRUE,0,INDEX('License characters'!$G$2:$AH$10186,MATCH($E424,'License characters'!$G$2:$G$10186,0),B$1))</f>
        <v>ZTPZX</v>
      </c>
      <c r="C424" s="14"/>
      <c r="D424" s="14"/>
      <c r="E424" s="7">
        <v>76.0</v>
      </c>
      <c r="F424" s="3" t="s">
        <v>1317</v>
      </c>
      <c r="G424" s="3" t="s">
        <v>1318</v>
      </c>
      <c r="H424" s="3"/>
      <c r="I424" s="3"/>
      <c r="J424" s="3"/>
      <c r="K424" s="3"/>
      <c r="L424" s="3"/>
      <c r="M424" s="3"/>
      <c r="N424" s="3">
        <v>1030.0</v>
      </c>
      <c r="O424" s="3" t="s">
        <v>338</v>
      </c>
      <c r="P424" s="3" t="s">
        <v>1319</v>
      </c>
      <c r="Q424" s="3" t="s">
        <v>1320</v>
      </c>
      <c r="R424" s="3">
        <v>224.0</v>
      </c>
      <c r="S424" s="8"/>
      <c r="T424" s="9">
        <v>349.99</v>
      </c>
      <c r="U424" s="10"/>
      <c r="V424" s="3" t="s">
        <v>336</v>
      </c>
      <c r="W424" s="3"/>
      <c r="X424" s="3"/>
      <c r="Y424" s="3"/>
      <c r="Z424" s="3"/>
    </row>
    <row r="425" ht="11.25" customHeight="1">
      <c r="A425" s="15" t="str">
        <f t="array" ref="A425">IF(ISNA(MATCH($E425,'License characters'!$G$2:$G$10186,0))=TRUE,0,INDEX('License characters'!$A$2:$AH$10186,MATCH($E425,'License characters'!$G$2:$G$10186,0),A$1))</f>
        <v>Nintendo</v>
      </c>
      <c r="B425" s="16" t="str">
        <f t="array" ref="B425">IF(ISNA(MATCH($E425,'License characters'!$G$2:$G$10186,0))=TRUE,0,INDEX('License characters'!$G$2:$AH$10186,MATCH($E425,'License characters'!$G$2:$G$10186,0),B$1))</f>
        <v>ZTPZ</v>
      </c>
      <c r="C425" s="14"/>
      <c r="D425" s="14"/>
      <c r="E425" s="7">
        <v>75.0</v>
      </c>
      <c r="F425" s="3" t="s">
        <v>1321</v>
      </c>
      <c r="G425" s="3" t="s">
        <v>1320</v>
      </c>
      <c r="H425" s="3"/>
      <c r="I425" s="3"/>
      <c r="J425" s="3"/>
      <c r="K425" s="3"/>
      <c r="L425" s="3"/>
      <c r="M425" s="3"/>
      <c r="N425" s="3">
        <v>1030.0</v>
      </c>
      <c r="O425" s="3" t="s">
        <v>338</v>
      </c>
      <c r="P425" s="3" t="s">
        <v>1319</v>
      </c>
      <c r="Q425" s="3" t="s">
        <v>1320</v>
      </c>
      <c r="R425" s="3">
        <v>58.0</v>
      </c>
      <c r="S425" s="8"/>
      <c r="T425" s="9">
        <v>349.99</v>
      </c>
      <c r="U425" s="10">
        <v>40070.0</v>
      </c>
      <c r="V425" s="3" t="s">
        <v>336</v>
      </c>
      <c r="W425" s="3"/>
      <c r="X425" s="3"/>
      <c r="Y425" s="3"/>
      <c r="Z425" s="3"/>
    </row>
    <row r="426" ht="11.25" customHeight="1">
      <c r="A426" s="15">
        <f t="array" ref="A426">IF(ISNA(MATCH($E426,'License characters'!$G$2:$G$10186,0))=TRUE,0,INDEX('License characters'!$A$2:$AH$10186,MATCH($E426,'License characters'!$G$2:$G$10186,0),A$1))</f>
        <v>0</v>
      </c>
      <c r="B426" s="16">
        <f t="array" ref="B426">IF(ISNA(MATCH($E426,'License characters'!$G$2:$G$10186,0))=TRUE,0,INDEX('License characters'!$G$2:$AH$10186,MATCH($E426,'License characters'!$G$2:$G$10186,0),B$1))</f>
        <v>0</v>
      </c>
      <c r="C426" s="14"/>
      <c r="D426" s="14"/>
      <c r="E426" s="7">
        <v>74.0</v>
      </c>
      <c r="F426" s="3" t="s">
        <v>1322</v>
      </c>
      <c r="G426" s="3" t="s">
        <v>1323</v>
      </c>
      <c r="H426" s="3"/>
      <c r="I426" s="3"/>
      <c r="J426" s="3"/>
      <c r="K426" s="3"/>
      <c r="L426" s="3"/>
      <c r="M426" s="3"/>
      <c r="N426" s="3"/>
      <c r="O426" s="3"/>
      <c r="P426" s="3" t="s">
        <v>1154</v>
      </c>
      <c r="Q426" s="3" t="s">
        <v>1155</v>
      </c>
      <c r="R426" s="3">
        <v>2.0</v>
      </c>
      <c r="S426" s="8"/>
      <c r="T426" s="9">
        <v>349.99</v>
      </c>
      <c r="U426" s="10"/>
      <c r="V426" s="3"/>
      <c r="W426" s="3"/>
      <c r="X426" s="3"/>
      <c r="Y426" s="3"/>
      <c r="Z426" s="3"/>
    </row>
    <row r="427" ht="11.25" customHeight="1">
      <c r="A427" s="15" t="str">
        <f t="array" ref="A427">IF(ISNA(MATCH($E427,'License characters'!$G$2:$G$10186,0))=TRUE,0,INDEX('License characters'!$A$2:$AH$10186,MATCH($E427,'License characters'!$G$2:$G$10186,0),A$1))</f>
        <v>Nintendo</v>
      </c>
      <c r="B427" s="16" t="str">
        <f t="array" ref="B427">IF(ISNA(MATCH($E427,'License characters'!$G$2:$G$10186,0))=TRUE,0,INDEX('License characters'!$G$2:$AH$10186,MATCH($E427,'License characters'!$G$2:$G$10186,0),B$1))</f>
        <v>ZOOTZL</v>
      </c>
      <c r="C427" s="14"/>
      <c r="D427" s="14"/>
      <c r="E427" s="7">
        <v>73.0</v>
      </c>
      <c r="F427" s="3" t="s">
        <v>1324</v>
      </c>
      <c r="G427" s="3" t="s">
        <v>1325</v>
      </c>
      <c r="H427" s="3"/>
      <c r="I427" s="3"/>
      <c r="J427" s="3"/>
      <c r="K427" s="3"/>
      <c r="L427" s="3"/>
      <c r="M427" s="3"/>
      <c r="N427" s="3">
        <v>1030.0</v>
      </c>
      <c r="O427" s="3" t="s">
        <v>338</v>
      </c>
      <c r="P427" s="3" t="s">
        <v>1326</v>
      </c>
      <c r="Q427" s="3" t="s">
        <v>1325</v>
      </c>
      <c r="R427" s="3">
        <v>145.0</v>
      </c>
      <c r="S427" s="8"/>
      <c r="T427" s="9">
        <v>109.99</v>
      </c>
      <c r="U427" s="10">
        <v>40061.0</v>
      </c>
      <c r="V427" s="3" t="s">
        <v>336</v>
      </c>
      <c r="W427" s="3"/>
      <c r="X427" s="3"/>
      <c r="Y427" s="3"/>
      <c r="Z427" s="3"/>
    </row>
    <row r="428" ht="11.25" customHeight="1">
      <c r="A428" s="15" t="str">
        <f t="array" ref="A428">IF(ISNA(MATCH($E428,'License characters'!$G$2:$G$10186,0))=TRUE,0,INDEX('License characters'!$A$2:$AH$10186,MATCH($E428,'License characters'!$G$2:$G$10186,0),A$1))</f>
        <v>Nintendo</v>
      </c>
      <c r="B428" s="16" t="str">
        <f t="array" ref="B428">IF(ISNA(MATCH($E428,'License characters'!$G$2:$G$10186,0))=TRUE,0,INDEX('License characters'!$G$2:$AH$10186,MATCH($E428,'License characters'!$G$2:$G$10186,0),B$1))</f>
        <v>ZOOTGL</v>
      </c>
      <c r="C428" s="14"/>
      <c r="D428" s="14"/>
      <c r="E428" s="7">
        <v>72.0</v>
      </c>
      <c r="F428" s="3" t="s">
        <v>1327</v>
      </c>
      <c r="G428" s="3" t="s">
        <v>1328</v>
      </c>
      <c r="H428" s="3"/>
      <c r="I428" s="3"/>
      <c r="J428" s="3"/>
      <c r="K428" s="3"/>
      <c r="L428" s="3"/>
      <c r="M428" s="3"/>
      <c r="N428" s="3">
        <v>1030.0</v>
      </c>
      <c r="O428" s="3" t="s">
        <v>338</v>
      </c>
      <c r="P428" s="3" t="s">
        <v>1329</v>
      </c>
      <c r="Q428" s="3" t="s">
        <v>1328</v>
      </c>
      <c r="R428" s="3">
        <v>145.0</v>
      </c>
      <c r="S428" s="8"/>
      <c r="T428" s="9">
        <v>109.99</v>
      </c>
      <c r="U428" s="10">
        <v>40061.0</v>
      </c>
      <c r="V428" s="3" t="s">
        <v>336</v>
      </c>
      <c r="W428" s="3"/>
      <c r="X428" s="3"/>
      <c r="Y428" s="3"/>
      <c r="Z428" s="3"/>
    </row>
    <row r="429" ht="11.25" customHeight="1">
      <c r="A429" s="15">
        <f t="array" ref="A429">IF(ISNA(MATCH($E429,'License characters'!$G$2:$G$10186,0))=TRUE,0,INDEX('License characters'!$A$2:$AH$10186,MATCH($E429,'License characters'!$G$2:$G$10186,0),A$1))</f>
        <v>0</v>
      </c>
      <c r="B429" s="16">
        <f t="array" ref="B429">IF(ISNA(MATCH($E429,'License characters'!$G$2:$G$10186,0))=TRUE,0,INDEX('License characters'!$G$2:$AH$10186,MATCH($E429,'License characters'!$G$2:$G$10186,0),B$1))</f>
        <v>0</v>
      </c>
      <c r="C429" s="14"/>
      <c r="D429" s="14"/>
      <c r="E429" s="7">
        <v>71.0</v>
      </c>
      <c r="F429" s="3" t="s">
        <v>1330</v>
      </c>
      <c r="G429" s="3" t="s">
        <v>1331</v>
      </c>
      <c r="H429" s="3" t="s">
        <v>566</v>
      </c>
      <c r="I429" s="3"/>
      <c r="J429" s="3"/>
      <c r="K429" s="3"/>
      <c r="L429" s="3"/>
      <c r="M429" s="3"/>
      <c r="N429" s="3"/>
      <c r="O429" s="3"/>
      <c r="P429" s="3" t="s">
        <v>1154</v>
      </c>
      <c r="Q429" s="3" t="s">
        <v>1155</v>
      </c>
      <c r="R429" s="3">
        <v>0.0</v>
      </c>
      <c r="S429" s="8"/>
      <c r="T429" s="9">
        <v>44.99</v>
      </c>
      <c r="U429" s="10"/>
      <c r="V429" s="3"/>
      <c r="W429" s="3"/>
      <c r="X429" s="3"/>
      <c r="Y429" s="3"/>
      <c r="Z429" s="3"/>
    </row>
    <row r="430" ht="11.25" customHeight="1">
      <c r="A430" s="15">
        <f t="array" ref="A430">IF(ISNA(MATCH($E430,'License characters'!$G$2:$G$10186,0))=TRUE,0,INDEX('License characters'!$A$2:$AH$10186,MATCH($E430,'License characters'!$G$2:$G$10186,0),A$1))</f>
        <v>0</v>
      </c>
      <c r="B430" s="16">
        <f t="array" ref="B430">IF(ISNA(MATCH($E430,'License characters'!$G$2:$G$10186,0))=TRUE,0,INDEX('License characters'!$G$2:$AH$10186,MATCH($E430,'License characters'!$G$2:$G$10186,0),B$1))</f>
        <v>0</v>
      </c>
      <c r="C430" s="14"/>
      <c r="D430" s="14"/>
      <c r="E430" s="7">
        <v>70.0</v>
      </c>
      <c r="F430" s="3" t="s">
        <v>1332</v>
      </c>
      <c r="G430" s="3" t="s">
        <v>1333</v>
      </c>
      <c r="H430" s="3"/>
      <c r="I430" s="3"/>
      <c r="J430" s="3"/>
      <c r="K430" s="3"/>
      <c r="L430" s="3"/>
      <c r="M430" s="3"/>
      <c r="N430" s="3"/>
      <c r="O430" s="3"/>
      <c r="P430" s="3" t="s">
        <v>1154</v>
      </c>
      <c r="Q430" s="3" t="s">
        <v>1155</v>
      </c>
      <c r="R430" s="3">
        <v>3.0</v>
      </c>
      <c r="S430" s="8"/>
      <c r="T430" s="9">
        <v>194.99</v>
      </c>
      <c r="U430" s="10"/>
      <c r="V430" s="3"/>
      <c r="W430" s="3"/>
      <c r="X430" s="3"/>
      <c r="Y430" s="3"/>
      <c r="Z430" s="3"/>
    </row>
    <row r="431" ht="11.25" customHeight="1">
      <c r="A431" s="15">
        <f t="array" ref="A431">IF(ISNA(MATCH($E431,'License characters'!$G$2:$G$10186,0))=TRUE,0,INDEX('License characters'!$A$2:$AH$10186,MATCH($E431,'License characters'!$G$2:$G$10186,0),A$1))</f>
        <v>0</v>
      </c>
      <c r="B431" s="16">
        <f t="array" ref="B431">IF(ISNA(MATCH($E431,'License characters'!$G$2:$G$10186,0))=TRUE,0,INDEX('License characters'!$G$2:$AH$10186,MATCH($E431,'License characters'!$G$2:$G$10186,0),B$1))</f>
        <v>0</v>
      </c>
      <c r="C431" s="14"/>
      <c r="D431" s="14"/>
      <c r="E431" s="7">
        <v>69.0</v>
      </c>
      <c r="F431" s="3" t="s">
        <v>1334</v>
      </c>
      <c r="G431" s="3" t="s">
        <v>1335</v>
      </c>
      <c r="H431" s="3"/>
      <c r="I431" s="3"/>
      <c r="J431" s="3"/>
      <c r="K431" s="3"/>
      <c r="L431" s="3"/>
      <c r="M431" s="3"/>
      <c r="N431" s="3"/>
      <c r="O431" s="3"/>
      <c r="P431" s="3" t="s">
        <v>1154</v>
      </c>
      <c r="Q431" s="3" t="s">
        <v>1155</v>
      </c>
      <c r="R431" s="3">
        <v>0.0</v>
      </c>
      <c r="S431" s="8"/>
      <c r="T431" s="9">
        <v>0.0</v>
      </c>
      <c r="U431" s="10"/>
      <c r="V431" s="3"/>
      <c r="W431" s="3"/>
      <c r="X431" s="3"/>
      <c r="Y431" s="3"/>
      <c r="Z431" s="3"/>
    </row>
    <row r="432" ht="11.25" customHeight="1">
      <c r="A432" s="15">
        <f t="array" ref="A432">IF(ISNA(MATCH($E432,'License characters'!$G$2:$G$10186,0))=TRUE,0,INDEX('License characters'!$A$2:$AH$10186,MATCH($E432,'License characters'!$G$2:$G$10186,0),A$1))</f>
        <v>0</v>
      </c>
      <c r="B432" s="16">
        <f t="array" ref="B432">IF(ISNA(MATCH($E432,'License characters'!$G$2:$G$10186,0))=TRUE,0,INDEX('License characters'!$G$2:$AH$10186,MATCH($E432,'License characters'!$G$2:$G$10186,0),B$1))</f>
        <v>0</v>
      </c>
      <c r="C432" s="14"/>
      <c r="D432" s="14"/>
      <c r="E432" s="7">
        <v>68.0</v>
      </c>
      <c r="F432" s="3" t="s">
        <v>1336</v>
      </c>
      <c r="G432" s="3" t="s">
        <v>1337</v>
      </c>
      <c r="H432" s="3" t="s">
        <v>566</v>
      </c>
      <c r="I432" s="3"/>
      <c r="J432" s="3"/>
      <c r="K432" s="3"/>
      <c r="L432" s="3"/>
      <c r="M432" s="3"/>
      <c r="N432" s="3"/>
      <c r="O432" s="3"/>
      <c r="P432" s="3" t="s">
        <v>1154</v>
      </c>
      <c r="Q432" s="3" t="s">
        <v>1155</v>
      </c>
      <c r="R432" s="3">
        <v>17.0</v>
      </c>
      <c r="S432" s="8"/>
      <c r="T432" s="9">
        <v>349.99</v>
      </c>
      <c r="U432" s="10"/>
      <c r="V432" s="3"/>
      <c r="W432" s="3"/>
      <c r="X432" s="3"/>
      <c r="Y432" s="3"/>
      <c r="Z432" s="3"/>
    </row>
    <row r="433" ht="11.25" customHeight="1">
      <c r="A433" s="15" t="str">
        <f t="array" ref="A433">IF(ISNA(MATCH($E433,'License characters'!$G$2:$G$10186,0))=TRUE,0,INDEX('License characters'!$A$2:$AH$10186,MATCH($E433,'License characters'!$G$2:$G$10186,0),A$1))</f>
        <v>Nintendo</v>
      </c>
      <c r="B433" s="16" t="str">
        <f t="array" ref="B433">IF(ISNA(MATCH($E433,'License characters'!$G$2:$G$10186,0))=TRUE,0,INDEX('License characters'!$G$2:$AH$10186,MATCH($E433,'License characters'!$G$2:$G$10186,0),B$1))</f>
        <v>MPPZS</v>
      </c>
      <c r="C433" s="14"/>
      <c r="D433" s="14"/>
      <c r="E433" s="7">
        <v>67.0</v>
      </c>
      <c r="F433" s="3" t="s">
        <v>1338</v>
      </c>
      <c r="G433" s="3" t="s">
        <v>1339</v>
      </c>
      <c r="H433" s="3"/>
      <c r="I433" s="3"/>
      <c r="J433" s="3"/>
      <c r="K433" s="3"/>
      <c r="L433" s="3"/>
      <c r="M433" s="3"/>
      <c r="N433" s="3">
        <v>1050.0</v>
      </c>
      <c r="O433" s="3" t="s">
        <v>765</v>
      </c>
      <c r="P433" s="3" t="s">
        <v>172</v>
      </c>
      <c r="Q433" s="3" t="s">
        <v>173</v>
      </c>
      <c r="R433" s="3">
        <v>398.0</v>
      </c>
      <c r="S433" s="8"/>
      <c r="T433" s="9">
        <v>224.99</v>
      </c>
      <c r="U433" s="10">
        <v>39639.0</v>
      </c>
      <c r="V433" s="3" t="s">
        <v>336</v>
      </c>
      <c r="W433" s="3"/>
      <c r="X433" s="3"/>
      <c r="Y433" s="3"/>
      <c r="Z433" s="3"/>
    </row>
    <row r="434" ht="11.25" customHeight="1">
      <c r="A434" s="15" t="str">
        <f t="array" ref="A434">IF(ISNA(MATCH($E434,'License characters'!$G$2:$G$10186,0))=TRUE,0,INDEX('License characters'!$A$2:$AH$10186,MATCH($E434,'License characters'!$G$2:$G$10186,0),A$1))</f>
        <v>Sega</v>
      </c>
      <c r="B434" s="16" t="str">
        <f t="array" ref="B434">IF(ISNA(MATCH($E434,'License characters'!$G$2:$G$10186,0))=TRUE,0,INDEX('License characters'!$G$2:$AH$10186,MATCH($E434,'License characters'!$G$2:$G$10186,0),B$1))</f>
        <v>F4FSONCOL</v>
      </c>
      <c r="C434" s="14"/>
      <c r="D434" s="14"/>
      <c r="E434" s="7">
        <v>66.0</v>
      </c>
      <c r="F434" s="3" t="s">
        <v>1340</v>
      </c>
      <c r="G434" s="3" t="s">
        <v>1341</v>
      </c>
      <c r="H434" s="3"/>
      <c r="I434" s="3"/>
      <c r="J434" s="3">
        <v>1500.0</v>
      </c>
      <c r="K434" s="3"/>
      <c r="L434" s="3"/>
      <c r="M434" s="3"/>
      <c r="N434" s="3">
        <v>1400.0</v>
      </c>
      <c r="O434" s="3" t="s">
        <v>571</v>
      </c>
      <c r="P434" s="3" t="s">
        <v>1342</v>
      </c>
      <c r="Q434" s="3" t="s">
        <v>1343</v>
      </c>
      <c r="R434" s="3">
        <v>216.0</v>
      </c>
      <c r="S434" s="8"/>
      <c r="T434" s="9">
        <v>129.99</v>
      </c>
      <c r="U434" s="10">
        <v>39660.0</v>
      </c>
      <c r="V434" s="3" t="s">
        <v>336</v>
      </c>
      <c r="W434" s="3"/>
      <c r="X434" s="3"/>
      <c r="Y434" s="3"/>
      <c r="Z434" s="3"/>
    </row>
    <row r="435" ht="11.25" customHeight="1">
      <c r="A435" s="15" t="str">
        <f t="array" ref="A435">IF(ISNA(MATCH($E435,'License characters'!$G$2:$G$10186,0))=TRUE,0,INDEX('License characters'!$A$2:$AH$10186,MATCH($E435,'License characters'!$G$2:$G$10186,0),A$1))</f>
        <v>Nintendo</v>
      </c>
      <c r="B435" s="16" t="str">
        <f t="array" ref="B435">IF(ISNA(MATCH($E435,'License characters'!$G$2:$G$10186,0))=TRUE,0,INDEX('License characters'!$G$2:$AH$10186,MATCH($E435,'License characters'!$G$2:$G$10186,0),B$1))</f>
        <v>F4FMPEZSX</v>
      </c>
      <c r="C435" s="14"/>
      <c r="D435" s="14"/>
      <c r="E435" s="7">
        <v>65.0</v>
      </c>
      <c r="F435" s="3" t="s">
        <v>1344</v>
      </c>
      <c r="G435" s="3" t="s">
        <v>1345</v>
      </c>
      <c r="H435" s="3"/>
      <c r="I435" s="3"/>
      <c r="J435" s="3"/>
      <c r="K435" s="3"/>
      <c r="L435" s="3"/>
      <c r="M435" s="3"/>
      <c r="N435" s="3">
        <v>1030.0</v>
      </c>
      <c r="O435" s="3" t="s">
        <v>338</v>
      </c>
      <c r="P435" s="3" t="s">
        <v>1346</v>
      </c>
      <c r="Q435" s="3" t="s">
        <v>1347</v>
      </c>
      <c r="R435" s="3">
        <v>250.0</v>
      </c>
      <c r="S435" s="8"/>
      <c r="T435" s="9">
        <v>134.99</v>
      </c>
      <c r="U435" s="10">
        <v>39597.0</v>
      </c>
      <c r="V435" s="3" t="s">
        <v>336</v>
      </c>
      <c r="W435" s="3"/>
      <c r="X435" s="3"/>
      <c r="Y435" s="3"/>
      <c r="Z435" s="3"/>
    </row>
    <row r="436" ht="11.25" customHeight="1">
      <c r="A436" s="15">
        <f t="array" ref="A436">IF(ISNA(MATCH($E436,'License characters'!$G$2:$G$10186,0))=TRUE,0,INDEX('License characters'!$A$2:$AH$10186,MATCH($E436,'License characters'!$G$2:$G$10186,0),A$1))</f>
        <v>0</v>
      </c>
      <c r="B436" s="16">
        <f t="array" ref="B436">IF(ISNA(MATCH($E436,'License characters'!$G$2:$G$10186,0))=TRUE,0,INDEX('License characters'!$G$2:$AH$10186,MATCH($E436,'License characters'!$G$2:$G$10186,0),B$1))</f>
        <v>0</v>
      </c>
      <c r="C436" s="14"/>
      <c r="D436" s="14"/>
      <c r="E436" s="7">
        <v>64.0</v>
      </c>
      <c r="F436" s="3" t="s">
        <v>1348</v>
      </c>
      <c r="G436" s="3" t="s">
        <v>1349</v>
      </c>
      <c r="H436" s="3"/>
      <c r="I436" s="3"/>
      <c r="J436" s="3"/>
      <c r="K436" s="3"/>
      <c r="L436" s="3"/>
      <c r="M436" s="3"/>
      <c r="N436" s="3"/>
      <c r="O436" s="3"/>
      <c r="P436" s="3" t="s">
        <v>1154</v>
      </c>
      <c r="Q436" s="3" t="s">
        <v>1155</v>
      </c>
      <c r="R436" s="3">
        <v>1.0</v>
      </c>
      <c r="S436" s="8"/>
      <c r="T436" s="9">
        <v>299.99</v>
      </c>
      <c r="U436" s="10"/>
      <c r="V436" s="3"/>
      <c r="W436" s="3"/>
      <c r="X436" s="3"/>
      <c r="Y436" s="3"/>
      <c r="Z436" s="3"/>
    </row>
    <row r="437" ht="11.25" customHeight="1">
      <c r="A437" s="15" t="str">
        <f t="array" ref="A437">IF(ISNA(MATCH($E437,'License characters'!$G$2:$G$10186,0))=TRUE,0,INDEX('License characters'!$A$2:$AH$10186,MATCH($E437,'License characters'!$G$2:$G$10186,0),A$1))</f>
        <v>Nintendo</v>
      </c>
      <c r="B437" s="16" t="str">
        <f t="array" ref="B437">IF(ISNA(MATCH($E437,'License characters'!$G$2:$G$10186,0))=TRUE,0,INDEX('License characters'!$G$2:$AH$10186,MATCH($E437,'License characters'!$G$2:$G$10186,0),B$1))</f>
        <v>F4FMPGS1</v>
      </c>
      <c r="C437" s="14"/>
      <c r="D437" s="14"/>
      <c r="E437" s="7">
        <v>63.0</v>
      </c>
      <c r="F437" s="3" t="s">
        <v>1350</v>
      </c>
      <c r="G437" s="3" t="s">
        <v>1351</v>
      </c>
      <c r="H437" s="3"/>
      <c r="I437" s="3"/>
      <c r="J437" s="3"/>
      <c r="K437" s="3"/>
      <c r="L437" s="3"/>
      <c r="M437" s="3"/>
      <c r="N437" s="3">
        <v>1050.0</v>
      </c>
      <c r="O437" s="3" t="s">
        <v>765</v>
      </c>
      <c r="P437" s="3" t="s">
        <v>170</v>
      </c>
      <c r="Q437" s="3" t="s">
        <v>171</v>
      </c>
      <c r="R437" s="3">
        <v>115.0</v>
      </c>
      <c r="S437" s="8"/>
      <c r="T437" s="9">
        <v>299.99</v>
      </c>
      <c r="U437" s="10">
        <v>39437.0</v>
      </c>
      <c r="V437" s="3" t="s">
        <v>336</v>
      </c>
      <c r="W437" s="3"/>
      <c r="X437" s="3"/>
      <c r="Y437" s="3"/>
      <c r="Z437" s="3"/>
    </row>
    <row r="438" ht="11.25" customHeight="1">
      <c r="A438" s="15">
        <f t="array" ref="A438">IF(ISNA(MATCH($E438,'License characters'!$G$2:$G$10186,0))=TRUE,0,INDEX('License characters'!$A$2:$AH$10186,MATCH($E438,'License characters'!$G$2:$G$10186,0),A$1))</f>
        <v>0</v>
      </c>
      <c r="B438" s="16">
        <f t="array" ref="B438">IF(ISNA(MATCH($E438,'License characters'!$G$2:$G$10186,0))=TRUE,0,INDEX('License characters'!$G$2:$AH$10186,MATCH($E438,'License characters'!$G$2:$G$10186,0),B$1))</f>
        <v>0</v>
      </c>
      <c r="C438" s="14"/>
      <c r="D438" s="14"/>
      <c r="E438" s="7">
        <v>62.0</v>
      </c>
      <c r="F438" s="3" t="s">
        <v>1352</v>
      </c>
      <c r="G438" s="3" t="s">
        <v>1353</v>
      </c>
      <c r="H438" s="3"/>
      <c r="I438" s="3"/>
      <c r="J438" s="3"/>
      <c r="K438" s="3"/>
      <c r="L438" s="3"/>
      <c r="M438" s="3"/>
      <c r="N438" s="3"/>
      <c r="O438" s="3"/>
      <c r="P438" s="3" t="s">
        <v>1154</v>
      </c>
      <c r="Q438" s="3" t="s">
        <v>1155</v>
      </c>
      <c r="R438" s="3">
        <v>98.0</v>
      </c>
      <c r="S438" s="8"/>
      <c r="T438" s="9">
        <v>39.99</v>
      </c>
      <c r="U438" s="10"/>
      <c r="V438" s="3"/>
      <c r="W438" s="3"/>
      <c r="X438" s="3"/>
      <c r="Y438" s="3"/>
      <c r="Z438" s="3"/>
    </row>
    <row r="439" ht="11.25" customHeight="1">
      <c r="A439" s="15">
        <f t="array" ref="A439">IF(ISNA(MATCH($E439,'License characters'!$G$2:$G$10186,0))=TRUE,0,INDEX('License characters'!$A$2:$AH$10186,MATCH($E439,'License characters'!$G$2:$G$10186,0),A$1))</f>
        <v>0</v>
      </c>
      <c r="B439" s="16">
        <f t="array" ref="B439">IF(ISNA(MATCH($E439,'License characters'!$G$2:$G$10186,0))=TRUE,0,INDEX('License characters'!$G$2:$AH$10186,MATCH($E439,'License characters'!$G$2:$G$10186,0),B$1))</f>
        <v>0</v>
      </c>
      <c r="C439" s="14"/>
      <c r="D439" s="14"/>
      <c r="E439" s="7">
        <v>53.0</v>
      </c>
      <c r="F439" s="3" t="s">
        <v>1354</v>
      </c>
      <c r="G439" s="3" t="s">
        <v>1355</v>
      </c>
      <c r="H439" s="3"/>
      <c r="I439" s="3"/>
      <c r="J439" s="3"/>
      <c r="K439" s="3"/>
      <c r="L439" s="3"/>
      <c r="M439" s="3"/>
      <c r="N439" s="3"/>
      <c r="O439" s="3"/>
      <c r="P439" s="3" t="s">
        <v>1154</v>
      </c>
      <c r="Q439" s="3" t="s">
        <v>1155</v>
      </c>
      <c r="R439" s="3">
        <v>6.0</v>
      </c>
      <c r="S439" s="8"/>
      <c r="T439" s="9">
        <v>249.99</v>
      </c>
      <c r="U439" s="10"/>
      <c r="V439" s="3"/>
      <c r="W439" s="3"/>
      <c r="X439" s="3"/>
      <c r="Y439" s="3"/>
      <c r="Z439" s="3"/>
    </row>
    <row r="440" ht="11.25" customHeight="1">
      <c r="A440" s="15">
        <f t="array" ref="A440">IF(ISNA(MATCH($E440,'License characters'!$G$2:$G$10186,0))=TRUE,0,INDEX('License characters'!$A$2:$AH$10186,MATCH($E440,'License characters'!$G$2:$G$10186,0),A$1))</f>
        <v>0</v>
      </c>
      <c r="B440" s="16">
        <f t="array" ref="B440">IF(ISNA(MATCH($E440,'License characters'!$G$2:$G$10186,0))=TRUE,0,INDEX('License characters'!$G$2:$AH$10186,MATCH($E440,'License characters'!$G$2:$G$10186,0),B$1))</f>
        <v>0</v>
      </c>
      <c r="C440" s="14"/>
      <c r="D440" s="14"/>
      <c r="E440" s="7">
        <v>52.0</v>
      </c>
      <c r="F440" s="3" t="s">
        <v>1356</v>
      </c>
      <c r="G440" s="3" t="s">
        <v>1357</v>
      </c>
      <c r="H440" s="3"/>
      <c r="I440" s="3"/>
      <c r="J440" s="3"/>
      <c r="K440" s="3"/>
      <c r="L440" s="3"/>
      <c r="M440" s="3"/>
      <c r="N440" s="3"/>
      <c r="O440" s="3"/>
      <c r="P440" s="3" t="s">
        <v>1154</v>
      </c>
      <c r="Q440" s="3" t="s">
        <v>1155</v>
      </c>
      <c r="R440" s="3">
        <v>0.0</v>
      </c>
      <c r="S440" s="8"/>
      <c r="T440" s="9">
        <v>249.99</v>
      </c>
      <c r="U440" s="10"/>
      <c r="V440" s="3"/>
      <c r="W440" s="3"/>
      <c r="X440" s="3"/>
      <c r="Y440" s="3"/>
      <c r="Z440" s="3"/>
    </row>
    <row r="441" ht="11.25" customHeight="1">
      <c r="A441" s="15">
        <f t="array" ref="A441">IF(ISNA(MATCH($E441,'License characters'!$G$2:$G$10186,0))=TRUE,0,INDEX('License characters'!$A$2:$AH$10186,MATCH($E441,'License characters'!$G$2:$G$10186,0),A$1))</f>
        <v>0</v>
      </c>
      <c r="B441" s="16">
        <f t="array" ref="B441">IF(ISNA(MATCH($E441,'License characters'!$G$2:$G$10186,0))=TRUE,0,INDEX('License characters'!$G$2:$AH$10186,MATCH($E441,'License characters'!$G$2:$G$10186,0),B$1))</f>
        <v>0</v>
      </c>
      <c r="C441" s="14"/>
      <c r="D441" s="14"/>
      <c r="E441" s="7">
        <v>51.0</v>
      </c>
      <c r="F441" s="3" t="s">
        <v>1358</v>
      </c>
      <c r="G441" s="3" t="s">
        <v>1359</v>
      </c>
      <c r="H441" s="3" t="s">
        <v>566</v>
      </c>
      <c r="I441" s="3"/>
      <c r="J441" s="3"/>
      <c r="K441" s="3"/>
      <c r="L441" s="3"/>
      <c r="M441" s="3"/>
      <c r="N441" s="3"/>
      <c r="O441" s="3"/>
      <c r="P441" s="3" t="s">
        <v>1154</v>
      </c>
      <c r="Q441" s="3" t="s">
        <v>1155</v>
      </c>
      <c r="R441" s="3">
        <v>2.0</v>
      </c>
      <c r="S441" s="8"/>
      <c r="T441" s="9">
        <v>299.99</v>
      </c>
      <c r="U441" s="10"/>
      <c r="V441" s="3"/>
      <c r="W441" s="3"/>
      <c r="X441" s="3"/>
      <c r="Y441" s="3"/>
      <c r="Z441" s="3"/>
    </row>
    <row r="442" ht="11.25" customHeight="1">
      <c r="A442" s="15" t="str">
        <f t="array" ref="A442">IF(ISNA(MATCH($E442,'License characters'!$G$2:$G$10186,0))=TRUE,0,INDEX('License characters'!$A$2:$AH$10186,MATCH($E442,'License characters'!$G$2:$G$10186,0),A$1))</f>
        <v>Nintendo</v>
      </c>
      <c r="B442" s="16" t="str">
        <f t="array" ref="B442">IF(ISNA(MATCH($E442,'License characters'!$G$2:$G$10186,0))=TRUE,0,INDEX('License characters'!$G$2:$AH$10186,MATCH($E442,'License characters'!$G$2:$G$10186,0),B$1))</f>
        <v>F4FMMSHK</v>
      </c>
      <c r="C442" s="14"/>
      <c r="D442" s="14"/>
      <c r="E442" s="7">
        <v>50.0</v>
      </c>
      <c r="F442" s="3" t="s">
        <v>1360</v>
      </c>
      <c r="G442" s="3" t="s">
        <v>1361</v>
      </c>
      <c r="H442" s="3"/>
      <c r="I442" s="3"/>
      <c r="J442" s="3"/>
      <c r="K442" s="3"/>
      <c r="L442" s="3"/>
      <c r="M442" s="3"/>
      <c r="N442" s="3"/>
      <c r="O442" s="3" t="s">
        <v>181</v>
      </c>
      <c r="P442" s="3" t="s">
        <v>1362</v>
      </c>
      <c r="Q442" s="3" t="s">
        <v>1361</v>
      </c>
      <c r="R442" s="3">
        <v>242.0</v>
      </c>
      <c r="S442" s="8"/>
      <c r="T442" s="9">
        <v>109.99</v>
      </c>
      <c r="U442" s="10"/>
      <c r="V442" s="3"/>
      <c r="W442" s="3"/>
      <c r="X442" s="3"/>
      <c r="Y442" s="3"/>
      <c r="Z442" s="3"/>
    </row>
    <row r="443" ht="11.25" customHeight="1">
      <c r="A443" s="15" t="str">
        <f t="array" ref="A443">IF(ISNA(MATCH($E443,'License characters'!$G$2:$G$10186,0))=TRUE,0,INDEX('License characters'!$A$2:$AH$10186,MATCH($E443,'License characters'!$G$2:$G$10186,0),A$1))</f>
        <v>Nintendo</v>
      </c>
      <c r="B443" s="16" t="str">
        <f t="array" ref="B443">IF(ISNA(MATCH($E443,'License characters'!$G$2:$G$10186,0))=TRUE,0,INDEX('License characters'!$G$2:$AH$10186,MATCH($E443,'License characters'!$G$2:$G$10186,0),B$1))</f>
        <v>F4FMPEZS</v>
      </c>
      <c r="C443" s="14"/>
      <c r="D443" s="14"/>
      <c r="E443" s="7">
        <v>49.0</v>
      </c>
      <c r="F443" s="3" t="s">
        <v>1363</v>
      </c>
      <c r="G443" s="3" t="s">
        <v>1364</v>
      </c>
      <c r="H443" s="3"/>
      <c r="I443" s="3"/>
      <c r="J443" s="3"/>
      <c r="K443" s="3"/>
      <c r="L443" s="3"/>
      <c r="M443" s="3"/>
      <c r="N443" s="3">
        <v>1030.0</v>
      </c>
      <c r="O443" s="3" t="s">
        <v>338</v>
      </c>
      <c r="P443" s="3" t="s">
        <v>1346</v>
      </c>
      <c r="Q443" s="3" t="s">
        <v>1347</v>
      </c>
      <c r="R443" s="3">
        <v>183.0</v>
      </c>
      <c r="S443" s="8"/>
      <c r="T443" s="9">
        <v>109.99</v>
      </c>
      <c r="U443" s="10">
        <v>39597.0</v>
      </c>
      <c r="V443" s="3" t="s">
        <v>336</v>
      </c>
      <c r="W443" s="3"/>
      <c r="X443" s="3"/>
      <c r="Y443" s="3"/>
      <c r="Z443" s="3"/>
    </row>
    <row r="444" ht="11.25" customHeight="1">
      <c r="A444" s="15" t="str">
        <f t="array" ref="A444">IF(ISNA(MATCH($E444,'License characters'!$G$2:$G$10186,0))=TRUE,0,INDEX('License characters'!$A$2:$AH$10186,MATCH($E444,'License characters'!$G$2:$G$10186,0),A$1))</f>
        <v>Nintendo</v>
      </c>
      <c r="B444" s="16" t="str">
        <f t="array" ref="B444">IF(ISNA(MATCH($E444,'License characters'!$G$2:$G$10186,0))=TRUE,0,INDEX('License characters'!$G$2:$AH$10186,MATCH($E444,'License characters'!$G$2:$G$10186,0),B$1))</f>
        <v>ZELOOTLNK</v>
      </c>
      <c r="C444" s="14"/>
      <c r="D444" s="14"/>
      <c r="E444" s="7">
        <v>48.0</v>
      </c>
      <c r="F444" s="3" t="s">
        <v>1365</v>
      </c>
      <c r="G444" s="3" t="s">
        <v>1366</v>
      </c>
      <c r="H444" s="3"/>
      <c r="I444" s="3"/>
      <c r="J444" s="3"/>
      <c r="K444" s="3"/>
      <c r="L444" s="3"/>
      <c r="M444" s="3"/>
      <c r="N444" s="3">
        <v>1030.0</v>
      </c>
      <c r="O444" s="3" t="s">
        <v>338</v>
      </c>
      <c r="P444" s="3" t="s">
        <v>1367</v>
      </c>
      <c r="Q444" s="3" t="s">
        <v>1368</v>
      </c>
      <c r="R444" s="3">
        <v>425.0</v>
      </c>
      <c r="S444" s="8"/>
      <c r="T444" s="9">
        <v>109.99</v>
      </c>
      <c r="U444" s="10">
        <v>39083.0</v>
      </c>
      <c r="V444" s="3" t="s">
        <v>336</v>
      </c>
      <c r="W444" s="3"/>
      <c r="X444" s="3"/>
      <c r="Y444" s="3"/>
      <c r="Z444" s="3"/>
    </row>
    <row r="445" ht="11.25" customHeight="1">
      <c r="A445" s="15">
        <f t="array" ref="A445">IF(ISNA(MATCH($E445,'License characters'!$G$2:$G$10186,0))=TRUE,0,INDEX('License characters'!$A$2:$AH$10186,MATCH($E445,'License characters'!$G$2:$G$10186,0),A$1))</f>
        <v>0</v>
      </c>
      <c r="B445" s="16">
        <f t="array" ref="B445">IF(ISNA(MATCH($E445,'License characters'!$G$2:$G$10186,0))=TRUE,0,INDEX('License characters'!$G$2:$AH$10186,MATCH($E445,'License characters'!$G$2:$G$10186,0),B$1))</f>
        <v>0</v>
      </c>
      <c r="C445" s="14"/>
      <c r="D445" s="14"/>
      <c r="E445" s="7">
        <v>47.0</v>
      </c>
      <c r="F445" s="3" t="s">
        <v>1369</v>
      </c>
      <c r="G445" s="3" t="s">
        <v>1370</v>
      </c>
      <c r="H445" s="3"/>
      <c r="I445" s="3"/>
      <c r="J445" s="3"/>
      <c r="K445" s="3"/>
      <c r="L445" s="3"/>
      <c r="M445" s="3"/>
      <c r="N445" s="3"/>
      <c r="O445" s="3"/>
      <c r="P445" s="3" t="s">
        <v>1154</v>
      </c>
      <c r="Q445" s="3" t="s">
        <v>1155</v>
      </c>
      <c r="R445" s="3">
        <v>8.0</v>
      </c>
      <c r="S445" s="8"/>
      <c r="T445" s="9">
        <v>89.99</v>
      </c>
      <c r="U445" s="10"/>
      <c r="V445" s="3"/>
      <c r="W445" s="3"/>
      <c r="X445" s="3"/>
      <c r="Y445" s="3"/>
      <c r="Z445" s="3"/>
    </row>
    <row r="446" ht="11.25" customHeight="1">
      <c r="A446" s="15" t="str">
        <f t="array" ref="A446">IF(ISNA(MATCH($E446,'License characters'!$G$2:$G$10186,0))=TRUE,0,INDEX('License characters'!$A$2:$AH$10186,MATCH($E446,'License characters'!$G$2:$G$10186,0),A$1))</f>
        <v>Nintendo</v>
      </c>
      <c r="B446" s="16" t="str">
        <f t="array" ref="B446">IF(ISNA(MATCH($E446,'License characters'!$G$2:$G$10186,0))=TRUE,0,INDEX('License characters'!$G$2:$AH$10186,MATCH($E446,'License characters'!$G$2:$G$10186,0),B$1))</f>
        <v>F4FZELSKD</v>
      </c>
      <c r="C446" s="14"/>
      <c r="D446" s="14"/>
      <c r="E446" s="7">
        <v>46.0</v>
      </c>
      <c r="F446" s="3" t="s">
        <v>1371</v>
      </c>
      <c r="G446" s="3" t="s">
        <v>1372</v>
      </c>
      <c r="H446" s="3"/>
      <c r="I446" s="3"/>
      <c r="J446" s="3"/>
      <c r="K446" s="3"/>
      <c r="L446" s="3"/>
      <c r="M446" s="3"/>
      <c r="N446" s="3">
        <v>1030.0</v>
      </c>
      <c r="O446" s="3" t="s">
        <v>338</v>
      </c>
      <c r="P446" s="3" t="s">
        <v>409</v>
      </c>
      <c r="Q446" s="3" t="s">
        <v>1372</v>
      </c>
      <c r="R446" s="3">
        <v>400.0</v>
      </c>
      <c r="S446" s="8"/>
      <c r="T446" s="9">
        <v>99.99</v>
      </c>
      <c r="U446" s="10">
        <v>39083.0</v>
      </c>
      <c r="V446" s="3" t="s">
        <v>336</v>
      </c>
      <c r="W446" s="3"/>
      <c r="X446" s="3"/>
      <c r="Y446" s="3"/>
      <c r="Z446" s="3"/>
    </row>
    <row r="447" ht="11.25" customHeight="1">
      <c r="A447" s="15" t="str">
        <f t="array" ref="A447">IF(ISNA(MATCH($E447,'License characters'!$G$2:$G$10186,0))=TRUE,0,INDEX('License characters'!$A$2:$AH$10186,MATCH($E447,'License characters'!$G$2:$G$10186,0),A$1))</f>
        <v>Nintendo</v>
      </c>
      <c r="B447" s="16" t="str">
        <f t="array" ref="B447">IF(ISNA(MATCH($E447,'License characters'!$G$2:$G$10186,0))=TRUE,0,INDEX('License characters'!$G$2:$AH$10186,MATCH($E447,'License characters'!$G$2:$G$10186,0),B$1))</f>
        <v>F4FMEGS</v>
      </c>
      <c r="C447" s="14"/>
      <c r="D447" s="14"/>
      <c r="E447" s="7">
        <v>45.0</v>
      </c>
      <c r="F447" s="3" t="s">
        <v>1373</v>
      </c>
      <c r="G447" s="3" t="s">
        <v>1374</v>
      </c>
      <c r="H447" s="3"/>
      <c r="I447" s="3"/>
      <c r="J447" s="3"/>
      <c r="K447" s="3"/>
      <c r="L447" s="3"/>
      <c r="M447" s="3"/>
      <c r="N447" s="3">
        <v>1050.0</v>
      </c>
      <c r="O447" s="3" t="s">
        <v>765</v>
      </c>
      <c r="P447" s="3" t="s">
        <v>166</v>
      </c>
      <c r="Q447" s="3" t="s">
        <v>167</v>
      </c>
      <c r="R447" s="3">
        <v>197.0</v>
      </c>
      <c r="S447" s="8"/>
      <c r="T447" s="9">
        <v>99.99</v>
      </c>
      <c r="U447" s="10">
        <v>39083.0</v>
      </c>
      <c r="V447" s="3" t="s">
        <v>336</v>
      </c>
      <c r="W447" s="3"/>
      <c r="X447" s="3"/>
      <c r="Y447" s="3"/>
      <c r="Z447" s="3"/>
    </row>
    <row r="448" ht="11.25" customHeight="1">
      <c r="A448" s="15" t="str">
        <f t="array" ref="A448">IF(ISNA(MATCH($E448,'License characters'!$G$2:$G$10186,0))=TRUE,0,INDEX('License characters'!$A$2:$AH$10186,MATCH($E448,'License characters'!$G$2:$G$10186,0),A$1))</f>
        <v>Nintendo</v>
      </c>
      <c r="B448" s="16" t="str">
        <f t="array" ref="B448">IF(ISNA(MATCH($E448,'License characters'!$G$2:$G$10186,0))=TRUE,0,INDEX('License characters'!$G$2:$AH$10186,MATCH($E448,'License characters'!$G$2:$G$10186,0),B$1))</f>
        <v>F4FMPVS</v>
      </c>
      <c r="C448" s="14"/>
      <c r="D448" s="14"/>
      <c r="E448" s="7">
        <v>44.0</v>
      </c>
      <c r="F448" s="3" t="s">
        <v>1375</v>
      </c>
      <c r="G448" s="3" t="s">
        <v>1376</v>
      </c>
      <c r="H448" s="3"/>
      <c r="I448" s="3"/>
      <c r="J448" s="3"/>
      <c r="K448" s="3"/>
      <c r="L448" s="3"/>
      <c r="M448" s="3"/>
      <c r="N448" s="3">
        <v>1050.0</v>
      </c>
      <c r="O448" s="3" t="s">
        <v>765</v>
      </c>
      <c r="P448" s="3" t="s">
        <v>168</v>
      </c>
      <c r="Q448" s="3" t="s">
        <v>169</v>
      </c>
      <c r="R448" s="3">
        <v>267.0</v>
      </c>
      <c r="S448" s="8"/>
      <c r="T448" s="9">
        <v>99.99</v>
      </c>
      <c r="U448" s="10">
        <v>39083.0</v>
      </c>
      <c r="V448" s="3" t="s">
        <v>336</v>
      </c>
      <c r="W448" s="3"/>
      <c r="X448" s="3"/>
      <c r="Y448" s="3"/>
      <c r="Z448" s="3"/>
    </row>
    <row r="449" ht="11.25" customHeight="1">
      <c r="A449" s="15" t="str">
        <f t="array" ref="A449">IF(ISNA(MATCH($E449,'License characters'!$G$2:$G$10186,0))=TRUE,0,INDEX('License characters'!$A$2:$AH$10186,MATCH($E449,'License characters'!$G$2:$G$10186,0),A$1))</f>
        <v>Nintendo</v>
      </c>
      <c r="B449" s="16" t="str">
        <f t="array" ref="B449">IF(ISNA(MATCH($E449,'License characters'!$G$2:$G$10186,0))=TRUE,0,INDEX('License characters'!$G$2:$AH$10186,MATCH($E449,'License characters'!$G$2:$G$10186,0),B$1))</f>
        <v>F4FZELFDL</v>
      </c>
      <c r="C449" s="14"/>
      <c r="D449" s="14"/>
      <c r="E449" s="7">
        <v>43.0</v>
      </c>
      <c r="F449" s="3" t="s">
        <v>1377</v>
      </c>
      <c r="G449" s="3" t="s">
        <v>1378</v>
      </c>
      <c r="H449" s="3"/>
      <c r="I449" s="3"/>
      <c r="J449" s="3"/>
      <c r="K449" s="3"/>
      <c r="L449" s="3"/>
      <c r="M449" s="3"/>
      <c r="N449" s="3">
        <v>1030.0</v>
      </c>
      <c r="O449" s="3" t="s">
        <v>338</v>
      </c>
      <c r="P449" s="3" t="s">
        <v>1379</v>
      </c>
      <c r="Q449" s="3" t="s">
        <v>1378</v>
      </c>
      <c r="R449" s="3">
        <v>397.0</v>
      </c>
      <c r="S449" s="8"/>
      <c r="T449" s="9">
        <v>129.99</v>
      </c>
      <c r="U449" s="10"/>
      <c r="V449" s="3" t="s">
        <v>336</v>
      </c>
      <c r="W449" s="3"/>
      <c r="X449" s="3"/>
      <c r="Y449" s="3"/>
      <c r="Z449" s="3"/>
    </row>
    <row r="450" ht="11.25" customHeight="1">
      <c r="A450" s="15">
        <f t="array" ref="A450">IF(ISNA(MATCH($E450,'License characters'!$G$2:$G$10186,0))=TRUE,0,INDEX('License characters'!$A$2:$AH$10186,MATCH($E450,'License characters'!$G$2:$G$10186,0),A$1))</f>
        <v>0</v>
      </c>
      <c r="B450" s="16">
        <f t="array" ref="B450">IF(ISNA(MATCH($E450,'License characters'!$G$2:$G$10186,0))=TRUE,0,INDEX('License characters'!$G$2:$AH$10186,MATCH($E450,'License characters'!$G$2:$G$10186,0),B$1))</f>
        <v>0</v>
      </c>
      <c r="C450" s="14"/>
      <c r="D450" s="14"/>
      <c r="E450" s="7">
        <v>42.0</v>
      </c>
      <c r="F450" s="3" t="s">
        <v>1380</v>
      </c>
      <c r="G450" s="3" t="s">
        <v>1381</v>
      </c>
      <c r="H450" s="3"/>
      <c r="I450" s="3"/>
      <c r="J450" s="3"/>
      <c r="K450" s="3"/>
      <c r="L450" s="3"/>
      <c r="M450" s="3"/>
      <c r="N450" s="3"/>
      <c r="O450" s="3"/>
      <c r="P450" s="3" t="s">
        <v>1154</v>
      </c>
      <c r="Q450" s="3" t="s">
        <v>1155</v>
      </c>
      <c r="R450" s="3">
        <v>0.0</v>
      </c>
      <c r="S450" s="8"/>
      <c r="T450" s="9">
        <v>79.99</v>
      </c>
      <c r="U450" s="10"/>
      <c r="V450" s="3"/>
      <c r="W450" s="3"/>
      <c r="X450" s="3"/>
      <c r="Y450" s="3"/>
      <c r="Z450" s="3"/>
    </row>
    <row r="451" ht="11.25" customHeight="1">
      <c r="A451" s="6"/>
      <c r="B451" s="6"/>
      <c r="C451" s="14"/>
      <c r="D451" s="14"/>
      <c r="E451" s="7">
        <v>41.0</v>
      </c>
      <c r="F451" s="3" t="s">
        <v>1382</v>
      </c>
      <c r="G451" s="3" t="s">
        <v>1383</v>
      </c>
      <c r="H451" s="3"/>
      <c r="I451" s="3"/>
      <c r="J451" s="3"/>
      <c r="K451" s="3"/>
      <c r="L451" s="3"/>
      <c r="M451" s="3"/>
      <c r="N451" s="3"/>
      <c r="O451" s="3"/>
      <c r="P451" s="3" t="s">
        <v>1154</v>
      </c>
      <c r="Q451" s="3" t="s">
        <v>1155</v>
      </c>
      <c r="R451" s="3">
        <v>0.0</v>
      </c>
      <c r="S451" s="8"/>
      <c r="T451" s="9">
        <v>57.99</v>
      </c>
      <c r="U451" s="10"/>
      <c r="V451" s="3"/>
      <c r="W451" s="3"/>
      <c r="X451" s="3"/>
      <c r="Y451" s="3"/>
      <c r="Z451" s="3"/>
    </row>
    <row r="452" ht="11.25" customHeight="1">
      <c r="A452" s="6"/>
      <c r="B452" s="6"/>
      <c r="C452" s="14"/>
      <c r="D452" s="14"/>
      <c r="E452" s="7">
        <v>39.0</v>
      </c>
      <c r="F452" s="3" t="s">
        <v>1384</v>
      </c>
      <c r="G452" s="3" t="s">
        <v>1385</v>
      </c>
      <c r="H452" s="3"/>
      <c r="I452" s="3"/>
      <c r="J452" s="3"/>
      <c r="K452" s="3"/>
      <c r="L452" s="3"/>
      <c r="M452" s="3"/>
      <c r="N452" s="3"/>
      <c r="O452" s="3"/>
      <c r="P452" s="3" t="s">
        <v>1154</v>
      </c>
      <c r="Q452" s="3" t="s">
        <v>1155</v>
      </c>
      <c r="R452" s="3">
        <v>9.0</v>
      </c>
      <c r="S452" s="8"/>
      <c r="T452" s="9">
        <v>159.99</v>
      </c>
      <c r="U452" s="10"/>
      <c r="V452" s="3"/>
      <c r="W452" s="3"/>
      <c r="X452" s="3"/>
      <c r="Y452" s="3"/>
      <c r="Z452" s="3"/>
    </row>
    <row r="453" ht="11.25" customHeight="1">
      <c r="A453" s="6"/>
      <c r="B453" s="6"/>
      <c r="C453" s="14"/>
      <c r="D453" s="14"/>
      <c r="E453" s="7">
        <v>37.0</v>
      </c>
      <c r="F453" s="3" t="s">
        <v>1386</v>
      </c>
      <c r="G453" s="3" t="s">
        <v>1387</v>
      </c>
      <c r="H453" s="3" t="s">
        <v>566</v>
      </c>
      <c r="I453" s="3"/>
      <c r="J453" s="3"/>
      <c r="K453" s="3"/>
      <c r="L453" s="3"/>
      <c r="M453" s="3"/>
      <c r="N453" s="3"/>
      <c r="O453" s="3"/>
      <c r="P453" s="3" t="s">
        <v>1154</v>
      </c>
      <c r="Q453" s="3" t="s">
        <v>1155</v>
      </c>
      <c r="R453" s="3">
        <v>20.0</v>
      </c>
      <c r="S453" s="8"/>
      <c r="T453" s="9">
        <v>34.99</v>
      </c>
      <c r="U453" s="10"/>
      <c r="V453" s="3"/>
      <c r="W453" s="3"/>
      <c r="X453" s="3"/>
      <c r="Y453" s="3"/>
      <c r="Z453" s="3"/>
    </row>
    <row r="454" ht="11.25" customHeight="1">
      <c r="A454" s="6"/>
      <c r="B454" s="6"/>
      <c r="C454" s="14"/>
      <c r="D454" s="14"/>
      <c r="E454" s="7">
        <v>35.0</v>
      </c>
      <c r="F454" s="3" t="s">
        <v>1388</v>
      </c>
      <c r="G454" s="3" t="s">
        <v>1389</v>
      </c>
      <c r="H454" s="3" t="s">
        <v>566</v>
      </c>
      <c r="I454" s="3"/>
      <c r="J454" s="3"/>
      <c r="K454" s="3"/>
      <c r="L454" s="3"/>
      <c r="M454" s="3"/>
      <c r="N454" s="3"/>
      <c r="O454" s="3"/>
      <c r="P454" s="3" t="s">
        <v>1154</v>
      </c>
      <c r="Q454" s="3" t="s">
        <v>1155</v>
      </c>
      <c r="R454" s="3">
        <v>8.0</v>
      </c>
      <c r="S454" s="8"/>
      <c r="T454" s="9">
        <v>79.99</v>
      </c>
      <c r="U454" s="10"/>
      <c r="V454" s="3"/>
      <c r="W454" s="3"/>
      <c r="X454" s="3"/>
      <c r="Y454" s="3"/>
      <c r="Z454" s="3"/>
    </row>
    <row r="455" ht="11.25" customHeight="1">
      <c r="A455" s="6"/>
      <c r="B455" s="6"/>
      <c r="C455" s="14"/>
      <c r="D455" s="14"/>
      <c r="E455" s="7">
        <v>34.0</v>
      </c>
      <c r="F455" s="3" t="s">
        <v>1390</v>
      </c>
      <c r="G455" s="3" t="s">
        <v>1391</v>
      </c>
      <c r="H455" s="3" t="s">
        <v>566</v>
      </c>
      <c r="I455" s="3"/>
      <c r="J455" s="3"/>
      <c r="K455" s="3"/>
      <c r="L455" s="3"/>
      <c r="M455" s="3"/>
      <c r="N455" s="3"/>
      <c r="O455" s="3"/>
      <c r="P455" s="3" t="s">
        <v>1154</v>
      </c>
      <c r="Q455" s="3" t="s">
        <v>1155</v>
      </c>
      <c r="R455" s="3">
        <v>35.0</v>
      </c>
      <c r="S455" s="8"/>
      <c r="T455" s="9">
        <v>79.99</v>
      </c>
      <c r="U455" s="10"/>
      <c r="V455" s="3"/>
      <c r="W455" s="3"/>
      <c r="X455" s="3"/>
      <c r="Y455" s="3"/>
      <c r="Z455" s="3"/>
    </row>
    <row r="456" ht="11.25" customHeight="1">
      <c r="A456" s="6"/>
      <c r="B456" s="6"/>
      <c r="C456" s="14"/>
      <c r="D456" s="14"/>
      <c r="E456" s="7">
        <v>17.0</v>
      </c>
      <c r="F456" s="3" t="s">
        <v>1392</v>
      </c>
      <c r="G456" s="3" t="s">
        <v>1393</v>
      </c>
      <c r="H456" s="3"/>
      <c r="I456" s="3"/>
      <c r="J456" s="3"/>
      <c r="K456" s="3"/>
      <c r="L456" s="3"/>
      <c r="M456" s="3"/>
      <c r="N456" s="3"/>
      <c r="O456" s="3"/>
      <c r="P456" s="3" t="s">
        <v>1154</v>
      </c>
      <c r="Q456" s="3" t="s">
        <v>1155</v>
      </c>
      <c r="R456" s="3">
        <v>0.0</v>
      </c>
      <c r="S456" s="8"/>
      <c r="T456" s="9">
        <v>49.99</v>
      </c>
      <c r="U456" s="10"/>
      <c r="V456" s="3"/>
      <c r="W456" s="3"/>
      <c r="X456" s="3"/>
      <c r="Y456" s="3"/>
      <c r="Z456" s="3"/>
    </row>
    <row r="457" ht="11.25" customHeight="1">
      <c r="A457" s="6"/>
      <c r="B457" s="6"/>
      <c r="C457" s="14"/>
      <c r="D457" s="14"/>
      <c r="E457" s="7">
        <v>16.0</v>
      </c>
      <c r="F457" s="3" t="s">
        <v>1394</v>
      </c>
      <c r="G457" s="3" t="s">
        <v>1395</v>
      </c>
      <c r="H457" s="3"/>
      <c r="I457" s="3"/>
      <c r="J457" s="3"/>
      <c r="K457" s="3"/>
      <c r="L457" s="3"/>
      <c r="M457" s="3"/>
      <c r="N457" s="3"/>
      <c r="O457" s="3"/>
      <c r="P457" s="3" t="s">
        <v>1154</v>
      </c>
      <c r="Q457" s="3" t="s">
        <v>1155</v>
      </c>
      <c r="R457" s="3">
        <v>0.0</v>
      </c>
      <c r="S457" s="8"/>
      <c r="T457" s="9">
        <v>49.99</v>
      </c>
      <c r="U457" s="10"/>
      <c r="V457" s="3"/>
      <c r="W457" s="3"/>
      <c r="X457" s="3"/>
      <c r="Y457" s="3"/>
      <c r="Z457" s="3"/>
    </row>
    <row r="458" ht="11.25" customHeight="1">
      <c r="A458" s="6"/>
      <c r="B458" s="6"/>
      <c r="C458" s="14"/>
      <c r="D458" s="14"/>
      <c r="E458" s="7">
        <v>15.0</v>
      </c>
      <c r="F458" s="3" t="s">
        <v>1396</v>
      </c>
      <c r="G458" s="3" t="s">
        <v>1397</v>
      </c>
      <c r="H458" s="3"/>
      <c r="I458" s="3"/>
      <c r="J458" s="3"/>
      <c r="K458" s="3"/>
      <c r="L458" s="3"/>
      <c r="M458" s="3"/>
      <c r="N458" s="3"/>
      <c r="O458" s="3"/>
      <c r="P458" s="3" t="s">
        <v>1154</v>
      </c>
      <c r="Q458" s="3" t="s">
        <v>1155</v>
      </c>
      <c r="R458" s="3">
        <v>0.0</v>
      </c>
      <c r="S458" s="8"/>
      <c r="T458" s="9">
        <v>49.99</v>
      </c>
      <c r="U458" s="10"/>
      <c r="V458" s="3"/>
      <c r="W458" s="3"/>
      <c r="X458" s="3"/>
      <c r="Y458" s="3"/>
      <c r="Z458" s="3"/>
    </row>
    <row r="459" ht="11.25" customHeight="1">
      <c r="A459" s="6"/>
      <c r="B459" s="6"/>
      <c r="C459" s="14"/>
      <c r="D459" s="14"/>
      <c r="E459" s="7">
        <v>14.0</v>
      </c>
      <c r="F459" s="3" t="s">
        <v>1398</v>
      </c>
      <c r="G459" s="3" t="s">
        <v>1399</v>
      </c>
      <c r="H459" s="3"/>
      <c r="I459" s="3"/>
      <c r="J459" s="3"/>
      <c r="K459" s="3"/>
      <c r="L459" s="3"/>
      <c r="M459" s="3"/>
      <c r="N459" s="3"/>
      <c r="O459" s="3"/>
      <c r="P459" s="3" t="s">
        <v>1154</v>
      </c>
      <c r="Q459" s="3" t="s">
        <v>1155</v>
      </c>
      <c r="R459" s="3">
        <v>0.0</v>
      </c>
      <c r="S459" s="8"/>
      <c r="T459" s="9">
        <v>49.99</v>
      </c>
      <c r="U459" s="10"/>
      <c r="V459" s="3"/>
      <c r="W459" s="3"/>
      <c r="X459" s="3"/>
      <c r="Y459" s="3"/>
      <c r="Z459" s="3"/>
    </row>
    <row r="460" ht="11.25" customHeight="1">
      <c r="A460" s="6"/>
      <c r="B460" s="6"/>
      <c r="C460" s="14"/>
      <c r="D460" s="14"/>
      <c r="E460" s="7">
        <v>13.0</v>
      </c>
      <c r="F460" s="3" t="s">
        <v>1400</v>
      </c>
      <c r="G460" s="3" t="s">
        <v>1401</v>
      </c>
      <c r="H460" s="3" t="s">
        <v>566</v>
      </c>
      <c r="I460" s="3"/>
      <c r="J460" s="3"/>
      <c r="K460" s="3"/>
      <c r="L460" s="3"/>
      <c r="M460" s="3"/>
      <c r="N460" s="3"/>
      <c r="O460" s="3"/>
      <c r="P460" s="3" t="s">
        <v>1154</v>
      </c>
      <c r="Q460" s="3" t="s">
        <v>1155</v>
      </c>
      <c r="R460" s="3">
        <v>6.0</v>
      </c>
      <c r="S460" s="8"/>
      <c r="T460" s="9">
        <v>189.99</v>
      </c>
      <c r="U460" s="10"/>
      <c r="V460" s="3"/>
      <c r="W460" s="3"/>
      <c r="X460" s="3"/>
      <c r="Y460" s="3"/>
      <c r="Z460" s="3"/>
    </row>
    <row r="461" ht="11.25" customHeight="1">
      <c r="A461" s="6"/>
      <c r="B461" s="6"/>
      <c r="C461" s="14"/>
      <c r="D461" s="14"/>
      <c r="E461" s="7">
        <v>12.0</v>
      </c>
      <c r="F461" s="3" t="s">
        <v>1402</v>
      </c>
      <c r="G461" s="3" t="s">
        <v>1403</v>
      </c>
      <c r="H461" s="3"/>
      <c r="I461" s="3"/>
      <c r="J461" s="3"/>
      <c r="K461" s="3"/>
      <c r="L461" s="3"/>
      <c r="M461" s="3"/>
      <c r="N461" s="3"/>
      <c r="O461" s="3"/>
      <c r="P461" s="3" t="s">
        <v>1154</v>
      </c>
      <c r="Q461" s="3" t="s">
        <v>1155</v>
      </c>
      <c r="R461" s="3">
        <v>0.0</v>
      </c>
      <c r="S461" s="8"/>
      <c r="T461" s="9">
        <v>49.99</v>
      </c>
      <c r="U461" s="10"/>
      <c r="V461" s="3"/>
      <c r="W461" s="3"/>
      <c r="X461" s="3"/>
      <c r="Y461" s="3"/>
      <c r="Z461" s="3"/>
    </row>
    <row r="462" ht="11.25" customHeight="1">
      <c r="A462" s="6"/>
      <c r="B462" s="6"/>
      <c r="C462" s="14"/>
      <c r="D462" s="14"/>
      <c r="E462" s="19">
        <v>9.0</v>
      </c>
      <c r="F462" s="3" t="s">
        <v>1404</v>
      </c>
      <c r="G462" s="3" t="s">
        <v>1405</v>
      </c>
      <c r="H462" s="3"/>
      <c r="I462" s="3"/>
      <c r="J462" s="3"/>
      <c r="K462" s="3"/>
      <c r="L462" s="3"/>
      <c r="M462" s="3"/>
      <c r="N462" s="3"/>
      <c r="O462" s="3"/>
      <c r="P462" s="3" t="s">
        <v>1154</v>
      </c>
      <c r="Q462" s="3" t="s">
        <v>1155</v>
      </c>
      <c r="R462" s="3">
        <v>20.0</v>
      </c>
      <c r="S462" s="8"/>
      <c r="T462" s="9">
        <v>57.99</v>
      </c>
      <c r="U462" s="10"/>
      <c r="V462" s="3"/>
      <c r="W462" s="3"/>
      <c r="X462" s="3"/>
      <c r="Y462" s="3"/>
      <c r="Z462" s="3"/>
    </row>
    <row r="463" ht="11.25" customHeight="1">
      <c r="A463" s="6"/>
      <c r="B463" s="6"/>
      <c r="C463" s="14"/>
      <c r="D463" s="14"/>
      <c r="E463" s="7">
        <v>8.0</v>
      </c>
      <c r="F463" s="3" t="s">
        <v>1406</v>
      </c>
      <c r="G463" s="3" t="s">
        <v>1407</v>
      </c>
      <c r="H463" s="3" t="s">
        <v>566</v>
      </c>
      <c r="I463" s="3"/>
      <c r="J463" s="3"/>
      <c r="K463" s="3"/>
      <c r="L463" s="3"/>
      <c r="M463" s="3"/>
      <c r="N463" s="3"/>
      <c r="O463" s="3"/>
      <c r="P463" s="3" t="s">
        <v>1154</v>
      </c>
      <c r="Q463" s="3" t="s">
        <v>1155</v>
      </c>
      <c r="R463" s="3">
        <v>3.0</v>
      </c>
      <c r="S463" s="8"/>
      <c r="T463" s="9">
        <v>79.99</v>
      </c>
      <c r="U463" s="10"/>
      <c r="V463" s="3"/>
      <c r="W463" s="3"/>
      <c r="X463" s="3"/>
      <c r="Y463" s="3"/>
      <c r="Z463" s="3"/>
    </row>
    <row r="464" ht="11.25" customHeight="1">
      <c r="A464" s="6"/>
      <c r="B464" s="6"/>
      <c r="C464" s="14"/>
      <c r="D464" s="14"/>
      <c r="E464" s="7" t="s">
        <v>1408</v>
      </c>
      <c r="F464" s="3"/>
      <c r="G464" s="3"/>
      <c r="H464" s="3"/>
      <c r="I464" s="3"/>
      <c r="J464" s="3"/>
      <c r="K464" s="3"/>
      <c r="L464" s="3"/>
      <c r="M464" s="3"/>
      <c r="N464" s="3"/>
      <c r="O464" s="3"/>
      <c r="P464" s="3"/>
      <c r="Q464" s="3"/>
      <c r="R464" s="3"/>
      <c r="S464" s="8"/>
      <c r="T464" s="9"/>
      <c r="U464" s="10"/>
      <c r="V464" s="3"/>
      <c r="W464" s="3"/>
      <c r="X464" s="3"/>
      <c r="Y464" s="3"/>
      <c r="Z464" s="3"/>
    </row>
    <row r="465" ht="11.25" customHeight="1">
      <c r="A465" s="6"/>
      <c r="B465" s="6"/>
      <c r="C465" s="14"/>
      <c r="D465" s="14"/>
      <c r="E465" s="7"/>
      <c r="F465" s="3"/>
      <c r="G465" s="3"/>
      <c r="H465" s="3"/>
      <c r="I465" s="3"/>
      <c r="J465" s="3"/>
      <c r="K465" s="3"/>
      <c r="L465" s="3"/>
      <c r="M465" s="3"/>
      <c r="N465" s="3"/>
      <c r="O465" s="3"/>
      <c r="P465" s="3"/>
      <c r="Q465" s="3"/>
      <c r="R465" s="3"/>
      <c r="S465" s="8"/>
      <c r="T465" s="9"/>
      <c r="U465" s="10"/>
      <c r="V465" s="3"/>
      <c r="W465" s="3"/>
      <c r="X465" s="3"/>
      <c r="Y465" s="3"/>
      <c r="Z465" s="3"/>
    </row>
    <row r="466" ht="11.25" customHeight="1">
      <c r="A466" s="6"/>
      <c r="B466" s="6"/>
      <c r="C466" s="14"/>
      <c r="D466" s="14"/>
      <c r="E466" s="7"/>
      <c r="F466" s="3"/>
      <c r="G466" s="3"/>
      <c r="H466" s="3"/>
      <c r="I466" s="3"/>
      <c r="J466" s="3"/>
      <c r="K466" s="3"/>
      <c r="L466" s="3"/>
      <c r="M466" s="3"/>
      <c r="N466" s="3"/>
      <c r="O466" s="3"/>
      <c r="P466" s="3"/>
      <c r="Q466" s="3"/>
      <c r="R466" s="3"/>
      <c r="S466" s="8"/>
      <c r="T466" s="9"/>
      <c r="U466" s="10"/>
      <c r="V466" s="3"/>
      <c r="W466" s="3"/>
      <c r="X466" s="3"/>
      <c r="Y466" s="3"/>
      <c r="Z466" s="3"/>
    </row>
    <row r="467" ht="11.25" customHeight="1">
      <c r="A467" s="6"/>
      <c r="B467" s="6"/>
      <c r="C467" s="14"/>
      <c r="D467" s="14"/>
      <c r="E467" s="7"/>
      <c r="F467" s="3"/>
      <c r="G467" s="3"/>
      <c r="H467" s="3"/>
      <c r="I467" s="3"/>
      <c r="J467" s="3"/>
      <c r="K467" s="3"/>
      <c r="L467" s="3"/>
      <c r="M467" s="3"/>
      <c r="N467" s="3"/>
      <c r="O467" s="3"/>
      <c r="P467" s="3"/>
      <c r="Q467" s="3"/>
      <c r="R467" s="3"/>
      <c r="S467" s="8"/>
      <c r="T467" s="9"/>
      <c r="U467" s="10"/>
      <c r="V467" s="3"/>
      <c r="W467" s="3"/>
      <c r="X467" s="3"/>
      <c r="Y467" s="3"/>
      <c r="Z467" s="3"/>
    </row>
    <row r="468" ht="11.25" customHeight="1">
      <c r="A468" s="6"/>
      <c r="B468" s="6"/>
      <c r="C468" s="14"/>
      <c r="D468" s="14"/>
      <c r="E468" s="7"/>
      <c r="F468" s="3"/>
      <c r="G468" s="3"/>
      <c r="H468" s="3"/>
      <c r="I468" s="3"/>
      <c r="J468" s="3"/>
      <c r="K468" s="3"/>
      <c r="L468" s="3"/>
      <c r="M468" s="3"/>
      <c r="N468" s="3"/>
      <c r="O468" s="3"/>
      <c r="P468" s="3"/>
      <c r="Q468" s="3"/>
      <c r="R468" s="3"/>
      <c r="S468" s="8"/>
      <c r="T468" s="9"/>
      <c r="U468" s="10"/>
      <c r="V468" s="3"/>
      <c r="W468" s="3"/>
      <c r="X468" s="3"/>
      <c r="Y468" s="3"/>
      <c r="Z468" s="3"/>
    </row>
    <row r="469" ht="11.25" customHeight="1">
      <c r="A469" s="6"/>
      <c r="B469" s="6"/>
      <c r="C469" s="14"/>
      <c r="D469" s="14"/>
      <c r="E469" s="7"/>
      <c r="F469" s="3"/>
      <c r="G469" s="3"/>
      <c r="H469" s="3"/>
      <c r="I469" s="3"/>
      <c r="J469" s="3"/>
      <c r="K469" s="3"/>
      <c r="L469" s="3"/>
      <c r="M469" s="3"/>
      <c r="N469" s="3"/>
      <c r="O469" s="3"/>
      <c r="P469" s="3"/>
      <c r="Q469" s="3"/>
      <c r="R469" s="3"/>
      <c r="S469" s="8"/>
      <c r="T469" s="9"/>
      <c r="U469" s="10"/>
      <c r="V469" s="3"/>
      <c r="W469" s="3"/>
      <c r="X469" s="3"/>
      <c r="Y469" s="3"/>
      <c r="Z469" s="3"/>
    </row>
    <row r="470" ht="11.25" customHeight="1">
      <c r="A470" s="6"/>
      <c r="B470" s="6"/>
      <c r="C470" s="14"/>
      <c r="D470" s="14"/>
      <c r="E470" s="7"/>
      <c r="F470" s="3"/>
      <c r="G470" s="3"/>
      <c r="H470" s="3"/>
      <c r="I470" s="3"/>
      <c r="J470" s="3"/>
      <c r="K470" s="3"/>
      <c r="L470" s="3"/>
      <c r="M470" s="3"/>
      <c r="N470" s="3"/>
      <c r="O470" s="3"/>
      <c r="P470" s="3"/>
      <c r="Q470" s="3"/>
      <c r="R470" s="3"/>
      <c r="S470" s="8"/>
      <c r="T470" s="9"/>
      <c r="U470" s="10"/>
      <c r="V470" s="3"/>
      <c r="W470" s="3"/>
      <c r="X470" s="3"/>
      <c r="Y470" s="3"/>
      <c r="Z470" s="3"/>
    </row>
    <row r="471" ht="11.25" customHeight="1">
      <c r="A471" s="6"/>
      <c r="B471" s="6"/>
      <c r="C471" s="14"/>
      <c r="D471" s="14"/>
      <c r="E471" s="7"/>
      <c r="F471" s="3"/>
      <c r="G471" s="3"/>
      <c r="H471" s="3"/>
      <c r="I471" s="3"/>
      <c r="J471" s="3"/>
      <c r="K471" s="3"/>
      <c r="L471" s="3"/>
      <c r="M471" s="3"/>
      <c r="N471" s="3"/>
      <c r="O471" s="3"/>
      <c r="P471" s="3"/>
      <c r="Q471" s="3"/>
      <c r="R471" s="3"/>
      <c r="S471" s="8"/>
      <c r="T471" s="9"/>
      <c r="U471" s="10"/>
      <c r="V471" s="3"/>
      <c r="W471" s="3"/>
      <c r="X471" s="3"/>
      <c r="Y471" s="3"/>
      <c r="Z471" s="3"/>
    </row>
    <row r="472" ht="11.25" customHeight="1">
      <c r="A472" s="6"/>
      <c r="B472" s="6"/>
      <c r="C472" s="14"/>
      <c r="D472" s="14"/>
      <c r="E472" s="7"/>
      <c r="F472" s="3"/>
      <c r="G472" s="3"/>
      <c r="H472" s="3"/>
      <c r="I472" s="3"/>
      <c r="J472" s="3"/>
      <c r="K472" s="3"/>
      <c r="L472" s="3"/>
      <c r="M472" s="3"/>
      <c r="N472" s="3"/>
      <c r="O472" s="3"/>
      <c r="P472" s="3"/>
      <c r="Q472" s="3"/>
      <c r="R472" s="3"/>
      <c r="S472" s="8"/>
      <c r="T472" s="9"/>
      <c r="U472" s="10"/>
      <c r="V472" s="3"/>
      <c r="W472" s="3"/>
      <c r="X472" s="3"/>
      <c r="Y472" s="3"/>
      <c r="Z472" s="3"/>
    </row>
    <row r="473" ht="11.25" customHeight="1">
      <c r="A473" s="6"/>
      <c r="B473" s="6"/>
      <c r="C473" s="14"/>
      <c r="D473" s="14"/>
      <c r="E473" s="7"/>
      <c r="F473" s="3"/>
      <c r="G473" s="3"/>
      <c r="H473" s="3"/>
      <c r="I473" s="3"/>
      <c r="J473" s="3"/>
      <c r="K473" s="3"/>
      <c r="L473" s="3"/>
      <c r="M473" s="3"/>
      <c r="N473" s="3"/>
      <c r="O473" s="3"/>
      <c r="P473" s="3"/>
      <c r="Q473" s="3"/>
      <c r="R473" s="3"/>
      <c r="S473" s="8"/>
      <c r="T473" s="9"/>
      <c r="U473" s="10"/>
      <c r="V473" s="3"/>
      <c r="W473" s="3"/>
      <c r="X473" s="3"/>
      <c r="Y473" s="3"/>
      <c r="Z473" s="3"/>
    </row>
    <row r="474" ht="11.25" customHeight="1">
      <c r="A474" s="6"/>
      <c r="B474" s="6"/>
      <c r="C474" s="14"/>
      <c r="D474" s="14"/>
      <c r="E474" s="7"/>
      <c r="F474" s="3"/>
      <c r="G474" s="3"/>
      <c r="H474" s="3"/>
      <c r="I474" s="3"/>
      <c r="J474" s="3"/>
      <c r="K474" s="3"/>
      <c r="L474" s="3"/>
      <c r="M474" s="3"/>
      <c r="N474" s="3"/>
      <c r="O474" s="3"/>
      <c r="P474" s="3"/>
      <c r="Q474" s="3"/>
      <c r="R474" s="3"/>
      <c r="S474" s="8"/>
      <c r="T474" s="9"/>
      <c r="U474" s="10"/>
      <c r="V474" s="3"/>
      <c r="W474" s="3"/>
      <c r="X474" s="3"/>
      <c r="Y474" s="3"/>
      <c r="Z474" s="3"/>
    </row>
    <row r="475" ht="11.25" customHeight="1">
      <c r="A475" s="6"/>
      <c r="B475" s="6"/>
      <c r="C475" s="14"/>
      <c r="D475" s="14"/>
      <c r="E475" s="7"/>
      <c r="F475" s="3"/>
      <c r="G475" s="3"/>
      <c r="H475" s="3"/>
      <c r="I475" s="3"/>
      <c r="J475" s="3"/>
      <c r="K475" s="3"/>
      <c r="L475" s="3"/>
      <c r="M475" s="3"/>
      <c r="N475" s="3"/>
      <c r="O475" s="3"/>
      <c r="P475" s="3"/>
      <c r="Q475" s="3"/>
      <c r="R475" s="3"/>
      <c r="S475" s="8"/>
      <c r="T475" s="9"/>
      <c r="U475" s="10"/>
      <c r="V475" s="3"/>
      <c r="W475" s="3"/>
      <c r="X475" s="3"/>
      <c r="Y475" s="3"/>
      <c r="Z475" s="3"/>
    </row>
    <row r="476" ht="11.25" customHeight="1">
      <c r="A476" s="6"/>
      <c r="B476" s="6"/>
      <c r="C476" s="14"/>
      <c r="D476" s="14"/>
      <c r="E476" s="7"/>
      <c r="F476" s="3"/>
      <c r="G476" s="3"/>
      <c r="H476" s="3"/>
      <c r="I476" s="3"/>
      <c r="J476" s="3"/>
      <c r="K476" s="3"/>
      <c r="L476" s="3"/>
      <c r="M476" s="3"/>
      <c r="N476" s="3"/>
      <c r="O476" s="3"/>
      <c r="P476" s="3"/>
      <c r="Q476" s="3"/>
      <c r="R476" s="3"/>
      <c r="S476" s="8"/>
      <c r="T476" s="9"/>
      <c r="U476" s="10"/>
      <c r="V476" s="3"/>
      <c r="W476" s="3"/>
      <c r="X476" s="3"/>
      <c r="Y476" s="3"/>
      <c r="Z476" s="3"/>
    </row>
    <row r="477" ht="11.25" customHeight="1">
      <c r="A477" s="6"/>
      <c r="B477" s="6"/>
      <c r="C477" s="14"/>
      <c r="D477" s="14"/>
      <c r="E477" s="7"/>
      <c r="F477" s="3"/>
      <c r="G477" s="3"/>
      <c r="H477" s="3"/>
      <c r="I477" s="3"/>
      <c r="J477" s="3"/>
      <c r="K477" s="3"/>
      <c r="L477" s="3"/>
      <c r="M477" s="3"/>
      <c r="N477" s="3"/>
      <c r="O477" s="3"/>
      <c r="P477" s="3"/>
      <c r="Q477" s="3"/>
      <c r="R477" s="3"/>
      <c r="S477" s="8"/>
      <c r="T477" s="9"/>
      <c r="U477" s="10"/>
      <c r="V477" s="3"/>
      <c r="W477" s="3"/>
      <c r="X477" s="3"/>
      <c r="Y477" s="3"/>
      <c r="Z477" s="3"/>
    </row>
    <row r="478" ht="11.25" customHeight="1">
      <c r="A478" s="6"/>
      <c r="B478" s="6"/>
      <c r="C478" s="14"/>
      <c r="D478" s="14"/>
      <c r="E478" s="7"/>
      <c r="F478" s="3"/>
      <c r="G478" s="3"/>
      <c r="H478" s="3"/>
      <c r="I478" s="3"/>
      <c r="J478" s="3"/>
      <c r="K478" s="3"/>
      <c r="L478" s="3"/>
      <c r="M478" s="3"/>
      <c r="N478" s="3"/>
      <c r="O478" s="3"/>
      <c r="P478" s="3"/>
      <c r="Q478" s="3"/>
      <c r="R478" s="3"/>
      <c r="S478" s="8"/>
      <c r="T478" s="9"/>
      <c r="U478" s="10"/>
      <c r="V478" s="3"/>
      <c r="W478" s="3"/>
      <c r="X478" s="3"/>
      <c r="Y478" s="3"/>
      <c r="Z478" s="3"/>
    </row>
    <row r="479" ht="11.25" customHeight="1">
      <c r="A479" s="6"/>
      <c r="B479" s="6"/>
      <c r="C479" s="14"/>
      <c r="D479" s="14"/>
      <c r="E479" s="7"/>
      <c r="F479" s="3"/>
      <c r="G479" s="3"/>
      <c r="H479" s="3"/>
      <c r="I479" s="3"/>
      <c r="J479" s="3"/>
      <c r="K479" s="3"/>
      <c r="L479" s="3"/>
      <c r="M479" s="3"/>
      <c r="N479" s="3"/>
      <c r="O479" s="3"/>
      <c r="P479" s="3"/>
      <c r="Q479" s="3"/>
      <c r="R479" s="3"/>
      <c r="S479" s="8"/>
      <c r="T479" s="9"/>
      <c r="U479" s="10"/>
      <c r="V479" s="3"/>
      <c r="W479" s="3"/>
      <c r="X479" s="3"/>
      <c r="Y479" s="3"/>
      <c r="Z479" s="3"/>
    </row>
    <row r="480" ht="11.25" customHeight="1">
      <c r="A480" s="6"/>
      <c r="B480" s="6"/>
      <c r="C480" s="14"/>
      <c r="D480" s="14"/>
      <c r="E480" s="7"/>
      <c r="F480" s="3"/>
      <c r="G480" s="3"/>
      <c r="H480" s="3"/>
      <c r="I480" s="3"/>
      <c r="J480" s="3"/>
      <c r="K480" s="3"/>
      <c r="L480" s="3"/>
      <c r="M480" s="3"/>
      <c r="N480" s="3"/>
      <c r="O480" s="3"/>
      <c r="P480" s="3"/>
      <c r="Q480" s="3"/>
      <c r="R480" s="3"/>
      <c r="S480" s="8"/>
      <c r="T480" s="9"/>
      <c r="U480" s="10"/>
      <c r="V480" s="3"/>
      <c r="W480" s="3"/>
      <c r="X480" s="3"/>
      <c r="Y480" s="3"/>
      <c r="Z480" s="3"/>
    </row>
    <row r="481" ht="11.25" customHeight="1">
      <c r="A481" s="6"/>
      <c r="B481" s="6"/>
      <c r="C481" s="14"/>
      <c r="D481" s="14"/>
      <c r="E481" s="7"/>
      <c r="F481" s="3"/>
      <c r="G481" s="3"/>
      <c r="H481" s="3"/>
      <c r="I481" s="3"/>
      <c r="J481" s="3"/>
      <c r="K481" s="3"/>
      <c r="L481" s="3"/>
      <c r="M481" s="3"/>
      <c r="N481" s="3"/>
      <c r="O481" s="3"/>
      <c r="P481" s="3"/>
      <c r="Q481" s="3"/>
      <c r="R481" s="3"/>
      <c r="S481" s="8"/>
      <c r="T481" s="9"/>
      <c r="U481" s="10"/>
      <c r="V481" s="3"/>
      <c r="W481" s="3"/>
      <c r="X481" s="3"/>
      <c r="Y481" s="3"/>
      <c r="Z481" s="3"/>
    </row>
    <row r="482" ht="11.25" customHeight="1">
      <c r="A482" s="6"/>
      <c r="B482" s="6"/>
      <c r="C482" s="14"/>
      <c r="D482" s="14"/>
      <c r="E482" s="7"/>
      <c r="F482" s="3"/>
      <c r="G482" s="3"/>
      <c r="H482" s="3"/>
      <c r="I482" s="3"/>
      <c r="J482" s="3"/>
      <c r="K482" s="3"/>
      <c r="L482" s="3"/>
      <c r="M482" s="3"/>
      <c r="N482" s="3"/>
      <c r="O482" s="3"/>
      <c r="P482" s="3"/>
      <c r="Q482" s="3"/>
      <c r="R482" s="3"/>
      <c r="S482" s="8"/>
      <c r="T482" s="9"/>
      <c r="U482" s="10"/>
      <c r="V482" s="3"/>
      <c r="W482" s="3"/>
      <c r="X482" s="3"/>
      <c r="Y482" s="3"/>
      <c r="Z482" s="3"/>
    </row>
    <row r="483" ht="11.25" customHeight="1">
      <c r="A483" s="6"/>
      <c r="B483" s="6"/>
      <c r="C483" s="14"/>
      <c r="D483" s="14"/>
      <c r="E483" s="7"/>
      <c r="F483" s="3"/>
      <c r="G483" s="3"/>
      <c r="H483" s="3"/>
      <c r="I483" s="3"/>
      <c r="J483" s="3"/>
      <c r="K483" s="3"/>
      <c r="L483" s="3"/>
      <c r="M483" s="3"/>
      <c r="N483" s="3"/>
      <c r="O483" s="3"/>
      <c r="P483" s="3"/>
      <c r="Q483" s="3"/>
      <c r="R483" s="3"/>
      <c r="S483" s="8"/>
      <c r="T483" s="9"/>
      <c r="U483" s="10"/>
      <c r="V483" s="3"/>
      <c r="W483" s="3"/>
      <c r="X483" s="3"/>
      <c r="Y483" s="3"/>
      <c r="Z483" s="3"/>
    </row>
    <row r="484" ht="11.25" customHeight="1">
      <c r="A484" s="6"/>
      <c r="B484" s="6"/>
      <c r="C484" s="14"/>
      <c r="D484" s="14"/>
      <c r="E484" s="7"/>
      <c r="F484" s="3"/>
      <c r="G484" s="3"/>
      <c r="H484" s="3"/>
      <c r="I484" s="3"/>
      <c r="J484" s="3"/>
      <c r="K484" s="3"/>
      <c r="L484" s="3"/>
      <c r="M484" s="3"/>
      <c r="N484" s="3"/>
      <c r="O484" s="3"/>
      <c r="P484" s="3"/>
      <c r="Q484" s="3"/>
      <c r="R484" s="3"/>
      <c r="S484" s="8"/>
      <c r="T484" s="9"/>
      <c r="U484" s="10"/>
      <c r="V484" s="3"/>
      <c r="W484" s="3"/>
      <c r="X484" s="3"/>
      <c r="Y484" s="3"/>
      <c r="Z484" s="3"/>
    </row>
    <row r="485" ht="11.25" customHeight="1">
      <c r="A485" s="6"/>
      <c r="B485" s="6"/>
      <c r="C485" s="14"/>
      <c r="D485" s="14"/>
      <c r="E485" s="7"/>
      <c r="F485" s="3"/>
      <c r="G485" s="3"/>
      <c r="H485" s="3"/>
      <c r="I485" s="3"/>
      <c r="J485" s="3"/>
      <c r="K485" s="3"/>
      <c r="L485" s="3"/>
      <c r="M485" s="3"/>
      <c r="N485" s="3"/>
      <c r="O485" s="3"/>
      <c r="P485" s="3"/>
      <c r="Q485" s="3"/>
      <c r="R485" s="3"/>
      <c r="S485" s="8"/>
      <c r="T485" s="9"/>
      <c r="U485" s="10"/>
      <c r="V485" s="3"/>
      <c r="W485" s="3"/>
      <c r="X485" s="3"/>
      <c r="Y485" s="3"/>
      <c r="Z485" s="3"/>
    </row>
    <row r="486" ht="11.25" customHeight="1">
      <c r="A486" s="6"/>
      <c r="B486" s="6"/>
      <c r="C486" s="14"/>
      <c r="D486" s="14"/>
      <c r="E486" s="7"/>
      <c r="F486" s="3"/>
      <c r="G486" s="3"/>
      <c r="H486" s="3"/>
      <c r="I486" s="3"/>
      <c r="J486" s="3"/>
      <c r="K486" s="3"/>
      <c r="L486" s="3"/>
      <c r="M486" s="3"/>
      <c r="N486" s="3"/>
      <c r="O486" s="3"/>
      <c r="P486" s="3"/>
      <c r="Q486" s="3"/>
      <c r="R486" s="3"/>
      <c r="S486" s="8"/>
      <c r="T486" s="9"/>
      <c r="U486" s="10"/>
      <c r="V486" s="3"/>
      <c r="W486" s="3"/>
      <c r="X486" s="3"/>
      <c r="Y486" s="3"/>
      <c r="Z486" s="3"/>
    </row>
    <row r="487" ht="11.25" customHeight="1">
      <c r="A487" s="6"/>
      <c r="B487" s="6"/>
      <c r="C487" s="14"/>
      <c r="D487" s="14"/>
      <c r="E487" s="7"/>
      <c r="F487" s="3"/>
      <c r="G487" s="3"/>
      <c r="H487" s="3"/>
      <c r="I487" s="3"/>
      <c r="J487" s="3"/>
      <c r="K487" s="3"/>
      <c r="L487" s="3"/>
      <c r="M487" s="3"/>
      <c r="N487" s="3"/>
      <c r="O487" s="3"/>
      <c r="P487" s="3"/>
      <c r="Q487" s="3"/>
      <c r="R487" s="3"/>
      <c r="S487" s="8"/>
      <c r="T487" s="9"/>
      <c r="U487" s="10"/>
      <c r="V487" s="3"/>
      <c r="W487" s="3"/>
      <c r="X487" s="3"/>
      <c r="Y487" s="3"/>
      <c r="Z487" s="3"/>
    </row>
    <row r="488" ht="11.25" customHeight="1">
      <c r="A488" s="6"/>
      <c r="B488" s="6"/>
      <c r="C488" s="14"/>
      <c r="D488" s="14"/>
      <c r="E488" s="7"/>
      <c r="F488" s="3"/>
      <c r="G488" s="3"/>
      <c r="H488" s="3"/>
      <c r="I488" s="3"/>
      <c r="J488" s="3"/>
      <c r="K488" s="3"/>
      <c r="L488" s="3"/>
      <c r="M488" s="3"/>
      <c r="N488" s="3"/>
      <c r="O488" s="3"/>
      <c r="P488" s="3"/>
      <c r="Q488" s="3"/>
      <c r="R488" s="3"/>
      <c r="S488" s="8"/>
      <c r="T488" s="9"/>
      <c r="U488" s="10"/>
      <c r="V488" s="3"/>
      <c r="W488" s="3"/>
      <c r="X488" s="3"/>
      <c r="Y488" s="3"/>
      <c r="Z488" s="3"/>
    </row>
    <row r="489" ht="11.25" customHeight="1">
      <c r="A489" s="6"/>
      <c r="B489" s="6"/>
      <c r="C489" s="14"/>
      <c r="D489" s="14"/>
      <c r="E489" s="7"/>
      <c r="F489" s="3"/>
      <c r="G489" s="3"/>
      <c r="H489" s="3"/>
      <c r="I489" s="3"/>
      <c r="J489" s="3"/>
      <c r="K489" s="3"/>
      <c r="L489" s="3"/>
      <c r="M489" s="3"/>
      <c r="N489" s="3"/>
      <c r="O489" s="3"/>
      <c r="P489" s="3"/>
      <c r="Q489" s="3"/>
      <c r="R489" s="3"/>
      <c r="S489" s="8"/>
      <c r="T489" s="9"/>
      <c r="U489" s="10"/>
      <c r="V489" s="3"/>
      <c r="W489" s="3"/>
      <c r="X489" s="3"/>
      <c r="Y489" s="3"/>
      <c r="Z489" s="3"/>
    </row>
    <row r="490" ht="11.25" customHeight="1">
      <c r="A490" s="6"/>
      <c r="B490" s="6"/>
      <c r="C490" s="14"/>
      <c r="D490" s="14"/>
      <c r="E490" s="7"/>
      <c r="F490" s="3"/>
      <c r="G490" s="3"/>
      <c r="H490" s="3"/>
      <c r="I490" s="3"/>
      <c r="J490" s="3"/>
      <c r="K490" s="3"/>
      <c r="L490" s="3"/>
      <c r="M490" s="3"/>
      <c r="N490" s="3"/>
      <c r="O490" s="3"/>
      <c r="P490" s="3"/>
      <c r="Q490" s="3"/>
      <c r="R490" s="3"/>
      <c r="S490" s="8"/>
      <c r="T490" s="9"/>
      <c r="U490" s="10"/>
      <c r="V490" s="3"/>
      <c r="W490" s="3"/>
      <c r="X490" s="3"/>
      <c r="Y490" s="3"/>
      <c r="Z490" s="3"/>
    </row>
    <row r="491" ht="11.25" customHeight="1">
      <c r="A491" s="6"/>
      <c r="B491" s="6"/>
      <c r="C491" s="14"/>
      <c r="D491" s="14"/>
      <c r="E491" s="7"/>
      <c r="F491" s="3"/>
      <c r="G491" s="3"/>
      <c r="H491" s="3"/>
      <c r="I491" s="3"/>
      <c r="J491" s="3"/>
      <c r="K491" s="3"/>
      <c r="L491" s="3"/>
      <c r="M491" s="3"/>
      <c r="N491" s="3"/>
      <c r="O491" s="3"/>
      <c r="P491" s="3"/>
      <c r="Q491" s="3"/>
      <c r="R491" s="3"/>
      <c r="S491" s="8"/>
      <c r="T491" s="9"/>
      <c r="U491" s="10"/>
      <c r="V491" s="3"/>
      <c r="W491" s="3"/>
      <c r="X491" s="3"/>
      <c r="Y491" s="3"/>
      <c r="Z491" s="3"/>
    </row>
    <row r="492" ht="11.25" customHeight="1">
      <c r="A492" s="6"/>
      <c r="B492" s="6"/>
      <c r="C492" s="14"/>
      <c r="D492" s="14"/>
      <c r="E492" s="7"/>
      <c r="F492" s="3"/>
      <c r="G492" s="3"/>
      <c r="H492" s="3"/>
      <c r="I492" s="3"/>
      <c r="J492" s="3"/>
      <c r="K492" s="3"/>
      <c r="L492" s="3"/>
      <c r="M492" s="3"/>
      <c r="N492" s="3"/>
      <c r="O492" s="3"/>
      <c r="P492" s="3"/>
      <c r="Q492" s="3"/>
      <c r="R492" s="3"/>
      <c r="S492" s="8"/>
      <c r="T492" s="9"/>
      <c r="U492" s="10"/>
      <c r="V492" s="3"/>
      <c r="W492" s="3"/>
      <c r="X492" s="3"/>
      <c r="Y492" s="3"/>
      <c r="Z492" s="3"/>
    </row>
    <row r="493" ht="11.25" customHeight="1">
      <c r="A493" s="6"/>
      <c r="B493" s="6"/>
      <c r="C493" s="14"/>
      <c r="D493" s="14"/>
      <c r="E493" s="7"/>
      <c r="F493" s="3"/>
      <c r="G493" s="3"/>
      <c r="H493" s="3"/>
      <c r="I493" s="3"/>
      <c r="J493" s="3"/>
      <c r="K493" s="3"/>
      <c r="L493" s="3"/>
      <c r="M493" s="3"/>
      <c r="N493" s="3"/>
      <c r="O493" s="3"/>
      <c r="P493" s="3"/>
      <c r="Q493" s="3"/>
      <c r="R493" s="3"/>
      <c r="S493" s="8"/>
      <c r="T493" s="9"/>
      <c r="U493" s="10"/>
      <c r="V493" s="3"/>
      <c r="W493" s="3"/>
      <c r="X493" s="3"/>
      <c r="Y493" s="3"/>
      <c r="Z493" s="3"/>
    </row>
    <row r="494" ht="11.25" customHeight="1">
      <c r="A494" s="6"/>
      <c r="B494" s="6"/>
      <c r="C494" s="14"/>
      <c r="D494" s="14"/>
      <c r="E494" s="7"/>
      <c r="F494" s="3"/>
      <c r="G494" s="3"/>
      <c r="H494" s="3"/>
      <c r="I494" s="3"/>
      <c r="J494" s="3"/>
      <c r="K494" s="3"/>
      <c r="L494" s="3"/>
      <c r="M494" s="3"/>
      <c r="N494" s="3"/>
      <c r="O494" s="3"/>
      <c r="P494" s="3"/>
      <c r="Q494" s="3"/>
      <c r="R494" s="3"/>
      <c r="S494" s="8"/>
      <c r="T494" s="9"/>
      <c r="U494" s="10"/>
      <c r="V494" s="3"/>
      <c r="W494" s="3"/>
      <c r="X494" s="3"/>
      <c r="Y494" s="3"/>
      <c r="Z494" s="3"/>
    </row>
    <row r="495" ht="11.25" customHeight="1">
      <c r="A495" s="6"/>
      <c r="B495" s="6"/>
      <c r="C495" s="14"/>
      <c r="D495" s="14"/>
      <c r="E495" s="7"/>
      <c r="F495" s="3"/>
      <c r="G495" s="3"/>
      <c r="H495" s="3"/>
      <c r="I495" s="3"/>
      <c r="J495" s="3"/>
      <c r="K495" s="3"/>
      <c r="L495" s="3"/>
      <c r="M495" s="3"/>
      <c r="N495" s="3"/>
      <c r="O495" s="3"/>
      <c r="P495" s="3"/>
      <c r="Q495" s="3"/>
      <c r="R495" s="3"/>
      <c r="S495" s="8"/>
      <c r="T495" s="9"/>
      <c r="U495" s="10"/>
      <c r="V495" s="3"/>
      <c r="W495" s="3"/>
      <c r="X495" s="3"/>
      <c r="Y495" s="3"/>
      <c r="Z495" s="3"/>
    </row>
    <row r="496" ht="11.25" customHeight="1">
      <c r="A496" s="6"/>
      <c r="B496" s="6"/>
      <c r="C496" s="14"/>
      <c r="D496" s="14"/>
      <c r="E496" s="7"/>
      <c r="F496" s="3"/>
      <c r="G496" s="3"/>
      <c r="H496" s="3"/>
      <c r="I496" s="3"/>
      <c r="J496" s="3"/>
      <c r="K496" s="3"/>
      <c r="L496" s="3"/>
      <c r="M496" s="3"/>
      <c r="N496" s="3"/>
      <c r="O496" s="3"/>
      <c r="P496" s="3"/>
      <c r="Q496" s="3"/>
      <c r="R496" s="3"/>
      <c r="S496" s="8"/>
      <c r="T496" s="9"/>
      <c r="U496" s="10"/>
      <c r="V496" s="3"/>
      <c r="W496" s="3"/>
      <c r="X496" s="3"/>
      <c r="Y496" s="3"/>
      <c r="Z496" s="3"/>
    </row>
    <row r="497" ht="11.25" customHeight="1">
      <c r="A497" s="6"/>
      <c r="B497" s="6"/>
      <c r="C497" s="14"/>
      <c r="D497" s="14"/>
      <c r="E497" s="7"/>
      <c r="F497" s="3"/>
      <c r="G497" s="3"/>
      <c r="H497" s="3"/>
      <c r="I497" s="3"/>
      <c r="J497" s="3"/>
      <c r="K497" s="3"/>
      <c r="L497" s="3"/>
      <c r="M497" s="3"/>
      <c r="N497" s="3"/>
      <c r="O497" s="3"/>
      <c r="P497" s="3"/>
      <c r="Q497" s="3"/>
      <c r="R497" s="3"/>
      <c r="S497" s="8"/>
      <c r="T497" s="9"/>
      <c r="U497" s="10"/>
      <c r="V497" s="3"/>
      <c r="W497" s="3"/>
      <c r="X497" s="3"/>
      <c r="Y497" s="3"/>
      <c r="Z497" s="3"/>
    </row>
    <row r="498" ht="11.25" customHeight="1">
      <c r="A498" s="6"/>
      <c r="B498" s="6"/>
      <c r="C498" s="14"/>
      <c r="D498" s="14"/>
      <c r="E498" s="7"/>
      <c r="F498" s="3"/>
      <c r="G498" s="3"/>
      <c r="H498" s="3"/>
      <c r="I498" s="3"/>
      <c r="J498" s="3"/>
      <c r="K498" s="3"/>
      <c r="L498" s="3"/>
      <c r="M498" s="3"/>
      <c r="N498" s="3"/>
      <c r="O498" s="3"/>
      <c r="P498" s="3"/>
      <c r="Q498" s="3"/>
      <c r="R498" s="3"/>
      <c r="S498" s="8"/>
      <c r="T498" s="9"/>
      <c r="U498" s="10"/>
      <c r="V498" s="3"/>
      <c r="W498" s="3"/>
      <c r="X498" s="3"/>
      <c r="Y498" s="3"/>
      <c r="Z498" s="3"/>
    </row>
    <row r="499" ht="11.25" customHeight="1">
      <c r="A499" s="6"/>
      <c r="B499" s="6"/>
      <c r="C499" s="14"/>
      <c r="D499" s="14"/>
      <c r="E499" s="7"/>
      <c r="F499" s="3"/>
      <c r="G499" s="3"/>
      <c r="H499" s="3"/>
      <c r="I499" s="3"/>
      <c r="J499" s="3"/>
      <c r="K499" s="3"/>
      <c r="L499" s="3"/>
      <c r="M499" s="3"/>
      <c r="N499" s="3"/>
      <c r="O499" s="3"/>
      <c r="P499" s="3"/>
      <c r="Q499" s="3"/>
      <c r="R499" s="3"/>
      <c r="S499" s="8"/>
      <c r="T499" s="9"/>
      <c r="U499" s="10"/>
      <c r="V499" s="3"/>
      <c r="W499" s="3"/>
      <c r="X499" s="3"/>
      <c r="Y499" s="3"/>
      <c r="Z499" s="3"/>
    </row>
    <row r="500" ht="11.25" customHeight="1">
      <c r="A500" s="6"/>
      <c r="B500" s="6"/>
      <c r="C500" s="14"/>
      <c r="D500" s="14"/>
      <c r="E500" s="7"/>
      <c r="F500" s="3"/>
      <c r="G500" s="3"/>
      <c r="H500" s="3"/>
      <c r="I500" s="3"/>
      <c r="J500" s="3"/>
      <c r="K500" s="3"/>
      <c r="L500" s="3"/>
      <c r="M500" s="3"/>
      <c r="N500" s="3"/>
      <c r="O500" s="3"/>
      <c r="P500" s="3"/>
      <c r="Q500" s="3"/>
      <c r="R500" s="3"/>
      <c r="S500" s="8"/>
      <c r="T500" s="9"/>
      <c r="U500" s="10"/>
      <c r="V500" s="3"/>
      <c r="W500" s="3"/>
      <c r="X500" s="3"/>
      <c r="Y500" s="3"/>
      <c r="Z500" s="3"/>
    </row>
    <row r="501" ht="11.25" customHeight="1">
      <c r="A501" s="6"/>
      <c r="B501" s="6"/>
      <c r="C501" s="14"/>
      <c r="D501" s="14"/>
      <c r="E501" s="7"/>
      <c r="F501" s="3"/>
      <c r="G501" s="3"/>
      <c r="H501" s="3"/>
      <c r="I501" s="3"/>
      <c r="J501" s="3"/>
      <c r="K501" s="3"/>
      <c r="L501" s="3"/>
      <c r="M501" s="3"/>
      <c r="N501" s="3"/>
      <c r="O501" s="3"/>
      <c r="P501" s="3"/>
      <c r="Q501" s="3"/>
      <c r="R501" s="3"/>
      <c r="S501" s="8"/>
      <c r="T501" s="9"/>
      <c r="U501" s="10"/>
      <c r="V501" s="3"/>
      <c r="W501" s="3"/>
      <c r="X501" s="3"/>
      <c r="Y501" s="3"/>
      <c r="Z501" s="3"/>
    </row>
    <row r="502" ht="11.25" customHeight="1">
      <c r="A502" s="6"/>
      <c r="B502" s="6"/>
      <c r="C502" s="14"/>
      <c r="D502" s="14"/>
      <c r="E502" s="7"/>
      <c r="F502" s="3"/>
      <c r="G502" s="3"/>
      <c r="H502" s="3"/>
      <c r="I502" s="3"/>
      <c r="J502" s="3"/>
      <c r="K502" s="3"/>
      <c r="L502" s="3"/>
      <c r="M502" s="3"/>
      <c r="N502" s="3"/>
      <c r="O502" s="3"/>
      <c r="P502" s="3"/>
      <c r="Q502" s="3"/>
      <c r="R502" s="3"/>
      <c r="S502" s="8"/>
      <c r="T502" s="9"/>
      <c r="U502" s="10"/>
      <c r="V502" s="3"/>
      <c r="W502" s="3"/>
      <c r="X502" s="3"/>
      <c r="Y502" s="3"/>
      <c r="Z502" s="3"/>
    </row>
    <row r="503" ht="11.25" customHeight="1">
      <c r="A503" s="6"/>
      <c r="B503" s="6"/>
      <c r="C503" s="14"/>
      <c r="D503" s="14"/>
      <c r="E503" s="7"/>
      <c r="F503" s="3"/>
      <c r="G503" s="3"/>
      <c r="H503" s="3"/>
      <c r="I503" s="3"/>
      <c r="J503" s="3"/>
      <c r="K503" s="3"/>
      <c r="L503" s="3"/>
      <c r="M503" s="3"/>
      <c r="N503" s="3"/>
      <c r="O503" s="3"/>
      <c r="P503" s="3"/>
      <c r="Q503" s="3"/>
      <c r="R503" s="3"/>
      <c r="S503" s="8"/>
      <c r="T503" s="9"/>
      <c r="U503" s="10"/>
      <c r="V503" s="3"/>
      <c r="W503" s="3"/>
      <c r="X503" s="3"/>
      <c r="Y503" s="3"/>
      <c r="Z503" s="3"/>
    </row>
    <row r="504" ht="11.25" customHeight="1">
      <c r="A504" s="6"/>
      <c r="B504" s="6"/>
      <c r="C504" s="14"/>
      <c r="D504" s="14"/>
      <c r="E504" s="7"/>
      <c r="F504" s="3"/>
      <c r="G504" s="3"/>
      <c r="H504" s="3"/>
      <c r="I504" s="3"/>
      <c r="J504" s="3"/>
      <c r="K504" s="3"/>
      <c r="L504" s="3"/>
      <c r="M504" s="3"/>
      <c r="N504" s="3"/>
      <c r="O504" s="3"/>
      <c r="P504" s="3"/>
      <c r="Q504" s="3"/>
      <c r="R504" s="3"/>
      <c r="S504" s="8"/>
      <c r="T504" s="9"/>
      <c r="U504" s="10"/>
      <c r="V504" s="3"/>
      <c r="W504" s="3"/>
      <c r="X504" s="3"/>
      <c r="Y504" s="3"/>
      <c r="Z504" s="3"/>
    </row>
    <row r="505" ht="11.25" customHeight="1">
      <c r="A505" s="6"/>
      <c r="B505" s="6"/>
      <c r="C505" s="14"/>
      <c r="D505" s="14"/>
      <c r="E505" s="7"/>
      <c r="F505" s="3"/>
      <c r="G505" s="3"/>
      <c r="H505" s="3"/>
      <c r="I505" s="3"/>
      <c r="J505" s="3"/>
      <c r="K505" s="3"/>
      <c r="L505" s="3"/>
      <c r="M505" s="3"/>
      <c r="N505" s="3"/>
      <c r="O505" s="3"/>
      <c r="P505" s="3"/>
      <c r="Q505" s="3"/>
      <c r="R505" s="3"/>
      <c r="S505" s="8"/>
      <c r="T505" s="9"/>
      <c r="U505" s="10"/>
      <c r="V505" s="3"/>
      <c r="W505" s="3"/>
      <c r="X505" s="3"/>
      <c r="Y505" s="3"/>
      <c r="Z505" s="3"/>
    </row>
    <row r="506" ht="11.25" customHeight="1">
      <c r="A506" s="6"/>
      <c r="B506" s="6"/>
      <c r="C506" s="14"/>
      <c r="D506" s="14"/>
      <c r="E506" s="7"/>
      <c r="F506" s="3"/>
      <c r="G506" s="3"/>
      <c r="H506" s="3"/>
      <c r="I506" s="3"/>
      <c r="J506" s="3"/>
      <c r="K506" s="3"/>
      <c r="L506" s="3"/>
      <c r="M506" s="3"/>
      <c r="N506" s="3"/>
      <c r="O506" s="3"/>
      <c r="P506" s="3"/>
      <c r="Q506" s="3"/>
      <c r="R506" s="3"/>
      <c r="S506" s="8"/>
      <c r="T506" s="9"/>
      <c r="U506" s="10"/>
      <c r="V506" s="3"/>
      <c r="W506" s="3"/>
      <c r="X506" s="3"/>
      <c r="Y506" s="3"/>
      <c r="Z506" s="3"/>
    </row>
    <row r="507" ht="11.25" customHeight="1">
      <c r="A507" s="6"/>
      <c r="B507" s="6"/>
      <c r="C507" s="14"/>
      <c r="D507" s="14"/>
      <c r="E507" s="7"/>
      <c r="F507" s="3"/>
      <c r="G507" s="3"/>
      <c r="H507" s="3"/>
      <c r="I507" s="3"/>
      <c r="J507" s="3"/>
      <c r="K507" s="3"/>
      <c r="L507" s="3"/>
      <c r="M507" s="3"/>
      <c r="N507" s="3"/>
      <c r="O507" s="3"/>
      <c r="P507" s="3"/>
      <c r="Q507" s="3"/>
      <c r="R507" s="3"/>
      <c r="S507" s="8"/>
      <c r="T507" s="9"/>
      <c r="U507" s="10"/>
      <c r="V507" s="3"/>
      <c r="W507" s="3"/>
      <c r="X507" s="3"/>
      <c r="Y507" s="3"/>
      <c r="Z507" s="3"/>
    </row>
    <row r="508" ht="11.25" customHeight="1">
      <c r="A508" s="6"/>
      <c r="B508" s="6"/>
      <c r="C508" s="14"/>
      <c r="D508" s="14"/>
      <c r="E508" s="7"/>
      <c r="F508" s="3"/>
      <c r="G508" s="3"/>
      <c r="H508" s="3"/>
      <c r="I508" s="3"/>
      <c r="J508" s="3"/>
      <c r="K508" s="3"/>
      <c r="L508" s="3"/>
      <c r="M508" s="3"/>
      <c r="N508" s="3"/>
      <c r="O508" s="3"/>
      <c r="P508" s="3"/>
      <c r="Q508" s="3"/>
      <c r="R508" s="3"/>
      <c r="S508" s="8"/>
      <c r="T508" s="9"/>
      <c r="U508" s="10"/>
      <c r="V508" s="3"/>
      <c r="W508" s="3"/>
      <c r="X508" s="3"/>
      <c r="Y508" s="3"/>
      <c r="Z508" s="3"/>
    </row>
    <row r="509" ht="11.25" customHeight="1">
      <c r="A509" s="6"/>
      <c r="B509" s="6"/>
      <c r="C509" s="14"/>
      <c r="D509" s="14"/>
      <c r="E509" s="7"/>
      <c r="F509" s="3"/>
      <c r="G509" s="3"/>
      <c r="H509" s="3"/>
      <c r="I509" s="3"/>
      <c r="J509" s="3"/>
      <c r="K509" s="3"/>
      <c r="L509" s="3"/>
      <c r="M509" s="3"/>
      <c r="N509" s="3"/>
      <c r="O509" s="3"/>
      <c r="P509" s="3"/>
      <c r="Q509" s="3"/>
      <c r="R509" s="3"/>
      <c r="S509" s="8"/>
      <c r="T509" s="9"/>
      <c r="U509" s="10"/>
      <c r="V509" s="3"/>
      <c r="W509" s="3"/>
      <c r="X509" s="3"/>
      <c r="Y509" s="3"/>
      <c r="Z509" s="3"/>
    </row>
    <row r="510" ht="11.25" customHeight="1">
      <c r="A510" s="6"/>
      <c r="B510" s="6"/>
      <c r="C510" s="14"/>
      <c r="D510" s="14"/>
      <c r="E510" s="7"/>
      <c r="F510" s="3"/>
      <c r="G510" s="3"/>
      <c r="H510" s="3"/>
      <c r="I510" s="3"/>
      <c r="J510" s="3"/>
      <c r="K510" s="3"/>
      <c r="L510" s="3"/>
      <c r="M510" s="3"/>
      <c r="N510" s="3"/>
      <c r="O510" s="3"/>
      <c r="P510" s="3"/>
      <c r="Q510" s="3"/>
      <c r="R510" s="3"/>
      <c r="S510" s="8"/>
      <c r="T510" s="9"/>
      <c r="U510" s="10"/>
      <c r="V510" s="3"/>
      <c r="W510" s="3"/>
      <c r="X510" s="3"/>
      <c r="Y510" s="3"/>
      <c r="Z510" s="3"/>
    </row>
    <row r="511" ht="11.25" customHeight="1">
      <c r="A511" s="6"/>
      <c r="B511" s="6"/>
      <c r="C511" s="14"/>
      <c r="D511" s="14"/>
      <c r="E511" s="7"/>
      <c r="F511" s="3"/>
      <c r="G511" s="3"/>
      <c r="H511" s="3"/>
      <c r="I511" s="3"/>
      <c r="J511" s="3"/>
      <c r="K511" s="3"/>
      <c r="L511" s="3"/>
      <c r="M511" s="3"/>
      <c r="N511" s="3"/>
      <c r="O511" s="3"/>
      <c r="P511" s="3"/>
      <c r="Q511" s="3"/>
      <c r="R511" s="3"/>
      <c r="S511" s="8"/>
      <c r="T511" s="9"/>
      <c r="U511" s="10"/>
      <c r="V511" s="3"/>
      <c r="W511" s="3"/>
      <c r="X511" s="3"/>
      <c r="Y511" s="3"/>
      <c r="Z511" s="3"/>
    </row>
    <row r="512" ht="11.25" customHeight="1">
      <c r="A512" s="6"/>
      <c r="B512" s="6"/>
      <c r="C512" s="14"/>
      <c r="D512" s="14"/>
      <c r="E512" s="7"/>
      <c r="F512" s="3"/>
      <c r="G512" s="3"/>
      <c r="H512" s="3"/>
      <c r="I512" s="3"/>
      <c r="J512" s="3"/>
      <c r="K512" s="3"/>
      <c r="L512" s="3"/>
      <c r="M512" s="3"/>
      <c r="N512" s="3"/>
      <c r="O512" s="3"/>
      <c r="P512" s="3"/>
      <c r="Q512" s="3"/>
      <c r="R512" s="3"/>
      <c r="S512" s="8"/>
      <c r="T512" s="9"/>
      <c r="U512" s="10"/>
      <c r="V512" s="3"/>
      <c r="W512" s="3"/>
      <c r="X512" s="3"/>
      <c r="Y512" s="3"/>
      <c r="Z512" s="3"/>
    </row>
    <row r="513" ht="11.25" customHeight="1">
      <c r="A513" s="6"/>
      <c r="B513" s="6"/>
      <c r="C513" s="14"/>
      <c r="D513" s="14"/>
      <c r="E513" s="7"/>
      <c r="F513" s="3"/>
      <c r="G513" s="3"/>
      <c r="H513" s="3"/>
      <c r="I513" s="3"/>
      <c r="J513" s="3"/>
      <c r="K513" s="3"/>
      <c r="L513" s="3"/>
      <c r="M513" s="3"/>
      <c r="N513" s="3"/>
      <c r="O513" s="3"/>
      <c r="P513" s="3"/>
      <c r="Q513" s="3"/>
      <c r="R513" s="3"/>
      <c r="S513" s="8"/>
      <c r="T513" s="9"/>
      <c r="U513" s="10"/>
      <c r="V513" s="3"/>
      <c r="W513" s="3"/>
      <c r="X513" s="3"/>
      <c r="Y513" s="3"/>
      <c r="Z513" s="3"/>
    </row>
    <row r="514" ht="11.25" customHeight="1">
      <c r="A514" s="6"/>
      <c r="B514" s="6"/>
      <c r="C514" s="14"/>
      <c r="D514" s="14"/>
      <c r="E514" s="7"/>
      <c r="F514" s="3"/>
      <c r="G514" s="3"/>
      <c r="H514" s="3"/>
      <c r="I514" s="3"/>
      <c r="J514" s="3"/>
      <c r="K514" s="3"/>
      <c r="L514" s="3"/>
      <c r="M514" s="3"/>
      <c r="N514" s="3"/>
      <c r="O514" s="3"/>
      <c r="P514" s="3"/>
      <c r="Q514" s="3"/>
      <c r="R514" s="3"/>
      <c r="S514" s="8"/>
      <c r="T514" s="9"/>
      <c r="U514" s="10"/>
      <c r="V514" s="3"/>
      <c r="W514" s="3"/>
      <c r="X514" s="3"/>
      <c r="Y514" s="3"/>
      <c r="Z514" s="3"/>
    </row>
    <row r="515" ht="11.25" customHeight="1">
      <c r="A515" s="6"/>
      <c r="B515" s="6"/>
      <c r="C515" s="14"/>
      <c r="D515" s="14"/>
      <c r="E515" s="7"/>
      <c r="F515" s="3"/>
      <c r="G515" s="3"/>
      <c r="H515" s="3"/>
      <c r="I515" s="3"/>
      <c r="J515" s="3"/>
      <c r="K515" s="3"/>
      <c r="L515" s="3"/>
      <c r="M515" s="3"/>
      <c r="N515" s="3"/>
      <c r="O515" s="3"/>
      <c r="P515" s="3"/>
      <c r="Q515" s="3"/>
      <c r="R515" s="3"/>
      <c r="S515" s="8"/>
      <c r="T515" s="9"/>
      <c r="U515" s="10"/>
      <c r="V515" s="3"/>
      <c r="W515" s="3"/>
      <c r="X515" s="3"/>
      <c r="Y515" s="3"/>
      <c r="Z515" s="3"/>
    </row>
    <row r="516" ht="11.25" customHeight="1">
      <c r="A516" s="6"/>
      <c r="B516" s="6"/>
      <c r="C516" s="14"/>
      <c r="D516" s="14"/>
      <c r="E516" s="7"/>
      <c r="F516" s="3"/>
      <c r="G516" s="3"/>
      <c r="H516" s="3"/>
      <c r="I516" s="3"/>
      <c r="J516" s="3"/>
      <c r="K516" s="3"/>
      <c r="L516" s="3"/>
      <c r="M516" s="3"/>
      <c r="N516" s="3"/>
      <c r="O516" s="3"/>
      <c r="P516" s="3"/>
      <c r="Q516" s="3"/>
      <c r="R516" s="3"/>
      <c r="S516" s="8"/>
      <c r="T516" s="9"/>
      <c r="U516" s="10"/>
      <c r="V516" s="3"/>
      <c r="W516" s="3"/>
      <c r="X516" s="3"/>
      <c r="Y516" s="3"/>
      <c r="Z516" s="3"/>
    </row>
    <row r="517" ht="11.25" customHeight="1">
      <c r="A517" s="6"/>
      <c r="B517" s="6"/>
      <c r="C517" s="14"/>
      <c r="D517" s="14"/>
      <c r="E517" s="7"/>
      <c r="F517" s="3"/>
      <c r="G517" s="3"/>
      <c r="H517" s="3"/>
      <c r="I517" s="3"/>
      <c r="J517" s="3"/>
      <c r="K517" s="3"/>
      <c r="L517" s="3"/>
      <c r="M517" s="3"/>
      <c r="N517" s="3"/>
      <c r="O517" s="3"/>
      <c r="P517" s="3"/>
      <c r="Q517" s="3"/>
      <c r="R517" s="3"/>
      <c r="S517" s="8"/>
      <c r="T517" s="9"/>
      <c r="U517" s="10"/>
      <c r="V517" s="3"/>
      <c r="W517" s="3"/>
      <c r="X517" s="3"/>
      <c r="Y517" s="3"/>
      <c r="Z517" s="3"/>
    </row>
    <row r="518" ht="11.25" customHeight="1">
      <c r="A518" s="6"/>
      <c r="B518" s="6"/>
      <c r="C518" s="14"/>
      <c r="D518" s="14"/>
      <c r="E518" s="7"/>
      <c r="F518" s="3"/>
      <c r="G518" s="3"/>
      <c r="H518" s="3"/>
      <c r="I518" s="3"/>
      <c r="J518" s="3"/>
      <c r="K518" s="3"/>
      <c r="L518" s="3"/>
      <c r="M518" s="3"/>
      <c r="N518" s="3"/>
      <c r="O518" s="3"/>
      <c r="P518" s="3"/>
      <c r="Q518" s="3"/>
      <c r="R518" s="3"/>
      <c r="S518" s="8"/>
      <c r="T518" s="9"/>
      <c r="U518" s="10"/>
      <c r="V518" s="3"/>
      <c r="W518" s="3"/>
      <c r="X518" s="3"/>
      <c r="Y518" s="3"/>
      <c r="Z518" s="3"/>
    </row>
    <row r="519" ht="11.25" customHeight="1">
      <c r="A519" s="6"/>
      <c r="B519" s="6"/>
      <c r="C519" s="14"/>
      <c r="D519" s="14"/>
      <c r="E519" s="7"/>
      <c r="F519" s="3"/>
      <c r="G519" s="3"/>
      <c r="H519" s="3"/>
      <c r="I519" s="3"/>
      <c r="J519" s="3"/>
      <c r="K519" s="3"/>
      <c r="L519" s="3"/>
      <c r="M519" s="3"/>
      <c r="N519" s="3"/>
      <c r="O519" s="3"/>
      <c r="P519" s="3"/>
      <c r="Q519" s="3"/>
      <c r="R519" s="3"/>
      <c r="S519" s="8"/>
      <c r="T519" s="9"/>
      <c r="U519" s="10"/>
      <c r="V519" s="3"/>
      <c r="W519" s="3"/>
      <c r="X519" s="3"/>
      <c r="Y519" s="3"/>
      <c r="Z519" s="3"/>
    </row>
    <row r="520" ht="11.25" customHeight="1">
      <c r="A520" s="6"/>
      <c r="B520" s="6"/>
      <c r="C520" s="14"/>
      <c r="D520" s="14"/>
      <c r="E520" s="7"/>
      <c r="F520" s="3"/>
      <c r="G520" s="3"/>
      <c r="H520" s="3"/>
      <c r="I520" s="3"/>
      <c r="J520" s="3"/>
      <c r="K520" s="3"/>
      <c r="L520" s="3"/>
      <c r="M520" s="3"/>
      <c r="N520" s="3"/>
      <c r="O520" s="3"/>
      <c r="P520" s="3"/>
      <c r="Q520" s="3"/>
      <c r="R520" s="3"/>
      <c r="S520" s="8"/>
      <c r="T520" s="9"/>
      <c r="U520" s="10"/>
      <c r="V520" s="3"/>
      <c r="W520" s="3"/>
      <c r="X520" s="3"/>
      <c r="Y520" s="3"/>
      <c r="Z520" s="3"/>
    </row>
    <row r="521" ht="11.25" customHeight="1">
      <c r="A521" s="6"/>
      <c r="B521" s="6"/>
      <c r="C521" s="14"/>
      <c r="D521" s="14"/>
      <c r="E521" s="7"/>
      <c r="F521" s="3"/>
      <c r="G521" s="3"/>
      <c r="H521" s="3"/>
      <c r="I521" s="3"/>
      <c r="J521" s="3"/>
      <c r="K521" s="3"/>
      <c r="L521" s="3"/>
      <c r="M521" s="3"/>
      <c r="N521" s="3"/>
      <c r="O521" s="3"/>
      <c r="P521" s="3"/>
      <c r="Q521" s="3"/>
      <c r="R521" s="3"/>
      <c r="S521" s="8"/>
      <c r="T521" s="9"/>
      <c r="U521" s="10"/>
      <c r="V521" s="3"/>
      <c r="W521" s="3"/>
      <c r="X521" s="3"/>
      <c r="Y521" s="3"/>
      <c r="Z521" s="3"/>
    </row>
    <row r="522" ht="11.25" customHeight="1">
      <c r="A522" s="6"/>
      <c r="B522" s="6"/>
      <c r="C522" s="14"/>
      <c r="D522" s="14"/>
      <c r="E522" s="7"/>
      <c r="F522" s="3"/>
      <c r="G522" s="3"/>
      <c r="H522" s="3"/>
      <c r="I522" s="3"/>
      <c r="J522" s="3"/>
      <c r="K522" s="3"/>
      <c r="L522" s="3"/>
      <c r="M522" s="3"/>
      <c r="N522" s="3"/>
      <c r="O522" s="3"/>
      <c r="P522" s="3"/>
      <c r="Q522" s="3"/>
      <c r="R522" s="3"/>
      <c r="S522" s="8"/>
      <c r="T522" s="9"/>
      <c r="U522" s="10"/>
      <c r="V522" s="3"/>
      <c r="W522" s="3"/>
      <c r="X522" s="3"/>
      <c r="Y522" s="3"/>
      <c r="Z522" s="3"/>
    </row>
    <row r="523" ht="11.25" customHeight="1">
      <c r="A523" s="6"/>
      <c r="B523" s="6"/>
      <c r="C523" s="14"/>
      <c r="D523" s="14"/>
      <c r="E523" s="7"/>
      <c r="F523" s="3"/>
      <c r="G523" s="3"/>
      <c r="H523" s="3"/>
      <c r="I523" s="3"/>
      <c r="J523" s="3"/>
      <c r="K523" s="3"/>
      <c r="L523" s="3"/>
      <c r="M523" s="3"/>
      <c r="N523" s="3"/>
      <c r="O523" s="3"/>
      <c r="P523" s="3"/>
      <c r="Q523" s="3"/>
      <c r="R523" s="3"/>
      <c r="S523" s="8"/>
      <c r="T523" s="9"/>
      <c r="U523" s="10"/>
      <c r="V523" s="3"/>
      <c r="W523" s="3"/>
      <c r="X523" s="3"/>
      <c r="Y523" s="3"/>
      <c r="Z523" s="3"/>
    </row>
    <row r="524" ht="11.25" customHeight="1">
      <c r="A524" s="6"/>
      <c r="B524" s="6"/>
      <c r="C524" s="14"/>
      <c r="D524" s="14"/>
      <c r="E524" s="7"/>
      <c r="F524" s="3"/>
      <c r="G524" s="3"/>
      <c r="H524" s="3"/>
      <c r="I524" s="3"/>
      <c r="J524" s="3"/>
      <c r="K524" s="3"/>
      <c r="L524" s="3"/>
      <c r="M524" s="3"/>
      <c r="N524" s="3"/>
      <c r="O524" s="3"/>
      <c r="P524" s="3"/>
      <c r="Q524" s="3"/>
      <c r="R524" s="3"/>
      <c r="S524" s="8"/>
      <c r="T524" s="9"/>
      <c r="U524" s="10"/>
      <c r="V524" s="3"/>
      <c r="W524" s="3"/>
      <c r="X524" s="3"/>
      <c r="Y524" s="3"/>
      <c r="Z524" s="3"/>
    </row>
    <row r="525" ht="11.25" customHeight="1">
      <c r="A525" s="6"/>
      <c r="B525" s="6"/>
      <c r="C525" s="14"/>
      <c r="D525" s="14"/>
      <c r="E525" s="7"/>
      <c r="F525" s="3"/>
      <c r="G525" s="3"/>
      <c r="H525" s="3"/>
      <c r="I525" s="3"/>
      <c r="J525" s="3"/>
      <c r="K525" s="3"/>
      <c r="L525" s="3"/>
      <c r="M525" s="3"/>
      <c r="N525" s="3"/>
      <c r="O525" s="3"/>
      <c r="P525" s="3"/>
      <c r="Q525" s="3"/>
      <c r="R525" s="3"/>
      <c r="S525" s="8"/>
      <c r="T525" s="9"/>
      <c r="U525" s="10"/>
      <c r="V525" s="3"/>
      <c r="W525" s="3"/>
      <c r="X525" s="3"/>
      <c r="Y525" s="3"/>
      <c r="Z525" s="3"/>
    </row>
    <row r="526" ht="11.25" customHeight="1">
      <c r="A526" s="6"/>
      <c r="B526" s="6"/>
      <c r="C526" s="14"/>
      <c r="D526" s="14"/>
      <c r="E526" s="7"/>
      <c r="F526" s="3"/>
      <c r="G526" s="3"/>
      <c r="H526" s="3"/>
      <c r="I526" s="3"/>
      <c r="J526" s="3"/>
      <c r="K526" s="3"/>
      <c r="L526" s="3"/>
      <c r="M526" s="3"/>
      <c r="N526" s="3"/>
      <c r="O526" s="3"/>
      <c r="P526" s="3"/>
      <c r="Q526" s="3"/>
      <c r="R526" s="3"/>
      <c r="S526" s="8"/>
      <c r="T526" s="9"/>
      <c r="U526" s="10"/>
      <c r="V526" s="3"/>
      <c r="W526" s="3"/>
      <c r="X526" s="3"/>
      <c r="Y526" s="3"/>
      <c r="Z526" s="3"/>
    </row>
    <row r="527" ht="11.25" customHeight="1">
      <c r="A527" s="6"/>
      <c r="B527" s="6"/>
      <c r="C527" s="14"/>
      <c r="D527" s="14"/>
      <c r="E527" s="7"/>
      <c r="F527" s="3"/>
      <c r="G527" s="3"/>
      <c r="H527" s="3"/>
      <c r="I527" s="3"/>
      <c r="J527" s="3"/>
      <c r="K527" s="3"/>
      <c r="L527" s="3"/>
      <c r="M527" s="3"/>
      <c r="N527" s="3"/>
      <c r="O527" s="3"/>
      <c r="P527" s="3"/>
      <c r="Q527" s="3"/>
      <c r="R527" s="3"/>
      <c r="S527" s="8"/>
      <c r="T527" s="9"/>
      <c r="U527" s="10"/>
      <c r="V527" s="3"/>
      <c r="W527" s="3"/>
      <c r="X527" s="3"/>
      <c r="Y527" s="3"/>
      <c r="Z527" s="3"/>
    </row>
    <row r="528" ht="11.25" customHeight="1">
      <c r="A528" s="6"/>
      <c r="B528" s="6"/>
      <c r="C528" s="14"/>
      <c r="D528" s="14"/>
      <c r="E528" s="7"/>
      <c r="F528" s="3"/>
      <c r="G528" s="3"/>
      <c r="H528" s="3"/>
      <c r="I528" s="3"/>
      <c r="J528" s="3"/>
      <c r="K528" s="3"/>
      <c r="L528" s="3"/>
      <c r="M528" s="3"/>
      <c r="N528" s="3"/>
      <c r="O528" s="3"/>
      <c r="P528" s="3"/>
      <c r="Q528" s="3"/>
      <c r="R528" s="3"/>
      <c r="S528" s="8"/>
      <c r="T528" s="9"/>
      <c r="U528" s="10"/>
      <c r="V528" s="3"/>
      <c r="W528" s="3"/>
      <c r="X528" s="3"/>
      <c r="Y528" s="3"/>
      <c r="Z528" s="3"/>
    </row>
    <row r="529" ht="11.25" customHeight="1">
      <c r="A529" s="6"/>
      <c r="B529" s="6"/>
      <c r="C529" s="14"/>
      <c r="D529" s="14"/>
      <c r="E529" s="7"/>
      <c r="F529" s="3"/>
      <c r="G529" s="3"/>
      <c r="H529" s="3"/>
      <c r="I529" s="3"/>
      <c r="J529" s="3"/>
      <c r="K529" s="3"/>
      <c r="L529" s="3"/>
      <c r="M529" s="3"/>
      <c r="N529" s="3"/>
      <c r="O529" s="3"/>
      <c r="P529" s="3"/>
      <c r="Q529" s="3"/>
      <c r="R529" s="3"/>
      <c r="S529" s="8"/>
      <c r="T529" s="9"/>
      <c r="U529" s="10"/>
      <c r="V529" s="3"/>
      <c r="W529" s="3"/>
      <c r="X529" s="3"/>
      <c r="Y529" s="3"/>
      <c r="Z529" s="3"/>
    </row>
    <row r="530" ht="11.25" customHeight="1">
      <c r="A530" s="6"/>
      <c r="B530" s="6"/>
      <c r="C530" s="14"/>
      <c r="D530" s="14"/>
      <c r="E530" s="7"/>
      <c r="F530" s="3"/>
      <c r="G530" s="3"/>
      <c r="H530" s="3"/>
      <c r="I530" s="3"/>
      <c r="J530" s="3"/>
      <c r="K530" s="3"/>
      <c r="L530" s="3"/>
      <c r="M530" s="3"/>
      <c r="N530" s="3"/>
      <c r="O530" s="3"/>
      <c r="P530" s="3"/>
      <c r="Q530" s="3"/>
      <c r="R530" s="3"/>
      <c r="S530" s="8"/>
      <c r="T530" s="9"/>
      <c r="U530" s="10"/>
      <c r="V530" s="3"/>
      <c r="W530" s="3"/>
      <c r="X530" s="3"/>
      <c r="Y530" s="3"/>
      <c r="Z530" s="3"/>
    </row>
    <row r="531" ht="11.25" customHeight="1">
      <c r="A531" s="6"/>
      <c r="B531" s="6"/>
      <c r="C531" s="14"/>
      <c r="D531" s="14"/>
      <c r="E531" s="7"/>
      <c r="F531" s="3"/>
      <c r="G531" s="3"/>
      <c r="H531" s="3"/>
      <c r="I531" s="3"/>
      <c r="J531" s="3"/>
      <c r="K531" s="3"/>
      <c r="L531" s="3"/>
      <c r="M531" s="3"/>
      <c r="N531" s="3"/>
      <c r="O531" s="3"/>
      <c r="P531" s="3"/>
      <c r="Q531" s="3"/>
      <c r="R531" s="3"/>
      <c r="S531" s="8"/>
      <c r="T531" s="9"/>
      <c r="U531" s="10"/>
      <c r="V531" s="3"/>
      <c r="W531" s="3"/>
      <c r="X531" s="3"/>
      <c r="Y531" s="3"/>
      <c r="Z531" s="3"/>
    </row>
    <row r="532" ht="11.25" customHeight="1">
      <c r="A532" s="6"/>
      <c r="B532" s="6"/>
      <c r="C532" s="14"/>
      <c r="D532" s="14"/>
      <c r="E532" s="7"/>
      <c r="F532" s="3"/>
      <c r="G532" s="3"/>
      <c r="H532" s="3"/>
      <c r="I532" s="3"/>
      <c r="J532" s="3"/>
      <c r="K532" s="3"/>
      <c r="L532" s="3"/>
      <c r="M532" s="3"/>
      <c r="N532" s="3"/>
      <c r="O532" s="3"/>
      <c r="P532" s="3"/>
      <c r="Q532" s="3"/>
      <c r="R532" s="3"/>
      <c r="S532" s="8"/>
      <c r="T532" s="9"/>
      <c r="U532" s="10"/>
      <c r="V532" s="3"/>
      <c r="W532" s="3"/>
      <c r="X532" s="3"/>
      <c r="Y532" s="3"/>
      <c r="Z532" s="3"/>
    </row>
    <row r="533" ht="11.25" customHeight="1">
      <c r="A533" s="6"/>
      <c r="B533" s="6"/>
      <c r="C533" s="14"/>
      <c r="D533" s="14"/>
      <c r="E533" s="7"/>
      <c r="F533" s="3"/>
      <c r="G533" s="3"/>
      <c r="H533" s="3"/>
      <c r="I533" s="3"/>
      <c r="J533" s="3"/>
      <c r="K533" s="3"/>
      <c r="L533" s="3"/>
      <c r="M533" s="3"/>
      <c r="N533" s="3"/>
      <c r="O533" s="3"/>
      <c r="P533" s="3"/>
      <c r="Q533" s="3"/>
      <c r="R533" s="3"/>
      <c r="S533" s="8"/>
      <c r="T533" s="9"/>
      <c r="U533" s="10"/>
      <c r="V533" s="3"/>
      <c r="W533" s="3"/>
      <c r="X533" s="3"/>
      <c r="Y533" s="3"/>
      <c r="Z533" s="3"/>
    </row>
    <row r="534" ht="11.25" customHeight="1">
      <c r="A534" s="6"/>
      <c r="B534" s="6"/>
      <c r="C534" s="14"/>
      <c r="D534" s="14"/>
      <c r="E534" s="7"/>
      <c r="F534" s="3"/>
      <c r="G534" s="3"/>
      <c r="H534" s="3"/>
      <c r="I534" s="3"/>
      <c r="J534" s="3"/>
      <c r="K534" s="3"/>
      <c r="L534" s="3"/>
      <c r="M534" s="3"/>
      <c r="N534" s="3"/>
      <c r="O534" s="3"/>
      <c r="P534" s="3"/>
      <c r="Q534" s="3"/>
      <c r="R534" s="3"/>
      <c r="S534" s="8"/>
      <c r="T534" s="9"/>
      <c r="U534" s="10"/>
      <c r="V534" s="3"/>
      <c r="W534" s="3"/>
      <c r="X534" s="3"/>
      <c r="Y534" s="3"/>
      <c r="Z534" s="3"/>
    </row>
    <row r="535" ht="11.25" customHeight="1">
      <c r="A535" s="6"/>
      <c r="B535" s="6"/>
      <c r="C535" s="14"/>
      <c r="D535" s="14"/>
      <c r="E535" s="7"/>
      <c r="F535" s="3"/>
      <c r="G535" s="3"/>
      <c r="H535" s="3"/>
      <c r="I535" s="3"/>
      <c r="J535" s="3"/>
      <c r="K535" s="3"/>
      <c r="L535" s="3"/>
      <c r="M535" s="3"/>
      <c r="N535" s="3"/>
      <c r="O535" s="3"/>
      <c r="P535" s="3"/>
      <c r="Q535" s="3"/>
      <c r="R535" s="3"/>
      <c r="S535" s="8"/>
      <c r="T535" s="9"/>
      <c r="U535" s="10"/>
      <c r="V535" s="3"/>
      <c r="W535" s="3"/>
      <c r="X535" s="3"/>
      <c r="Y535" s="3"/>
      <c r="Z535" s="3"/>
    </row>
    <row r="536" ht="11.25" customHeight="1">
      <c r="A536" s="6"/>
      <c r="B536" s="6"/>
      <c r="C536" s="14"/>
      <c r="D536" s="14"/>
      <c r="E536" s="7"/>
      <c r="F536" s="3"/>
      <c r="G536" s="3"/>
      <c r="H536" s="3"/>
      <c r="I536" s="3"/>
      <c r="J536" s="3"/>
      <c r="K536" s="3"/>
      <c r="L536" s="3"/>
      <c r="M536" s="3"/>
      <c r="N536" s="3"/>
      <c r="O536" s="3"/>
      <c r="P536" s="3"/>
      <c r="Q536" s="3"/>
      <c r="R536" s="3"/>
      <c r="S536" s="8"/>
      <c r="T536" s="9"/>
      <c r="U536" s="10"/>
      <c r="V536" s="3"/>
      <c r="W536" s="3"/>
      <c r="X536" s="3"/>
      <c r="Y536" s="3"/>
      <c r="Z536" s="3"/>
    </row>
    <row r="537" ht="11.25" customHeight="1">
      <c r="A537" s="6"/>
      <c r="B537" s="6"/>
      <c r="C537" s="14"/>
      <c r="D537" s="14"/>
      <c r="E537" s="7">
        <v>2001.0</v>
      </c>
      <c r="F537" s="3" t="s">
        <v>1409</v>
      </c>
      <c r="G537" s="3"/>
      <c r="H537" s="3"/>
      <c r="I537" s="3"/>
      <c r="J537" s="3"/>
      <c r="K537" s="3"/>
      <c r="L537" s="3"/>
      <c r="M537" s="3"/>
      <c r="N537" s="3"/>
      <c r="O537" s="3" t="s">
        <v>128</v>
      </c>
      <c r="P537" s="3" t="s">
        <v>129</v>
      </c>
      <c r="Q537" s="3"/>
      <c r="R537" s="3"/>
      <c r="S537" s="8"/>
      <c r="T537" s="9"/>
      <c r="U537" s="10"/>
      <c r="V537" s="3"/>
      <c r="W537" s="3"/>
      <c r="X537" s="3"/>
      <c r="Y537" s="3"/>
      <c r="Z537" s="3"/>
    </row>
    <row r="538" ht="11.25" customHeight="1">
      <c r="A538" s="6"/>
      <c r="B538" s="6"/>
      <c r="C538" s="14"/>
      <c r="D538" s="14"/>
      <c r="E538" s="7">
        <v>2002.0</v>
      </c>
      <c r="F538" s="3" t="s">
        <v>1410</v>
      </c>
      <c r="G538" s="3"/>
      <c r="H538" s="3"/>
      <c r="I538" s="3"/>
      <c r="J538" s="3"/>
      <c r="K538" s="3"/>
      <c r="L538" s="3"/>
      <c r="M538" s="3"/>
      <c r="N538" s="3"/>
      <c r="O538" s="3" t="s">
        <v>128</v>
      </c>
      <c r="P538" s="3" t="s">
        <v>129</v>
      </c>
      <c r="Q538" s="3"/>
      <c r="R538" s="3"/>
      <c r="S538" s="8"/>
      <c r="T538" s="9"/>
      <c r="U538" s="10"/>
      <c r="V538" s="3"/>
      <c r="W538" s="3"/>
      <c r="X538" s="3"/>
      <c r="Y538" s="3"/>
      <c r="Z538" s="3"/>
    </row>
    <row r="539" ht="11.25" customHeight="1">
      <c r="A539" s="6"/>
      <c r="B539" s="6"/>
      <c r="C539" s="14"/>
      <c r="D539" s="14"/>
      <c r="E539" s="7">
        <v>2003.0</v>
      </c>
      <c r="F539" s="3" t="s">
        <v>1411</v>
      </c>
      <c r="G539" s="3"/>
      <c r="H539" s="3"/>
      <c r="I539" s="3"/>
      <c r="J539" s="3"/>
      <c r="K539" s="3"/>
      <c r="L539" s="3"/>
      <c r="M539" s="3"/>
      <c r="N539" s="3"/>
      <c r="O539" s="3" t="s">
        <v>128</v>
      </c>
      <c r="P539" s="3" t="s">
        <v>129</v>
      </c>
      <c r="Q539" s="3"/>
      <c r="R539" s="3"/>
      <c r="S539" s="8"/>
      <c r="T539" s="9"/>
      <c r="U539" s="10"/>
      <c r="V539" s="3"/>
      <c r="W539" s="3"/>
      <c r="X539" s="3"/>
      <c r="Y539" s="3"/>
      <c r="Z539" s="3"/>
    </row>
    <row r="540" ht="11.25" customHeight="1">
      <c r="A540" s="6"/>
      <c r="B540" s="6"/>
      <c r="C540" s="14"/>
      <c r="D540" s="14"/>
      <c r="E540" s="7">
        <v>2004.0</v>
      </c>
      <c r="F540" s="3" t="s">
        <v>1412</v>
      </c>
      <c r="G540" s="3"/>
      <c r="H540" s="3"/>
      <c r="I540" s="3"/>
      <c r="J540" s="3"/>
      <c r="K540" s="3"/>
      <c r="L540" s="3"/>
      <c r="M540" s="3"/>
      <c r="N540" s="3"/>
      <c r="O540" s="3" t="s">
        <v>128</v>
      </c>
      <c r="P540" s="3" t="s">
        <v>129</v>
      </c>
      <c r="Q540" s="3"/>
      <c r="R540" s="3"/>
      <c r="S540" s="8"/>
      <c r="T540" s="9"/>
      <c r="U540" s="10"/>
      <c r="V540" s="3"/>
      <c r="W540" s="3"/>
      <c r="X540" s="3"/>
      <c r="Y540" s="3"/>
      <c r="Z540" s="3"/>
    </row>
    <row r="541" ht="11.25" customHeight="1">
      <c r="A541" s="6"/>
      <c r="B541" s="6"/>
      <c r="C541" s="14"/>
      <c r="D541" s="14"/>
      <c r="E541" s="7">
        <v>2005.0</v>
      </c>
      <c r="F541" s="3" t="s">
        <v>1413</v>
      </c>
      <c r="G541" s="3"/>
      <c r="H541" s="3"/>
      <c r="I541" s="3"/>
      <c r="J541" s="3"/>
      <c r="K541" s="3"/>
      <c r="L541" s="3"/>
      <c r="M541" s="3"/>
      <c r="N541" s="3"/>
      <c r="O541" s="3" t="s">
        <v>128</v>
      </c>
      <c r="P541" s="3" t="s">
        <v>129</v>
      </c>
      <c r="Q541" s="3"/>
      <c r="R541" s="3"/>
      <c r="S541" s="8"/>
      <c r="T541" s="9"/>
      <c r="U541" s="10"/>
      <c r="V541" s="3"/>
      <c r="W541" s="3"/>
      <c r="X541" s="3"/>
      <c r="Y541" s="3"/>
      <c r="Z541" s="3"/>
    </row>
    <row r="542" ht="11.25" customHeight="1">
      <c r="A542" s="6"/>
      <c r="B542" s="6"/>
      <c r="C542" s="14"/>
      <c r="D542" s="14"/>
      <c r="E542" s="7">
        <v>2006.0</v>
      </c>
      <c r="F542" s="3" t="s">
        <v>1414</v>
      </c>
      <c r="G542" s="3"/>
      <c r="H542" s="3"/>
      <c r="I542" s="3"/>
      <c r="J542" s="3"/>
      <c r="K542" s="3"/>
      <c r="L542" s="3"/>
      <c r="M542" s="3"/>
      <c r="N542" s="3"/>
      <c r="O542" s="3" t="s">
        <v>128</v>
      </c>
      <c r="P542" s="3" t="s">
        <v>129</v>
      </c>
      <c r="Q542" s="3"/>
      <c r="R542" s="3"/>
      <c r="S542" s="8"/>
      <c r="T542" s="9"/>
      <c r="U542" s="10"/>
      <c r="V542" s="3"/>
      <c r="W542" s="3"/>
      <c r="X542" s="3"/>
      <c r="Y542" s="3"/>
      <c r="Z542" s="3"/>
    </row>
    <row r="543" ht="11.25" customHeight="1">
      <c r="A543" s="6"/>
      <c r="B543" s="6"/>
      <c r="C543" s="14"/>
      <c r="D543" s="14"/>
      <c r="E543" s="7">
        <v>2007.0</v>
      </c>
      <c r="F543" s="3" t="s">
        <v>1415</v>
      </c>
      <c r="G543" s="3"/>
      <c r="H543" s="3"/>
      <c r="I543" s="3"/>
      <c r="J543" s="3"/>
      <c r="K543" s="3"/>
      <c r="L543" s="3"/>
      <c r="M543" s="3"/>
      <c r="N543" s="3"/>
      <c r="O543" s="3" t="s">
        <v>128</v>
      </c>
      <c r="P543" s="3" t="s">
        <v>129</v>
      </c>
      <c r="Q543" s="3"/>
      <c r="R543" s="3"/>
      <c r="S543" s="8"/>
      <c r="T543" s="9"/>
      <c r="U543" s="10"/>
      <c r="V543" s="3"/>
      <c r="W543" s="3"/>
      <c r="X543" s="3"/>
      <c r="Y543" s="3"/>
      <c r="Z543" s="3"/>
    </row>
    <row r="544" ht="11.25" customHeight="1">
      <c r="A544" s="6"/>
      <c r="B544" s="6"/>
      <c r="C544" s="14"/>
      <c r="D544" s="14"/>
      <c r="E544" s="7">
        <v>2008.0</v>
      </c>
      <c r="F544" s="3" t="s">
        <v>1416</v>
      </c>
      <c r="G544" s="3"/>
      <c r="H544" s="3"/>
      <c r="I544" s="3"/>
      <c r="J544" s="3"/>
      <c r="K544" s="3"/>
      <c r="L544" s="3"/>
      <c r="M544" s="3"/>
      <c r="N544" s="3"/>
      <c r="O544" s="3" t="s">
        <v>128</v>
      </c>
      <c r="P544" s="3" t="s">
        <v>129</v>
      </c>
      <c r="Q544" s="3"/>
      <c r="R544" s="3"/>
      <c r="S544" s="8"/>
      <c r="T544" s="9"/>
      <c r="U544" s="10"/>
      <c r="V544" s="3"/>
      <c r="W544" s="3"/>
      <c r="X544" s="3"/>
      <c r="Y544" s="3"/>
      <c r="Z544" s="3"/>
    </row>
    <row r="545" ht="11.25" customHeight="1">
      <c r="A545" s="6"/>
      <c r="B545" s="6"/>
      <c r="C545" s="14"/>
      <c r="D545" s="14"/>
      <c r="E545" s="7">
        <v>2009.0</v>
      </c>
      <c r="F545" s="3" t="s">
        <v>1417</v>
      </c>
      <c r="G545" s="3"/>
      <c r="H545" s="3"/>
      <c r="I545" s="3"/>
      <c r="J545" s="3"/>
      <c r="K545" s="3"/>
      <c r="L545" s="3"/>
      <c r="M545" s="3"/>
      <c r="N545" s="3"/>
      <c r="O545" s="3" t="s">
        <v>128</v>
      </c>
      <c r="P545" s="3" t="s">
        <v>129</v>
      </c>
      <c r="Q545" s="3"/>
      <c r="R545" s="3"/>
      <c r="S545" s="8"/>
      <c r="T545" s="9"/>
      <c r="U545" s="10"/>
      <c r="V545" s="3"/>
      <c r="W545" s="3"/>
      <c r="X545" s="3"/>
      <c r="Y545" s="3"/>
      <c r="Z545" s="3"/>
    </row>
    <row r="546" ht="11.25" customHeight="1">
      <c r="A546" s="6"/>
      <c r="B546" s="6"/>
      <c r="C546" s="14"/>
      <c r="D546" s="14"/>
      <c r="E546" s="7">
        <v>2010.0</v>
      </c>
      <c r="F546" s="3" t="s">
        <v>1418</v>
      </c>
      <c r="G546" s="3" t="s">
        <v>1419</v>
      </c>
      <c r="H546" s="3"/>
      <c r="I546" s="3"/>
      <c r="J546" s="3"/>
      <c r="K546" s="3"/>
      <c r="L546" s="3"/>
      <c r="M546" s="3"/>
      <c r="N546" s="3"/>
      <c r="O546" s="3" t="s">
        <v>128</v>
      </c>
      <c r="P546" s="3" t="s">
        <v>129</v>
      </c>
      <c r="Q546" s="3"/>
      <c r="R546" s="3"/>
      <c r="S546" s="8"/>
      <c r="T546" s="9"/>
      <c r="U546" s="10"/>
      <c r="V546" s="3"/>
      <c r="W546" s="3"/>
      <c r="X546" s="3"/>
      <c r="Y546" s="3"/>
      <c r="Z546" s="3"/>
    </row>
    <row r="547" ht="11.25" customHeight="1">
      <c r="A547" s="6"/>
      <c r="B547" s="6"/>
      <c r="C547" s="14"/>
      <c r="D547" s="14"/>
      <c r="E547" s="7">
        <v>2011.0</v>
      </c>
      <c r="F547" s="3" t="s">
        <v>1420</v>
      </c>
      <c r="G547" s="3" t="s">
        <v>1421</v>
      </c>
      <c r="H547" s="3"/>
      <c r="I547" s="3"/>
      <c r="J547" s="3"/>
      <c r="K547" s="3"/>
      <c r="L547" s="3"/>
      <c r="M547" s="3"/>
      <c r="N547" s="3"/>
      <c r="O547" s="3" t="s">
        <v>128</v>
      </c>
      <c r="P547" s="3" t="s">
        <v>129</v>
      </c>
      <c r="Q547" s="3"/>
      <c r="R547" s="3"/>
      <c r="S547" s="8"/>
      <c r="T547" s="9"/>
      <c r="U547" s="10"/>
      <c r="V547" s="3"/>
      <c r="W547" s="3"/>
      <c r="X547" s="3"/>
      <c r="Y547" s="3"/>
      <c r="Z547" s="3"/>
    </row>
    <row r="548" ht="11.25" customHeight="1">
      <c r="A548" s="6"/>
      <c r="B548" s="6"/>
      <c r="C548" s="14"/>
      <c r="D548" s="14"/>
      <c r="E548" s="7">
        <v>2012.0</v>
      </c>
      <c r="F548" s="3" t="s">
        <v>1422</v>
      </c>
      <c r="G548" s="3" t="s">
        <v>1423</v>
      </c>
      <c r="H548" s="3"/>
      <c r="I548" s="3"/>
      <c r="J548" s="3"/>
      <c r="K548" s="3"/>
      <c r="L548" s="3"/>
      <c r="M548" s="3"/>
      <c r="N548" s="3"/>
      <c r="O548" s="3" t="s">
        <v>128</v>
      </c>
      <c r="P548" s="3" t="s">
        <v>129</v>
      </c>
      <c r="Q548" s="3"/>
      <c r="R548" s="3"/>
      <c r="S548" s="8"/>
      <c r="T548" s="9"/>
      <c r="U548" s="10"/>
      <c r="V548" s="3"/>
      <c r="W548" s="3"/>
      <c r="X548" s="3"/>
      <c r="Y548" s="3"/>
      <c r="Z548" s="3"/>
    </row>
    <row r="549" ht="11.25" customHeight="1">
      <c r="A549" s="6"/>
      <c r="B549" s="6"/>
      <c r="C549" s="14"/>
      <c r="D549" s="14"/>
      <c r="E549" s="7">
        <v>2013.0</v>
      </c>
      <c r="F549" s="3" t="s">
        <v>1424</v>
      </c>
      <c r="G549" s="3" t="s">
        <v>1419</v>
      </c>
      <c r="H549" s="3"/>
      <c r="I549" s="3"/>
      <c r="J549" s="3"/>
      <c r="K549" s="3"/>
      <c r="L549" s="3"/>
      <c r="M549" s="3"/>
      <c r="N549" s="3"/>
      <c r="O549" s="3" t="s">
        <v>128</v>
      </c>
      <c r="P549" s="3" t="s">
        <v>129</v>
      </c>
      <c r="Q549" s="3"/>
      <c r="R549" s="3"/>
      <c r="S549" s="8"/>
      <c r="T549" s="9"/>
      <c r="U549" s="10"/>
      <c r="V549" s="3"/>
      <c r="W549" s="3"/>
      <c r="X549" s="3"/>
      <c r="Y549" s="3"/>
      <c r="Z549" s="3"/>
    </row>
    <row r="550" ht="11.25" customHeight="1">
      <c r="A550" s="6"/>
      <c r="B550" s="6"/>
      <c r="C550" s="14"/>
      <c r="D550" s="14"/>
      <c r="E550" s="7">
        <v>2014.0</v>
      </c>
      <c r="F550" s="3" t="s">
        <v>1425</v>
      </c>
      <c r="G550" s="3" t="s">
        <v>1421</v>
      </c>
      <c r="H550" s="3"/>
      <c r="I550" s="3"/>
      <c r="J550" s="3"/>
      <c r="K550" s="3"/>
      <c r="L550" s="3"/>
      <c r="M550" s="3"/>
      <c r="N550" s="3"/>
      <c r="O550" s="3" t="s">
        <v>128</v>
      </c>
      <c r="P550" s="3" t="s">
        <v>129</v>
      </c>
      <c r="Q550" s="3"/>
      <c r="R550" s="3"/>
      <c r="S550" s="8"/>
      <c r="T550" s="9"/>
      <c r="U550" s="10"/>
      <c r="V550" s="3"/>
      <c r="W550" s="3"/>
      <c r="X550" s="3"/>
      <c r="Y550" s="3"/>
      <c r="Z550" s="3"/>
    </row>
    <row r="551" ht="11.25" customHeight="1">
      <c r="A551" s="6"/>
      <c r="B551" s="6"/>
      <c r="C551" s="14"/>
      <c r="D551" s="14"/>
      <c r="E551" s="7">
        <v>2015.0</v>
      </c>
      <c r="F551" s="3" t="s">
        <v>1426</v>
      </c>
      <c r="G551" s="3" t="s">
        <v>1423</v>
      </c>
      <c r="H551" s="3"/>
      <c r="I551" s="3"/>
      <c r="J551" s="3"/>
      <c r="K551" s="3"/>
      <c r="L551" s="3"/>
      <c r="M551" s="3"/>
      <c r="N551" s="3"/>
      <c r="O551" s="3" t="s">
        <v>128</v>
      </c>
      <c r="P551" s="3" t="s">
        <v>129</v>
      </c>
      <c r="Q551" s="3"/>
      <c r="R551" s="3"/>
      <c r="S551" s="8"/>
      <c r="T551" s="9"/>
      <c r="U551" s="10"/>
      <c r="V551" s="3"/>
      <c r="W551" s="3"/>
      <c r="X551" s="3"/>
      <c r="Y551" s="3"/>
      <c r="Z551" s="3"/>
    </row>
    <row r="552" ht="11.25" customHeight="1">
      <c r="A552" s="6"/>
      <c r="B552" s="6"/>
      <c r="C552" s="14"/>
      <c r="D552" s="14"/>
      <c r="E552" s="7">
        <v>2016.0</v>
      </c>
      <c r="F552" s="3" t="s">
        <v>1427</v>
      </c>
      <c r="G552" s="3"/>
      <c r="H552" s="3"/>
      <c r="I552" s="3"/>
      <c r="J552" s="3"/>
      <c r="K552" s="3"/>
      <c r="L552" s="3"/>
      <c r="M552" s="3"/>
      <c r="N552" s="3"/>
      <c r="O552" s="3" t="s">
        <v>128</v>
      </c>
      <c r="P552" s="3" t="s">
        <v>129</v>
      </c>
      <c r="Q552" s="3"/>
      <c r="R552" s="3"/>
      <c r="S552" s="8"/>
      <c r="T552" s="9"/>
      <c r="U552" s="10"/>
      <c r="V552" s="3"/>
      <c r="W552" s="3"/>
      <c r="X552" s="3"/>
      <c r="Y552" s="3"/>
      <c r="Z552" s="3"/>
    </row>
    <row r="553" ht="11.25" customHeight="1">
      <c r="A553" s="6"/>
      <c r="B553" s="6"/>
      <c r="C553" s="14"/>
      <c r="D553" s="14"/>
      <c r="E553" s="7">
        <v>2017.0</v>
      </c>
      <c r="F553" s="3" t="s">
        <v>1428</v>
      </c>
      <c r="G553" s="3"/>
      <c r="H553" s="3"/>
      <c r="I553" s="3"/>
      <c r="J553" s="3"/>
      <c r="K553" s="3"/>
      <c r="L553" s="3"/>
      <c r="M553" s="3"/>
      <c r="N553" s="3"/>
      <c r="O553" s="3" t="s">
        <v>128</v>
      </c>
      <c r="P553" s="3" t="s">
        <v>129</v>
      </c>
      <c r="Q553" s="3"/>
      <c r="R553" s="3"/>
      <c r="S553" s="8"/>
      <c r="T553" s="9"/>
      <c r="U553" s="10"/>
      <c r="V553" s="3"/>
      <c r="W553" s="3"/>
      <c r="X553" s="3"/>
      <c r="Y553" s="3"/>
      <c r="Z553" s="3"/>
    </row>
    <row r="554" ht="11.25" customHeight="1">
      <c r="A554" s="6"/>
      <c r="B554" s="6"/>
      <c r="C554" s="14"/>
      <c r="D554" s="14"/>
      <c r="E554" s="7">
        <v>2018.0</v>
      </c>
      <c r="F554" s="3" t="s">
        <v>1429</v>
      </c>
      <c r="G554" s="3"/>
      <c r="H554" s="3"/>
      <c r="I554" s="3"/>
      <c r="J554" s="3"/>
      <c r="K554" s="3"/>
      <c r="L554" s="3"/>
      <c r="M554" s="3"/>
      <c r="N554" s="3"/>
      <c r="O554" s="3" t="s">
        <v>128</v>
      </c>
      <c r="P554" s="3" t="s">
        <v>129</v>
      </c>
      <c r="Q554" s="3"/>
      <c r="R554" s="3"/>
      <c r="S554" s="8"/>
      <c r="T554" s="9"/>
      <c r="U554" s="10"/>
      <c r="V554" s="3"/>
      <c r="W554" s="3"/>
      <c r="X554" s="3"/>
      <c r="Y554" s="3"/>
      <c r="Z554" s="3"/>
    </row>
    <row r="555" ht="11.25" customHeight="1">
      <c r="A555" s="6"/>
      <c r="B555" s="6"/>
      <c r="C555" s="14"/>
      <c r="D555" s="14"/>
      <c r="E555" s="7">
        <v>2019.0</v>
      </c>
      <c r="F555" s="3" t="s">
        <v>1430</v>
      </c>
      <c r="G555" s="3"/>
      <c r="H555" s="3"/>
      <c r="I555" s="3"/>
      <c r="J555" s="3"/>
      <c r="K555" s="3"/>
      <c r="L555" s="3"/>
      <c r="M555" s="3"/>
      <c r="N555" s="3"/>
      <c r="O555" s="3" t="s">
        <v>128</v>
      </c>
      <c r="P555" s="3" t="s">
        <v>129</v>
      </c>
      <c r="Q555" s="3"/>
      <c r="R555" s="3"/>
      <c r="S555" s="8"/>
      <c r="T555" s="9"/>
      <c r="U555" s="10"/>
      <c r="V555" s="3"/>
      <c r="W555" s="3"/>
      <c r="X555" s="3"/>
      <c r="Y555" s="3"/>
      <c r="Z555" s="3"/>
    </row>
    <row r="556" ht="11.25" customHeight="1">
      <c r="A556" s="6"/>
      <c r="B556" s="6"/>
      <c r="C556" s="14"/>
      <c r="D556" s="14"/>
      <c r="E556" s="7">
        <v>2020.0</v>
      </c>
      <c r="F556" s="3" t="s">
        <v>1431</v>
      </c>
      <c r="G556" s="3"/>
      <c r="H556" s="3"/>
      <c r="I556" s="3"/>
      <c r="J556" s="3"/>
      <c r="K556" s="3"/>
      <c r="L556" s="3"/>
      <c r="M556" s="3"/>
      <c r="N556" s="3"/>
      <c r="O556" s="3" t="s">
        <v>128</v>
      </c>
      <c r="P556" s="3" t="s">
        <v>129</v>
      </c>
      <c r="Q556" s="3"/>
      <c r="R556" s="3"/>
      <c r="S556" s="8"/>
      <c r="T556" s="9"/>
      <c r="U556" s="10"/>
      <c r="V556" s="3"/>
      <c r="W556" s="3"/>
      <c r="X556" s="3"/>
      <c r="Y556" s="3"/>
      <c r="Z556" s="3"/>
    </row>
    <row r="557" ht="11.25" customHeight="1">
      <c r="A557" s="6"/>
      <c r="B557" s="6"/>
      <c r="C557" s="14"/>
      <c r="D557" s="14"/>
      <c r="E557" s="7">
        <v>2021.0</v>
      </c>
      <c r="F557" s="3" t="s">
        <v>1432</v>
      </c>
      <c r="G557" s="3"/>
      <c r="H557" s="3"/>
      <c r="I557" s="3"/>
      <c r="J557" s="3"/>
      <c r="K557" s="3"/>
      <c r="L557" s="3"/>
      <c r="M557" s="3"/>
      <c r="N557" s="3"/>
      <c r="O557" s="3" t="s">
        <v>128</v>
      </c>
      <c r="P557" s="3" t="s">
        <v>129</v>
      </c>
      <c r="Q557" s="3"/>
      <c r="R557" s="3"/>
      <c r="S557" s="8"/>
      <c r="T557" s="9"/>
      <c r="U557" s="10"/>
      <c r="V557" s="3"/>
      <c r="W557" s="3"/>
      <c r="X557" s="3"/>
      <c r="Y557" s="3"/>
      <c r="Z557" s="3"/>
    </row>
    <row r="558" ht="11.25" customHeight="1">
      <c r="A558" s="6"/>
      <c r="B558" s="6"/>
      <c r="C558" s="14"/>
      <c r="D558" s="14"/>
      <c r="E558" s="7">
        <v>2022.0</v>
      </c>
      <c r="F558" s="3" t="s">
        <v>1433</v>
      </c>
      <c r="G558" s="3"/>
      <c r="H558" s="3"/>
      <c r="I558" s="3"/>
      <c r="J558" s="3"/>
      <c r="K558" s="3"/>
      <c r="L558" s="3"/>
      <c r="M558" s="3"/>
      <c r="N558" s="3"/>
      <c r="O558" s="3" t="s">
        <v>128</v>
      </c>
      <c r="P558" s="3" t="s">
        <v>129</v>
      </c>
      <c r="Q558" s="3"/>
      <c r="R558" s="3"/>
      <c r="S558" s="8"/>
      <c r="T558" s="9"/>
      <c r="U558" s="10"/>
      <c r="V558" s="3"/>
      <c r="W558" s="3"/>
      <c r="X558" s="3"/>
      <c r="Y558" s="3"/>
      <c r="Z558" s="3"/>
    </row>
    <row r="559" ht="11.25" customHeight="1">
      <c r="A559" s="6"/>
      <c r="B559" s="6"/>
      <c r="C559" s="14"/>
      <c r="D559" s="14"/>
      <c r="E559" s="7">
        <v>2023.0</v>
      </c>
      <c r="F559" s="3" t="s">
        <v>1434</v>
      </c>
      <c r="G559" s="3"/>
      <c r="H559" s="3"/>
      <c r="I559" s="3"/>
      <c r="J559" s="3"/>
      <c r="K559" s="3"/>
      <c r="L559" s="3"/>
      <c r="M559" s="3"/>
      <c r="N559" s="3"/>
      <c r="O559" s="3" t="s">
        <v>128</v>
      </c>
      <c r="P559" s="3" t="s">
        <v>129</v>
      </c>
      <c r="Q559" s="3"/>
      <c r="R559" s="3"/>
      <c r="S559" s="8"/>
      <c r="T559" s="9"/>
      <c r="U559" s="10"/>
      <c r="V559" s="3"/>
      <c r="W559" s="3"/>
      <c r="X559" s="3"/>
      <c r="Y559" s="3"/>
      <c r="Z559" s="3"/>
    </row>
    <row r="560" ht="11.25" customHeight="1">
      <c r="A560" s="6"/>
      <c r="B560" s="6"/>
      <c r="C560" s="14"/>
      <c r="D560" s="14"/>
      <c r="E560" s="7">
        <v>2024.0</v>
      </c>
      <c r="F560" s="3" t="s">
        <v>1435</v>
      </c>
      <c r="G560" s="3"/>
      <c r="H560" s="3"/>
      <c r="I560" s="3"/>
      <c r="J560" s="3"/>
      <c r="K560" s="3"/>
      <c r="L560" s="3"/>
      <c r="M560" s="3"/>
      <c r="N560" s="3"/>
      <c r="O560" s="3" t="s">
        <v>128</v>
      </c>
      <c r="P560" s="3" t="s">
        <v>129</v>
      </c>
      <c r="Q560" s="3"/>
      <c r="R560" s="3"/>
      <c r="S560" s="8"/>
      <c r="T560" s="9"/>
      <c r="U560" s="10"/>
      <c r="V560" s="3"/>
      <c r="W560" s="3"/>
      <c r="X560" s="3"/>
      <c r="Y560" s="3"/>
      <c r="Z560" s="3"/>
    </row>
    <row r="561" ht="11.25" customHeight="1">
      <c r="A561" s="6"/>
      <c r="B561" s="6"/>
      <c r="C561" s="14"/>
      <c r="D561" s="14"/>
      <c r="E561" s="7">
        <v>2025.0</v>
      </c>
      <c r="F561" s="3" t="s">
        <v>1436</v>
      </c>
      <c r="G561" s="3"/>
      <c r="H561" s="3"/>
      <c r="I561" s="3"/>
      <c r="J561" s="3"/>
      <c r="K561" s="3"/>
      <c r="L561" s="3"/>
      <c r="M561" s="3"/>
      <c r="N561" s="3"/>
      <c r="O561" s="3" t="s">
        <v>128</v>
      </c>
      <c r="P561" s="3" t="s">
        <v>129</v>
      </c>
      <c r="Q561" s="3"/>
      <c r="R561" s="3"/>
      <c r="S561" s="8"/>
      <c r="T561" s="9"/>
      <c r="U561" s="10"/>
      <c r="V561" s="3"/>
      <c r="W561" s="3"/>
      <c r="X561" s="3"/>
      <c r="Y561" s="3"/>
      <c r="Z561" s="3"/>
    </row>
    <row r="562" ht="11.25" customHeight="1">
      <c r="A562" s="6"/>
      <c r="B562" s="6"/>
      <c r="C562" s="14"/>
      <c r="D562" s="14"/>
      <c r="E562" s="7">
        <v>2026.0</v>
      </c>
      <c r="F562" s="3" t="s">
        <v>1437</v>
      </c>
      <c r="G562" s="3"/>
      <c r="H562" s="3"/>
      <c r="I562" s="3"/>
      <c r="J562" s="3"/>
      <c r="K562" s="3"/>
      <c r="L562" s="3"/>
      <c r="M562" s="3"/>
      <c r="N562" s="3"/>
      <c r="O562" s="3" t="s">
        <v>128</v>
      </c>
      <c r="P562" s="3" t="s">
        <v>129</v>
      </c>
      <c r="Q562" s="3"/>
      <c r="R562" s="3"/>
      <c r="S562" s="8"/>
      <c r="T562" s="9"/>
      <c r="U562" s="10"/>
      <c r="V562" s="3"/>
      <c r="W562" s="3"/>
      <c r="X562" s="3"/>
      <c r="Y562" s="3"/>
      <c r="Z562" s="3"/>
    </row>
    <row r="563" ht="11.25" customHeight="1">
      <c r="A563" s="6"/>
      <c r="B563" s="6"/>
      <c r="C563" s="14"/>
      <c r="D563" s="14"/>
      <c r="E563" s="7">
        <v>2027.0</v>
      </c>
      <c r="F563" s="3" t="s">
        <v>1438</v>
      </c>
      <c r="G563" s="3"/>
      <c r="H563" s="3"/>
      <c r="I563" s="3"/>
      <c r="J563" s="3"/>
      <c r="K563" s="3"/>
      <c r="L563" s="3"/>
      <c r="M563" s="3"/>
      <c r="N563" s="3"/>
      <c r="O563" s="3" t="s">
        <v>128</v>
      </c>
      <c r="P563" s="3" t="s">
        <v>129</v>
      </c>
      <c r="Q563" s="3"/>
      <c r="R563" s="3"/>
      <c r="S563" s="8"/>
      <c r="T563" s="9"/>
      <c r="U563" s="10"/>
      <c r="V563" s="3"/>
      <c r="W563" s="3"/>
      <c r="X563" s="3"/>
      <c r="Y563" s="3"/>
      <c r="Z563" s="3"/>
    </row>
    <row r="564" ht="11.25" customHeight="1">
      <c r="A564" s="6"/>
      <c r="B564" s="6"/>
      <c r="C564" s="14"/>
      <c r="D564" s="14"/>
      <c r="E564" s="7">
        <v>2028.0</v>
      </c>
      <c r="F564" s="3" t="s">
        <v>1439</v>
      </c>
      <c r="G564" s="3"/>
      <c r="H564" s="3"/>
      <c r="I564" s="3"/>
      <c r="J564" s="3"/>
      <c r="K564" s="3"/>
      <c r="L564" s="3"/>
      <c r="M564" s="3"/>
      <c r="N564" s="3"/>
      <c r="O564" s="3" t="s">
        <v>128</v>
      </c>
      <c r="P564" s="3" t="s">
        <v>129</v>
      </c>
      <c r="Q564" s="3"/>
      <c r="R564" s="3"/>
      <c r="S564" s="8"/>
      <c r="T564" s="9"/>
      <c r="U564" s="10"/>
      <c r="V564" s="3"/>
      <c r="W564" s="3"/>
      <c r="X564" s="3"/>
      <c r="Y564" s="3"/>
      <c r="Z564" s="3"/>
    </row>
    <row r="565" ht="11.25" customHeight="1">
      <c r="A565" s="6"/>
      <c r="B565" s="6"/>
      <c r="C565" s="14"/>
      <c r="D565" s="14"/>
      <c r="E565" s="7">
        <v>2029.0</v>
      </c>
      <c r="F565" s="3" t="s">
        <v>1440</v>
      </c>
      <c r="G565" s="3"/>
      <c r="H565" s="3"/>
      <c r="I565" s="3"/>
      <c r="J565" s="3"/>
      <c r="K565" s="3"/>
      <c r="L565" s="3"/>
      <c r="M565" s="3"/>
      <c r="N565" s="3"/>
      <c r="O565" s="3" t="s">
        <v>128</v>
      </c>
      <c r="P565" s="3" t="s">
        <v>129</v>
      </c>
      <c r="Q565" s="3"/>
      <c r="R565" s="3"/>
      <c r="S565" s="8"/>
      <c r="T565" s="9"/>
      <c r="U565" s="10"/>
      <c r="V565" s="3"/>
      <c r="W565" s="3"/>
      <c r="X565" s="3"/>
      <c r="Y565" s="3"/>
      <c r="Z565" s="3"/>
    </row>
    <row r="566" ht="11.25" customHeight="1">
      <c r="A566" s="6"/>
      <c r="B566" s="6"/>
      <c r="C566" s="14"/>
      <c r="D566" s="14"/>
      <c r="E566" s="7">
        <v>2030.0</v>
      </c>
      <c r="F566" s="3" t="s">
        <v>1441</v>
      </c>
      <c r="G566" s="3"/>
      <c r="H566" s="3"/>
      <c r="I566" s="3"/>
      <c r="J566" s="3"/>
      <c r="K566" s="3"/>
      <c r="L566" s="3"/>
      <c r="M566" s="3"/>
      <c r="N566" s="3"/>
      <c r="O566" s="3" t="s">
        <v>128</v>
      </c>
      <c r="P566" s="3" t="s">
        <v>129</v>
      </c>
      <c r="Q566" s="3"/>
      <c r="R566" s="3"/>
      <c r="S566" s="8"/>
      <c r="T566" s="9"/>
      <c r="U566" s="10"/>
      <c r="V566" s="3"/>
      <c r="W566" s="3"/>
      <c r="X566" s="3"/>
      <c r="Y566" s="3"/>
      <c r="Z566" s="3"/>
    </row>
    <row r="567" ht="11.25" customHeight="1">
      <c r="A567" s="6"/>
      <c r="B567" s="6"/>
      <c r="C567" s="14"/>
      <c r="D567" s="14"/>
      <c r="E567" s="7">
        <v>2031.0</v>
      </c>
      <c r="F567" s="3" t="s">
        <v>1442</v>
      </c>
      <c r="G567" s="3"/>
      <c r="H567" s="3"/>
      <c r="I567" s="3"/>
      <c r="J567" s="3"/>
      <c r="K567" s="3"/>
      <c r="L567" s="3"/>
      <c r="M567" s="3"/>
      <c r="N567" s="3"/>
      <c r="O567" s="3" t="s">
        <v>128</v>
      </c>
      <c r="P567" s="3" t="s">
        <v>129</v>
      </c>
      <c r="Q567" s="3"/>
      <c r="R567" s="3"/>
      <c r="S567" s="8"/>
      <c r="T567" s="9"/>
      <c r="U567" s="10"/>
      <c r="V567" s="3"/>
      <c r="W567" s="3"/>
      <c r="X567" s="3"/>
      <c r="Y567" s="3"/>
      <c r="Z567" s="3"/>
    </row>
    <row r="568" ht="11.25" customHeight="1">
      <c r="A568" s="6"/>
      <c r="B568" s="6"/>
      <c r="C568" s="14"/>
      <c r="D568" s="14"/>
      <c r="E568" s="7">
        <v>2032.0</v>
      </c>
      <c r="F568" s="3" t="s">
        <v>1443</v>
      </c>
      <c r="G568" s="3"/>
      <c r="H568" s="3"/>
      <c r="I568" s="3"/>
      <c r="J568" s="3"/>
      <c r="K568" s="3"/>
      <c r="L568" s="3"/>
      <c r="M568" s="3"/>
      <c r="N568" s="3"/>
      <c r="O568" s="3" t="s">
        <v>128</v>
      </c>
      <c r="P568" s="3" t="s">
        <v>129</v>
      </c>
      <c r="Q568" s="3"/>
      <c r="R568" s="3"/>
      <c r="S568" s="8"/>
      <c r="T568" s="9"/>
      <c r="U568" s="10"/>
      <c r="V568" s="3"/>
      <c r="W568" s="3"/>
      <c r="X568" s="3"/>
      <c r="Y568" s="3"/>
      <c r="Z568" s="3"/>
    </row>
    <row r="569" ht="11.25" customHeight="1">
      <c r="A569" s="6"/>
      <c r="B569" s="6"/>
      <c r="C569" s="14"/>
      <c r="D569" s="14"/>
      <c r="E569" s="7">
        <v>2033.0</v>
      </c>
      <c r="F569" s="3" t="s">
        <v>1444</v>
      </c>
      <c r="G569" s="3"/>
      <c r="H569" s="3"/>
      <c r="I569" s="3"/>
      <c r="J569" s="3"/>
      <c r="K569" s="3"/>
      <c r="L569" s="3"/>
      <c r="M569" s="3"/>
      <c r="N569" s="3"/>
      <c r="O569" s="3" t="s">
        <v>128</v>
      </c>
      <c r="P569" s="3" t="s">
        <v>129</v>
      </c>
      <c r="Q569" s="3"/>
      <c r="R569" s="3"/>
      <c r="S569" s="8"/>
      <c r="T569" s="9"/>
      <c r="U569" s="10"/>
      <c r="V569" s="3"/>
      <c r="W569" s="3"/>
      <c r="X569" s="3"/>
      <c r="Y569" s="3"/>
      <c r="Z569" s="3"/>
    </row>
    <row r="570" ht="11.25" customHeight="1">
      <c r="A570" s="6"/>
      <c r="B570" s="6"/>
      <c r="C570" s="14"/>
      <c r="D570" s="14"/>
      <c r="E570" s="7">
        <v>2034.0</v>
      </c>
      <c r="F570" s="3" t="s">
        <v>1445</v>
      </c>
      <c r="G570" s="3"/>
      <c r="H570" s="3"/>
      <c r="I570" s="3"/>
      <c r="J570" s="3"/>
      <c r="K570" s="3"/>
      <c r="L570" s="3"/>
      <c r="M570" s="3"/>
      <c r="N570" s="3"/>
      <c r="O570" s="3" t="s">
        <v>128</v>
      </c>
      <c r="P570" s="3" t="s">
        <v>129</v>
      </c>
      <c r="Q570" s="3"/>
      <c r="R570" s="3"/>
      <c r="S570" s="8"/>
      <c r="T570" s="9"/>
      <c r="U570" s="10"/>
      <c r="V570" s="3"/>
      <c r="W570" s="3"/>
      <c r="X570" s="3"/>
      <c r="Y570" s="3"/>
      <c r="Z570" s="3"/>
    </row>
    <row r="571" ht="11.25" customHeight="1">
      <c r="A571" s="6"/>
      <c r="B571" s="6"/>
      <c r="C571" s="14"/>
      <c r="D571" s="14"/>
      <c r="E571" s="7">
        <v>2035.0</v>
      </c>
      <c r="F571" s="3" t="s">
        <v>1446</v>
      </c>
      <c r="G571" s="3"/>
      <c r="H571" s="3"/>
      <c r="I571" s="3"/>
      <c r="J571" s="3"/>
      <c r="K571" s="3"/>
      <c r="L571" s="3"/>
      <c r="M571" s="3"/>
      <c r="N571" s="3"/>
      <c r="O571" s="3" t="s">
        <v>128</v>
      </c>
      <c r="P571" s="3" t="s">
        <v>129</v>
      </c>
      <c r="Q571" s="3"/>
      <c r="R571" s="3"/>
      <c r="S571" s="8"/>
      <c r="T571" s="9"/>
      <c r="U571" s="10"/>
      <c r="V571" s="3"/>
      <c r="W571" s="3"/>
      <c r="X571" s="3"/>
      <c r="Y571" s="3"/>
      <c r="Z571" s="3"/>
    </row>
    <row r="572" ht="11.25" customHeight="1">
      <c r="A572" s="6"/>
      <c r="B572" s="6"/>
      <c r="C572" s="14"/>
      <c r="D572" s="14"/>
      <c r="E572" s="7">
        <v>2036.0</v>
      </c>
      <c r="F572" s="3" t="s">
        <v>1447</v>
      </c>
      <c r="G572" s="3"/>
      <c r="H572" s="3"/>
      <c r="I572" s="3"/>
      <c r="J572" s="3"/>
      <c r="K572" s="3"/>
      <c r="L572" s="3"/>
      <c r="M572" s="3"/>
      <c r="N572" s="3"/>
      <c r="O572" s="3" t="s">
        <v>128</v>
      </c>
      <c r="P572" s="3" t="s">
        <v>129</v>
      </c>
      <c r="Q572" s="3"/>
      <c r="R572" s="3"/>
      <c r="S572" s="8"/>
      <c r="T572" s="9"/>
      <c r="U572" s="10"/>
      <c r="V572" s="3"/>
      <c r="W572" s="3"/>
      <c r="X572" s="3"/>
      <c r="Y572" s="3"/>
      <c r="Z572" s="3"/>
    </row>
    <row r="573" ht="11.25" customHeight="1">
      <c r="A573" s="6"/>
      <c r="B573" s="6"/>
      <c r="C573" s="14"/>
      <c r="D573" s="14"/>
      <c r="E573" s="7"/>
      <c r="F573" s="3"/>
      <c r="G573" s="3"/>
      <c r="H573" s="3"/>
      <c r="I573" s="3"/>
      <c r="J573" s="3"/>
      <c r="K573" s="3"/>
      <c r="L573" s="3"/>
      <c r="M573" s="3"/>
      <c r="N573" s="3"/>
      <c r="O573" s="3"/>
      <c r="P573" s="3"/>
      <c r="Q573" s="3"/>
      <c r="R573" s="3"/>
      <c r="S573" s="8"/>
      <c r="T573" s="9"/>
      <c r="U573" s="10"/>
      <c r="V573" s="3"/>
      <c r="W573" s="3"/>
      <c r="X573" s="3"/>
      <c r="Y573" s="3"/>
      <c r="Z573" s="3"/>
    </row>
    <row r="574" ht="11.25" customHeight="1">
      <c r="A574" s="6"/>
      <c r="B574" s="6"/>
      <c r="C574" s="14"/>
      <c r="D574" s="14"/>
      <c r="E574" s="7"/>
      <c r="F574" s="3"/>
      <c r="G574" s="3"/>
      <c r="H574" s="3"/>
      <c r="I574" s="3"/>
      <c r="J574" s="3"/>
      <c r="K574" s="3"/>
      <c r="L574" s="3"/>
      <c r="M574" s="3"/>
      <c r="N574" s="3"/>
      <c r="O574" s="3"/>
      <c r="P574" s="3"/>
      <c r="Q574" s="3"/>
      <c r="R574" s="3"/>
      <c r="S574" s="8"/>
      <c r="T574" s="9"/>
      <c r="U574" s="10"/>
      <c r="V574" s="3"/>
      <c r="W574" s="3"/>
      <c r="X574" s="3"/>
      <c r="Y574" s="3"/>
      <c r="Z574" s="3"/>
    </row>
    <row r="575" ht="11.25" customHeight="1">
      <c r="A575" s="6"/>
      <c r="B575" s="6"/>
      <c r="C575" s="14"/>
      <c r="D575" s="14"/>
      <c r="E575" s="7"/>
      <c r="F575" s="3"/>
      <c r="G575" s="3"/>
      <c r="H575" s="3"/>
      <c r="I575" s="3"/>
      <c r="J575" s="3"/>
      <c r="K575" s="3"/>
      <c r="L575" s="3"/>
      <c r="M575" s="3"/>
      <c r="N575" s="3"/>
      <c r="O575" s="3"/>
      <c r="P575" s="3"/>
      <c r="Q575" s="3"/>
      <c r="R575" s="3"/>
      <c r="S575" s="8"/>
      <c r="T575" s="9"/>
      <c r="U575" s="10"/>
      <c r="V575" s="3"/>
      <c r="W575" s="3"/>
      <c r="X575" s="3"/>
      <c r="Y575" s="3"/>
      <c r="Z575" s="3"/>
    </row>
    <row r="576" ht="11.25" customHeight="1">
      <c r="A576" s="6"/>
      <c r="B576" s="6"/>
      <c r="C576" s="14"/>
      <c r="D576" s="14"/>
      <c r="E576" s="7"/>
      <c r="F576" s="3"/>
      <c r="G576" s="3"/>
      <c r="H576" s="3"/>
      <c r="I576" s="3"/>
      <c r="J576" s="3"/>
      <c r="K576" s="3"/>
      <c r="L576" s="3"/>
      <c r="M576" s="3"/>
      <c r="N576" s="3"/>
      <c r="O576" s="3"/>
      <c r="P576" s="3"/>
      <c r="Q576" s="3"/>
      <c r="R576" s="3"/>
      <c r="S576" s="8"/>
      <c r="T576" s="9"/>
      <c r="U576" s="10"/>
      <c r="V576" s="3"/>
      <c r="W576" s="3"/>
      <c r="X576" s="3"/>
      <c r="Y576" s="3"/>
      <c r="Z576" s="3"/>
    </row>
    <row r="577" ht="11.25" customHeight="1">
      <c r="A577" s="6"/>
      <c r="B577" s="6"/>
      <c r="C577" s="14"/>
      <c r="D577" s="14"/>
      <c r="E577" s="7"/>
      <c r="F577" s="3"/>
      <c r="G577" s="3"/>
      <c r="H577" s="3"/>
      <c r="I577" s="3"/>
      <c r="J577" s="3"/>
      <c r="K577" s="3"/>
      <c r="L577" s="3"/>
      <c r="M577" s="3"/>
      <c r="N577" s="3"/>
      <c r="O577" s="3"/>
      <c r="P577" s="3"/>
      <c r="Q577" s="3"/>
      <c r="R577" s="3"/>
      <c r="S577" s="8"/>
      <c r="T577" s="9"/>
      <c r="U577" s="10"/>
      <c r="V577" s="3"/>
      <c r="W577" s="3"/>
      <c r="X577" s="3"/>
      <c r="Y577" s="3"/>
      <c r="Z577" s="3"/>
    </row>
    <row r="578" ht="11.25" customHeight="1">
      <c r="A578" s="6"/>
      <c r="B578" s="6"/>
      <c r="C578" s="14"/>
      <c r="D578" s="14"/>
      <c r="E578" s="7"/>
      <c r="F578" s="3"/>
      <c r="G578" s="3"/>
      <c r="H578" s="3"/>
      <c r="I578" s="3"/>
      <c r="J578" s="3"/>
      <c r="K578" s="3"/>
      <c r="L578" s="3"/>
      <c r="M578" s="3"/>
      <c r="N578" s="3"/>
      <c r="O578" s="3"/>
      <c r="P578" s="3"/>
      <c r="Q578" s="3"/>
      <c r="R578" s="3"/>
      <c r="S578" s="8"/>
      <c r="T578" s="9"/>
      <c r="U578" s="10"/>
      <c r="V578" s="3"/>
      <c r="W578" s="3"/>
      <c r="X578" s="3"/>
      <c r="Y578" s="3"/>
      <c r="Z578" s="3"/>
    </row>
    <row r="579" ht="11.25" customHeight="1">
      <c r="A579" s="6"/>
      <c r="B579" s="6"/>
      <c r="C579" s="14"/>
      <c r="D579" s="14"/>
      <c r="E579" s="7"/>
      <c r="F579" s="3"/>
      <c r="G579" s="3"/>
      <c r="H579" s="3"/>
      <c r="I579" s="3"/>
      <c r="J579" s="3"/>
      <c r="K579" s="3"/>
      <c r="L579" s="3"/>
      <c r="M579" s="3"/>
      <c r="N579" s="3"/>
      <c r="O579" s="3"/>
      <c r="P579" s="3"/>
      <c r="Q579" s="3"/>
      <c r="R579" s="3"/>
      <c r="S579" s="8"/>
      <c r="T579" s="9"/>
      <c r="U579" s="10"/>
      <c r="V579" s="3"/>
      <c r="W579" s="3"/>
      <c r="X579" s="3"/>
      <c r="Y579" s="3"/>
      <c r="Z579" s="3"/>
    </row>
    <row r="580" ht="11.25" customHeight="1">
      <c r="A580" s="6"/>
      <c r="B580" s="6"/>
      <c r="C580" s="14"/>
      <c r="D580" s="14"/>
      <c r="E580" s="7"/>
      <c r="F580" s="3"/>
      <c r="G580" s="3"/>
      <c r="H580" s="3"/>
      <c r="I580" s="3"/>
      <c r="J580" s="3"/>
      <c r="K580" s="3"/>
      <c r="L580" s="3"/>
      <c r="M580" s="3"/>
      <c r="N580" s="3"/>
      <c r="O580" s="3"/>
      <c r="P580" s="3"/>
      <c r="Q580" s="3"/>
      <c r="R580" s="3"/>
      <c r="S580" s="8"/>
      <c r="T580" s="9"/>
      <c r="U580" s="10"/>
      <c r="V580" s="3"/>
      <c r="W580" s="3"/>
      <c r="X580" s="3"/>
      <c r="Y580" s="3"/>
      <c r="Z580" s="3"/>
    </row>
    <row r="581" ht="11.25" customHeight="1">
      <c r="A581" s="6"/>
      <c r="B581" s="6"/>
      <c r="C581" s="14"/>
      <c r="D581" s="14"/>
      <c r="E581" s="7"/>
      <c r="F581" s="3"/>
      <c r="G581" s="3"/>
      <c r="H581" s="3"/>
      <c r="I581" s="3"/>
      <c r="J581" s="3"/>
      <c r="K581" s="3"/>
      <c r="L581" s="3"/>
      <c r="M581" s="3"/>
      <c r="N581" s="3"/>
      <c r="O581" s="3"/>
      <c r="P581" s="3"/>
      <c r="Q581" s="3"/>
      <c r="R581" s="3"/>
      <c r="S581" s="8"/>
      <c r="T581" s="9"/>
      <c r="U581" s="10"/>
      <c r="V581" s="3"/>
      <c r="W581" s="3"/>
      <c r="X581" s="3"/>
      <c r="Y581" s="3"/>
      <c r="Z581" s="3"/>
    </row>
    <row r="582" ht="11.25" customHeight="1">
      <c r="A582" s="6"/>
      <c r="B582" s="6"/>
      <c r="C582" s="14"/>
      <c r="D582" s="14"/>
      <c r="E582" s="7"/>
      <c r="F582" s="3"/>
      <c r="G582" s="3"/>
      <c r="H582" s="3"/>
      <c r="I582" s="3"/>
      <c r="J582" s="3"/>
      <c r="K582" s="3"/>
      <c r="L582" s="3"/>
      <c r="M582" s="3"/>
      <c r="N582" s="3"/>
      <c r="O582" s="3"/>
      <c r="P582" s="3"/>
      <c r="Q582" s="3"/>
      <c r="R582" s="3"/>
      <c r="S582" s="8"/>
      <c r="T582" s="9"/>
      <c r="U582" s="10"/>
      <c r="V582" s="3"/>
      <c r="W582" s="3"/>
      <c r="X582" s="3"/>
      <c r="Y582" s="3"/>
      <c r="Z582" s="3"/>
    </row>
    <row r="583" ht="11.25" customHeight="1">
      <c r="A583" s="6"/>
      <c r="B583" s="6"/>
      <c r="C583" s="14"/>
      <c r="D583" s="14"/>
      <c r="E583" s="7"/>
      <c r="F583" s="3"/>
      <c r="G583" s="3"/>
      <c r="H583" s="3"/>
      <c r="I583" s="3"/>
      <c r="J583" s="3"/>
      <c r="K583" s="3"/>
      <c r="L583" s="3"/>
      <c r="M583" s="3"/>
      <c r="N583" s="3"/>
      <c r="O583" s="3"/>
      <c r="P583" s="3"/>
      <c r="Q583" s="3"/>
      <c r="R583" s="3"/>
      <c r="S583" s="8"/>
      <c r="T583" s="9"/>
      <c r="U583" s="10"/>
      <c r="V583" s="3"/>
      <c r="W583" s="3"/>
      <c r="X583" s="3"/>
      <c r="Y583" s="3"/>
      <c r="Z583" s="3"/>
    </row>
    <row r="584" ht="11.25" customHeight="1">
      <c r="A584" s="6"/>
      <c r="B584" s="6"/>
      <c r="C584" s="14"/>
      <c r="D584" s="14"/>
      <c r="E584" s="7"/>
      <c r="F584" s="3"/>
      <c r="G584" s="3"/>
      <c r="H584" s="3"/>
      <c r="I584" s="3"/>
      <c r="J584" s="3"/>
      <c r="K584" s="3"/>
      <c r="L584" s="3"/>
      <c r="M584" s="3"/>
      <c r="N584" s="3"/>
      <c r="O584" s="3"/>
      <c r="P584" s="3"/>
      <c r="Q584" s="3"/>
      <c r="R584" s="3"/>
      <c r="S584" s="8"/>
      <c r="T584" s="9"/>
      <c r="U584" s="10"/>
      <c r="V584" s="3"/>
      <c r="W584" s="3"/>
      <c r="X584" s="3"/>
      <c r="Y584" s="3"/>
      <c r="Z584" s="3"/>
    </row>
    <row r="585" ht="11.25" customHeight="1">
      <c r="A585" s="6"/>
      <c r="B585" s="6"/>
      <c r="C585" s="14"/>
      <c r="D585" s="14"/>
      <c r="E585" s="7"/>
      <c r="F585" s="3"/>
      <c r="G585" s="3"/>
      <c r="H585" s="3"/>
      <c r="I585" s="3"/>
      <c r="J585" s="3"/>
      <c r="K585" s="3"/>
      <c r="L585" s="3"/>
      <c r="M585" s="3"/>
      <c r="N585" s="3"/>
      <c r="O585" s="3"/>
      <c r="P585" s="3"/>
      <c r="Q585" s="3"/>
      <c r="R585" s="3"/>
      <c r="S585" s="8"/>
      <c r="T585" s="9"/>
      <c r="U585" s="10"/>
      <c r="V585" s="3"/>
      <c r="W585" s="3"/>
      <c r="X585" s="3"/>
      <c r="Y585" s="3"/>
      <c r="Z585" s="3"/>
    </row>
    <row r="586" ht="11.25" customHeight="1">
      <c r="A586" s="6"/>
      <c r="B586" s="6"/>
      <c r="C586" s="14"/>
      <c r="D586" s="14"/>
      <c r="E586" s="7"/>
      <c r="F586" s="3"/>
      <c r="G586" s="3"/>
      <c r="H586" s="3"/>
      <c r="I586" s="3"/>
      <c r="J586" s="3"/>
      <c r="K586" s="3"/>
      <c r="L586" s="3"/>
      <c r="M586" s="3"/>
      <c r="N586" s="3"/>
      <c r="O586" s="3"/>
      <c r="P586" s="3"/>
      <c r="Q586" s="3"/>
      <c r="R586" s="3"/>
      <c r="S586" s="8"/>
      <c r="T586" s="9"/>
      <c r="U586" s="10"/>
      <c r="V586" s="3"/>
      <c r="W586" s="3"/>
      <c r="X586" s="3"/>
      <c r="Y586" s="3"/>
      <c r="Z586" s="3"/>
    </row>
    <row r="587" ht="11.25" customHeight="1">
      <c r="A587" s="6"/>
      <c r="B587" s="6"/>
      <c r="C587" s="14"/>
      <c r="D587" s="14"/>
      <c r="E587" s="7"/>
      <c r="F587" s="3"/>
      <c r="G587" s="3"/>
      <c r="H587" s="3"/>
      <c r="I587" s="3"/>
      <c r="J587" s="3"/>
      <c r="K587" s="3"/>
      <c r="L587" s="3"/>
      <c r="M587" s="3"/>
      <c r="N587" s="3"/>
      <c r="O587" s="3"/>
      <c r="P587" s="3"/>
      <c r="Q587" s="3"/>
      <c r="R587" s="3"/>
      <c r="S587" s="8"/>
      <c r="T587" s="9"/>
      <c r="U587" s="10"/>
      <c r="V587" s="3"/>
      <c r="W587" s="3"/>
      <c r="X587" s="3"/>
      <c r="Y587" s="3"/>
      <c r="Z587" s="3"/>
    </row>
    <row r="588" ht="11.25" customHeight="1">
      <c r="A588" s="6"/>
      <c r="B588" s="6"/>
      <c r="C588" s="14"/>
      <c r="D588" s="14"/>
      <c r="E588" s="7"/>
      <c r="F588" s="3"/>
      <c r="G588" s="3"/>
      <c r="H588" s="3"/>
      <c r="I588" s="3"/>
      <c r="J588" s="3"/>
      <c r="K588" s="3"/>
      <c r="L588" s="3"/>
      <c r="M588" s="3"/>
      <c r="N588" s="3"/>
      <c r="O588" s="3"/>
      <c r="P588" s="3"/>
      <c r="Q588" s="3"/>
      <c r="R588" s="3"/>
      <c r="S588" s="8"/>
      <c r="T588" s="9"/>
      <c r="U588" s="10"/>
      <c r="V588" s="3"/>
      <c r="W588" s="3"/>
      <c r="X588" s="3"/>
      <c r="Y588" s="3"/>
      <c r="Z588" s="3"/>
    </row>
    <row r="589" ht="11.25" customHeight="1">
      <c r="A589" s="6"/>
      <c r="B589" s="6"/>
      <c r="C589" s="14"/>
      <c r="D589" s="14"/>
      <c r="E589" s="7"/>
      <c r="F589" s="3"/>
      <c r="G589" s="3"/>
      <c r="H589" s="3"/>
      <c r="I589" s="3"/>
      <c r="J589" s="3"/>
      <c r="K589" s="3"/>
      <c r="L589" s="3"/>
      <c r="M589" s="3"/>
      <c r="N589" s="3"/>
      <c r="O589" s="3"/>
      <c r="P589" s="3"/>
      <c r="Q589" s="3"/>
      <c r="R589" s="3"/>
      <c r="S589" s="8"/>
      <c r="T589" s="9"/>
      <c r="U589" s="10"/>
      <c r="V589" s="3"/>
      <c r="W589" s="3"/>
      <c r="X589" s="3"/>
      <c r="Y589" s="3"/>
      <c r="Z589" s="3"/>
    </row>
    <row r="590" ht="11.25" customHeight="1">
      <c r="A590" s="6"/>
      <c r="B590" s="6"/>
      <c r="C590" s="14"/>
      <c r="D590" s="14"/>
      <c r="E590" s="7"/>
      <c r="F590" s="3"/>
      <c r="G590" s="3"/>
      <c r="H590" s="3"/>
      <c r="I590" s="3"/>
      <c r="J590" s="3"/>
      <c r="K590" s="3"/>
      <c r="L590" s="3"/>
      <c r="M590" s="3"/>
      <c r="N590" s="3"/>
      <c r="O590" s="3"/>
      <c r="P590" s="3"/>
      <c r="Q590" s="3"/>
      <c r="R590" s="3"/>
      <c r="S590" s="8"/>
      <c r="T590" s="9"/>
      <c r="U590" s="10"/>
      <c r="V590" s="3"/>
      <c r="W590" s="3"/>
      <c r="X590" s="3"/>
      <c r="Y590" s="3"/>
      <c r="Z590" s="3"/>
    </row>
    <row r="591" ht="11.25" customHeight="1">
      <c r="A591" s="6"/>
      <c r="B591" s="6"/>
      <c r="C591" s="14"/>
      <c r="D591" s="14"/>
      <c r="E591" s="7"/>
      <c r="F591" s="3"/>
      <c r="G591" s="3"/>
      <c r="H591" s="3"/>
      <c r="I591" s="3"/>
      <c r="J591" s="3"/>
      <c r="K591" s="3"/>
      <c r="L591" s="3"/>
      <c r="M591" s="3"/>
      <c r="N591" s="3"/>
      <c r="O591" s="3"/>
      <c r="P591" s="3"/>
      <c r="Q591" s="3"/>
      <c r="R591" s="3"/>
      <c r="S591" s="8"/>
      <c r="T591" s="9"/>
      <c r="U591" s="10"/>
      <c r="V591" s="3"/>
      <c r="W591" s="3"/>
      <c r="X591" s="3"/>
      <c r="Y591" s="3"/>
      <c r="Z591" s="3"/>
    </row>
    <row r="592" ht="11.25" customHeight="1">
      <c r="A592" s="6"/>
      <c r="B592" s="6"/>
      <c r="C592" s="14"/>
      <c r="D592" s="14"/>
      <c r="E592" s="7"/>
      <c r="F592" s="3"/>
      <c r="G592" s="3"/>
      <c r="H592" s="3"/>
      <c r="I592" s="3"/>
      <c r="J592" s="3"/>
      <c r="K592" s="3"/>
      <c r="L592" s="3"/>
      <c r="M592" s="3"/>
      <c r="N592" s="3"/>
      <c r="O592" s="3"/>
      <c r="P592" s="3"/>
      <c r="Q592" s="3"/>
      <c r="R592" s="3"/>
      <c r="S592" s="8"/>
      <c r="T592" s="9"/>
      <c r="U592" s="10"/>
      <c r="V592" s="3"/>
      <c r="W592" s="3"/>
      <c r="X592" s="3"/>
      <c r="Y592" s="3"/>
      <c r="Z592" s="3"/>
    </row>
    <row r="593" ht="11.25" customHeight="1">
      <c r="A593" s="6"/>
      <c r="B593" s="6"/>
      <c r="C593" s="14"/>
      <c r="D593" s="14"/>
      <c r="E593" s="7"/>
      <c r="F593" s="3"/>
      <c r="G593" s="3"/>
      <c r="H593" s="3"/>
      <c r="I593" s="3"/>
      <c r="J593" s="3"/>
      <c r="K593" s="3"/>
      <c r="L593" s="3"/>
      <c r="M593" s="3"/>
      <c r="N593" s="3"/>
      <c r="O593" s="3"/>
      <c r="P593" s="3"/>
      <c r="Q593" s="3"/>
      <c r="R593" s="3"/>
      <c r="S593" s="8"/>
      <c r="T593" s="9"/>
      <c r="U593" s="10"/>
      <c r="V593" s="3"/>
      <c r="W593" s="3"/>
      <c r="X593" s="3"/>
      <c r="Y593" s="3"/>
      <c r="Z593" s="3"/>
    </row>
    <row r="594" ht="11.25" customHeight="1">
      <c r="A594" s="6"/>
      <c r="B594" s="6"/>
      <c r="C594" s="14"/>
      <c r="D594" s="14"/>
      <c r="E594" s="7"/>
      <c r="F594" s="3"/>
      <c r="G594" s="3"/>
      <c r="H594" s="3"/>
      <c r="I594" s="3"/>
      <c r="J594" s="3"/>
      <c r="K594" s="3"/>
      <c r="L594" s="3"/>
      <c r="M594" s="3"/>
      <c r="N594" s="3"/>
      <c r="O594" s="3"/>
      <c r="P594" s="3"/>
      <c r="Q594" s="3"/>
      <c r="R594" s="3"/>
      <c r="S594" s="8"/>
      <c r="T594" s="9"/>
      <c r="U594" s="10"/>
      <c r="V594" s="3"/>
      <c r="W594" s="3"/>
      <c r="X594" s="3"/>
      <c r="Y594" s="3"/>
      <c r="Z594" s="3"/>
    </row>
    <row r="595" ht="11.25" customHeight="1">
      <c r="A595" s="6"/>
      <c r="B595" s="6"/>
      <c r="C595" s="14"/>
      <c r="D595" s="14"/>
      <c r="E595" s="7"/>
      <c r="F595" s="3"/>
      <c r="G595" s="3"/>
      <c r="H595" s="3"/>
      <c r="I595" s="3"/>
      <c r="J595" s="3"/>
      <c r="K595" s="3"/>
      <c r="L595" s="3"/>
      <c r="M595" s="3"/>
      <c r="N595" s="3"/>
      <c r="O595" s="3"/>
      <c r="P595" s="3"/>
      <c r="Q595" s="3"/>
      <c r="R595" s="3"/>
      <c r="S595" s="8"/>
      <c r="T595" s="9"/>
      <c r="U595" s="10"/>
      <c r="V595" s="3"/>
      <c r="W595" s="3"/>
      <c r="X595" s="3"/>
      <c r="Y595" s="3"/>
      <c r="Z595" s="3"/>
    </row>
    <row r="596" ht="11.25" customHeight="1">
      <c r="A596" s="6"/>
      <c r="B596" s="6"/>
      <c r="C596" s="14"/>
      <c r="D596" s="14"/>
      <c r="E596" s="7"/>
      <c r="F596" s="3"/>
      <c r="G596" s="3"/>
      <c r="H596" s="3"/>
      <c r="I596" s="3"/>
      <c r="J596" s="3"/>
      <c r="K596" s="3"/>
      <c r="L596" s="3"/>
      <c r="M596" s="3"/>
      <c r="N596" s="3"/>
      <c r="O596" s="3"/>
      <c r="P596" s="3"/>
      <c r="Q596" s="3"/>
      <c r="R596" s="3"/>
      <c r="S596" s="8"/>
      <c r="T596" s="9"/>
      <c r="U596" s="10"/>
      <c r="V596" s="3"/>
      <c r="W596" s="3"/>
      <c r="X596" s="3"/>
      <c r="Y596" s="3"/>
      <c r="Z596" s="3"/>
    </row>
    <row r="597" ht="11.25" customHeight="1">
      <c r="A597" s="6"/>
      <c r="B597" s="6"/>
      <c r="C597" s="14"/>
      <c r="D597" s="14"/>
      <c r="E597" s="7"/>
      <c r="F597" s="3"/>
      <c r="G597" s="3"/>
      <c r="H597" s="3"/>
      <c r="I597" s="3"/>
      <c r="J597" s="3"/>
      <c r="K597" s="3"/>
      <c r="L597" s="3"/>
      <c r="M597" s="3"/>
      <c r="N597" s="3"/>
      <c r="O597" s="3"/>
      <c r="P597" s="3"/>
      <c r="Q597" s="3"/>
      <c r="R597" s="3"/>
      <c r="S597" s="8"/>
      <c r="T597" s="9"/>
      <c r="U597" s="10"/>
      <c r="V597" s="3"/>
      <c r="W597" s="3"/>
      <c r="X597" s="3"/>
      <c r="Y597" s="3"/>
      <c r="Z597" s="3"/>
    </row>
    <row r="598" ht="11.25" customHeight="1">
      <c r="A598" s="6"/>
      <c r="B598" s="6"/>
      <c r="C598" s="14"/>
      <c r="D598" s="14"/>
      <c r="E598" s="7"/>
      <c r="F598" s="3"/>
      <c r="G598" s="3"/>
      <c r="H598" s="3"/>
      <c r="I598" s="3"/>
      <c r="J598" s="3"/>
      <c r="K598" s="3"/>
      <c r="L598" s="3"/>
      <c r="M598" s="3"/>
      <c r="N598" s="3"/>
      <c r="O598" s="3"/>
      <c r="P598" s="3"/>
      <c r="Q598" s="3"/>
      <c r="R598" s="3"/>
      <c r="S598" s="8"/>
      <c r="T598" s="9"/>
      <c r="U598" s="10"/>
      <c r="V598" s="3"/>
      <c r="W598" s="3"/>
      <c r="X598" s="3"/>
      <c r="Y598" s="3"/>
      <c r="Z598" s="3"/>
    </row>
    <row r="599" ht="11.25" customHeight="1">
      <c r="A599" s="6"/>
      <c r="B599" s="6"/>
      <c r="C599" s="14"/>
      <c r="D599" s="14"/>
      <c r="E599" s="7"/>
      <c r="F599" s="3"/>
      <c r="G599" s="3"/>
      <c r="H599" s="3"/>
      <c r="I599" s="3"/>
      <c r="J599" s="3"/>
      <c r="K599" s="3"/>
      <c r="L599" s="3"/>
      <c r="M599" s="3"/>
      <c r="N599" s="3"/>
      <c r="O599" s="3"/>
      <c r="P599" s="3"/>
      <c r="Q599" s="3"/>
      <c r="R599" s="3"/>
      <c r="S599" s="8"/>
      <c r="T599" s="9"/>
      <c r="U599" s="10"/>
      <c r="V599" s="3"/>
      <c r="W599" s="3"/>
      <c r="X599" s="3"/>
      <c r="Y599" s="3"/>
      <c r="Z599" s="3"/>
    </row>
    <row r="600" ht="11.25" customHeight="1">
      <c r="A600" s="6"/>
      <c r="B600" s="6"/>
      <c r="C600" s="14"/>
      <c r="D600" s="14"/>
      <c r="E600" s="7"/>
      <c r="F600" s="3"/>
      <c r="G600" s="3"/>
      <c r="H600" s="3"/>
      <c r="I600" s="3"/>
      <c r="J600" s="3"/>
      <c r="K600" s="3"/>
      <c r="L600" s="3"/>
      <c r="M600" s="3"/>
      <c r="N600" s="3"/>
      <c r="O600" s="3"/>
      <c r="P600" s="3"/>
      <c r="Q600" s="3"/>
      <c r="R600" s="3"/>
      <c r="S600" s="8"/>
      <c r="T600" s="9"/>
      <c r="U600" s="10"/>
      <c r="V600" s="3"/>
      <c r="W600" s="3"/>
      <c r="X600" s="3"/>
      <c r="Y600" s="3"/>
      <c r="Z600" s="3"/>
    </row>
    <row r="601" ht="11.25" customHeight="1">
      <c r="A601" s="6"/>
      <c r="B601" s="6"/>
      <c r="C601" s="14"/>
      <c r="D601" s="14"/>
      <c r="E601" s="7"/>
      <c r="F601" s="3"/>
      <c r="G601" s="3"/>
      <c r="H601" s="3"/>
      <c r="I601" s="3"/>
      <c r="J601" s="3"/>
      <c r="K601" s="3"/>
      <c r="L601" s="3"/>
      <c r="M601" s="3"/>
      <c r="N601" s="3"/>
      <c r="O601" s="3"/>
      <c r="P601" s="3"/>
      <c r="Q601" s="3"/>
      <c r="R601" s="3"/>
      <c r="S601" s="8"/>
      <c r="T601" s="9"/>
      <c r="U601" s="10"/>
      <c r="V601" s="3"/>
      <c r="W601" s="3"/>
      <c r="X601" s="3"/>
      <c r="Y601" s="3"/>
      <c r="Z601" s="3"/>
    </row>
    <row r="602" ht="11.25" customHeight="1">
      <c r="A602" s="6"/>
      <c r="B602" s="6"/>
      <c r="C602" s="14"/>
      <c r="D602" s="14"/>
      <c r="E602" s="7"/>
      <c r="F602" s="3"/>
      <c r="G602" s="3"/>
      <c r="H602" s="3"/>
      <c r="I602" s="3"/>
      <c r="J602" s="3"/>
      <c r="K602" s="3"/>
      <c r="L602" s="3"/>
      <c r="M602" s="3"/>
      <c r="N602" s="3"/>
      <c r="O602" s="3"/>
      <c r="P602" s="3"/>
      <c r="Q602" s="3"/>
      <c r="R602" s="3"/>
      <c r="S602" s="8"/>
      <c r="T602" s="9"/>
      <c r="U602" s="10"/>
      <c r="V602" s="3"/>
      <c r="W602" s="3"/>
      <c r="X602" s="3"/>
      <c r="Y602" s="3"/>
      <c r="Z602" s="3"/>
    </row>
    <row r="603" ht="11.25" customHeight="1">
      <c r="A603" s="6"/>
      <c r="B603" s="6"/>
      <c r="C603" s="14"/>
      <c r="D603" s="14"/>
      <c r="E603" s="7"/>
      <c r="F603" s="3"/>
      <c r="G603" s="3"/>
      <c r="H603" s="3"/>
      <c r="I603" s="3"/>
      <c r="J603" s="3"/>
      <c r="K603" s="3"/>
      <c r="L603" s="3"/>
      <c r="M603" s="3"/>
      <c r="N603" s="3"/>
      <c r="O603" s="3"/>
      <c r="P603" s="3"/>
      <c r="Q603" s="3"/>
      <c r="R603" s="3"/>
      <c r="S603" s="8"/>
      <c r="T603" s="9"/>
      <c r="U603" s="10"/>
      <c r="V603" s="3"/>
      <c r="W603" s="3"/>
      <c r="X603" s="3"/>
      <c r="Y603" s="3"/>
      <c r="Z603" s="3"/>
    </row>
    <row r="604" ht="11.25" customHeight="1">
      <c r="A604" s="6"/>
      <c r="B604" s="6"/>
      <c r="C604" s="14"/>
      <c r="D604" s="14"/>
      <c r="E604" s="7"/>
      <c r="F604" s="3"/>
      <c r="G604" s="3"/>
      <c r="H604" s="3"/>
      <c r="I604" s="3"/>
      <c r="J604" s="3"/>
      <c r="K604" s="3"/>
      <c r="L604" s="3"/>
      <c r="M604" s="3"/>
      <c r="N604" s="3"/>
      <c r="O604" s="3"/>
      <c r="P604" s="3"/>
      <c r="Q604" s="3"/>
      <c r="R604" s="3"/>
      <c r="S604" s="8"/>
      <c r="T604" s="9"/>
      <c r="U604" s="10"/>
      <c r="V604" s="3"/>
      <c r="W604" s="3"/>
      <c r="X604" s="3"/>
      <c r="Y604" s="3"/>
      <c r="Z604" s="3"/>
    </row>
    <row r="605" ht="11.25" customHeight="1">
      <c r="A605" s="6"/>
      <c r="B605" s="6"/>
      <c r="C605" s="14"/>
      <c r="D605" s="14"/>
      <c r="E605" s="7"/>
      <c r="F605" s="3"/>
      <c r="G605" s="3"/>
      <c r="H605" s="3"/>
      <c r="I605" s="3"/>
      <c r="J605" s="3"/>
      <c r="K605" s="3"/>
      <c r="L605" s="3"/>
      <c r="M605" s="3"/>
      <c r="N605" s="3"/>
      <c r="O605" s="3"/>
      <c r="P605" s="3"/>
      <c r="Q605" s="3"/>
      <c r="R605" s="3"/>
      <c r="S605" s="8"/>
      <c r="T605" s="9"/>
      <c r="U605" s="10"/>
      <c r="V605" s="3"/>
      <c r="W605" s="3"/>
      <c r="X605" s="3"/>
      <c r="Y605" s="3"/>
      <c r="Z605" s="3"/>
    </row>
    <row r="606" ht="11.25" customHeight="1">
      <c r="A606" s="6"/>
      <c r="B606" s="6"/>
      <c r="C606" s="14"/>
      <c r="D606" s="14"/>
      <c r="E606" s="7"/>
      <c r="F606" s="3"/>
      <c r="G606" s="3"/>
      <c r="H606" s="3"/>
      <c r="I606" s="3"/>
      <c r="J606" s="3"/>
      <c r="K606" s="3"/>
      <c r="L606" s="3"/>
      <c r="M606" s="3"/>
      <c r="N606" s="3"/>
      <c r="O606" s="3"/>
      <c r="P606" s="3"/>
      <c r="Q606" s="3"/>
      <c r="R606" s="3"/>
      <c r="S606" s="8"/>
      <c r="T606" s="9"/>
      <c r="U606" s="10"/>
      <c r="V606" s="3"/>
      <c r="W606" s="3"/>
      <c r="X606" s="3"/>
      <c r="Y606" s="3"/>
      <c r="Z606" s="3"/>
    </row>
    <row r="607" ht="11.25" customHeight="1">
      <c r="A607" s="6"/>
      <c r="B607" s="6"/>
      <c r="C607" s="14"/>
      <c r="D607" s="14"/>
      <c r="E607" s="7"/>
      <c r="F607" s="3"/>
      <c r="G607" s="3"/>
      <c r="H607" s="3"/>
      <c r="I607" s="3"/>
      <c r="J607" s="3"/>
      <c r="K607" s="3"/>
      <c r="L607" s="3"/>
      <c r="M607" s="3"/>
      <c r="N607" s="3"/>
      <c r="O607" s="3"/>
      <c r="P607" s="3"/>
      <c r="Q607" s="3"/>
      <c r="R607" s="3"/>
      <c r="S607" s="8"/>
      <c r="T607" s="9"/>
      <c r="U607" s="10"/>
      <c r="V607" s="3"/>
      <c r="W607" s="3"/>
      <c r="X607" s="3"/>
      <c r="Y607" s="3"/>
      <c r="Z607" s="3"/>
    </row>
    <row r="608" ht="11.25" customHeight="1">
      <c r="A608" s="6"/>
      <c r="B608" s="6"/>
      <c r="C608" s="14"/>
      <c r="D608" s="14"/>
      <c r="E608" s="7"/>
      <c r="F608" s="3"/>
      <c r="G608" s="3"/>
      <c r="H608" s="3"/>
      <c r="I608" s="3"/>
      <c r="J608" s="3"/>
      <c r="K608" s="3"/>
      <c r="L608" s="3"/>
      <c r="M608" s="3"/>
      <c r="N608" s="3"/>
      <c r="O608" s="3"/>
      <c r="P608" s="3"/>
      <c r="Q608" s="3"/>
      <c r="R608" s="3"/>
      <c r="S608" s="8"/>
      <c r="T608" s="9"/>
      <c r="U608" s="10"/>
      <c r="V608" s="3"/>
      <c r="W608" s="3"/>
      <c r="X608" s="3"/>
      <c r="Y608" s="3"/>
      <c r="Z608" s="3"/>
    </row>
    <row r="609" ht="11.25" customHeight="1">
      <c r="A609" s="6"/>
      <c r="B609" s="6"/>
      <c r="C609" s="14"/>
      <c r="D609" s="14"/>
      <c r="E609" s="7"/>
      <c r="F609" s="3"/>
      <c r="G609" s="3"/>
      <c r="H609" s="3"/>
      <c r="I609" s="3"/>
      <c r="J609" s="3"/>
      <c r="K609" s="3"/>
      <c r="L609" s="3"/>
      <c r="M609" s="3"/>
      <c r="N609" s="3"/>
      <c r="O609" s="3"/>
      <c r="P609" s="3"/>
      <c r="Q609" s="3"/>
      <c r="R609" s="3"/>
      <c r="S609" s="8"/>
      <c r="T609" s="9"/>
      <c r="U609" s="10"/>
      <c r="V609" s="3"/>
      <c r="W609" s="3"/>
      <c r="X609" s="3"/>
      <c r="Y609" s="3"/>
      <c r="Z609" s="3"/>
    </row>
    <row r="610" ht="11.25" customHeight="1">
      <c r="A610" s="6"/>
      <c r="B610" s="6"/>
      <c r="C610" s="14"/>
      <c r="D610" s="14"/>
      <c r="E610" s="7"/>
      <c r="F610" s="3"/>
      <c r="G610" s="3"/>
      <c r="H610" s="3"/>
      <c r="I610" s="3"/>
      <c r="J610" s="3"/>
      <c r="K610" s="3"/>
      <c r="L610" s="3"/>
      <c r="M610" s="3"/>
      <c r="N610" s="3"/>
      <c r="O610" s="3"/>
      <c r="P610" s="3"/>
      <c r="Q610" s="3"/>
      <c r="R610" s="3"/>
      <c r="S610" s="8"/>
      <c r="T610" s="9"/>
      <c r="U610" s="10"/>
      <c r="V610" s="3"/>
      <c r="W610" s="3"/>
      <c r="X610" s="3"/>
      <c r="Y610" s="3"/>
      <c r="Z610" s="3"/>
    </row>
    <row r="611" ht="11.25" customHeight="1">
      <c r="A611" s="6"/>
      <c r="B611" s="6"/>
      <c r="C611" s="14"/>
      <c r="D611" s="14"/>
      <c r="E611" s="7"/>
      <c r="F611" s="3"/>
      <c r="G611" s="3"/>
      <c r="H611" s="3"/>
      <c r="I611" s="3"/>
      <c r="J611" s="3"/>
      <c r="K611" s="3"/>
      <c r="L611" s="3"/>
      <c r="M611" s="3"/>
      <c r="N611" s="3"/>
      <c r="O611" s="3"/>
      <c r="P611" s="3"/>
      <c r="Q611" s="3"/>
      <c r="R611" s="3"/>
      <c r="S611" s="8"/>
      <c r="T611" s="9"/>
      <c r="U611" s="10"/>
      <c r="V611" s="3"/>
      <c r="W611" s="3"/>
      <c r="X611" s="3"/>
      <c r="Y611" s="3"/>
      <c r="Z611" s="3"/>
    </row>
    <row r="612" ht="11.25" customHeight="1">
      <c r="A612" s="6"/>
      <c r="B612" s="6"/>
      <c r="C612" s="14"/>
      <c r="D612" s="14"/>
      <c r="E612" s="7"/>
      <c r="F612" s="3"/>
      <c r="G612" s="3"/>
      <c r="H612" s="3"/>
      <c r="I612" s="3"/>
      <c r="J612" s="3"/>
      <c r="K612" s="3"/>
      <c r="L612" s="3"/>
      <c r="M612" s="3"/>
      <c r="N612" s="3"/>
      <c r="O612" s="3"/>
      <c r="P612" s="3"/>
      <c r="Q612" s="3"/>
      <c r="R612" s="3"/>
      <c r="S612" s="8"/>
      <c r="T612" s="9"/>
      <c r="U612" s="10"/>
      <c r="V612" s="3"/>
      <c r="W612" s="3"/>
      <c r="X612" s="3"/>
      <c r="Y612" s="3"/>
      <c r="Z612" s="3"/>
    </row>
    <row r="613" ht="11.25" customHeight="1">
      <c r="A613" s="6"/>
      <c r="B613" s="6"/>
      <c r="C613" s="14"/>
      <c r="D613" s="14"/>
      <c r="E613" s="7"/>
      <c r="F613" s="3"/>
      <c r="G613" s="3"/>
      <c r="H613" s="3"/>
      <c r="I613" s="3"/>
      <c r="J613" s="3"/>
      <c r="K613" s="3"/>
      <c r="L613" s="3"/>
      <c r="M613" s="3"/>
      <c r="N613" s="3"/>
      <c r="O613" s="3"/>
      <c r="P613" s="3"/>
      <c r="Q613" s="3"/>
      <c r="R613" s="3"/>
      <c r="S613" s="8"/>
      <c r="T613" s="9"/>
      <c r="U613" s="10"/>
      <c r="V613" s="3"/>
      <c r="W613" s="3"/>
      <c r="X613" s="3"/>
      <c r="Y613" s="3"/>
      <c r="Z613" s="3"/>
    </row>
    <row r="614" ht="11.25" customHeight="1">
      <c r="A614" s="6"/>
      <c r="B614" s="6"/>
      <c r="C614" s="14"/>
      <c r="D614" s="14"/>
      <c r="E614" s="7"/>
      <c r="F614" s="3"/>
      <c r="G614" s="3"/>
      <c r="H614" s="3"/>
      <c r="I614" s="3"/>
      <c r="J614" s="3"/>
      <c r="K614" s="3"/>
      <c r="L614" s="3"/>
      <c r="M614" s="3"/>
      <c r="N614" s="3"/>
      <c r="O614" s="3"/>
      <c r="P614" s="3"/>
      <c r="Q614" s="3"/>
      <c r="R614" s="3"/>
      <c r="S614" s="8"/>
      <c r="T614" s="9"/>
      <c r="U614" s="10"/>
      <c r="V614" s="3"/>
      <c r="W614" s="3"/>
      <c r="X614" s="3"/>
      <c r="Y614" s="3"/>
      <c r="Z614" s="3"/>
    </row>
    <row r="615" ht="11.25" customHeight="1">
      <c r="A615" s="6"/>
      <c r="B615" s="6"/>
      <c r="C615" s="14"/>
      <c r="D615" s="14"/>
      <c r="E615" s="7"/>
      <c r="F615" s="3"/>
      <c r="G615" s="3"/>
      <c r="H615" s="3"/>
      <c r="I615" s="3"/>
      <c r="J615" s="3"/>
      <c r="K615" s="3"/>
      <c r="L615" s="3"/>
      <c r="M615" s="3"/>
      <c r="N615" s="3"/>
      <c r="O615" s="3"/>
      <c r="P615" s="3"/>
      <c r="Q615" s="3"/>
      <c r="R615" s="3"/>
      <c r="S615" s="8"/>
      <c r="T615" s="9"/>
      <c r="U615" s="10"/>
      <c r="V615" s="3"/>
      <c r="W615" s="3"/>
      <c r="X615" s="3"/>
      <c r="Y615" s="3"/>
      <c r="Z615" s="3"/>
    </row>
    <row r="616" ht="11.25" customHeight="1">
      <c r="A616" s="6"/>
      <c r="B616" s="6"/>
      <c r="C616" s="14"/>
      <c r="D616" s="14"/>
      <c r="E616" s="7"/>
      <c r="F616" s="3"/>
      <c r="G616" s="3"/>
      <c r="H616" s="3"/>
      <c r="I616" s="3"/>
      <c r="J616" s="3"/>
      <c r="K616" s="3"/>
      <c r="L616" s="3"/>
      <c r="M616" s="3"/>
      <c r="N616" s="3"/>
      <c r="O616" s="3"/>
      <c r="P616" s="3"/>
      <c r="Q616" s="3"/>
      <c r="R616" s="3"/>
      <c r="S616" s="8"/>
      <c r="T616" s="9"/>
      <c r="U616" s="10"/>
      <c r="V616" s="3"/>
      <c r="W616" s="3"/>
      <c r="X616" s="3"/>
      <c r="Y616" s="3"/>
      <c r="Z616" s="3"/>
    </row>
    <row r="617" ht="11.25" customHeight="1">
      <c r="A617" s="6"/>
      <c r="B617" s="6"/>
      <c r="C617" s="14"/>
      <c r="D617" s="14"/>
      <c r="E617" s="7"/>
      <c r="F617" s="3"/>
      <c r="G617" s="3"/>
      <c r="H617" s="3"/>
      <c r="I617" s="3"/>
      <c r="J617" s="3"/>
      <c r="K617" s="3"/>
      <c r="L617" s="3"/>
      <c r="M617" s="3"/>
      <c r="N617" s="3"/>
      <c r="O617" s="3"/>
      <c r="P617" s="3"/>
      <c r="Q617" s="3"/>
      <c r="R617" s="3"/>
      <c r="S617" s="8"/>
      <c r="T617" s="9"/>
      <c r="U617" s="10"/>
      <c r="V617" s="3"/>
      <c r="W617" s="3"/>
      <c r="X617" s="3"/>
      <c r="Y617" s="3"/>
      <c r="Z617" s="3"/>
    </row>
    <row r="618" ht="11.25" customHeight="1">
      <c r="A618" s="6"/>
      <c r="B618" s="6"/>
      <c r="C618" s="14"/>
      <c r="D618" s="14"/>
      <c r="E618" s="7"/>
      <c r="F618" s="3"/>
      <c r="G618" s="3"/>
      <c r="H618" s="3"/>
      <c r="I618" s="3"/>
      <c r="J618" s="3"/>
      <c r="K618" s="3"/>
      <c r="L618" s="3"/>
      <c r="M618" s="3"/>
      <c r="N618" s="3"/>
      <c r="O618" s="3"/>
      <c r="P618" s="3"/>
      <c r="Q618" s="3"/>
      <c r="R618" s="3"/>
      <c r="S618" s="8"/>
      <c r="T618" s="9"/>
      <c r="U618" s="10"/>
      <c r="V618" s="3"/>
      <c r="W618" s="3"/>
      <c r="X618" s="3"/>
      <c r="Y618" s="3"/>
      <c r="Z618" s="3"/>
    </row>
    <row r="619" ht="11.25" customHeight="1">
      <c r="A619" s="6"/>
      <c r="B619" s="6"/>
      <c r="C619" s="14"/>
      <c r="D619" s="14"/>
      <c r="E619" s="7"/>
      <c r="F619" s="3"/>
      <c r="G619" s="3"/>
      <c r="H619" s="3"/>
      <c r="I619" s="3"/>
      <c r="J619" s="3"/>
      <c r="K619" s="3"/>
      <c r="L619" s="3"/>
      <c r="M619" s="3"/>
      <c r="N619" s="3"/>
      <c r="O619" s="3"/>
      <c r="P619" s="3"/>
      <c r="Q619" s="3"/>
      <c r="R619" s="3"/>
      <c r="S619" s="8"/>
      <c r="T619" s="9"/>
      <c r="U619" s="10"/>
      <c r="V619" s="3"/>
      <c r="W619" s="3"/>
      <c r="X619" s="3"/>
      <c r="Y619" s="3"/>
      <c r="Z619" s="3"/>
    </row>
    <row r="620" ht="11.25" customHeight="1">
      <c r="A620" s="6"/>
      <c r="B620" s="6"/>
      <c r="C620" s="14"/>
      <c r="D620" s="14"/>
      <c r="E620" s="7"/>
      <c r="F620" s="3"/>
      <c r="G620" s="3"/>
      <c r="H620" s="3"/>
      <c r="I620" s="3"/>
      <c r="J620" s="3"/>
      <c r="K620" s="3"/>
      <c r="L620" s="3"/>
      <c r="M620" s="3"/>
      <c r="N620" s="3"/>
      <c r="O620" s="3"/>
      <c r="P620" s="3"/>
      <c r="Q620" s="3"/>
      <c r="R620" s="3"/>
      <c r="S620" s="8"/>
      <c r="T620" s="9"/>
      <c r="U620" s="10"/>
      <c r="V620" s="3"/>
      <c r="W620" s="3"/>
      <c r="X620" s="3"/>
      <c r="Y620" s="3"/>
      <c r="Z620" s="3"/>
    </row>
    <row r="621" ht="11.25" customHeight="1">
      <c r="A621" s="6"/>
      <c r="B621" s="6"/>
      <c r="C621" s="14"/>
      <c r="D621" s="14"/>
      <c r="E621" s="7"/>
      <c r="F621" s="3"/>
      <c r="G621" s="3"/>
      <c r="H621" s="3"/>
      <c r="I621" s="3"/>
      <c r="J621" s="3"/>
      <c r="K621" s="3"/>
      <c r="L621" s="3"/>
      <c r="M621" s="3"/>
      <c r="N621" s="3"/>
      <c r="O621" s="3"/>
      <c r="P621" s="3"/>
      <c r="Q621" s="3"/>
      <c r="R621" s="3"/>
      <c r="S621" s="8"/>
      <c r="T621" s="9"/>
      <c r="U621" s="10"/>
      <c r="V621" s="3"/>
      <c r="W621" s="3"/>
      <c r="X621" s="3"/>
      <c r="Y621" s="3"/>
      <c r="Z621" s="3"/>
    </row>
    <row r="622" ht="11.25" customHeight="1">
      <c r="A622" s="6"/>
      <c r="B622" s="6"/>
      <c r="C622" s="14"/>
      <c r="D622" s="14"/>
      <c r="E622" s="7"/>
      <c r="F622" s="3"/>
      <c r="G622" s="3"/>
      <c r="H622" s="3"/>
      <c r="I622" s="3"/>
      <c r="J622" s="3"/>
      <c r="K622" s="3"/>
      <c r="L622" s="3"/>
      <c r="M622" s="3"/>
      <c r="N622" s="3"/>
      <c r="O622" s="3"/>
      <c r="P622" s="3"/>
      <c r="Q622" s="3"/>
      <c r="R622" s="3"/>
      <c r="S622" s="8"/>
      <c r="T622" s="9"/>
      <c r="U622" s="10"/>
      <c r="V622" s="3"/>
      <c r="W622" s="3"/>
      <c r="X622" s="3"/>
      <c r="Y622" s="3"/>
      <c r="Z622" s="3"/>
    </row>
    <row r="623" ht="11.25" customHeight="1">
      <c r="A623" s="6"/>
      <c r="B623" s="6"/>
      <c r="C623" s="14"/>
      <c r="D623" s="14"/>
      <c r="E623" s="7"/>
      <c r="F623" s="3"/>
      <c r="G623" s="3"/>
      <c r="H623" s="3"/>
      <c r="I623" s="3"/>
      <c r="J623" s="3"/>
      <c r="K623" s="3"/>
      <c r="L623" s="3"/>
      <c r="M623" s="3"/>
      <c r="N623" s="3"/>
      <c r="O623" s="3"/>
      <c r="P623" s="3"/>
      <c r="Q623" s="3"/>
      <c r="R623" s="3"/>
      <c r="S623" s="8"/>
      <c r="T623" s="9"/>
      <c r="U623" s="10"/>
      <c r="V623" s="3"/>
      <c r="W623" s="3"/>
      <c r="X623" s="3"/>
      <c r="Y623" s="3"/>
      <c r="Z623" s="3"/>
    </row>
    <row r="624" ht="11.25" customHeight="1">
      <c r="A624" s="6"/>
      <c r="B624" s="6"/>
      <c r="C624" s="14"/>
      <c r="D624" s="14"/>
      <c r="E624" s="7"/>
      <c r="F624" s="3"/>
      <c r="G624" s="3"/>
      <c r="H624" s="3"/>
      <c r="I624" s="3"/>
      <c r="J624" s="3"/>
      <c r="K624" s="3"/>
      <c r="L624" s="3"/>
      <c r="M624" s="3"/>
      <c r="N624" s="3"/>
      <c r="O624" s="3"/>
      <c r="P624" s="3"/>
      <c r="Q624" s="3"/>
      <c r="R624" s="3"/>
      <c r="S624" s="8"/>
      <c r="T624" s="9"/>
      <c r="U624" s="10"/>
      <c r="V624" s="3"/>
      <c r="W624" s="3"/>
      <c r="X624" s="3"/>
      <c r="Y624" s="3"/>
      <c r="Z624" s="3"/>
    </row>
    <row r="625" ht="11.25" customHeight="1">
      <c r="A625" s="6"/>
      <c r="B625" s="6"/>
      <c r="C625" s="14"/>
      <c r="D625" s="14"/>
      <c r="E625" s="7"/>
      <c r="F625" s="3"/>
      <c r="G625" s="3"/>
      <c r="H625" s="3"/>
      <c r="I625" s="3"/>
      <c r="J625" s="3"/>
      <c r="K625" s="3"/>
      <c r="L625" s="3"/>
      <c r="M625" s="3"/>
      <c r="N625" s="3"/>
      <c r="O625" s="3"/>
      <c r="P625" s="3"/>
      <c r="Q625" s="3"/>
      <c r="R625" s="3"/>
      <c r="S625" s="8"/>
      <c r="T625" s="9"/>
      <c r="U625" s="10"/>
      <c r="V625" s="3"/>
      <c r="W625" s="3"/>
      <c r="X625" s="3"/>
      <c r="Y625" s="3"/>
      <c r="Z625" s="3"/>
    </row>
    <row r="626" ht="11.25" customHeight="1">
      <c r="A626" s="6"/>
      <c r="B626" s="6"/>
      <c r="C626" s="14"/>
      <c r="D626" s="14"/>
      <c r="E626" s="7"/>
      <c r="F626" s="3"/>
      <c r="G626" s="3"/>
      <c r="H626" s="3"/>
      <c r="I626" s="3"/>
      <c r="J626" s="3"/>
      <c r="K626" s="3"/>
      <c r="L626" s="3"/>
      <c r="M626" s="3"/>
      <c r="N626" s="3"/>
      <c r="O626" s="3"/>
      <c r="P626" s="3"/>
      <c r="Q626" s="3"/>
      <c r="R626" s="3"/>
      <c r="S626" s="8"/>
      <c r="T626" s="9"/>
      <c r="U626" s="10"/>
      <c r="V626" s="3"/>
      <c r="W626" s="3"/>
      <c r="X626" s="3"/>
      <c r="Y626" s="3"/>
      <c r="Z626" s="3"/>
    </row>
    <row r="627" ht="11.25" customHeight="1">
      <c r="A627" s="6"/>
      <c r="B627" s="6"/>
      <c r="C627" s="14"/>
      <c r="D627" s="14"/>
      <c r="E627" s="7"/>
      <c r="F627" s="3"/>
      <c r="G627" s="3"/>
      <c r="H627" s="3"/>
      <c r="I627" s="3"/>
      <c r="J627" s="3"/>
      <c r="K627" s="3"/>
      <c r="L627" s="3"/>
      <c r="M627" s="3"/>
      <c r="N627" s="3"/>
      <c r="O627" s="3"/>
      <c r="P627" s="3"/>
      <c r="Q627" s="3"/>
      <c r="R627" s="3"/>
      <c r="S627" s="8"/>
      <c r="T627" s="9"/>
      <c r="U627" s="10"/>
      <c r="V627" s="3"/>
      <c r="W627" s="3"/>
      <c r="X627" s="3"/>
      <c r="Y627" s="3"/>
      <c r="Z627" s="3"/>
    </row>
    <row r="628" ht="11.25" customHeight="1">
      <c r="A628" s="6"/>
      <c r="B628" s="6"/>
      <c r="C628" s="14"/>
      <c r="D628" s="14"/>
      <c r="E628" s="7"/>
      <c r="F628" s="3"/>
      <c r="G628" s="3"/>
      <c r="H628" s="3"/>
      <c r="I628" s="3"/>
      <c r="J628" s="3"/>
      <c r="K628" s="3"/>
      <c r="L628" s="3"/>
      <c r="M628" s="3"/>
      <c r="N628" s="3"/>
      <c r="O628" s="3"/>
      <c r="P628" s="3"/>
      <c r="Q628" s="3"/>
      <c r="R628" s="3"/>
      <c r="S628" s="8"/>
      <c r="T628" s="9"/>
      <c r="U628" s="10"/>
      <c r="V628" s="3"/>
      <c r="W628" s="3"/>
      <c r="X628" s="3"/>
      <c r="Y628" s="3"/>
      <c r="Z628" s="3"/>
    </row>
    <row r="629" ht="11.25" customHeight="1">
      <c r="A629" s="6"/>
      <c r="B629" s="6"/>
      <c r="C629" s="14"/>
      <c r="D629" s="14"/>
      <c r="E629" s="7"/>
      <c r="F629" s="3"/>
      <c r="G629" s="3"/>
      <c r="H629" s="3"/>
      <c r="I629" s="3"/>
      <c r="J629" s="3"/>
      <c r="K629" s="3"/>
      <c r="L629" s="3"/>
      <c r="M629" s="3"/>
      <c r="N629" s="3"/>
      <c r="O629" s="3"/>
      <c r="P629" s="3"/>
      <c r="Q629" s="3"/>
      <c r="R629" s="3"/>
      <c r="S629" s="8"/>
      <c r="T629" s="9"/>
      <c r="U629" s="10"/>
      <c r="V629" s="3"/>
      <c r="W629" s="3"/>
      <c r="X629" s="3"/>
      <c r="Y629" s="3"/>
      <c r="Z629" s="3"/>
    </row>
    <row r="630" ht="11.25" customHeight="1">
      <c r="A630" s="6"/>
      <c r="B630" s="6"/>
      <c r="C630" s="14"/>
      <c r="D630" s="14"/>
      <c r="E630" s="7"/>
      <c r="F630" s="3"/>
      <c r="G630" s="3"/>
      <c r="H630" s="3"/>
      <c r="I630" s="3"/>
      <c r="J630" s="3"/>
      <c r="K630" s="3"/>
      <c r="L630" s="3"/>
      <c r="M630" s="3"/>
      <c r="N630" s="3"/>
      <c r="O630" s="3"/>
      <c r="P630" s="3"/>
      <c r="Q630" s="3"/>
      <c r="R630" s="3"/>
      <c r="S630" s="8"/>
      <c r="T630" s="9"/>
      <c r="U630" s="10"/>
      <c r="V630" s="3"/>
      <c r="W630" s="3"/>
      <c r="X630" s="3"/>
      <c r="Y630" s="3"/>
      <c r="Z630" s="3"/>
    </row>
    <row r="631" ht="11.25" customHeight="1">
      <c r="A631" s="6"/>
      <c r="B631" s="6"/>
      <c r="C631" s="14"/>
      <c r="D631" s="14"/>
      <c r="E631" s="7"/>
      <c r="F631" s="3"/>
      <c r="G631" s="3"/>
      <c r="H631" s="3"/>
      <c r="I631" s="3"/>
      <c r="J631" s="3"/>
      <c r="K631" s="3"/>
      <c r="L631" s="3"/>
      <c r="M631" s="3"/>
      <c r="N631" s="3"/>
      <c r="O631" s="3"/>
      <c r="P631" s="3"/>
      <c r="Q631" s="3"/>
      <c r="R631" s="3"/>
      <c r="S631" s="8"/>
      <c r="T631" s="9"/>
      <c r="U631" s="10"/>
      <c r="V631" s="3"/>
      <c r="W631" s="3"/>
      <c r="X631" s="3"/>
      <c r="Y631" s="3"/>
      <c r="Z631" s="3"/>
    </row>
    <row r="632" ht="11.25" customHeight="1">
      <c r="A632" s="6"/>
      <c r="B632" s="6"/>
      <c r="C632" s="14"/>
      <c r="D632" s="14"/>
      <c r="E632" s="7"/>
      <c r="F632" s="3"/>
      <c r="G632" s="3"/>
      <c r="H632" s="3"/>
      <c r="I632" s="3"/>
      <c r="J632" s="3"/>
      <c r="K632" s="3"/>
      <c r="L632" s="3"/>
      <c r="M632" s="3"/>
      <c r="N632" s="3"/>
      <c r="O632" s="3"/>
      <c r="P632" s="3"/>
      <c r="Q632" s="3"/>
      <c r="R632" s="3"/>
      <c r="S632" s="8"/>
      <c r="T632" s="9"/>
      <c r="U632" s="10"/>
      <c r="V632" s="3"/>
      <c r="W632" s="3"/>
      <c r="X632" s="3"/>
      <c r="Y632" s="3"/>
      <c r="Z632" s="3"/>
    </row>
    <row r="633" ht="11.25" customHeight="1">
      <c r="A633" s="6"/>
      <c r="B633" s="6"/>
      <c r="C633" s="14"/>
      <c r="D633" s="14"/>
      <c r="E633" s="7"/>
      <c r="F633" s="3"/>
      <c r="G633" s="3"/>
      <c r="H633" s="3"/>
      <c r="I633" s="3"/>
      <c r="J633" s="3"/>
      <c r="K633" s="3"/>
      <c r="L633" s="3"/>
      <c r="M633" s="3"/>
      <c r="N633" s="3"/>
      <c r="O633" s="3"/>
      <c r="P633" s="3"/>
      <c r="Q633" s="3"/>
      <c r="R633" s="3"/>
      <c r="S633" s="8"/>
      <c r="T633" s="9"/>
      <c r="U633" s="10"/>
      <c r="V633" s="3"/>
      <c r="W633" s="3"/>
      <c r="X633" s="3"/>
      <c r="Y633" s="3"/>
      <c r="Z633" s="3"/>
    </row>
    <row r="634" ht="11.25" customHeight="1">
      <c r="A634" s="6"/>
      <c r="B634" s="6"/>
      <c r="C634" s="14"/>
      <c r="D634" s="14"/>
      <c r="E634" s="7"/>
      <c r="F634" s="3"/>
      <c r="G634" s="3"/>
      <c r="H634" s="3"/>
      <c r="I634" s="3"/>
      <c r="J634" s="3"/>
      <c r="K634" s="3"/>
      <c r="L634" s="3"/>
      <c r="M634" s="3"/>
      <c r="N634" s="3"/>
      <c r="O634" s="3"/>
      <c r="P634" s="3"/>
      <c r="Q634" s="3"/>
      <c r="R634" s="3"/>
      <c r="S634" s="8"/>
      <c r="T634" s="9"/>
      <c r="U634" s="10"/>
      <c r="V634" s="3"/>
      <c r="W634" s="3"/>
      <c r="X634" s="3"/>
      <c r="Y634" s="3"/>
      <c r="Z634" s="3"/>
    </row>
    <row r="635" ht="11.25" customHeight="1">
      <c r="A635" s="6"/>
      <c r="B635" s="6"/>
      <c r="C635" s="14"/>
      <c r="D635" s="14"/>
      <c r="E635" s="7"/>
      <c r="F635" s="3"/>
      <c r="G635" s="3"/>
      <c r="H635" s="3"/>
      <c r="I635" s="3"/>
      <c r="J635" s="3"/>
      <c r="K635" s="3"/>
      <c r="L635" s="3"/>
      <c r="M635" s="3"/>
      <c r="N635" s="3"/>
      <c r="O635" s="3"/>
      <c r="P635" s="3"/>
      <c r="Q635" s="3"/>
      <c r="R635" s="3"/>
      <c r="S635" s="8"/>
      <c r="T635" s="9"/>
      <c r="U635" s="10"/>
      <c r="V635" s="3"/>
      <c r="W635" s="3"/>
      <c r="X635" s="3"/>
      <c r="Y635" s="3"/>
      <c r="Z635" s="3"/>
    </row>
    <row r="636" ht="11.25" customHeight="1">
      <c r="A636" s="6"/>
      <c r="B636" s="6"/>
      <c r="C636" s="14"/>
      <c r="D636" s="14"/>
      <c r="E636" s="7"/>
      <c r="F636" s="3"/>
      <c r="G636" s="3"/>
      <c r="H636" s="3"/>
      <c r="I636" s="3"/>
      <c r="J636" s="3"/>
      <c r="K636" s="3"/>
      <c r="L636" s="3"/>
      <c r="M636" s="3"/>
      <c r="N636" s="3"/>
      <c r="O636" s="3"/>
      <c r="P636" s="3"/>
      <c r="Q636" s="3"/>
      <c r="R636" s="3"/>
      <c r="S636" s="8"/>
      <c r="T636" s="9"/>
      <c r="U636" s="10"/>
      <c r="V636" s="3"/>
      <c r="W636" s="3"/>
      <c r="X636" s="3"/>
      <c r="Y636" s="3"/>
      <c r="Z636" s="3"/>
    </row>
    <row r="637" ht="11.25" customHeight="1">
      <c r="A637" s="6"/>
      <c r="B637" s="6"/>
      <c r="C637" s="14"/>
      <c r="D637" s="14"/>
      <c r="E637" s="7"/>
      <c r="F637" s="3"/>
      <c r="G637" s="3"/>
      <c r="H637" s="3"/>
      <c r="I637" s="3"/>
      <c r="J637" s="3"/>
      <c r="K637" s="3"/>
      <c r="L637" s="3"/>
      <c r="M637" s="3"/>
      <c r="N637" s="3"/>
      <c r="O637" s="3"/>
      <c r="P637" s="3"/>
      <c r="Q637" s="3"/>
      <c r="R637" s="3"/>
      <c r="S637" s="8"/>
      <c r="T637" s="9"/>
      <c r="U637" s="10"/>
      <c r="V637" s="3"/>
      <c r="W637" s="3"/>
      <c r="X637" s="3"/>
      <c r="Y637" s="3"/>
      <c r="Z637" s="3"/>
    </row>
    <row r="638" ht="11.25" customHeight="1">
      <c r="A638" s="6"/>
      <c r="B638" s="6"/>
      <c r="C638" s="14"/>
      <c r="D638" s="14"/>
      <c r="E638" s="7"/>
      <c r="F638" s="3"/>
      <c r="G638" s="3"/>
      <c r="H638" s="3"/>
      <c r="I638" s="3"/>
      <c r="J638" s="3"/>
      <c r="K638" s="3"/>
      <c r="L638" s="3"/>
      <c r="M638" s="3"/>
      <c r="N638" s="3"/>
      <c r="O638" s="3"/>
      <c r="P638" s="3"/>
      <c r="Q638" s="3"/>
      <c r="R638" s="3"/>
      <c r="S638" s="8"/>
      <c r="T638" s="9"/>
      <c r="U638" s="10"/>
      <c r="V638" s="3"/>
      <c r="W638" s="3"/>
      <c r="X638" s="3"/>
      <c r="Y638" s="3"/>
      <c r="Z638" s="3"/>
    </row>
    <row r="639" ht="11.25" customHeight="1">
      <c r="A639" s="6"/>
      <c r="B639" s="6"/>
      <c r="C639" s="14"/>
      <c r="D639" s="14"/>
      <c r="E639" s="7"/>
      <c r="F639" s="3"/>
      <c r="G639" s="3"/>
      <c r="H639" s="3"/>
      <c r="I639" s="3"/>
      <c r="J639" s="3"/>
      <c r="K639" s="3"/>
      <c r="L639" s="3"/>
      <c r="M639" s="3"/>
      <c r="N639" s="3"/>
      <c r="O639" s="3"/>
      <c r="P639" s="3"/>
      <c r="Q639" s="3"/>
      <c r="R639" s="3"/>
      <c r="S639" s="8"/>
      <c r="T639" s="9"/>
      <c r="U639" s="10"/>
      <c r="V639" s="3"/>
      <c r="W639" s="3"/>
      <c r="X639" s="3"/>
      <c r="Y639" s="3"/>
      <c r="Z639" s="3"/>
    </row>
    <row r="640" ht="11.25" customHeight="1">
      <c r="A640" s="6"/>
      <c r="B640" s="6"/>
      <c r="C640" s="14"/>
      <c r="D640" s="14"/>
      <c r="E640" s="7"/>
      <c r="F640" s="3"/>
      <c r="G640" s="3"/>
      <c r="H640" s="3"/>
      <c r="I640" s="3"/>
      <c r="J640" s="3"/>
      <c r="K640" s="3"/>
      <c r="L640" s="3"/>
      <c r="M640" s="3"/>
      <c r="N640" s="3"/>
      <c r="O640" s="3"/>
      <c r="P640" s="3"/>
      <c r="Q640" s="3"/>
      <c r="R640" s="3"/>
      <c r="S640" s="8"/>
      <c r="T640" s="9"/>
      <c r="U640" s="10"/>
      <c r="V640" s="3"/>
      <c r="W640" s="3"/>
      <c r="X640" s="3"/>
      <c r="Y640" s="3"/>
      <c r="Z640" s="3"/>
    </row>
    <row r="641" ht="11.25" customHeight="1">
      <c r="A641" s="6"/>
      <c r="B641" s="6"/>
      <c r="C641" s="14"/>
      <c r="D641" s="14"/>
      <c r="E641" s="7"/>
      <c r="F641" s="3"/>
      <c r="G641" s="3"/>
      <c r="H641" s="3"/>
      <c r="I641" s="3"/>
      <c r="J641" s="3"/>
      <c r="K641" s="3"/>
      <c r="L641" s="3"/>
      <c r="M641" s="3"/>
      <c r="N641" s="3"/>
      <c r="O641" s="3"/>
      <c r="P641" s="3"/>
      <c r="Q641" s="3"/>
      <c r="R641" s="3"/>
      <c r="S641" s="8"/>
      <c r="T641" s="9"/>
      <c r="U641" s="10"/>
      <c r="V641" s="3"/>
      <c r="W641" s="3"/>
      <c r="X641" s="3"/>
      <c r="Y641" s="3"/>
      <c r="Z641" s="3"/>
    </row>
    <row r="642" ht="11.25" customHeight="1">
      <c r="A642" s="6"/>
      <c r="B642" s="6"/>
      <c r="C642" s="14"/>
      <c r="D642" s="14"/>
      <c r="E642" s="7"/>
      <c r="F642" s="3"/>
      <c r="G642" s="3"/>
      <c r="H642" s="3"/>
      <c r="I642" s="3"/>
      <c r="J642" s="3"/>
      <c r="K642" s="3"/>
      <c r="L642" s="3"/>
      <c r="M642" s="3"/>
      <c r="N642" s="3"/>
      <c r="O642" s="3"/>
      <c r="P642" s="3"/>
      <c r="Q642" s="3"/>
      <c r="R642" s="3"/>
      <c r="S642" s="8"/>
      <c r="T642" s="9"/>
      <c r="U642" s="10"/>
      <c r="V642" s="3"/>
      <c r="W642" s="3"/>
      <c r="X642" s="3"/>
      <c r="Y642" s="3"/>
      <c r="Z642" s="3"/>
    </row>
    <row r="643" ht="11.25" customHeight="1">
      <c r="A643" s="6"/>
      <c r="B643" s="6"/>
      <c r="C643" s="14"/>
      <c r="D643" s="14"/>
      <c r="E643" s="7"/>
      <c r="F643" s="3"/>
      <c r="G643" s="3"/>
      <c r="H643" s="3"/>
      <c r="I643" s="3"/>
      <c r="J643" s="3"/>
      <c r="K643" s="3"/>
      <c r="L643" s="3"/>
      <c r="M643" s="3"/>
      <c r="N643" s="3"/>
      <c r="O643" s="3"/>
      <c r="P643" s="3"/>
      <c r="Q643" s="3"/>
      <c r="R643" s="3"/>
      <c r="S643" s="8"/>
      <c r="T643" s="9"/>
      <c r="U643" s="10"/>
      <c r="V643" s="3"/>
      <c r="W643" s="3"/>
      <c r="X643" s="3"/>
      <c r="Y643" s="3"/>
      <c r="Z643" s="3"/>
    </row>
    <row r="644" ht="11.25" customHeight="1">
      <c r="A644" s="6"/>
      <c r="B644" s="6"/>
      <c r="C644" s="14"/>
      <c r="D644" s="14"/>
      <c r="E644" s="7"/>
      <c r="F644" s="3"/>
      <c r="G644" s="3"/>
      <c r="H644" s="3"/>
      <c r="I644" s="3"/>
      <c r="J644" s="3"/>
      <c r="K644" s="3"/>
      <c r="L644" s="3"/>
      <c r="M644" s="3"/>
      <c r="N644" s="3"/>
      <c r="O644" s="3"/>
      <c r="P644" s="3"/>
      <c r="Q644" s="3"/>
      <c r="R644" s="3"/>
      <c r="S644" s="8"/>
      <c r="T644" s="9"/>
      <c r="U644" s="10"/>
      <c r="V644" s="3"/>
      <c r="W644" s="3"/>
      <c r="X644" s="3"/>
      <c r="Y644" s="3"/>
      <c r="Z644" s="3"/>
    </row>
    <row r="645" ht="11.25" customHeight="1">
      <c r="A645" s="6"/>
      <c r="B645" s="6"/>
      <c r="C645" s="14"/>
      <c r="D645" s="14"/>
      <c r="E645" s="7"/>
      <c r="F645" s="3"/>
      <c r="G645" s="3"/>
      <c r="H645" s="3"/>
      <c r="I645" s="3"/>
      <c r="J645" s="3"/>
      <c r="K645" s="3"/>
      <c r="L645" s="3"/>
      <c r="M645" s="3"/>
      <c r="N645" s="3"/>
      <c r="O645" s="3"/>
      <c r="P645" s="3"/>
      <c r="Q645" s="3"/>
      <c r="R645" s="3"/>
      <c r="S645" s="8"/>
      <c r="T645" s="9"/>
      <c r="U645" s="10"/>
      <c r="V645" s="3"/>
      <c r="W645" s="3"/>
      <c r="X645" s="3"/>
      <c r="Y645" s="3"/>
      <c r="Z645" s="3"/>
    </row>
    <row r="646" ht="11.25" customHeight="1">
      <c r="A646" s="6"/>
      <c r="B646" s="6"/>
      <c r="C646" s="14"/>
      <c r="D646" s="14"/>
      <c r="E646" s="7"/>
      <c r="F646" s="3"/>
      <c r="G646" s="3"/>
      <c r="H646" s="3"/>
      <c r="I646" s="3"/>
      <c r="J646" s="3"/>
      <c r="K646" s="3"/>
      <c r="L646" s="3"/>
      <c r="M646" s="3"/>
      <c r="N646" s="3"/>
      <c r="O646" s="3"/>
      <c r="P646" s="3"/>
      <c r="Q646" s="3"/>
      <c r="R646" s="3"/>
      <c r="S646" s="8"/>
      <c r="T646" s="9"/>
      <c r="U646" s="10"/>
      <c r="V646" s="3"/>
      <c r="W646" s="3"/>
      <c r="X646" s="3"/>
      <c r="Y646" s="3"/>
      <c r="Z646" s="3"/>
    </row>
    <row r="647" ht="11.25" customHeight="1">
      <c r="A647" s="6"/>
      <c r="B647" s="6"/>
      <c r="C647" s="14"/>
      <c r="D647" s="14"/>
      <c r="E647" s="7"/>
      <c r="F647" s="3"/>
      <c r="G647" s="3"/>
      <c r="H647" s="3"/>
      <c r="I647" s="3"/>
      <c r="J647" s="3"/>
      <c r="K647" s="3"/>
      <c r="L647" s="3"/>
      <c r="M647" s="3"/>
      <c r="N647" s="3"/>
      <c r="O647" s="3"/>
      <c r="P647" s="3"/>
      <c r="Q647" s="3"/>
      <c r="R647" s="3"/>
      <c r="S647" s="8"/>
      <c r="T647" s="9"/>
      <c r="U647" s="10"/>
      <c r="V647" s="3"/>
      <c r="W647" s="3"/>
      <c r="X647" s="3"/>
      <c r="Y647" s="3"/>
      <c r="Z647" s="3"/>
    </row>
    <row r="648" ht="11.25" customHeight="1">
      <c r="A648" s="6"/>
      <c r="B648" s="6"/>
      <c r="C648" s="14"/>
      <c r="D648" s="14"/>
      <c r="E648" s="7"/>
      <c r="F648" s="3"/>
      <c r="G648" s="3"/>
      <c r="H648" s="3"/>
      <c r="I648" s="3"/>
      <c r="J648" s="3"/>
      <c r="K648" s="3"/>
      <c r="L648" s="3"/>
      <c r="M648" s="3"/>
      <c r="N648" s="3"/>
      <c r="O648" s="3"/>
      <c r="P648" s="3"/>
      <c r="Q648" s="3"/>
      <c r="R648" s="3"/>
      <c r="S648" s="8"/>
      <c r="T648" s="9"/>
      <c r="U648" s="10"/>
      <c r="V648" s="3"/>
      <c r="W648" s="3"/>
      <c r="X648" s="3"/>
      <c r="Y648" s="3"/>
      <c r="Z648" s="3"/>
    </row>
    <row r="649" ht="11.25" customHeight="1">
      <c r="A649" s="6"/>
      <c r="B649" s="6"/>
      <c r="C649" s="14"/>
      <c r="D649" s="14"/>
      <c r="E649" s="7"/>
      <c r="F649" s="3"/>
      <c r="G649" s="3"/>
      <c r="H649" s="3"/>
      <c r="I649" s="3"/>
      <c r="J649" s="3"/>
      <c r="K649" s="3"/>
      <c r="L649" s="3"/>
      <c r="M649" s="3"/>
      <c r="N649" s="3"/>
      <c r="O649" s="3"/>
      <c r="P649" s="3"/>
      <c r="Q649" s="3"/>
      <c r="R649" s="3"/>
      <c r="S649" s="8"/>
      <c r="T649" s="9"/>
      <c r="U649" s="10"/>
      <c r="V649" s="3"/>
      <c r="W649" s="3"/>
      <c r="X649" s="3"/>
      <c r="Y649" s="3"/>
      <c r="Z649" s="3"/>
    </row>
    <row r="650" ht="11.25" customHeight="1">
      <c r="A650" s="6"/>
      <c r="B650" s="6"/>
      <c r="C650" s="14"/>
      <c r="D650" s="14"/>
      <c r="E650" s="7"/>
      <c r="F650" s="3"/>
      <c r="G650" s="3"/>
      <c r="H650" s="3"/>
      <c r="I650" s="3"/>
      <c r="J650" s="3"/>
      <c r="K650" s="3"/>
      <c r="L650" s="3"/>
      <c r="M650" s="3"/>
      <c r="N650" s="3"/>
      <c r="O650" s="3"/>
      <c r="P650" s="3"/>
      <c r="Q650" s="3"/>
      <c r="R650" s="3"/>
      <c r="S650" s="8"/>
      <c r="T650" s="9"/>
      <c r="U650" s="10"/>
      <c r="V650" s="3"/>
      <c r="W650" s="3"/>
      <c r="X650" s="3"/>
      <c r="Y650" s="3"/>
      <c r="Z650" s="3"/>
    </row>
    <row r="651" ht="11.25" customHeight="1">
      <c r="A651" s="6"/>
      <c r="B651" s="6"/>
      <c r="C651" s="14"/>
      <c r="D651" s="14"/>
      <c r="E651" s="7"/>
      <c r="F651" s="3"/>
      <c r="G651" s="3"/>
      <c r="H651" s="3"/>
      <c r="I651" s="3"/>
      <c r="J651" s="3"/>
      <c r="K651" s="3"/>
      <c r="L651" s="3"/>
      <c r="M651" s="3"/>
      <c r="N651" s="3"/>
      <c r="O651" s="3"/>
      <c r="P651" s="3"/>
      <c r="Q651" s="3"/>
      <c r="R651" s="3"/>
      <c r="S651" s="8"/>
      <c r="T651" s="9"/>
      <c r="U651" s="10"/>
      <c r="V651" s="3"/>
      <c r="W651" s="3"/>
      <c r="X651" s="3"/>
      <c r="Y651" s="3"/>
      <c r="Z651" s="3"/>
    </row>
    <row r="652" ht="11.25" customHeight="1">
      <c r="A652" s="6"/>
      <c r="B652" s="6"/>
      <c r="C652" s="14"/>
      <c r="D652" s="14"/>
      <c r="E652" s="7"/>
      <c r="F652" s="3"/>
      <c r="G652" s="3"/>
      <c r="H652" s="3"/>
      <c r="I652" s="3"/>
      <c r="J652" s="3"/>
      <c r="K652" s="3"/>
      <c r="L652" s="3"/>
      <c r="M652" s="3"/>
      <c r="N652" s="3"/>
      <c r="O652" s="3"/>
      <c r="P652" s="3"/>
      <c r="Q652" s="3"/>
      <c r="R652" s="3"/>
      <c r="S652" s="8"/>
      <c r="T652" s="9"/>
      <c r="U652" s="10"/>
      <c r="V652" s="3"/>
      <c r="W652" s="3"/>
      <c r="X652" s="3"/>
      <c r="Y652" s="3"/>
      <c r="Z652" s="3"/>
    </row>
    <row r="653" ht="11.25" customHeight="1">
      <c r="A653" s="6"/>
      <c r="B653" s="6"/>
      <c r="C653" s="14"/>
      <c r="D653" s="14"/>
      <c r="E653" s="7"/>
      <c r="F653" s="3"/>
      <c r="G653" s="3"/>
      <c r="H653" s="3"/>
      <c r="I653" s="3"/>
      <c r="J653" s="3"/>
      <c r="K653" s="3"/>
      <c r="L653" s="3"/>
      <c r="M653" s="3"/>
      <c r="N653" s="3"/>
      <c r="O653" s="3"/>
      <c r="P653" s="3"/>
      <c r="Q653" s="3"/>
      <c r="R653" s="3"/>
      <c r="S653" s="8"/>
      <c r="T653" s="9"/>
      <c r="U653" s="10"/>
      <c r="V653" s="3"/>
      <c r="W653" s="3"/>
      <c r="X653" s="3"/>
      <c r="Y653" s="3"/>
      <c r="Z653" s="3"/>
    </row>
    <row r="654" ht="11.25" customHeight="1">
      <c r="A654" s="6"/>
      <c r="B654" s="6"/>
      <c r="C654" s="14"/>
      <c r="D654" s="14"/>
      <c r="E654" s="7"/>
      <c r="F654" s="3"/>
      <c r="G654" s="3"/>
      <c r="H654" s="3"/>
      <c r="I654" s="3"/>
      <c r="J654" s="3"/>
      <c r="K654" s="3"/>
      <c r="L654" s="3"/>
      <c r="M654" s="3"/>
      <c r="N654" s="3"/>
      <c r="O654" s="3"/>
      <c r="P654" s="3"/>
      <c r="Q654" s="3"/>
      <c r="R654" s="3"/>
      <c r="S654" s="8"/>
      <c r="T654" s="9"/>
      <c r="U654" s="10"/>
      <c r="V654" s="3"/>
      <c r="W654" s="3"/>
      <c r="X654" s="3"/>
      <c r="Y654" s="3"/>
      <c r="Z654" s="3"/>
    </row>
    <row r="655" ht="11.25" customHeight="1">
      <c r="A655" s="6"/>
      <c r="B655" s="6"/>
      <c r="C655" s="14"/>
      <c r="D655" s="14"/>
      <c r="E655" s="7"/>
      <c r="F655" s="3"/>
      <c r="G655" s="3"/>
      <c r="H655" s="3"/>
      <c r="I655" s="3"/>
      <c r="J655" s="3"/>
      <c r="K655" s="3"/>
      <c r="L655" s="3"/>
      <c r="M655" s="3"/>
      <c r="N655" s="3"/>
      <c r="O655" s="3"/>
      <c r="P655" s="3"/>
      <c r="Q655" s="3"/>
      <c r="R655" s="3"/>
      <c r="S655" s="8"/>
      <c r="T655" s="9"/>
      <c r="U655" s="10"/>
      <c r="V655" s="3"/>
      <c r="W655" s="3"/>
      <c r="X655" s="3"/>
      <c r="Y655" s="3"/>
      <c r="Z655" s="3"/>
    </row>
    <row r="656" ht="11.25" customHeight="1">
      <c r="A656" s="6"/>
      <c r="B656" s="6"/>
      <c r="C656" s="14"/>
      <c r="D656" s="14"/>
      <c r="E656" s="7"/>
      <c r="F656" s="3"/>
      <c r="G656" s="3"/>
      <c r="H656" s="3"/>
      <c r="I656" s="3"/>
      <c r="J656" s="3"/>
      <c r="K656" s="3"/>
      <c r="L656" s="3"/>
      <c r="M656" s="3"/>
      <c r="N656" s="3"/>
      <c r="O656" s="3"/>
      <c r="P656" s="3"/>
      <c r="Q656" s="3"/>
      <c r="R656" s="3"/>
      <c r="S656" s="8"/>
      <c r="T656" s="9"/>
      <c r="U656" s="10"/>
      <c r="V656" s="3"/>
      <c r="W656" s="3"/>
      <c r="X656" s="3"/>
      <c r="Y656" s="3"/>
      <c r="Z656" s="3"/>
    </row>
    <row r="657" ht="11.25" customHeight="1">
      <c r="A657" s="6"/>
      <c r="B657" s="6"/>
      <c r="C657" s="14"/>
      <c r="D657" s="14"/>
      <c r="E657" s="7"/>
      <c r="F657" s="3"/>
      <c r="G657" s="3"/>
      <c r="H657" s="3"/>
      <c r="I657" s="3"/>
      <c r="J657" s="3"/>
      <c r="K657" s="3"/>
      <c r="L657" s="3"/>
      <c r="M657" s="3"/>
      <c r="N657" s="3"/>
      <c r="O657" s="3"/>
      <c r="P657" s="3"/>
      <c r="Q657" s="3"/>
      <c r="R657" s="3"/>
      <c r="S657" s="8"/>
      <c r="T657" s="9"/>
      <c r="U657" s="10"/>
      <c r="V657" s="3"/>
      <c r="W657" s="3"/>
      <c r="X657" s="3"/>
      <c r="Y657" s="3"/>
      <c r="Z657" s="3"/>
    </row>
    <row r="658" ht="11.25" customHeight="1">
      <c r="A658" s="6"/>
      <c r="B658" s="6"/>
      <c r="C658" s="14"/>
      <c r="D658" s="14"/>
      <c r="E658" s="7"/>
      <c r="F658" s="3"/>
      <c r="G658" s="3"/>
      <c r="H658" s="3"/>
      <c r="I658" s="3"/>
      <c r="J658" s="3"/>
      <c r="K658" s="3"/>
      <c r="L658" s="3"/>
      <c r="M658" s="3"/>
      <c r="N658" s="3"/>
      <c r="O658" s="3"/>
      <c r="P658" s="3"/>
      <c r="Q658" s="3"/>
      <c r="R658" s="3"/>
      <c r="S658" s="8"/>
      <c r="T658" s="9"/>
      <c r="U658" s="10"/>
      <c r="V658" s="3"/>
      <c r="W658" s="3"/>
      <c r="X658" s="3"/>
      <c r="Y658" s="3"/>
      <c r="Z658" s="3"/>
    </row>
    <row r="659" ht="11.25" customHeight="1">
      <c r="A659" s="6"/>
      <c r="B659" s="6"/>
      <c r="C659" s="14"/>
      <c r="D659" s="14"/>
      <c r="E659" s="7"/>
      <c r="F659" s="3"/>
      <c r="G659" s="3"/>
      <c r="H659" s="3"/>
      <c r="I659" s="3"/>
      <c r="J659" s="3"/>
      <c r="K659" s="3"/>
      <c r="L659" s="3"/>
      <c r="M659" s="3"/>
      <c r="N659" s="3"/>
      <c r="O659" s="3"/>
      <c r="P659" s="3"/>
      <c r="Q659" s="3"/>
      <c r="R659" s="3"/>
      <c r="S659" s="8"/>
      <c r="T659" s="9"/>
      <c r="U659" s="10"/>
      <c r="V659" s="3"/>
      <c r="W659" s="3"/>
      <c r="X659" s="3"/>
      <c r="Y659" s="3"/>
      <c r="Z659" s="3"/>
    </row>
    <row r="660" ht="11.25" customHeight="1">
      <c r="A660" s="6"/>
      <c r="B660" s="6"/>
      <c r="C660" s="14"/>
      <c r="D660" s="14"/>
      <c r="E660" s="7"/>
      <c r="F660" s="3"/>
      <c r="G660" s="3"/>
      <c r="H660" s="3"/>
      <c r="I660" s="3"/>
      <c r="J660" s="3"/>
      <c r="K660" s="3"/>
      <c r="L660" s="3"/>
      <c r="M660" s="3"/>
      <c r="N660" s="3"/>
      <c r="O660" s="3"/>
      <c r="P660" s="3"/>
      <c r="Q660" s="3"/>
      <c r="R660" s="3"/>
      <c r="S660" s="8"/>
      <c r="T660" s="9"/>
      <c r="U660" s="10"/>
      <c r="V660" s="3"/>
      <c r="W660" s="3"/>
      <c r="X660" s="3"/>
      <c r="Y660" s="3"/>
      <c r="Z660" s="3"/>
    </row>
    <row r="661" ht="11.25" customHeight="1">
      <c r="A661" s="6"/>
      <c r="B661" s="6"/>
      <c r="C661" s="14"/>
      <c r="D661" s="14"/>
      <c r="E661" s="7"/>
      <c r="F661" s="3"/>
      <c r="G661" s="3"/>
      <c r="H661" s="3"/>
      <c r="I661" s="3"/>
      <c r="J661" s="3"/>
      <c r="K661" s="3"/>
      <c r="L661" s="3"/>
      <c r="M661" s="3"/>
      <c r="N661" s="3"/>
      <c r="O661" s="3"/>
      <c r="P661" s="3"/>
      <c r="Q661" s="3"/>
      <c r="R661" s="3"/>
      <c r="S661" s="8"/>
      <c r="T661" s="9"/>
      <c r="U661" s="10"/>
      <c r="V661" s="3"/>
      <c r="W661" s="3"/>
      <c r="X661" s="3"/>
      <c r="Y661" s="3"/>
      <c r="Z661" s="3"/>
    </row>
    <row r="662" ht="11.25" customHeight="1">
      <c r="A662" s="6"/>
      <c r="B662" s="6"/>
      <c r="C662" s="14"/>
      <c r="D662" s="14"/>
      <c r="E662" s="7"/>
      <c r="F662" s="3"/>
      <c r="G662" s="3"/>
      <c r="H662" s="3"/>
      <c r="I662" s="3"/>
      <c r="J662" s="3"/>
      <c r="K662" s="3"/>
      <c r="L662" s="3"/>
      <c r="M662" s="3"/>
      <c r="N662" s="3"/>
      <c r="O662" s="3"/>
      <c r="P662" s="3"/>
      <c r="Q662" s="3"/>
      <c r="R662" s="3"/>
      <c r="S662" s="8"/>
      <c r="T662" s="9"/>
      <c r="U662" s="10"/>
      <c r="V662" s="3"/>
      <c r="W662" s="3"/>
      <c r="X662" s="3"/>
      <c r="Y662" s="3"/>
      <c r="Z662" s="3"/>
    </row>
    <row r="663" ht="11.25" customHeight="1">
      <c r="A663" s="6"/>
      <c r="B663" s="6"/>
      <c r="C663" s="14"/>
      <c r="D663" s="14"/>
      <c r="E663" s="7"/>
      <c r="F663" s="3"/>
      <c r="G663" s="3"/>
      <c r="H663" s="3"/>
      <c r="I663" s="3"/>
      <c r="J663" s="3"/>
      <c r="K663" s="3"/>
      <c r="L663" s="3"/>
      <c r="M663" s="3"/>
      <c r="N663" s="3"/>
      <c r="O663" s="3"/>
      <c r="P663" s="3"/>
      <c r="Q663" s="3"/>
      <c r="R663" s="3"/>
      <c r="S663" s="8"/>
      <c r="T663" s="9"/>
      <c r="U663" s="10"/>
      <c r="V663" s="3"/>
      <c r="W663" s="3"/>
      <c r="X663" s="3"/>
      <c r="Y663" s="3"/>
      <c r="Z663" s="3"/>
    </row>
    <row r="664" ht="11.25" customHeight="1">
      <c r="A664" s="6"/>
      <c r="B664" s="6"/>
      <c r="C664" s="14"/>
      <c r="D664" s="14"/>
      <c r="E664" s="7"/>
      <c r="F664" s="3"/>
      <c r="G664" s="3"/>
      <c r="H664" s="3"/>
      <c r="I664" s="3"/>
      <c r="J664" s="3"/>
      <c r="K664" s="3"/>
      <c r="L664" s="3"/>
      <c r="M664" s="3"/>
      <c r="N664" s="3"/>
      <c r="O664" s="3"/>
      <c r="P664" s="3"/>
      <c r="Q664" s="3"/>
      <c r="R664" s="3"/>
      <c r="S664" s="8"/>
      <c r="T664" s="9"/>
      <c r="U664" s="10"/>
      <c r="V664" s="3"/>
      <c r="W664" s="3"/>
      <c r="X664" s="3"/>
      <c r="Y664" s="3"/>
      <c r="Z664" s="3"/>
    </row>
    <row r="665" ht="11.25" customHeight="1">
      <c r="A665" s="6"/>
      <c r="B665" s="6"/>
      <c r="C665" s="14"/>
      <c r="D665" s="14"/>
      <c r="E665" s="7"/>
      <c r="F665" s="3"/>
      <c r="G665" s="3"/>
      <c r="H665" s="3"/>
      <c r="I665" s="3"/>
      <c r="J665" s="3"/>
      <c r="K665" s="3"/>
      <c r="L665" s="3"/>
      <c r="M665" s="3"/>
      <c r="N665" s="3"/>
      <c r="O665" s="3"/>
      <c r="P665" s="3"/>
      <c r="Q665" s="3"/>
      <c r="R665" s="3"/>
      <c r="S665" s="8"/>
      <c r="T665" s="9"/>
      <c r="U665" s="10"/>
      <c r="V665" s="3"/>
      <c r="W665" s="3"/>
      <c r="X665" s="3"/>
      <c r="Y665" s="3"/>
      <c r="Z665" s="3"/>
    </row>
    <row r="666" ht="11.25" customHeight="1">
      <c r="A666" s="6"/>
      <c r="B666" s="6"/>
      <c r="C666" s="14"/>
      <c r="D666" s="14"/>
      <c r="E666" s="7"/>
      <c r="F666" s="3"/>
      <c r="G666" s="3"/>
      <c r="H666" s="3"/>
      <c r="I666" s="3"/>
      <c r="J666" s="3"/>
      <c r="K666" s="3"/>
      <c r="L666" s="3"/>
      <c r="M666" s="3"/>
      <c r="N666" s="3"/>
      <c r="O666" s="3"/>
      <c r="P666" s="3"/>
      <c r="Q666" s="3"/>
      <c r="R666" s="3"/>
      <c r="S666" s="8"/>
      <c r="T666" s="9"/>
      <c r="U666" s="10"/>
      <c r="V666" s="3"/>
      <c r="W666" s="3"/>
      <c r="X666" s="3"/>
      <c r="Y666" s="3"/>
      <c r="Z666" s="3"/>
    </row>
    <row r="667" ht="11.25" customHeight="1">
      <c r="A667" s="6"/>
      <c r="B667" s="6"/>
      <c r="C667" s="14"/>
      <c r="D667" s="14"/>
      <c r="E667" s="7"/>
      <c r="F667" s="3"/>
      <c r="G667" s="3"/>
      <c r="H667" s="3"/>
      <c r="I667" s="3"/>
      <c r="J667" s="3"/>
      <c r="K667" s="3"/>
      <c r="L667" s="3"/>
      <c r="M667" s="3"/>
      <c r="N667" s="3"/>
      <c r="O667" s="3"/>
      <c r="P667" s="3"/>
      <c r="Q667" s="3"/>
      <c r="R667" s="3"/>
      <c r="S667" s="8"/>
      <c r="T667" s="9"/>
      <c r="U667" s="10"/>
      <c r="V667" s="3"/>
      <c r="W667" s="3"/>
      <c r="X667" s="3"/>
      <c r="Y667" s="3"/>
      <c r="Z667" s="3"/>
    </row>
    <row r="668" ht="11.25" customHeight="1">
      <c r="A668" s="6"/>
      <c r="B668" s="6"/>
      <c r="C668" s="14"/>
      <c r="D668" s="14"/>
      <c r="E668" s="7"/>
      <c r="F668" s="3"/>
      <c r="G668" s="3"/>
      <c r="H668" s="3"/>
      <c r="I668" s="3"/>
      <c r="J668" s="3"/>
      <c r="K668" s="3"/>
      <c r="L668" s="3"/>
      <c r="M668" s="3"/>
      <c r="N668" s="3"/>
      <c r="O668" s="3"/>
      <c r="P668" s="3"/>
      <c r="Q668" s="3"/>
      <c r="R668" s="3"/>
      <c r="S668" s="8"/>
      <c r="T668" s="9"/>
      <c r="U668" s="10"/>
      <c r="V668" s="3"/>
      <c r="W668" s="3"/>
      <c r="X668" s="3"/>
      <c r="Y668" s="3"/>
      <c r="Z668" s="3"/>
    </row>
    <row r="669" ht="11.25" customHeight="1">
      <c r="A669" s="6"/>
      <c r="B669" s="6"/>
      <c r="C669" s="14"/>
      <c r="D669" s="14"/>
      <c r="E669" s="7"/>
      <c r="F669" s="3"/>
      <c r="G669" s="3"/>
      <c r="H669" s="3"/>
      <c r="I669" s="3"/>
      <c r="J669" s="3"/>
      <c r="K669" s="3"/>
      <c r="L669" s="3"/>
      <c r="M669" s="3"/>
      <c r="N669" s="3"/>
      <c r="O669" s="3"/>
      <c r="P669" s="3"/>
      <c r="Q669" s="3"/>
      <c r="R669" s="3"/>
      <c r="S669" s="8"/>
      <c r="T669" s="9"/>
      <c r="U669" s="10"/>
      <c r="V669" s="3"/>
      <c r="W669" s="3"/>
      <c r="X669" s="3"/>
      <c r="Y669" s="3"/>
      <c r="Z669" s="3"/>
    </row>
    <row r="670" ht="11.25" customHeight="1">
      <c r="A670" s="6"/>
      <c r="B670" s="6"/>
      <c r="C670" s="14"/>
      <c r="D670" s="14"/>
      <c r="E670" s="7"/>
      <c r="F670" s="3"/>
      <c r="G670" s="3"/>
      <c r="H670" s="3"/>
      <c r="I670" s="3"/>
      <c r="J670" s="3"/>
      <c r="K670" s="3"/>
      <c r="L670" s="3"/>
      <c r="M670" s="3"/>
      <c r="N670" s="3"/>
      <c r="O670" s="3"/>
      <c r="P670" s="3"/>
      <c r="Q670" s="3"/>
      <c r="R670" s="3"/>
      <c r="S670" s="8"/>
      <c r="T670" s="9"/>
      <c r="U670" s="10"/>
      <c r="V670" s="3"/>
      <c r="W670" s="3"/>
      <c r="X670" s="3"/>
      <c r="Y670" s="3"/>
      <c r="Z670" s="3"/>
    </row>
    <row r="671" ht="11.25" customHeight="1">
      <c r="A671" s="6"/>
      <c r="B671" s="6"/>
      <c r="C671" s="14"/>
      <c r="D671" s="14"/>
      <c r="E671" s="7"/>
      <c r="F671" s="3"/>
      <c r="G671" s="3"/>
      <c r="H671" s="3"/>
      <c r="I671" s="3"/>
      <c r="J671" s="3"/>
      <c r="K671" s="3"/>
      <c r="L671" s="3"/>
      <c r="M671" s="3"/>
      <c r="N671" s="3"/>
      <c r="O671" s="3"/>
      <c r="P671" s="3"/>
      <c r="Q671" s="3"/>
      <c r="R671" s="3"/>
      <c r="S671" s="8"/>
      <c r="T671" s="9"/>
      <c r="U671" s="10"/>
      <c r="V671" s="3"/>
      <c r="W671" s="3"/>
      <c r="X671" s="3"/>
      <c r="Y671" s="3"/>
      <c r="Z671" s="3"/>
    </row>
    <row r="672" ht="11.25" customHeight="1">
      <c r="A672" s="6"/>
      <c r="B672" s="6"/>
      <c r="C672" s="14"/>
      <c r="D672" s="14"/>
      <c r="E672" s="7"/>
      <c r="F672" s="3"/>
      <c r="G672" s="3"/>
      <c r="H672" s="3"/>
      <c r="I672" s="3"/>
      <c r="J672" s="3"/>
      <c r="K672" s="3"/>
      <c r="L672" s="3"/>
      <c r="M672" s="3"/>
      <c r="N672" s="3"/>
      <c r="O672" s="3"/>
      <c r="P672" s="3"/>
      <c r="Q672" s="3"/>
      <c r="R672" s="3"/>
      <c r="S672" s="8"/>
      <c r="T672" s="9"/>
      <c r="U672" s="10"/>
      <c r="V672" s="3"/>
      <c r="W672" s="3"/>
      <c r="X672" s="3"/>
      <c r="Y672" s="3"/>
      <c r="Z672" s="3"/>
    </row>
    <row r="673" ht="11.25" customHeight="1">
      <c r="A673" s="6"/>
      <c r="B673" s="6"/>
      <c r="C673" s="14"/>
      <c r="D673" s="14"/>
      <c r="E673" s="7"/>
      <c r="F673" s="3"/>
      <c r="G673" s="3"/>
      <c r="H673" s="3"/>
      <c r="I673" s="3"/>
      <c r="J673" s="3"/>
      <c r="K673" s="3"/>
      <c r="L673" s="3"/>
      <c r="M673" s="3"/>
      <c r="N673" s="3"/>
      <c r="O673" s="3"/>
      <c r="P673" s="3"/>
      <c r="Q673" s="3"/>
      <c r="R673" s="3"/>
      <c r="S673" s="8"/>
      <c r="T673" s="9"/>
      <c r="U673" s="10"/>
      <c r="V673" s="3"/>
      <c r="W673" s="3"/>
      <c r="X673" s="3"/>
      <c r="Y673" s="3"/>
      <c r="Z673" s="3"/>
    </row>
    <row r="674" ht="11.25" customHeight="1">
      <c r="A674" s="6"/>
      <c r="B674" s="6"/>
      <c r="C674" s="14"/>
      <c r="D674" s="14"/>
      <c r="E674" s="7"/>
      <c r="F674" s="3"/>
      <c r="G674" s="3"/>
      <c r="H674" s="3"/>
      <c r="I674" s="3"/>
      <c r="J674" s="3"/>
      <c r="K674" s="3"/>
      <c r="L674" s="3"/>
      <c r="M674" s="3"/>
      <c r="N674" s="3"/>
      <c r="O674" s="3"/>
      <c r="P674" s="3"/>
      <c r="Q674" s="3"/>
      <c r="R674" s="3"/>
      <c r="S674" s="8"/>
      <c r="T674" s="9"/>
      <c r="U674" s="10"/>
      <c r="V674" s="3"/>
      <c r="W674" s="3"/>
      <c r="X674" s="3"/>
      <c r="Y674" s="3"/>
      <c r="Z674" s="3"/>
    </row>
    <row r="675" ht="11.25" customHeight="1">
      <c r="A675" s="6"/>
      <c r="B675" s="6"/>
      <c r="C675" s="14"/>
      <c r="D675" s="14"/>
      <c r="E675" s="7"/>
      <c r="F675" s="3"/>
      <c r="G675" s="3"/>
      <c r="H675" s="3"/>
      <c r="I675" s="3"/>
      <c r="J675" s="3"/>
      <c r="K675" s="3"/>
      <c r="L675" s="3"/>
      <c r="M675" s="3"/>
      <c r="N675" s="3"/>
      <c r="O675" s="3"/>
      <c r="P675" s="3"/>
      <c r="Q675" s="3"/>
      <c r="R675" s="3"/>
      <c r="S675" s="8"/>
      <c r="T675" s="9"/>
      <c r="U675" s="10"/>
      <c r="V675" s="3"/>
      <c r="W675" s="3"/>
      <c r="X675" s="3"/>
      <c r="Y675" s="3"/>
      <c r="Z675" s="3"/>
    </row>
    <row r="676" ht="11.25" customHeight="1">
      <c r="A676" s="6"/>
      <c r="B676" s="6"/>
      <c r="C676" s="14"/>
      <c r="D676" s="14"/>
      <c r="E676" s="7"/>
      <c r="F676" s="3"/>
      <c r="G676" s="3"/>
      <c r="H676" s="3"/>
      <c r="I676" s="3"/>
      <c r="J676" s="3"/>
      <c r="K676" s="3"/>
      <c r="L676" s="3"/>
      <c r="M676" s="3"/>
      <c r="N676" s="3"/>
      <c r="O676" s="3"/>
      <c r="P676" s="3"/>
      <c r="Q676" s="3"/>
      <c r="R676" s="3"/>
      <c r="S676" s="8"/>
      <c r="T676" s="9"/>
      <c r="U676" s="10"/>
      <c r="V676" s="3"/>
      <c r="W676" s="3"/>
      <c r="X676" s="3"/>
      <c r="Y676" s="3"/>
      <c r="Z676" s="3"/>
    </row>
    <row r="677" ht="11.25" customHeight="1">
      <c r="A677" s="6"/>
      <c r="B677" s="6"/>
      <c r="C677" s="14"/>
      <c r="D677" s="14"/>
      <c r="E677" s="7"/>
      <c r="F677" s="3"/>
      <c r="G677" s="3"/>
      <c r="H677" s="3"/>
      <c r="I677" s="3"/>
      <c r="J677" s="3"/>
      <c r="K677" s="3"/>
      <c r="L677" s="3"/>
      <c r="M677" s="3"/>
      <c r="N677" s="3"/>
      <c r="O677" s="3"/>
      <c r="P677" s="3"/>
      <c r="Q677" s="3"/>
      <c r="R677" s="3"/>
      <c r="S677" s="8"/>
      <c r="T677" s="9"/>
      <c r="U677" s="10"/>
      <c r="V677" s="3"/>
      <c r="W677" s="3"/>
      <c r="X677" s="3"/>
      <c r="Y677" s="3"/>
      <c r="Z677" s="3"/>
    </row>
    <row r="678" ht="11.25" customHeight="1">
      <c r="A678" s="6"/>
      <c r="B678" s="6"/>
      <c r="C678" s="14"/>
      <c r="D678" s="14"/>
      <c r="E678" s="7"/>
      <c r="F678" s="3"/>
      <c r="G678" s="3"/>
      <c r="H678" s="3"/>
      <c r="I678" s="3"/>
      <c r="J678" s="3"/>
      <c r="K678" s="3"/>
      <c r="L678" s="3"/>
      <c r="M678" s="3"/>
      <c r="N678" s="3"/>
      <c r="O678" s="3"/>
      <c r="P678" s="3"/>
      <c r="Q678" s="3"/>
      <c r="R678" s="3"/>
      <c r="S678" s="8"/>
      <c r="T678" s="9"/>
      <c r="U678" s="10"/>
      <c r="V678" s="3"/>
      <c r="W678" s="3"/>
      <c r="X678" s="3"/>
      <c r="Y678" s="3"/>
      <c r="Z678" s="3"/>
    </row>
    <row r="679" ht="11.25" customHeight="1">
      <c r="A679" s="6"/>
      <c r="B679" s="6"/>
      <c r="C679" s="14"/>
      <c r="D679" s="14"/>
      <c r="E679" s="7"/>
      <c r="F679" s="3"/>
      <c r="G679" s="3"/>
      <c r="H679" s="3"/>
      <c r="I679" s="3"/>
      <c r="J679" s="3"/>
      <c r="K679" s="3"/>
      <c r="L679" s="3"/>
      <c r="M679" s="3"/>
      <c r="N679" s="3"/>
      <c r="O679" s="3"/>
      <c r="P679" s="3"/>
      <c r="Q679" s="3"/>
      <c r="R679" s="3"/>
      <c r="S679" s="8"/>
      <c r="T679" s="9"/>
      <c r="U679" s="10"/>
      <c r="V679" s="3"/>
      <c r="W679" s="3"/>
      <c r="X679" s="3"/>
      <c r="Y679" s="3"/>
      <c r="Z679" s="3"/>
    </row>
    <row r="680" ht="11.25" customHeight="1">
      <c r="A680" s="6"/>
      <c r="B680" s="6"/>
      <c r="C680" s="14"/>
      <c r="D680" s="14"/>
      <c r="E680" s="7"/>
      <c r="F680" s="3"/>
      <c r="G680" s="3"/>
      <c r="H680" s="3"/>
      <c r="I680" s="3"/>
      <c r="J680" s="3"/>
      <c r="K680" s="3"/>
      <c r="L680" s="3"/>
      <c r="M680" s="3"/>
      <c r="N680" s="3"/>
      <c r="O680" s="3"/>
      <c r="P680" s="3"/>
      <c r="Q680" s="3"/>
      <c r="R680" s="3"/>
      <c r="S680" s="8"/>
      <c r="T680" s="9"/>
      <c r="U680" s="10"/>
      <c r="V680" s="3"/>
      <c r="W680" s="3"/>
      <c r="X680" s="3"/>
      <c r="Y680" s="3"/>
      <c r="Z680" s="3"/>
    </row>
    <row r="681" ht="11.25" customHeight="1">
      <c r="A681" s="6"/>
      <c r="B681" s="6"/>
      <c r="C681" s="14"/>
      <c r="D681" s="14"/>
      <c r="E681" s="7"/>
      <c r="F681" s="3"/>
      <c r="G681" s="3"/>
      <c r="H681" s="3"/>
      <c r="I681" s="3"/>
      <c r="J681" s="3"/>
      <c r="K681" s="3"/>
      <c r="L681" s="3"/>
      <c r="M681" s="3"/>
      <c r="N681" s="3"/>
      <c r="O681" s="3"/>
      <c r="P681" s="3"/>
      <c r="Q681" s="3"/>
      <c r="R681" s="3"/>
      <c r="S681" s="8"/>
      <c r="T681" s="9"/>
      <c r="U681" s="10"/>
      <c r="V681" s="3"/>
      <c r="W681" s="3"/>
      <c r="X681" s="3"/>
      <c r="Y681" s="3"/>
      <c r="Z681" s="3"/>
    </row>
    <row r="682" ht="11.25" customHeight="1">
      <c r="A682" s="6"/>
      <c r="B682" s="6"/>
      <c r="C682" s="14"/>
      <c r="D682" s="14"/>
      <c r="E682" s="7"/>
      <c r="F682" s="3"/>
      <c r="G682" s="3"/>
      <c r="H682" s="3"/>
      <c r="I682" s="3"/>
      <c r="J682" s="3"/>
      <c r="K682" s="3"/>
      <c r="L682" s="3"/>
      <c r="M682" s="3"/>
      <c r="N682" s="3"/>
      <c r="O682" s="3"/>
      <c r="P682" s="3"/>
      <c r="Q682" s="3"/>
      <c r="R682" s="3"/>
      <c r="S682" s="8"/>
      <c r="T682" s="9"/>
      <c r="U682" s="10"/>
      <c r="V682" s="3"/>
      <c r="W682" s="3"/>
      <c r="X682" s="3"/>
      <c r="Y682" s="3"/>
      <c r="Z682" s="3"/>
    </row>
    <row r="683" ht="11.25" customHeight="1">
      <c r="A683" s="6"/>
      <c r="B683" s="6"/>
      <c r="C683" s="14"/>
      <c r="D683" s="14"/>
      <c r="E683" s="7"/>
      <c r="F683" s="3"/>
      <c r="G683" s="3"/>
      <c r="H683" s="3"/>
      <c r="I683" s="3"/>
      <c r="J683" s="3"/>
      <c r="K683" s="3"/>
      <c r="L683" s="3"/>
      <c r="M683" s="3"/>
      <c r="N683" s="3"/>
      <c r="O683" s="3"/>
      <c r="P683" s="3"/>
      <c r="Q683" s="3"/>
      <c r="R683" s="3"/>
      <c r="S683" s="8"/>
      <c r="T683" s="9"/>
      <c r="U683" s="10"/>
      <c r="V683" s="3"/>
      <c r="W683" s="3"/>
      <c r="X683" s="3"/>
      <c r="Y683" s="3"/>
      <c r="Z683" s="3"/>
    </row>
    <row r="684" ht="11.25" customHeight="1">
      <c r="A684" s="6"/>
      <c r="B684" s="6"/>
      <c r="C684" s="14"/>
      <c r="D684" s="14"/>
      <c r="E684" s="7"/>
      <c r="F684" s="3"/>
      <c r="G684" s="3"/>
      <c r="H684" s="3"/>
      <c r="I684" s="3"/>
      <c r="J684" s="3"/>
      <c r="K684" s="3"/>
      <c r="L684" s="3"/>
      <c r="M684" s="3"/>
      <c r="N684" s="3"/>
      <c r="O684" s="3"/>
      <c r="P684" s="3"/>
      <c r="Q684" s="3"/>
      <c r="R684" s="3"/>
      <c r="S684" s="8"/>
      <c r="T684" s="9"/>
      <c r="U684" s="10"/>
      <c r="V684" s="3"/>
      <c r="W684" s="3"/>
      <c r="X684" s="3"/>
      <c r="Y684" s="3"/>
      <c r="Z684" s="3"/>
    </row>
    <row r="685" ht="11.25" customHeight="1">
      <c r="A685" s="6"/>
      <c r="B685" s="6"/>
      <c r="C685" s="14"/>
      <c r="D685" s="14"/>
      <c r="E685" s="7"/>
      <c r="F685" s="3"/>
      <c r="G685" s="3"/>
      <c r="H685" s="3"/>
      <c r="I685" s="3"/>
      <c r="J685" s="3"/>
      <c r="K685" s="3"/>
      <c r="L685" s="3"/>
      <c r="M685" s="3"/>
      <c r="N685" s="3"/>
      <c r="O685" s="3"/>
      <c r="P685" s="3"/>
      <c r="Q685" s="3"/>
      <c r="R685" s="3"/>
      <c r="S685" s="8"/>
      <c r="T685" s="9"/>
      <c r="U685" s="10"/>
      <c r="V685" s="3"/>
      <c r="W685" s="3"/>
      <c r="X685" s="3"/>
      <c r="Y685" s="3"/>
      <c r="Z685" s="3"/>
    </row>
    <row r="686" ht="11.25" customHeight="1">
      <c r="A686" s="6"/>
      <c r="B686" s="6"/>
      <c r="C686" s="14"/>
      <c r="D686" s="14"/>
      <c r="E686" s="7"/>
      <c r="F686" s="3"/>
      <c r="G686" s="3"/>
      <c r="H686" s="3"/>
      <c r="I686" s="3"/>
      <c r="J686" s="3"/>
      <c r="K686" s="3"/>
      <c r="L686" s="3"/>
      <c r="M686" s="3"/>
      <c r="N686" s="3"/>
      <c r="O686" s="3"/>
      <c r="P686" s="3"/>
      <c r="Q686" s="3"/>
      <c r="R686" s="3"/>
      <c r="S686" s="8"/>
      <c r="T686" s="9"/>
      <c r="U686" s="10"/>
      <c r="V686" s="3"/>
      <c r="W686" s="3"/>
      <c r="X686" s="3"/>
      <c r="Y686" s="3"/>
      <c r="Z686" s="3"/>
    </row>
    <row r="687" ht="11.25" customHeight="1">
      <c r="A687" s="6"/>
      <c r="B687" s="6"/>
      <c r="C687" s="14"/>
      <c r="D687" s="14"/>
      <c r="E687" s="7"/>
      <c r="F687" s="3"/>
      <c r="G687" s="3"/>
      <c r="H687" s="3"/>
      <c r="I687" s="3"/>
      <c r="J687" s="3"/>
      <c r="K687" s="3"/>
      <c r="L687" s="3"/>
      <c r="M687" s="3"/>
      <c r="N687" s="3"/>
      <c r="O687" s="3"/>
      <c r="P687" s="3"/>
      <c r="Q687" s="3"/>
      <c r="R687" s="3"/>
      <c r="S687" s="8"/>
      <c r="T687" s="9"/>
      <c r="U687" s="10"/>
      <c r="V687" s="3"/>
      <c r="W687" s="3"/>
      <c r="X687" s="3"/>
      <c r="Y687" s="3"/>
      <c r="Z687" s="3"/>
    </row>
    <row r="688" ht="11.25" customHeight="1">
      <c r="A688" s="6"/>
      <c r="B688" s="6"/>
      <c r="C688" s="14"/>
      <c r="D688" s="14"/>
      <c r="E688" s="7"/>
      <c r="F688" s="3"/>
      <c r="G688" s="3"/>
      <c r="H688" s="3"/>
      <c r="I688" s="3"/>
      <c r="J688" s="3"/>
      <c r="K688" s="3"/>
      <c r="L688" s="3"/>
      <c r="M688" s="3"/>
      <c r="N688" s="3"/>
      <c r="O688" s="3"/>
      <c r="P688" s="3"/>
      <c r="Q688" s="3"/>
      <c r="R688" s="3"/>
      <c r="S688" s="8"/>
      <c r="T688" s="9"/>
      <c r="U688" s="10"/>
      <c r="V688" s="3"/>
      <c r="W688" s="3"/>
      <c r="X688" s="3"/>
      <c r="Y688" s="3"/>
      <c r="Z688" s="3"/>
    </row>
    <row r="689" ht="11.25" customHeight="1">
      <c r="A689" s="6"/>
      <c r="B689" s="6"/>
      <c r="C689" s="14"/>
      <c r="D689" s="14"/>
      <c r="E689" s="7"/>
      <c r="F689" s="3"/>
      <c r="G689" s="3"/>
      <c r="H689" s="3"/>
      <c r="I689" s="3"/>
      <c r="J689" s="3"/>
      <c r="K689" s="3"/>
      <c r="L689" s="3"/>
      <c r="M689" s="3"/>
      <c r="N689" s="3"/>
      <c r="O689" s="3"/>
      <c r="P689" s="3"/>
      <c r="Q689" s="3"/>
      <c r="R689" s="3"/>
      <c r="S689" s="8"/>
      <c r="T689" s="9"/>
      <c r="U689" s="10"/>
      <c r="V689" s="3"/>
      <c r="W689" s="3"/>
      <c r="X689" s="3"/>
      <c r="Y689" s="3"/>
      <c r="Z689" s="3"/>
    </row>
    <row r="690" ht="11.25" customHeight="1">
      <c r="A690" s="6"/>
      <c r="B690" s="6"/>
      <c r="C690" s="14"/>
      <c r="D690" s="14"/>
      <c r="E690" s="7"/>
      <c r="F690" s="3"/>
      <c r="G690" s="3"/>
      <c r="H690" s="3"/>
      <c r="I690" s="3"/>
      <c r="J690" s="3"/>
      <c r="K690" s="3"/>
      <c r="L690" s="3"/>
      <c r="M690" s="3"/>
      <c r="N690" s="3"/>
      <c r="O690" s="3"/>
      <c r="P690" s="3"/>
      <c r="Q690" s="3"/>
      <c r="R690" s="3"/>
      <c r="S690" s="8"/>
      <c r="T690" s="9"/>
      <c r="U690" s="10"/>
      <c r="V690" s="3"/>
      <c r="W690" s="3"/>
      <c r="X690" s="3"/>
      <c r="Y690" s="3"/>
      <c r="Z690" s="3"/>
    </row>
    <row r="691" ht="11.25" customHeight="1">
      <c r="A691" s="6"/>
      <c r="B691" s="6"/>
      <c r="C691" s="14"/>
      <c r="D691" s="14"/>
      <c r="E691" s="7"/>
      <c r="F691" s="3"/>
      <c r="G691" s="3"/>
      <c r="H691" s="3"/>
      <c r="I691" s="3"/>
      <c r="J691" s="3"/>
      <c r="K691" s="3"/>
      <c r="L691" s="3"/>
      <c r="M691" s="3"/>
      <c r="N691" s="3"/>
      <c r="O691" s="3"/>
      <c r="P691" s="3"/>
      <c r="Q691" s="3"/>
      <c r="R691" s="3"/>
      <c r="S691" s="8"/>
      <c r="T691" s="9"/>
      <c r="U691" s="10"/>
      <c r="V691" s="3"/>
      <c r="W691" s="3"/>
      <c r="X691" s="3"/>
      <c r="Y691" s="3"/>
      <c r="Z691" s="3"/>
    </row>
    <row r="692" ht="11.25" customHeight="1">
      <c r="A692" s="6"/>
      <c r="B692" s="6"/>
      <c r="C692" s="14"/>
      <c r="D692" s="14"/>
      <c r="E692" s="7"/>
      <c r="F692" s="3"/>
      <c r="G692" s="3"/>
      <c r="H692" s="3"/>
      <c r="I692" s="3"/>
      <c r="J692" s="3"/>
      <c r="K692" s="3"/>
      <c r="L692" s="3"/>
      <c r="M692" s="3"/>
      <c r="N692" s="3"/>
      <c r="O692" s="3"/>
      <c r="P692" s="3"/>
      <c r="Q692" s="3"/>
      <c r="R692" s="3"/>
      <c r="S692" s="8"/>
      <c r="T692" s="9"/>
      <c r="U692" s="10"/>
      <c r="V692" s="3"/>
      <c r="W692" s="3"/>
      <c r="X692" s="3"/>
      <c r="Y692" s="3"/>
      <c r="Z692" s="3"/>
    </row>
    <row r="693" ht="11.25" customHeight="1">
      <c r="A693" s="6"/>
      <c r="B693" s="6"/>
      <c r="C693" s="14"/>
      <c r="D693" s="14"/>
      <c r="E693" s="7"/>
      <c r="F693" s="3"/>
      <c r="G693" s="3"/>
      <c r="H693" s="3"/>
      <c r="I693" s="3"/>
      <c r="J693" s="3"/>
      <c r="K693" s="3"/>
      <c r="L693" s="3"/>
      <c r="M693" s="3"/>
      <c r="N693" s="3"/>
      <c r="O693" s="3"/>
      <c r="P693" s="3"/>
      <c r="Q693" s="3"/>
      <c r="R693" s="3"/>
      <c r="S693" s="8"/>
      <c r="T693" s="9"/>
      <c r="U693" s="10"/>
      <c r="V693" s="3"/>
      <c r="W693" s="3"/>
      <c r="X693" s="3"/>
      <c r="Y693" s="3"/>
      <c r="Z693" s="3"/>
    </row>
    <row r="694" ht="11.25" customHeight="1">
      <c r="A694" s="6"/>
      <c r="B694" s="6"/>
      <c r="C694" s="14"/>
      <c r="D694" s="14"/>
      <c r="E694" s="7"/>
      <c r="F694" s="3"/>
      <c r="G694" s="3"/>
      <c r="H694" s="3"/>
      <c r="I694" s="3"/>
      <c r="J694" s="3"/>
      <c r="K694" s="3"/>
      <c r="L694" s="3"/>
      <c r="M694" s="3"/>
      <c r="N694" s="3"/>
      <c r="O694" s="3"/>
      <c r="P694" s="3"/>
      <c r="Q694" s="3"/>
      <c r="R694" s="3"/>
      <c r="S694" s="8"/>
      <c r="T694" s="9"/>
      <c r="U694" s="10"/>
      <c r="V694" s="3"/>
      <c r="W694" s="3"/>
      <c r="X694" s="3"/>
      <c r="Y694" s="3"/>
      <c r="Z694" s="3"/>
    </row>
    <row r="695" ht="11.25" customHeight="1">
      <c r="A695" s="6"/>
      <c r="B695" s="6"/>
      <c r="C695" s="14"/>
      <c r="D695" s="14"/>
      <c r="E695" s="7"/>
      <c r="F695" s="3"/>
      <c r="G695" s="3"/>
      <c r="H695" s="3"/>
      <c r="I695" s="3"/>
      <c r="J695" s="3"/>
      <c r="K695" s="3"/>
      <c r="L695" s="3"/>
      <c r="M695" s="3"/>
      <c r="N695" s="3"/>
      <c r="O695" s="3"/>
      <c r="P695" s="3"/>
      <c r="Q695" s="3"/>
      <c r="R695" s="3"/>
      <c r="S695" s="8"/>
      <c r="T695" s="9"/>
      <c r="U695" s="10"/>
      <c r="V695" s="3"/>
      <c r="W695" s="3"/>
      <c r="X695" s="3"/>
      <c r="Y695" s="3"/>
      <c r="Z695" s="3"/>
    </row>
    <row r="696" ht="11.25" customHeight="1">
      <c r="A696" s="6"/>
      <c r="B696" s="6"/>
      <c r="C696" s="14"/>
      <c r="D696" s="14"/>
      <c r="E696" s="7"/>
      <c r="F696" s="3"/>
      <c r="G696" s="3"/>
      <c r="H696" s="3"/>
      <c r="I696" s="3"/>
      <c r="J696" s="3"/>
      <c r="K696" s="3"/>
      <c r="L696" s="3"/>
      <c r="M696" s="3"/>
      <c r="N696" s="3"/>
      <c r="O696" s="3"/>
      <c r="P696" s="3"/>
      <c r="Q696" s="3"/>
      <c r="R696" s="3"/>
      <c r="S696" s="8"/>
      <c r="T696" s="9"/>
      <c r="U696" s="10"/>
      <c r="V696" s="3"/>
      <c r="W696" s="3"/>
      <c r="X696" s="3"/>
      <c r="Y696" s="3"/>
      <c r="Z696" s="3"/>
    </row>
    <row r="697" ht="11.25" customHeight="1">
      <c r="A697" s="6"/>
      <c r="B697" s="6"/>
      <c r="C697" s="14"/>
      <c r="D697" s="14"/>
      <c r="E697" s="7"/>
      <c r="F697" s="3"/>
      <c r="G697" s="3"/>
      <c r="H697" s="3"/>
      <c r="I697" s="3"/>
      <c r="J697" s="3"/>
      <c r="K697" s="3"/>
      <c r="L697" s="3"/>
      <c r="M697" s="3"/>
      <c r="N697" s="3"/>
      <c r="O697" s="3"/>
      <c r="P697" s="3"/>
      <c r="Q697" s="3"/>
      <c r="R697" s="3"/>
      <c r="S697" s="8"/>
      <c r="T697" s="9"/>
      <c r="U697" s="10"/>
      <c r="V697" s="3"/>
      <c r="W697" s="3"/>
      <c r="X697" s="3"/>
      <c r="Y697" s="3"/>
      <c r="Z697" s="3"/>
    </row>
    <row r="698" ht="11.25" customHeight="1">
      <c r="A698" s="6"/>
      <c r="B698" s="6"/>
      <c r="C698" s="14"/>
      <c r="D698" s="14"/>
      <c r="E698" s="7"/>
      <c r="F698" s="3"/>
      <c r="G698" s="3"/>
      <c r="H698" s="3"/>
      <c r="I698" s="3"/>
      <c r="J698" s="3"/>
      <c r="K698" s="3"/>
      <c r="L698" s="3"/>
      <c r="M698" s="3"/>
      <c r="N698" s="3"/>
      <c r="O698" s="3"/>
      <c r="P698" s="3"/>
      <c r="Q698" s="3"/>
      <c r="R698" s="3"/>
      <c r="S698" s="8"/>
      <c r="T698" s="9"/>
      <c r="U698" s="10"/>
      <c r="V698" s="3"/>
      <c r="W698" s="3"/>
      <c r="X698" s="3"/>
      <c r="Y698" s="3"/>
      <c r="Z698" s="3"/>
    </row>
    <row r="699" ht="11.25" customHeight="1">
      <c r="A699" s="6"/>
      <c r="B699" s="6"/>
      <c r="C699" s="14"/>
      <c r="D699" s="14"/>
      <c r="E699" s="7"/>
      <c r="F699" s="3"/>
      <c r="G699" s="3"/>
      <c r="H699" s="3"/>
      <c r="I699" s="3"/>
      <c r="J699" s="3"/>
      <c r="K699" s="3"/>
      <c r="L699" s="3"/>
      <c r="M699" s="3"/>
      <c r="N699" s="3"/>
      <c r="O699" s="3"/>
      <c r="P699" s="3"/>
      <c r="Q699" s="3"/>
      <c r="R699" s="3"/>
      <c r="S699" s="8"/>
      <c r="T699" s="9"/>
      <c r="U699" s="10"/>
      <c r="V699" s="3"/>
      <c r="W699" s="3"/>
      <c r="X699" s="3"/>
      <c r="Y699" s="3"/>
      <c r="Z699" s="3"/>
    </row>
    <row r="700" ht="11.25" customHeight="1">
      <c r="A700" s="6"/>
      <c r="B700" s="6"/>
      <c r="C700" s="14"/>
      <c r="D700" s="14"/>
      <c r="E700" s="7"/>
      <c r="F700" s="3"/>
      <c r="G700" s="3"/>
      <c r="H700" s="3"/>
      <c r="I700" s="3"/>
      <c r="J700" s="3"/>
      <c r="K700" s="3"/>
      <c r="L700" s="3"/>
      <c r="M700" s="3"/>
      <c r="N700" s="3"/>
      <c r="O700" s="3"/>
      <c r="P700" s="3"/>
      <c r="Q700" s="3"/>
      <c r="R700" s="3"/>
      <c r="S700" s="8"/>
      <c r="T700" s="9"/>
      <c r="U700" s="10"/>
      <c r="V700" s="3"/>
      <c r="W700" s="3"/>
      <c r="X700" s="3"/>
      <c r="Y700" s="3"/>
      <c r="Z700" s="3"/>
    </row>
    <row r="701" ht="11.25" customHeight="1">
      <c r="A701" s="6"/>
      <c r="B701" s="6"/>
      <c r="C701" s="14"/>
      <c r="D701" s="14"/>
      <c r="E701" s="7"/>
      <c r="F701" s="3"/>
      <c r="G701" s="3"/>
      <c r="H701" s="3"/>
      <c r="I701" s="3"/>
      <c r="J701" s="3"/>
      <c r="K701" s="3"/>
      <c r="L701" s="3"/>
      <c r="M701" s="3"/>
      <c r="N701" s="3"/>
      <c r="O701" s="3"/>
      <c r="P701" s="3"/>
      <c r="Q701" s="3"/>
      <c r="R701" s="3"/>
      <c r="S701" s="8"/>
      <c r="T701" s="9"/>
      <c r="U701" s="10"/>
      <c r="V701" s="3"/>
      <c r="W701" s="3"/>
      <c r="X701" s="3"/>
      <c r="Y701" s="3"/>
      <c r="Z701" s="3"/>
    </row>
    <row r="702" ht="11.25" customHeight="1">
      <c r="A702" s="6"/>
      <c r="B702" s="6"/>
      <c r="C702" s="14"/>
      <c r="D702" s="14"/>
      <c r="E702" s="7"/>
      <c r="F702" s="3"/>
      <c r="G702" s="3"/>
      <c r="H702" s="3"/>
      <c r="I702" s="3"/>
      <c r="J702" s="3"/>
      <c r="K702" s="3"/>
      <c r="L702" s="3"/>
      <c r="M702" s="3"/>
      <c r="N702" s="3"/>
      <c r="O702" s="3"/>
      <c r="P702" s="3"/>
      <c r="Q702" s="3"/>
      <c r="R702" s="3"/>
      <c r="S702" s="8"/>
      <c r="T702" s="9"/>
      <c r="U702" s="10"/>
      <c r="V702" s="3"/>
      <c r="W702" s="3"/>
      <c r="X702" s="3"/>
      <c r="Y702" s="3"/>
      <c r="Z702" s="3"/>
    </row>
    <row r="703" ht="11.25" customHeight="1">
      <c r="A703" s="6"/>
      <c r="B703" s="6"/>
      <c r="C703" s="14"/>
      <c r="D703" s="14"/>
      <c r="E703" s="7"/>
      <c r="F703" s="3"/>
      <c r="G703" s="3"/>
      <c r="H703" s="3"/>
      <c r="I703" s="3"/>
      <c r="J703" s="3"/>
      <c r="K703" s="3"/>
      <c r="L703" s="3"/>
      <c r="M703" s="3"/>
      <c r="N703" s="3"/>
      <c r="O703" s="3"/>
      <c r="P703" s="3"/>
      <c r="Q703" s="3"/>
      <c r="R703" s="3"/>
      <c r="S703" s="8"/>
      <c r="T703" s="9"/>
      <c r="U703" s="10"/>
      <c r="V703" s="3"/>
      <c r="W703" s="3"/>
      <c r="X703" s="3"/>
      <c r="Y703" s="3"/>
      <c r="Z703" s="3"/>
    </row>
    <row r="704" ht="11.25" customHeight="1">
      <c r="A704" s="6"/>
      <c r="B704" s="6"/>
      <c r="C704" s="14"/>
      <c r="D704" s="14"/>
      <c r="E704" s="7"/>
      <c r="F704" s="3"/>
      <c r="G704" s="3"/>
      <c r="H704" s="3"/>
      <c r="I704" s="3"/>
      <c r="J704" s="3"/>
      <c r="K704" s="3"/>
      <c r="L704" s="3"/>
      <c r="M704" s="3"/>
      <c r="N704" s="3"/>
      <c r="O704" s="3"/>
      <c r="P704" s="3"/>
      <c r="Q704" s="3"/>
      <c r="R704" s="3"/>
      <c r="S704" s="8"/>
      <c r="T704" s="9"/>
      <c r="U704" s="10"/>
      <c r="V704" s="3"/>
      <c r="W704" s="3"/>
      <c r="X704" s="3"/>
      <c r="Y704" s="3"/>
      <c r="Z704" s="3"/>
    </row>
    <row r="705" ht="11.25" customHeight="1">
      <c r="A705" s="6"/>
      <c r="B705" s="6"/>
      <c r="C705" s="14"/>
      <c r="D705" s="14"/>
      <c r="E705" s="7"/>
      <c r="F705" s="3"/>
      <c r="G705" s="3"/>
      <c r="H705" s="3"/>
      <c r="I705" s="3"/>
      <c r="J705" s="3"/>
      <c r="K705" s="3"/>
      <c r="L705" s="3"/>
      <c r="M705" s="3"/>
      <c r="N705" s="3"/>
      <c r="O705" s="3"/>
      <c r="P705" s="3"/>
      <c r="Q705" s="3"/>
      <c r="R705" s="3"/>
      <c r="S705" s="8"/>
      <c r="T705" s="9"/>
      <c r="U705" s="10"/>
      <c r="V705" s="3"/>
      <c r="W705" s="3"/>
      <c r="X705" s="3"/>
      <c r="Y705" s="3"/>
      <c r="Z705" s="3"/>
    </row>
    <row r="706" ht="11.25" customHeight="1">
      <c r="A706" s="6"/>
      <c r="B706" s="6"/>
      <c r="C706" s="14"/>
      <c r="D706" s="14"/>
      <c r="E706" s="7"/>
      <c r="F706" s="3"/>
      <c r="G706" s="3"/>
      <c r="H706" s="3"/>
      <c r="I706" s="3"/>
      <c r="J706" s="3"/>
      <c r="K706" s="3"/>
      <c r="L706" s="3"/>
      <c r="M706" s="3"/>
      <c r="N706" s="3"/>
      <c r="O706" s="3"/>
      <c r="P706" s="3"/>
      <c r="Q706" s="3"/>
      <c r="R706" s="3"/>
      <c r="S706" s="8"/>
      <c r="T706" s="9"/>
      <c r="U706" s="10"/>
      <c r="V706" s="3"/>
      <c r="W706" s="3"/>
      <c r="X706" s="3"/>
      <c r="Y706" s="3"/>
      <c r="Z706" s="3"/>
    </row>
    <row r="707" ht="11.25" customHeight="1">
      <c r="A707" s="6"/>
      <c r="B707" s="6"/>
      <c r="C707" s="14"/>
      <c r="D707" s="14"/>
      <c r="E707" s="7"/>
      <c r="F707" s="3"/>
      <c r="G707" s="3"/>
      <c r="H707" s="3"/>
      <c r="I707" s="3"/>
      <c r="J707" s="3"/>
      <c r="K707" s="3"/>
      <c r="L707" s="3"/>
      <c r="M707" s="3"/>
      <c r="N707" s="3"/>
      <c r="O707" s="3"/>
      <c r="P707" s="3"/>
      <c r="Q707" s="3"/>
      <c r="R707" s="3"/>
      <c r="S707" s="8"/>
      <c r="T707" s="9"/>
      <c r="U707" s="10"/>
      <c r="V707" s="3"/>
      <c r="W707" s="3"/>
      <c r="X707" s="3"/>
      <c r="Y707" s="3"/>
      <c r="Z707" s="3"/>
    </row>
    <row r="708" ht="11.25" customHeight="1">
      <c r="A708" s="6"/>
      <c r="B708" s="6"/>
      <c r="C708" s="14"/>
      <c r="D708" s="14"/>
      <c r="E708" s="7"/>
      <c r="F708" s="3"/>
      <c r="G708" s="3"/>
      <c r="H708" s="3"/>
      <c r="I708" s="3"/>
      <c r="J708" s="3"/>
      <c r="K708" s="3"/>
      <c r="L708" s="3"/>
      <c r="M708" s="3"/>
      <c r="N708" s="3"/>
      <c r="O708" s="3"/>
      <c r="P708" s="3"/>
      <c r="Q708" s="3"/>
      <c r="R708" s="3"/>
      <c r="S708" s="8"/>
      <c r="T708" s="9"/>
      <c r="U708" s="10"/>
      <c r="V708" s="3"/>
      <c r="W708" s="3"/>
      <c r="X708" s="3"/>
      <c r="Y708" s="3"/>
      <c r="Z708" s="3"/>
    </row>
    <row r="709" ht="11.25" customHeight="1">
      <c r="A709" s="6"/>
      <c r="B709" s="6"/>
      <c r="C709" s="14"/>
      <c r="D709" s="14"/>
      <c r="E709" s="7"/>
      <c r="F709" s="3"/>
      <c r="G709" s="3"/>
      <c r="H709" s="3"/>
      <c r="I709" s="3"/>
      <c r="J709" s="3"/>
      <c r="K709" s="3"/>
      <c r="L709" s="3"/>
      <c r="M709" s="3"/>
      <c r="N709" s="3"/>
      <c r="O709" s="3"/>
      <c r="P709" s="3"/>
      <c r="Q709" s="3"/>
      <c r="R709" s="3"/>
      <c r="S709" s="8"/>
      <c r="T709" s="9"/>
      <c r="U709" s="10"/>
      <c r="V709" s="3"/>
      <c r="W709" s="3"/>
      <c r="X709" s="3"/>
      <c r="Y709" s="3"/>
      <c r="Z709" s="3"/>
    </row>
    <row r="710" ht="11.25" customHeight="1">
      <c r="A710" s="6"/>
      <c r="B710" s="6"/>
      <c r="C710" s="14"/>
      <c r="D710" s="14"/>
      <c r="E710" s="7"/>
      <c r="F710" s="3"/>
      <c r="G710" s="3"/>
      <c r="H710" s="3"/>
      <c r="I710" s="3"/>
      <c r="J710" s="3"/>
      <c r="K710" s="3"/>
      <c r="L710" s="3"/>
      <c r="M710" s="3"/>
      <c r="N710" s="3"/>
      <c r="O710" s="3"/>
      <c r="P710" s="3"/>
      <c r="Q710" s="3"/>
      <c r="R710" s="3"/>
      <c r="S710" s="8"/>
      <c r="T710" s="9"/>
      <c r="U710" s="10"/>
      <c r="V710" s="3"/>
      <c r="W710" s="3"/>
      <c r="X710" s="3"/>
      <c r="Y710" s="3"/>
      <c r="Z710" s="3"/>
    </row>
    <row r="711" ht="11.25" customHeight="1">
      <c r="A711" s="6"/>
      <c r="B711" s="6"/>
      <c r="C711" s="14"/>
      <c r="D711" s="14"/>
      <c r="E711" s="7"/>
      <c r="F711" s="3"/>
      <c r="G711" s="3"/>
      <c r="H711" s="3"/>
      <c r="I711" s="3"/>
      <c r="J711" s="3"/>
      <c r="K711" s="3"/>
      <c r="L711" s="3"/>
      <c r="M711" s="3"/>
      <c r="N711" s="3"/>
      <c r="O711" s="3"/>
      <c r="P711" s="3"/>
      <c r="Q711" s="3"/>
      <c r="R711" s="3"/>
      <c r="S711" s="8"/>
      <c r="T711" s="9"/>
      <c r="U711" s="10"/>
      <c r="V711" s="3"/>
      <c r="W711" s="3"/>
      <c r="X711" s="3"/>
      <c r="Y711" s="3"/>
      <c r="Z711" s="3"/>
    </row>
    <row r="712" ht="11.25" customHeight="1">
      <c r="A712" s="6"/>
      <c r="B712" s="6"/>
      <c r="C712" s="14"/>
      <c r="D712" s="14"/>
      <c r="E712" s="7"/>
      <c r="F712" s="3"/>
      <c r="G712" s="3"/>
      <c r="H712" s="3"/>
      <c r="I712" s="3"/>
      <c r="J712" s="3"/>
      <c r="K712" s="3"/>
      <c r="L712" s="3"/>
      <c r="M712" s="3"/>
      <c r="N712" s="3"/>
      <c r="O712" s="3"/>
      <c r="P712" s="3"/>
      <c r="Q712" s="3"/>
      <c r="R712" s="3"/>
      <c r="S712" s="8"/>
      <c r="T712" s="9"/>
      <c r="U712" s="10"/>
      <c r="V712" s="3"/>
      <c r="W712" s="3"/>
      <c r="X712" s="3"/>
      <c r="Y712" s="3"/>
      <c r="Z712" s="3"/>
    </row>
    <row r="713" ht="11.25" customHeight="1">
      <c r="A713" s="6"/>
      <c r="B713" s="6"/>
      <c r="C713" s="14"/>
      <c r="D713" s="14"/>
      <c r="E713" s="7"/>
      <c r="F713" s="3"/>
      <c r="G713" s="3"/>
      <c r="H713" s="3"/>
      <c r="I713" s="3"/>
      <c r="J713" s="3"/>
      <c r="K713" s="3"/>
      <c r="L713" s="3"/>
      <c r="M713" s="3"/>
      <c r="N713" s="3"/>
      <c r="O713" s="3"/>
      <c r="P713" s="3"/>
      <c r="Q713" s="3"/>
      <c r="R713" s="3"/>
      <c r="S713" s="8"/>
      <c r="T713" s="9"/>
      <c r="U713" s="10"/>
      <c r="V713" s="3"/>
      <c r="W713" s="3"/>
      <c r="X713" s="3"/>
      <c r="Y713" s="3"/>
      <c r="Z713" s="3"/>
    </row>
    <row r="714" ht="11.25" customHeight="1">
      <c r="A714" s="6"/>
      <c r="B714" s="6"/>
      <c r="C714" s="14"/>
      <c r="D714" s="14"/>
      <c r="E714" s="7"/>
      <c r="F714" s="3"/>
      <c r="G714" s="3"/>
      <c r="H714" s="3"/>
      <c r="I714" s="3"/>
      <c r="J714" s="3"/>
      <c r="K714" s="3"/>
      <c r="L714" s="3"/>
      <c r="M714" s="3"/>
      <c r="N714" s="3"/>
      <c r="O714" s="3"/>
      <c r="P714" s="3"/>
      <c r="Q714" s="3"/>
      <c r="R714" s="3"/>
      <c r="S714" s="8"/>
      <c r="T714" s="9"/>
      <c r="U714" s="10"/>
      <c r="V714" s="3"/>
      <c r="W714" s="3"/>
      <c r="X714" s="3"/>
      <c r="Y714" s="3"/>
      <c r="Z714" s="3"/>
    </row>
    <row r="715" ht="11.25" customHeight="1">
      <c r="A715" s="6"/>
      <c r="B715" s="6"/>
      <c r="C715" s="14"/>
      <c r="D715" s="14"/>
      <c r="E715" s="7"/>
      <c r="F715" s="3"/>
      <c r="G715" s="3"/>
      <c r="H715" s="3"/>
      <c r="I715" s="3"/>
      <c r="J715" s="3"/>
      <c r="K715" s="3"/>
      <c r="L715" s="3"/>
      <c r="M715" s="3"/>
      <c r="N715" s="3"/>
      <c r="O715" s="3"/>
      <c r="P715" s="3"/>
      <c r="Q715" s="3"/>
      <c r="R715" s="3"/>
      <c r="S715" s="8"/>
      <c r="T715" s="9"/>
      <c r="U715" s="10"/>
      <c r="V715" s="3"/>
      <c r="W715" s="3"/>
      <c r="X715" s="3"/>
      <c r="Y715" s="3"/>
      <c r="Z715" s="3"/>
    </row>
    <row r="716" ht="11.25" customHeight="1">
      <c r="A716" s="6"/>
      <c r="B716" s="6"/>
      <c r="C716" s="14"/>
      <c r="D716" s="14"/>
      <c r="E716" s="7"/>
      <c r="F716" s="3"/>
      <c r="G716" s="3"/>
      <c r="H716" s="3"/>
      <c r="I716" s="3"/>
      <c r="J716" s="3"/>
      <c r="K716" s="3"/>
      <c r="L716" s="3"/>
      <c r="M716" s="3"/>
      <c r="N716" s="3"/>
      <c r="O716" s="3"/>
      <c r="P716" s="3"/>
      <c r="Q716" s="3"/>
      <c r="R716" s="3"/>
      <c r="S716" s="8"/>
      <c r="T716" s="9"/>
      <c r="U716" s="10"/>
      <c r="V716" s="3"/>
      <c r="W716" s="3"/>
      <c r="X716" s="3"/>
      <c r="Y716" s="3"/>
      <c r="Z716" s="3"/>
    </row>
    <row r="717" ht="11.25" customHeight="1">
      <c r="A717" s="6"/>
      <c r="B717" s="6"/>
      <c r="C717" s="14"/>
      <c r="D717" s="14"/>
      <c r="E717" s="7"/>
      <c r="F717" s="3"/>
      <c r="G717" s="3"/>
      <c r="H717" s="3"/>
      <c r="I717" s="3"/>
      <c r="J717" s="3"/>
      <c r="K717" s="3"/>
      <c r="L717" s="3"/>
      <c r="M717" s="3"/>
      <c r="N717" s="3"/>
      <c r="O717" s="3"/>
      <c r="P717" s="3"/>
      <c r="Q717" s="3"/>
      <c r="R717" s="3"/>
      <c r="S717" s="8"/>
      <c r="T717" s="9"/>
      <c r="U717" s="10"/>
      <c r="V717" s="3"/>
      <c r="W717" s="3"/>
      <c r="X717" s="3"/>
      <c r="Y717" s="3"/>
      <c r="Z717" s="3"/>
    </row>
    <row r="718" ht="11.25" customHeight="1">
      <c r="A718" s="6"/>
      <c r="B718" s="6"/>
      <c r="C718" s="14"/>
      <c r="D718" s="14"/>
      <c r="E718" s="7"/>
      <c r="F718" s="3"/>
      <c r="G718" s="3"/>
      <c r="H718" s="3"/>
      <c r="I718" s="3"/>
      <c r="J718" s="3"/>
      <c r="K718" s="3"/>
      <c r="L718" s="3"/>
      <c r="M718" s="3"/>
      <c r="N718" s="3"/>
      <c r="O718" s="3"/>
      <c r="P718" s="3"/>
      <c r="Q718" s="3"/>
      <c r="R718" s="3"/>
      <c r="S718" s="8"/>
      <c r="T718" s="9"/>
      <c r="U718" s="10"/>
      <c r="V718" s="3"/>
      <c r="W718" s="3"/>
      <c r="X718" s="3"/>
      <c r="Y718" s="3"/>
      <c r="Z718" s="3"/>
    </row>
    <row r="719" ht="11.25" customHeight="1">
      <c r="A719" s="6"/>
      <c r="B719" s="6"/>
      <c r="C719" s="14"/>
      <c r="D719" s="14"/>
      <c r="E719" s="7"/>
      <c r="F719" s="3"/>
      <c r="G719" s="3"/>
      <c r="H719" s="3"/>
      <c r="I719" s="3"/>
      <c r="J719" s="3"/>
      <c r="K719" s="3"/>
      <c r="L719" s="3"/>
      <c r="M719" s="3"/>
      <c r="N719" s="3"/>
      <c r="O719" s="3"/>
      <c r="P719" s="3"/>
      <c r="Q719" s="3"/>
      <c r="R719" s="3"/>
      <c r="S719" s="8"/>
      <c r="T719" s="9"/>
      <c r="U719" s="10"/>
      <c r="V719" s="3"/>
      <c r="W719" s="3"/>
      <c r="X719" s="3"/>
      <c r="Y719" s="3"/>
      <c r="Z719" s="3"/>
    </row>
    <row r="720" ht="11.25" customHeight="1">
      <c r="A720" s="6"/>
      <c r="B720" s="6"/>
      <c r="C720" s="14"/>
      <c r="D720" s="14"/>
      <c r="E720" s="7"/>
      <c r="F720" s="3"/>
      <c r="G720" s="3"/>
      <c r="H720" s="3"/>
      <c r="I720" s="3"/>
      <c r="J720" s="3"/>
      <c r="K720" s="3"/>
      <c r="L720" s="3"/>
      <c r="M720" s="3"/>
      <c r="N720" s="3"/>
      <c r="O720" s="3"/>
      <c r="P720" s="3"/>
      <c r="Q720" s="3"/>
      <c r="R720" s="3"/>
      <c r="S720" s="8"/>
      <c r="T720" s="9"/>
      <c r="U720" s="10"/>
      <c r="V720" s="3"/>
      <c r="W720" s="3"/>
      <c r="X720" s="3"/>
      <c r="Y720" s="3"/>
      <c r="Z720" s="3"/>
    </row>
    <row r="721" ht="11.25" customHeight="1">
      <c r="A721" s="6"/>
      <c r="B721" s="6"/>
      <c r="C721" s="14"/>
      <c r="D721" s="14"/>
      <c r="E721" s="7"/>
      <c r="F721" s="3"/>
      <c r="G721" s="3"/>
      <c r="H721" s="3"/>
      <c r="I721" s="3"/>
      <c r="J721" s="3"/>
      <c r="K721" s="3"/>
      <c r="L721" s="3"/>
      <c r="M721" s="3"/>
      <c r="N721" s="3"/>
      <c r="O721" s="3"/>
      <c r="P721" s="3"/>
      <c r="Q721" s="3"/>
      <c r="R721" s="3"/>
      <c r="S721" s="8"/>
      <c r="T721" s="9"/>
      <c r="U721" s="10"/>
      <c r="V721" s="3"/>
      <c r="W721" s="3"/>
      <c r="X721" s="3"/>
      <c r="Y721" s="3"/>
      <c r="Z721" s="3"/>
    </row>
    <row r="722" ht="11.25" customHeight="1">
      <c r="A722" s="6"/>
      <c r="B722" s="6"/>
      <c r="C722" s="14"/>
      <c r="D722" s="14"/>
      <c r="E722" s="7"/>
      <c r="F722" s="3"/>
      <c r="G722" s="3"/>
      <c r="H722" s="3"/>
      <c r="I722" s="3"/>
      <c r="J722" s="3"/>
      <c r="K722" s="3"/>
      <c r="L722" s="3"/>
      <c r="M722" s="3"/>
      <c r="N722" s="3"/>
      <c r="O722" s="3"/>
      <c r="P722" s="3"/>
      <c r="Q722" s="3"/>
      <c r="R722" s="3"/>
      <c r="S722" s="8"/>
      <c r="T722" s="9"/>
      <c r="U722" s="10"/>
      <c r="V722" s="3"/>
      <c r="W722" s="3"/>
      <c r="X722" s="3"/>
      <c r="Y722" s="3"/>
      <c r="Z722" s="3"/>
    </row>
    <row r="723" ht="11.25" customHeight="1">
      <c r="A723" s="6"/>
      <c r="B723" s="6"/>
      <c r="C723" s="14"/>
      <c r="D723" s="14"/>
      <c r="E723" s="7"/>
      <c r="F723" s="3"/>
      <c r="G723" s="3"/>
      <c r="H723" s="3"/>
      <c r="I723" s="3"/>
      <c r="J723" s="3"/>
      <c r="K723" s="3"/>
      <c r="L723" s="3"/>
      <c r="M723" s="3"/>
      <c r="N723" s="3"/>
      <c r="O723" s="3"/>
      <c r="P723" s="3"/>
      <c r="Q723" s="3"/>
      <c r="R723" s="3"/>
      <c r="S723" s="8"/>
      <c r="T723" s="9"/>
      <c r="U723" s="10"/>
      <c r="V723" s="3"/>
      <c r="W723" s="3"/>
      <c r="X723" s="3"/>
      <c r="Y723" s="3"/>
      <c r="Z723" s="3"/>
    </row>
    <row r="724" ht="11.25" customHeight="1">
      <c r="A724" s="6"/>
      <c r="B724" s="6"/>
      <c r="C724" s="14"/>
      <c r="D724" s="14"/>
      <c r="E724" s="7"/>
      <c r="F724" s="3"/>
      <c r="G724" s="3"/>
      <c r="H724" s="3"/>
      <c r="I724" s="3"/>
      <c r="J724" s="3"/>
      <c r="K724" s="3"/>
      <c r="L724" s="3"/>
      <c r="M724" s="3"/>
      <c r="N724" s="3"/>
      <c r="O724" s="3"/>
      <c r="P724" s="3"/>
      <c r="Q724" s="3"/>
      <c r="R724" s="3"/>
      <c r="S724" s="8"/>
      <c r="T724" s="9"/>
      <c r="U724" s="10"/>
      <c r="V724" s="3"/>
      <c r="W724" s="3"/>
      <c r="X724" s="3"/>
      <c r="Y724" s="3"/>
      <c r="Z724" s="3"/>
    </row>
    <row r="725" ht="11.25" customHeight="1">
      <c r="A725" s="6"/>
      <c r="B725" s="6"/>
      <c r="C725" s="14"/>
      <c r="D725" s="14"/>
      <c r="E725" s="7"/>
      <c r="F725" s="3"/>
      <c r="G725" s="3"/>
      <c r="H725" s="3"/>
      <c r="I725" s="3"/>
      <c r="J725" s="3"/>
      <c r="K725" s="3"/>
      <c r="L725" s="3"/>
      <c r="M725" s="3"/>
      <c r="N725" s="3"/>
      <c r="O725" s="3"/>
      <c r="P725" s="3"/>
      <c r="Q725" s="3"/>
      <c r="R725" s="3"/>
      <c r="S725" s="8"/>
      <c r="T725" s="9"/>
      <c r="U725" s="10"/>
      <c r="V725" s="3"/>
      <c r="W725" s="3"/>
      <c r="X725" s="3"/>
      <c r="Y725" s="3"/>
      <c r="Z725" s="3"/>
    </row>
    <row r="726" ht="11.25" customHeight="1">
      <c r="A726" s="6"/>
      <c r="B726" s="6"/>
      <c r="C726" s="14"/>
      <c r="D726" s="14"/>
      <c r="E726" s="7"/>
      <c r="F726" s="3"/>
      <c r="G726" s="3"/>
      <c r="H726" s="3"/>
      <c r="I726" s="3"/>
      <c r="J726" s="3"/>
      <c r="K726" s="3"/>
      <c r="L726" s="3"/>
      <c r="M726" s="3"/>
      <c r="N726" s="3"/>
      <c r="O726" s="3"/>
      <c r="P726" s="3"/>
      <c r="Q726" s="3"/>
      <c r="R726" s="3"/>
      <c r="S726" s="8"/>
      <c r="T726" s="9"/>
      <c r="U726" s="10"/>
      <c r="V726" s="3"/>
      <c r="W726" s="3"/>
      <c r="X726" s="3"/>
      <c r="Y726" s="3"/>
      <c r="Z726" s="3"/>
    </row>
    <row r="727" ht="11.25" customHeight="1">
      <c r="A727" s="6"/>
      <c r="B727" s="6"/>
      <c r="C727" s="14"/>
      <c r="D727" s="14"/>
      <c r="E727" s="7"/>
      <c r="F727" s="3"/>
      <c r="G727" s="3"/>
      <c r="H727" s="3"/>
      <c r="I727" s="3"/>
      <c r="J727" s="3"/>
      <c r="K727" s="3"/>
      <c r="L727" s="3"/>
      <c r="M727" s="3"/>
      <c r="N727" s="3"/>
      <c r="O727" s="3"/>
      <c r="P727" s="3"/>
      <c r="Q727" s="3"/>
      <c r="R727" s="3"/>
      <c r="S727" s="8"/>
      <c r="T727" s="9"/>
      <c r="U727" s="10"/>
      <c r="V727" s="3"/>
      <c r="W727" s="3"/>
      <c r="X727" s="3"/>
      <c r="Y727" s="3"/>
      <c r="Z727" s="3"/>
    </row>
    <row r="728" ht="11.25" customHeight="1">
      <c r="A728" s="6"/>
      <c r="B728" s="6"/>
      <c r="C728" s="14"/>
      <c r="D728" s="14"/>
      <c r="E728" s="7"/>
      <c r="F728" s="3"/>
      <c r="G728" s="3"/>
      <c r="H728" s="3"/>
      <c r="I728" s="3"/>
      <c r="J728" s="3"/>
      <c r="K728" s="3"/>
      <c r="L728" s="3"/>
      <c r="M728" s="3"/>
      <c r="N728" s="3"/>
      <c r="O728" s="3"/>
      <c r="P728" s="3"/>
      <c r="Q728" s="3"/>
      <c r="R728" s="3"/>
      <c r="S728" s="8"/>
      <c r="T728" s="9"/>
      <c r="U728" s="10"/>
      <c r="V728" s="3"/>
      <c r="W728" s="3"/>
      <c r="X728" s="3"/>
      <c r="Y728" s="3"/>
      <c r="Z728" s="3"/>
    </row>
    <row r="729" ht="11.25" customHeight="1">
      <c r="A729" s="6"/>
      <c r="B729" s="6"/>
      <c r="C729" s="14"/>
      <c r="D729" s="14"/>
      <c r="E729" s="7"/>
      <c r="F729" s="3"/>
      <c r="G729" s="3"/>
      <c r="H729" s="3"/>
      <c r="I729" s="3"/>
      <c r="J729" s="3"/>
      <c r="K729" s="3"/>
      <c r="L729" s="3"/>
      <c r="M729" s="3"/>
      <c r="N729" s="3"/>
      <c r="O729" s="3"/>
      <c r="P729" s="3"/>
      <c r="Q729" s="3"/>
      <c r="R729" s="3"/>
      <c r="S729" s="8"/>
      <c r="T729" s="9"/>
      <c r="U729" s="10"/>
      <c r="V729" s="3"/>
      <c r="W729" s="3"/>
      <c r="X729" s="3"/>
      <c r="Y729" s="3"/>
      <c r="Z729" s="3"/>
    </row>
    <row r="730" ht="11.25" customHeight="1">
      <c r="A730" s="6"/>
      <c r="B730" s="6"/>
      <c r="C730" s="14"/>
      <c r="D730" s="14"/>
      <c r="E730" s="7"/>
      <c r="F730" s="3"/>
      <c r="G730" s="3"/>
      <c r="H730" s="3"/>
      <c r="I730" s="3"/>
      <c r="J730" s="3"/>
      <c r="K730" s="3"/>
      <c r="L730" s="3"/>
      <c r="M730" s="3"/>
      <c r="N730" s="3"/>
      <c r="O730" s="3"/>
      <c r="P730" s="3"/>
      <c r="Q730" s="3"/>
      <c r="R730" s="3"/>
      <c r="S730" s="8"/>
      <c r="T730" s="9"/>
      <c r="U730" s="10"/>
      <c r="V730" s="3"/>
      <c r="W730" s="3"/>
      <c r="X730" s="3"/>
      <c r="Y730" s="3"/>
      <c r="Z730" s="3"/>
    </row>
    <row r="731" ht="11.25" customHeight="1">
      <c r="A731" s="6"/>
      <c r="B731" s="6"/>
      <c r="C731" s="14"/>
      <c r="D731" s="14"/>
      <c r="E731" s="7"/>
      <c r="F731" s="3"/>
      <c r="G731" s="3"/>
      <c r="H731" s="3"/>
      <c r="I731" s="3"/>
      <c r="J731" s="3"/>
      <c r="K731" s="3"/>
      <c r="L731" s="3"/>
      <c r="M731" s="3"/>
      <c r="N731" s="3"/>
      <c r="O731" s="3"/>
      <c r="P731" s="3"/>
      <c r="Q731" s="3"/>
      <c r="R731" s="3"/>
      <c r="S731" s="8"/>
      <c r="T731" s="9"/>
      <c r="U731" s="10"/>
      <c r="V731" s="3"/>
      <c r="W731" s="3"/>
      <c r="X731" s="3"/>
      <c r="Y731" s="3"/>
      <c r="Z731" s="3"/>
    </row>
    <row r="732" ht="11.25" customHeight="1">
      <c r="A732" s="6"/>
      <c r="B732" s="6"/>
      <c r="C732" s="14"/>
      <c r="D732" s="14"/>
      <c r="E732" s="7"/>
      <c r="F732" s="3"/>
      <c r="G732" s="3"/>
      <c r="H732" s="3"/>
      <c r="I732" s="3"/>
      <c r="J732" s="3"/>
      <c r="K732" s="3"/>
      <c r="L732" s="3"/>
      <c r="M732" s="3"/>
      <c r="N732" s="3"/>
      <c r="O732" s="3"/>
      <c r="P732" s="3"/>
      <c r="Q732" s="3"/>
      <c r="R732" s="3"/>
      <c r="S732" s="8"/>
      <c r="T732" s="9"/>
      <c r="U732" s="10"/>
      <c r="V732" s="3"/>
      <c r="W732" s="3"/>
      <c r="X732" s="3"/>
      <c r="Y732" s="3"/>
      <c r="Z732" s="3"/>
    </row>
    <row r="733" ht="11.25" customHeight="1">
      <c r="A733" s="6"/>
      <c r="B733" s="6"/>
      <c r="C733" s="14"/>
      <c r="D733" s="14"/>
      <c r="E733" s="7"/>
      <c r="F733" s="3"/>
      <c r="G733" s="3"/>
      <c r="H733" s="3"/>
      <c r="I733" s="3"/>
      <c r="J733" s="3"/>
      <c r="K733" s="3"/>
      <c r="L733" s="3"/>
      <c r="M733" s="3"/>
      <c r="N733" s="3"/>
      <c r="O733" s="3"/>
      <c r="P733" s="3"/>
      <c r="Q733" s="3"/>
      <c r="R733" s="3"/>
      <c r="S733" s="8"/>
      <c r="T733" s="9"/>
      <c r="U733" s="10"/>
      <c r="V733" s="3"/>
      <c r="W733" s="3"/>
      <c r="X733" s="3"/>
      <c r="Y733" s="3"/>
      <c r="Z733" s="3"/>
    </row>
    <row r="734" ht="11.25" customHeight="1">
      <c r="A734" s="6"/>
      <c r="B734" s="6"/>
      <c r="C734" s="14"/>
      <c r="D734" s="14"/>
      <c r="E734" s="7"/>
      <c r="F734" s="3"/>
      <c r="G734" s="3"/>
      <c r="H734" s="3"/>
      <c r="I734" s="3"/>
      <c r="J734" s="3"/>
      <c r="K734" s="3"/>
      <c r="L734" s="3"/>
      <c r="M734" s="3"/>
      <c r="N734" s="3"/>
      <c r="O734" s="3"/>
      <c r="P734" s="3"/>
      <c r="Q734" s="3"/>
      <c r="R734" s="3"/>
      <c r="S734" s="8"/>
      <c r="T734" s="9"/>
      <c r="U734" s="10"/>
      <c r="V734" s="3"/>
      <c r="W734" s="3"/>
      <c r="X734" s="3"/>
      <c r="Y734" s="3"/>
      <c r="Z734" s="3"/>
    </row>
    <row r="735" ht="11.25" customHeight="1">
      <c r="A735" s="6"/>
      <c r="B735" s="6"/>
      <c r="C735" s="14"/>
      <c r="D735" s="14"/>
      <c r="E735" s="7"/>
      <c r="F735" s="3"/>
      <c r="G735" s="3"/>
      <c r="H735" s="3"/>
      <c r="I735" s="3"/>
      <c r="J735" s="3"/>
      <c r="K735" s="3"/>
      <c r="L735" s="3"/>
      <c r="M735" s="3"/>
      <c r="N735" s="3"/>
      <c r="O735" s="3"/>
      <c r="P735" s="3"/>
      <c r="Q735" s="3"/>
      <c r="R735" s="3"/>
      <c r="S735" s="8"/>
      <c r="T735" s="9"/>
      <c r="U735" s="10"/>
      <c r="V735" s="3"/>
      <c r="W735" s="3"/>
      <c r="X735" s="3"/>
      <c r="Y735" s="3"/>
      <c r="Z735" s="3"/>
    </row>
    <row r="736" ht="11.25" customHeight="1">
      <c r="A736" s="6"/>
      <c r="B736" s="6"/>
      <c r="C736" s="14"/>
      <c r="D736" s="14"/>
      <c r="E736" s="7"/>
      <c r="F736" s="3"/>
      <c r="G736" s="3"/>
      <c r="H736" s="3"/>
      <c r="I736" s="3"/>
      <c r="J736" s="3"/>
      <c r="K736" s="3"/>
      <c r="L736" s="3"/>
      <c r="M736" s="3"/>
      <c r="N736" s="3"/>
      <c r="O736" s="3"/>
      <c r="P736" s="3"/>
      <c r="Q736" s="3"/>
      <c r="R736" s="3"/>
      <c r="S736" s="8"/>
      <c r="T736" s="9"/>
      <c r="U736" s="10"/>
      <c r="V736" s="3"/>
      <c r="W736" s="3"/>
      <c r="X736" s="3"/>
      <c r="Y736" s="3"/>
      <c r="Z736" s="3"/>
    </row>
    <row r="737" ht="11.25" customHeight="1">
      <c r="A737" s="6"/>
      <c r="B737" s="6"/>
      <c r="C737" s="14"/>
      <c r="D737" s="14"/>
      <c r="E737" s="7"/>
      <c r="F737" s="3"/>
      <c r="G737" s="3"/>
      <c r="H737" s="3"/>
      <c r="I737" s="3"/>
      <c r="J737" s="3"/>
      <c r="K737" s="3"/>
      <c r="L737" s="3"/>
      <c r="M737" s="3"/>
      <c r="N737" s="3"/>
      <c r="O737" s="3"/>
      <c r="P737" s="3"/>
      <c r="Q737" s="3"/>
      <c r="R737" s="3"/>
      <c r="S737" s="8"/>
      <c r="T737" s="9"/>
      <c r="U737" s="10"/>
      <c r="V737" s="3"/>
      <c r="W737" s="3"/>
      <c r="X737" s="3"/>
      <c r="Y737" s="3"/>
      <c r="Z737" s="3"/>
    </row>
    <row r="738" ht="11.25" customHeight="1">
      <c r="A738" s="6"/>
      <c r="B738" s="6"/>
      <c r="C738" s="14"/>
      <c r="D738" s="14"/>
      <c r="E738" s="7"/>
      <c r="F738" s="3"/>
      <c r="G738" s="3"/>
      <c r="H738" s="3"/>
      <c r="I738" s="3"/>
      <c r="J738" s="3"/>
      <c r="K738" s="3"/>
      <c r="L738" s="3"/>
      <c r="M738" s="3"/>
      <c r="N738" s="3"/>
      <c r="O738" s="3"/>
      <c r="P738" s="3"/>
      <c r="Q738" s="3"/>
      <c r="R738" s="3"/>
      <c r="S738" s="8"/>
      <c r="T738" s="9"/>
      <c r="U738" s="10"/>
      <c r="V738" s="3"/>
      <c r="W738" s="3"/>
      <c r="X738" s="3"/>
      <c r="Y738" s="3"/>
      <c r="Z738" s="3"/>
    </row>
    <row r="739" ht="11.25" customHeight="1">
      <c r="A739" s="6"/>
      <c r="B739" s="6"/>
      <c r="C739" s="14"/>
      <c r="D739" s="14"/>
      <c r="E739" s="7"/>
      <c r="F739" s="3"/>
      <c r="G739" s="3"/>
      <c r="H739" s="3"/>
      <c r="I739" s="3"/>
      <c r="J739" s="3"/>
      <c r="K739" s="3"/>
      <c r="L739" s="3"/>
      <c r="M739" s="3"/>
      <c r="N739" s="3"/>
      <c r="O739" s="3"/>
      <c r="P739" s="3"/>
      <c r="Q739" s="3"/>
      <c r="R739" s="3"/>
      <c r="S739" s="8"/>
      <c r="T739" s="9"/>
      <c r="U739" s="10"/>
      <c r="V739" s="3"/>
      <c r="W739" s="3"/>
      <c r="X739" s="3"/>
      <c r="Y739" s="3"/>
      <c r="Z739" s="3"/>
    </row>
    <row r="740" ht="11.25" customHeight="1">
      <c r="A740" s="6"/>
      <c r="B740" s="6"/>
      <c r="C740" s="14"/>
      <c r="D740" s="14"/>
      <c r="E740" s="7"/>
      <c r="F740" s="3"/>
      <c r="G740" s="3"/>
      <c r="H740" s="3"/>
      <c r="I740" s="3"/>
      <c r="J740" s="3"/>
      <c r="K740" s="3"/>
      <c r="L740" s="3"/>
      <c r="M740" s="3"/>
      <c r="N740" s="3"/>
      <c r="O740" s="3"/>
      <c r="P740" s="3"/>
      <c r="Q740" s="3"/>
      <c r="R740" s="3"/>
      <c r="S740" s="8"/>
      <c r="T740" s="9"/>
      <c r="U740" s="10"/>
      <c r="V740" s="3"/>
      <c r="W740" s="3"/>
      <c r="X740" s="3"/>
      <c r="Y740" s="3"/>
      <c r="Z740" s="3"/>
    </row>
    <row r="741" ht="11.25" customHeight="1">
      <c r="A741" s="6"/>
      <c r="B741" s="6"/>
      <c r="C741" s="14"/>
      <c r="D741" s="14"/>
      <c r="E741" s="7"/>
      <c r="F741" s="3"/>
      <c r="G741" s="3"/>
      <c r="H741" s="3"/>
      <c r="I741" s="3"/>
      <c r="J741" s="3"/>
      <c r="K741" s="3"/>
      <c r="L741" s="3"/>
      <c r="M741" s="3"/>
      <c r="N741" s="3"/>
      <c r="O741" s="3"/>
      <c r="P741" s="3"/>
      <c r="Q741" s="3"/>
      <c r="R741" s="3"/>
      <c r="S741" s="8"/>
      <c r="T741" s="9"/>
      <c r="U741" s="10"/>
      <c r="V741" s="3"/>
      <c r="W741" s="3"/>
      <c r="X741" s="3"/>
      <c r="Y741" s="3"/>
      <c r="Z741" s="3"/>
    </row>
    <row r="742" ht="11.25" customHeight="1">
      <c r="A742" s="6"/>
      <c r="B742" s="6"/>
      <c r="C742" s="14"/>
      <c r="D742" s="14"/>
      <c r="E742" s="7"/>
      <c r="F742" s="3"/>
      <c r="G742" s="3"/>
      <c r="H742" s="3"/>
      <c r="I742" s="3"/>
      <c r="J742" s="3"/>
      <c r="K742" s="3"/>
      <c r="L742" s="3"/>
      <c r="M742" s="3"/>
      <c r="N742" s="3"/>
      <c r="O742" s="3"/>
      <c r="P742" s="3"/>
      <c r="Q742" s="3"/>
      <c r="R742" s="3"/>
      <c r="S742" s="8"/>
      <c r="T742" s="9"/>
      <c r="U742" s="10"/>
      <c r="V742" s="3"/>
      <c r="W742" s="3"/>
      <c r="X742" s="3"/>
      <c r="Y742" s="3"/>
      <c r="Z742" s="3"/>
    </row>
    <row r="743" ht="11.25" customHeight="1">
      <c r="A743" s="6"/>
      <c r="B743" s="6"/>
      <c r="C743" s="14"/>
      <c r="D743" s="14"/>
      <c r="E743" s="7"/>
      <c r="F743" s="3"/>
      <c r="G743" s="3"/>
      <c r="H743" s="3"/>
      <c r="I743" s="3"/>
      <c r="J743" s="3"/>
      <c r="K743" s="3"/>
      <c r="L743" s="3"/>
      <c r="M743" s="3"/>
      <c r="N743" s="3"/>
      <c r="O743" s="3"/>
      <c r="P743" s="3"/>
      <c r="Q743" s="3"/>
      <c r="R743" s="3"/>
      <c r="S743" s="8"/>
      <c r="T743" s="9"/>
      <c r="U743" s="10"/>
      <c r="V743" s="3"/>
      <c r="W743" s="3"/>
      <c r="X743" s="3"/>
      <c r="Y743" s="3"/>
      <c r="Z743" s="3"/>
    </row>
    <row r="744" ht="11.25" customHeight="1">
      <c r="A744" s="6"/>
      <c r="B744" s="6"/>
      <c r="C744" s="14"/>
      <c r="D744" s="14"/>
      <c r="E744" s="7"/>
      <c r="F744" s="3"/>
      <c r="G744" s="3"/>
      <c r="H744" s="3"/>
      <c r="I744" s="3"/>
      <c r="J744" s="3"/>
      <c r="K744" s="3"/>
      <c r="L744" s="3"/>
      <c r="M744" s="3"/>
      <c r="N744" s="3"/>
      <c r="O744" s="3"/>
      <c r="P744" s="3"/>
      <c r="Q744" s="3"/>
      <c r="R744" s="3"/>
      <c r="S744" s="8"/>
      <c r="T744" s="9"/>
      <c r="U744" s="10"/>
      <c r="V744" s="3"/>
      <c r="W744" s="3"/>
      <c r="X744" s="3"/>
      <c r="Y744" s="3"/>
      <c r="Z744" s="3"/>
    </row>
    <row r="745" ht="11.25" customHeight="1">
      <c r="A745" s="6"/>
      <c r="B745" s="6"/>
      <c r="C745" s="14"/>
      <c r="D745" s="14"/>
      <c r="E745" s="7"/>
      <c r="F745" s="3"/>
      <c r="G745" s="3"/>
      <c r="H745" s="3"/>
      <c r="I745" s="3"/>
      <c r="J745" s="3"/>
      <c r="K745" s="3"/>
      <c r="L745" s="3"/>
      <c r="M745" s="3"/>
      <c r="N745" s="3"/>
      <c r="O745" s="3"/>
      <c r="P745" s="3"/>
      <c r="Q745" s="3"/>
      <c r="R745" s="3"/>
      <c r="S745" s="8"/>
      <c r="T745" s="9"/>
      <c r="U745" s="10"/>
      <c r="V745" s="3"/>
      <c r="W745" s="3"/>
      <c r="X745" s="3"/>
      <c r="Y745" s="3"/>
      <c r="Z745" s="3"/>
    </row>
    <row r="746" ht="11.25" customHeight="1">
      <c r="A746" s="6"/>
      <c r="B746" s="6"/>
      <c r="C746" s="14"/>
      <c r="D746" s="14"/>
      <c r="E746" s="7"/>
      <c r="F746" s="3"/>
      <c r="G746" s="3"/>
      <c r="H746" s="3"/>
      <c r="I746" s="3"/>
      <c r="J746" s="3"/>
      <c r="K746" s="3"/>
      <c r="L746" s="3"/>
      <c r="M746" s="3"/>
      <c r="N746" s="3"/>
      <c r="O746" s="3"/>
      <c r="P746" s="3"/>
      <c r="Q746" s="3"/>
      <c r="R746" s="3"/>
      <c r="S746" s="8"/>
      <c r="T746" s="9"/>
      <c r="U746" s="10"/>
      <c r="V746" s="3"/>
      <c r="W746" s="3"/>
      <c r="X746" s="3"/>
      <c r="Y746" s="3"/>
      <c r="Z746" s="3"/>
    </row>
    <row r="747" ht="11.25" customHeight="1">
      <c r="A747" s="6"/>
      <c r="B747" s="6"/>
      <c r="C747" s="14"/>
      <c r="D747" s="14"/>
      <c r="E747" s="7"/>
      <c r="F747" s="3"/>
      <c r="G747" s="3"/>
      <c r="H747" s="3"/>
      <c r="I747" s="3"/>
      <c r="J747" s="3"/>
      <c r="K747" s="3"/>
      <c r="L747" s="3"/>
      <c r="M747" s="3"/>
      <c r="N747" s="3"/>
      <c r="O747" s="3"/>
      <c r="P747" s="3"/>
      <c r="Q747" s="3"/>
      <c r="R747" s="3"/>
      <c r="S747" s="8"/>
      <c r="T747" s="9"/>
      <c r="U747" s="10"/>
      <c r="V747" s="3"/>
      <c r="W747" s="3"/>
      <c r="X747" s="3"/>
      <c r="Y747" s="3"/>
      <c r="Z747" s="3"/>
    </row>
    <row r="748" ht="11.25" customHeight="1">
      <c r="A748" s="6"/>
      <c r="B748" s="6"/>
      <c r="C748" s="14"/>
      <c r="D748" s="14"/>
      <c r="E748" s="7"/>
      <c r="F748" s="3"/>
      <c r="G748" s="3"/>
      <c r="H748" s="3"/>
      <c r="I748" s="3"/>
      <c r="J748" s="3"/>
      <c r="K748" s="3"/>
      <c r="L748" s="3"/>
      <c r="M748" s="3"/>
      <c r="N748" s="3"/>
      <c r="O748" s="3"/>
      <c r="P748" s="3"/>
      <c r="Q748" s="3"/>
      <c r="R748" s="3"/>
      <c r="S748" s="8"/>
      <c r="T748" s="9"/>
      <c r="U748" s="10"/>
      <c r="V748" s="3"/>
      <c r="W748" s="3"/>
      <c r="X748" s="3"/>
      <c r="Y748" s="3"/>
      <c r="Z748" s="3"/>
    </row>
    <row r="749" ht="11.25" customHeight="1">
      <c r="A749" s="6"/>
      <c r="B749" s="6"/>
      <c r="C749" s="14"/>
      <c r="D749" s="14"/>
      <c r="E749" s="7"/>
      <c r="F749" s="3"/>
      <c r="G749" s="3"/>
      <c r="H749" s="3"/>
      <c r="I749" s="3"/>
      <c r="J749" s="3"/>
      <c r="K749" s="3"/>
      <c r="L749" s="3"/>
      <c r="M749" s="3"/>
      <c r="N749" s="3"/>
      <c r="O749" s="3"/>
      <c r="P749" s="3"/>
      <c r="Q749" s="3"/>
      <c r="R749" s="3"/>
      <c r="S749" s="8"/>
      <c r="T749" s="9"/>
      <c r="U749" s="10"/>
      <c r="V749" s="3"/>
      <c r="W749" s="3"/>
      <c r="X749" s="3"/>
      <c r="Y749" s="3"/>
      <c r="Z749" s="3"/>
    </row>
    <row r="750" ht="11.25" customHeight="1">
      <c r="A750" s="6"/>
      <c r="B750" s="6"/>
      <c r="C750" s="14"/>
      <c r="D750" s="14"/>
      <c r="E750" s="7"/>
      <c r="F750" s="3"/>
      <c r="G750" s="3"/>
      <c r="H750" s="3"/>
      <c r="I750" s="3"/>
      <c r="J750" s="3"/>
      <c r="K750" s="3"/>
      <c r="L750" s="3"/>
      <c r="M750" s="3"/>
      <c r="N750" s="3"/>
      <c r="O750" s="3"/>
      <c r="P750" s="3"/>
      <c r="Q750" s="3"/>
      <c r="R750" s="3"/>
      <c r="S750" s="8"/>
      <c r="T750" s="9"/>
      <c r="U750" s="10"/>
      <c r="V750" s="3"/>
      <c r="W750" s="3"/>
      <c r="X750" s="3"/>
      <c r="Y750" s="3"/>
      <c r="Z750" s="3"/>
    </row>
    <row r="751" ht="11.25" customHeight="1">
      <c r="A751" s="6"/>
      <c r="B751" s="6"/>
      <c r="C751" s="14"/>
      <c r="D751" s="14"/>
      <c r="E751" s="7"/>
      <c r="F751" s="3"/>
      <c r="G751" s="3"/>
      <c r="H751" s="3"/>
      <c r="I751" s="3"/>
      <c r="J751" s="3"/>
      <c r="K751" s="3"/>
      <c r="L751" s="3"/>
      <c r="M751" s="3"/>
      <c r="N751" s="3"/>
      <c r="O751" s="3"/>
      <c r="P751" s="3"/>
      <c r="Q751" s="3"/>
      <c r="R751" s="3"/>
      <c r="S751" s="8"/>
      <c r="T751" s="9"/>
      <c r="U751" s="10"/>
      <c r="V751" s="3"/>
      <c r="W751" s="3"/>
      <c r="X751" s="3"/>
      <c r="Y751" s="3"/>
      <c r="Z751" s="3"/>
    </row>
    <row r="752" ht="11.25" customHeight="1">
      <c r="A752" s="6"/>
      <c r="B752" s="6"/>
      <c r="C752" s="14"/>
      <c r="D752" s="14"/>
      <c r="E752" s="7"/>
      <c r="F752" s="3"/>
      <c r="G752" s="3"/>
      <c r="H752" s="3"/>
      <c r="I752" s="3"/>
      <c r="J752" s="3"/>
      <c r="K752" s="3"/>
      <c r="L752" s="3"/>
      <c r="M752" s="3"/>
      <c r="N752" s="3"/>
      <c r="O752" s="3"/>
      <c r="P752" s="3"/>
      <c r="Q752" s="3"/>
      <c r="R752" s="3"/>
      <c r="S752" s="8"/>
      <c r="T752" s="9"/>
      <c r="U752" s="10"/>
      <c r="V752" s="3"/>
      <c r="W752" s="3"/>
      <c r="X752" s="3"/>
      <c r="Y752" s="3"/>
      <c r="Z752" s="3"/>
    </row>
    <row r="753" ht="11.25" customHeight="1">
      <c r="A753" s="6"/>
      <c r="B753" s="6"/>
      <c r="C753" s="14"/>
      <c r="D753" s="14"/>
      <c r="E753" s="7"/>
      <c r="F753" s="3"/>
      <c r="G753" s="3"/>
      <c r="H753" s="3"/>
      <c r="I753" s="3"/>
      <c r="J753" s="3"/>
      <c r="K753" s="3"/>
      <c r="L753" s="3"/>
      <c r="M753" s="3"/>
      <c r="N753" s="3"/>
      <c r="O753" s="3"/>
      <c r="P753" s="3"/>
      <c r="Q753" s="3"/>
      <c r="R753" s="3"/>
      <c r="S753" s="8"/>
      <c r="T753" s="9"/>
      <c r="U753" s="10"/>
      <c r="V753" s="3"/>
      <c r="W753" s="3"/>
      <c r="X753" s="3"/>
      <c r="Y753" s="3"/>
      <c r="Z753" s="3"/>
    </row>
    <row r="754" ht="11.25" customHeight="1">
      <c r="A754" s="6"/>
      <c r="B754" s="6"/>
      <c r="C754" s="14"/>
      <c r="D754" s="14"/>
      <c r="E754" s="7"/>
      <c r="F754" s="3"/>
      <c r="G754" s="3"/>
      <c r="H754" s="3"/>
      <c r="I754" s="3"/>
      <c r="J754" s="3"/>
      <c r="K754" s="3"/>
      <c r="L754" s="3"/>
      <c r="M754" s="3"/>
      <c r="N754" s="3"/>
      <c r="O754" s="3"/>
      <c r="P754" s="3"/>
      <c r="Q754" s="3"/>
      <c r="R754" s="3"/>
      <c r="S754" s="8"/>
      <c r="T754" s="9"/>
      <c r="U754" s="10"/>
      <c r="V754" s="3"/>
      <c r="W754" s="3"/>
      <c r="X754" s="3"/>
      <c r="Y754" s="3"/>
      <c r="Z754" s="3"/>
    </row>
    <row r="755" ht="11.25" customHeight="1">
      <c r="A755" s="6"/>
      <c r="B755" s="6"/>
      <c r="C755" s="14"/>
      <c r="D755" s="14"/>
      <c r="E755" s="7"/>
      <c r="F755" s="3"/>
      <c r="G755" s="3"/>
      <c r="H755" s="3"/>
      <c r="I755" s="3"/>
      <c r="J755" s="3"/>
      <c r="K755" s="3"/>
      <c r="L755" s="3"/>
      <c r="M755" s="3"/>
      <c r="N755" s="3"/>
      <c r="O755" s="3"/>
      <c r="P755" s="3"/>
      <c r="Q755" s="3"/>
      <c r="R755" s="3"/>
      <c r="S755" s="8"/>
      <c r="T755" s="9"/>
      <c r="U755" s="10"/>
      <c r="V755" s="3"/>
      <c r="W755" s="3"/>
      <c r="X755" s="3"/>
      <c r="Y755" s="3"/>
      <c r="Z755" s="3"/>
    </row>
    <row r="756" ht="11.25" customHeight="1">
      <c r="A756" s="6"/>
      <c r="B756" s="6"/>
      <c r="C756" s="14"/>
      <c r="D756" s="14"/>
      <c r="E756" s="7"/>
      <c r="F756" s="3"/>
      <c r="G756" s="3"/>
      <c r="H756" s="3"/>
      <c r="I756" s="3"/>
      <c r="J756" s="3"/>
      <c r="K756" s="3"/>
      <c r="L756" s="3"/>
      <c r="M756" s="3"/>
      <c r="N756" s="3"/>
      <c r="O756" s="3"/>
      <c r="P756" s="3"/>
      <c r="Q756" s="3"/>
      <c r="R756" s="3"/>
      <c r="S756" s="8"/>
      <c r="T756" s="9"/>
      <c r="U756" s="10"/>
      <c r="V756" s="3"/>
      <c r="W756" s="3"/>
      <c r="X756" s="3"/>
      <c r="Y756" s="3"/>
      <c r="Z756" s="3"/>
    </row>
    <row r="757" ht="11.25" customHeight="1">
      <c r="A757" s="6"/>
      <c r="B757" s="6"/>
      <c r="C757" s="14"/>
      <c r="D757" s="14"/>
      <c r="E757" s="7"/>
      <c r="F757" s="3"/>
      <c r="G757" s="3"/>
      <c r="H757" s="3"/>
      <c r="I757" s="3"/>
      <c r="J757" s="3"/>
      <c r="K757" s="3"/>
      <c r="L757" s="3"/>
      <c r="M757" s="3"/>
      <c r="N757" s="3"/>
      <c r="O757" s="3"/>
      <c r="P757" s="3"/>
      <c r="Q757" s="3"/>
      <c r="R757" s="3"/>
      <c r="S757" s="8"/>
      <c r="T757" s="9"/>
      <c r="U757" s="10"/>
      <c r="V757" s="3"/>
      <c r="W757" s="3"/>
      <c r="X757" s="3"/>
      <c r="Y757" s="3"/>
      <c r="Z757" s="3"/>
    </row>
    <row r="758" ht="11.25" customHeight="1">
      <c r="A758" s="6"/>
      <c r="B758" s="6"/>
      <c r="C758" s="14"/>
      <c r="D758" s="14"/>
      <c r="E758" s="7"/>
      <c r="F758" s="3"/>
      <c r="G758" s="3"/>
      <c r="H758" s="3"/>
      <c r="I758" s="3"/>
      <c r="J758" s="3"/>
      <c r="K758" s="3"/>
      <c r="L758" s="3"/>
      <c r="M758" s="3"/>
      <c r="N758" s="3"/>
      <c r="O758" s="3"/>
      <c r="P758" s="3"/>
      <c r="Q758" s="3"/>
      <c r="R758" s="3"/>
      <c r="S758" s="8"/>
      <c r="T758" s="9"/>
      <c r="U758" s="10"/>
      <c r="V758" s="3"/>
      <c r="W758" s="3"/>
      <c r="X758" s="3"/>
      <c r="Y758" s="3"/>
      <c r="Z758" s="3"/>
    </row>
    <row r="759" ht="11.25" customHeight="1">
      <c r="A759" s="6"/>
      <c r="B759" s="6"/>
      <c r="C759" s="14"/>
      <c r="D759" s="14"/>
      <c r="E759" s="7"/>
      <c r="F759" s="3"/>
      <c r="G759" s="3"/>
      <c r="H759" s="3"/>
      <c r="I759" s="3"/>
      <c r="J759" s="3"/>
      <c r="K759" s="3"/>
      <c r="L759" s="3"/>
      <c r="M759" s="3"/>
      <c r="N759" s="3"/>
      <c r="O759" s="3"/>
      <c r="P759" s="3"/>
      <c r="Q759" s="3"/>
      <c r="R759" s="3"/>
      <c r="S759" s="8"/>
      <c r="T759" s="9"/>
      <c r="U759" s="10"/>
      <c r="V759" s="3"/>
      <c r="W759" s="3"/>
      <c r="X759" s="3"/>
      <c r="Y759" s="3"/>
      <c r="Z759" s="3"/>
    </row>
    <row r="760" ht="11.25" customHeight="1">
      <c r="A760" s="6"/>
      <c r="B760" s="6"/>
      <c r="C760" s="14"/>
      <c r="D760" s="14"/>
      <c r="E760" s="7"/>
      <c r="F760" s="3"/>
      <c r="G760" s="3"/>
      <c r="H760" s="3"/>
      <c r="I760" s="3"/>
      <c r="J760" s="3"/>
      <c r="K760" s="3"/>
      <c r="L760" s="3"/>
      <c r="M760" s="3"/>
      <c r="N760" s="3"/>
      <c r="O760" s="3"/>
      <c r="P760" s="3"/>
      <c r="Q760" s="3"/>
      <c r="R760" s="3"/>
      <c r="S760" s="8"/>
      <c r="T760" s="9"/>
      <c r="U760" s="10"/>
      <c r="V760" s="3"/>
      <c r="W760" s="3"/>
      <c r="X760" s="3"/>
      <c r="Y760" s="3"/>
      <c r="Z760" s="3"/>
    </row>
    <row r="761" ht="11.25" customHeight="1">
      <c r="A761" s="6"/>
      <c r="B761" s="6"/>
      <c r="C761" s="14"/>
      <c r="D761" s="14"/>
      <c r="E761" s="7"/>
      <c r="F761" s="3"/>
      <c r="G761" s="3"/>
      <c r="H761" s="3"/>
      <c r="I761" s="3"/>
      <c r="J761" s="3"/>
      <c r="K761" s="3"/>
      <c r="L761" s="3"/>
      <c r="M761" s="3"/>
      <c r="N761" s="3"/>
      <c r="O761" s="3"/>
      <c r="P761" s="3"/>
      <c r="Q761" s="3"/>
      <c r="R761" s="3"/>
      <c r="S761" s="8"/>
      <c r="T761" s="9"/>
      <c r="U761" s="10"/>
      <c r="V761" s="3"/>
      <c r="W761" s="3"/>
      <c r="X761" s="3"/>
      <c r="Y761" s="3"/>
      <c r="Z761" s="3"/>
    </row>
    <row r="762" ht="11.25" customHeight="1">
      <c r="A762" s="6"/>
      <c r="B762" s="6"/>
      <c r="C762" s="14"/>
      <c r="D762" s="14"/>
      <c r="E762" s="7"/>
      <c r="F762" s="3"/>
      <c r="G762" s="3"/>
      <c r="H762" s="3"/>
      <c r="I762" s="3"/>
      <c r="J762" s="3"/>
      <c r="K762" s="3"/>
      <c r="L762" s="3"/>
      <c r="M762" s="3"/>
      <c r="N762" s="3"/>
      <c r="O762" s="3"/>
      <c r="P762" s="3"/>
      <c r="Q762" s="3"/>
      <c r="R762" s="3"/>
      <c r="S762" s="8"/>
      <c r="T762" s="9"/>
      <c r="U762" s="10"/>
      <c r="V762" s="3"/>
      <c r="W762" s="3"/>
      <c r="X762" s="3"/>
      <c r="Y762" s="3"/>
      <c r="Z762" s="3"/>
    </row>
    <row r="763" ht="11.25" customHeight="1">
      <c r="A763" s="6"/>
      <c r="B763" s="6"/>
      <c r="C763" s="14"/>
      <c r="D763" s="14"/>
      <c r="E763" s="7"/>
      <c r="F763" s="3"/>
      <c r="G763" s="3"/>
      <c r="H763" s="3"/>
      <c r="I763" s="3"/>
      <c r="J763" s="3"/>
      <c r="K763" s="3"/>
      <c r="L763" s="3"/>
      <c r="M763" s="3"/>
      <c r="N763" s="3"/>
      <c r="O763" s="3"/>
      <c r="P763" s="3"/>
      <c r="Q763" s="3"/>
      <c r="R763" s="3"/>
      <c r="S763" s="8"/>
      <c r="T763" s="9"/>
      <c r="U763" s="10"/>
      <c r="V763" s="3"/>
      <c r="W763" s="3"/>
      <c r="X763" s="3"/>
      <c r="Y763" s="3"/>
      <c r="Z763" s="3"/>
    </row>
    <row r="764" ht="11.25" customHeight="1">
      <c r="A764" s="6"/>
      <c r="B764" s="6"/>
      <c r="C764" s="14"/>
      <c r="D764" s="14"/>
      <c r="E764" s="7"/>
      <c r="F764" s="3"/>
      <c r="G764" s="3"/>
      <c r="H764" s="3"/>
      <c r="I764" s="3"/>
      <c r="J764" s="3"/>
      <c r="K764" s="3"/>
      <c r="L764" s="3"/>
      <c r="M764" s="3"/>
      <c r="N764" s="3"/>
      <c r="O764" s="3"/>
      <c r="P764" s="3"/>
      <c r="Q764" s="3"/>
      <c r="R764" s="3"/>
      <c r="S764" s="8"/>
      <c r="T764" s="9"/>
      <c r="U764" s="10"/>
      <c r="V764" s="3"/>
      <c r="W764" s="3"/>
      <c r="X764" s="3"/>
      <c r="Y764" s="3"/>
      <c r="Z764" s="3"/>
    </row>
    <row r="765" ht="11.25" customHeight="1">
      <c r="A765" s="6"/>
      <c r="B765" s="6"/>
      <c r="C765" s="14"/>
      <c r="D765" s="14"/>
      <c r="E765" s="7"/>
      <c r="F765" s="3"/>
      <c r="G765" s="3"/>
      <c r="H765" s="3"/>
      <c r="I765" s="3"/>
      <c r="J765" s="3"/>
      <c r="K765" s="3"/>
      <c r="L765" s="3"/>
      <c r="M765" s="3"/>
      <c r="N765" s="3"/>
      <c r="O765" s="3"/>
      <c r="P765" s="3"/>
      <c r="Q765" s="3"/>
      <c r="R765" s="3"/>
      <c r="S765" s="8"/>
      <c r="T765" s="9"/>
      <c r="U765" s="10"/>
      <c r="V765" s="3"/>
      <c r="W765" s="3"/>
      <c r="X765" s="3"/>
      <c r="Y765" s="3"/>
      <c r="Z765" s="3"/>
    </row>
    <row r="766" ht="11.25" customHeight="1">
      <c r="A766" s="6"/>
      <c r="B766" s="6"/>
      <c r="C766" s="14"/>
      <c r="D766" s="14"/>
      <c r="E766" s="7"/>
      <c r="F766" s="3"/>
      <c r="G766" s="3"/>
      <c r="H766" s="3"/>
      <c r="I766" s="3"/>
      <c r="J766" s="3"/>
      <c r="K766" s="3"/>
      <c r="L766" s="3"/>
      <c r="M766" s="3"/>
      <c r="N766" s="3"/>
      <c r="O766" s="3"/>
      <c r="P766" s="3"/>
      <c r="Q766" s="3"/>
      <c r="R766" s="3"/>
      <c r="S766" s="8"/>
      <c r="T766" s="9"/>
      <c r="U766" s="10"/>
      <c r="V766" s="3"/>
      <c r="W766" s="3"/>
      <c r="X766" s="3"/>
      <c r="Y766" s="3"/>
      <c r="Z766" s="3"/>
    </row>
    <row r="767" ht="11.25" customHeight="1">
      <c r="A767" s="6"/>
      <c r="B767" s="6"/>
      <c r="C767" s="14"/>
      <c r="D767" s="14"/>
      <c r="E767" s="7"/>
      <c r="F767" s="3"/>
      <c r="G767" s="3"/>
      <c r="H767" s="3"/>
      <c r="I767" s="3"/>
      <c r="J767" s="3"/>
      <c r="K767" s="3"/>
      <c r="L767" s="3"/>
      <c r="M767" s="3"/>
      <c r="N767" s="3"/>
      <c r="O767" s="3"/>
      <c r="P767" s="3"/>
      <c r="Q767" s="3"/>
      <c r="R767" s="3"/>
      <c r="S767" s="8"/>
      <c r="T767" s="9"/>
      <c r="U767" s="10"/>
      <c r="V767" s="3"/>
      <c r="W767" s="3"/>
      <c r="X767" s="3"/>
      <c r="Y767" s="3"/>
      <c r="Z767" s="3"/>
    </row>
    <row r="768" ht="11.25" customHeight="1">
      <c r="A768" s="6"/>
      <c r="B768" s="6"/>
      <c r="C768" s="14"/>
      <c r="D768" s="14"/>
      <c r="E768" s="7"/>
      <c r="F768" s="3"/>
      <c r="G768" s="3"/>
      <c r="H768" s="3"/>
      <c r="I768" s="3"/>
      <c r="J768" s="3"/>
      <c r="K768" s="3"/>
      <c r="L768" s="3"/>
      <c r="M768" s="3"/>
      <c r="N768" s="3"/>
      <c r="O768" s="3"/>
      <c r="P768" s="3"/>
      <c r="Q768" s="3"/>
      <c r="R768" s="3"/>
      <c r="S768" s="8"/>
      <c r="T768" s="9"/>
      <c r="U768" s="10"/>
      <c r="V768" s="3"/>
      <c r="W768" s="3"/>
      <c r="X768" s="3"/>
      <c r="Y768" s="3"/>
      <c r="Z768" s="3"/>
    </row>
    <row r="769" ht="11.25" customHeight="1">
      <c r="A769" s="6"/>
      <c r="B769" s="6"/>
      <c r="C769" s="14"/>
      <c r="D769" s="14"/>
      <c r="E769" s="7"/>
      <c r="F769" s="3"/>
      <c r="G769" s="3"/>
      <c r="H769" s="3"/>
      <c r="I769" s="3"/>
      <c r="J769" s="3"/>
      <c r="K769" s="3"/>
      <c r="L769" s="3"/>
      <c r="M769" s="3"/>
      <c r="N769" s="3"/>
      <c r="O769" s="3"/>
      <c r="P769" s="3"/>
      <c r="Q769" s="3"/>
      <c r="R769" s="3"/>
      <c r="S769" s="8"/>
      <c r="T769" s="9"/>
      <c r="U769" s="10"/>
      <c r="V769" s="3"/>
      <c r="W769" s="3"/>
      <c r="X769" s="3"/>
      <c r="Y769" s="3"/>
      <c r="Z769" s="3"/>
    </row>
    <row r="770" ht="11.25" customHeight="1">
      <c r="A770" s="6"/>
      <c r="B770" s="6"/>
      <c r="C770" s="14"/>
      <c r="D770" s="14"/>
      <c r="E770" s="7"/>
      <c r="F770" s="3"/>
      <c r="G770" s="3"/>
      <c r="H770" s="3"/>
      <c r="I770" s="3"/>
      <c r="J770" s="3"/>
      <c r="K770" s="3"/>
      <c r="L770" s="3"/>
      <c r="M770" s="3"/>
      <c r="N770" s="3"/>
      <c r="O770" s="3"/>
      <c r="P770" s="3"/>
      <c r="Q770" s="3"/>
      <c r="R770" s="3"/>
      <c r="S770" s="8"/>
      <c r="T770" s="9"/>
      <c r="U770" s="10"/>
      <c r="V770" s="3"/>
      <c r="W770" s="3"/>
      <c r="X770" s="3"/>
      <c r="Y770" s="3"/>
      <c r="Z770" s="3"/>
    </row>
    <row r="771" ht="11.25" customHeight="1">
      <c r="A771" s="6"/>
      <c r="B771" s="6"/>
      <c r="C771" s="14"/>
      <c r="D771" s="14"/>
      <c r="E771" s="7"/>
      <c r="F771" s="3"/>
      <c r="G771" s="3"/>
      <c r="H771" s="3"/>
      <c r="I771" s="3"/>
      <c r="J771" s="3"/>
      <c r="K771" s="3"/>
      <c r="L771" s="3"/>
      <c r="M771" s="3"/>
      <c r="N771" s="3"/>
      <c r="O771" s="3"/>
      <c r="P771" s="3"/>
      <c r="Q771" s="3"/>
      <c r="R771" s="3"/>
      <c r="S771" s="8"/>
      <c r="T771" s="9"/>
      <c r="U771" s="10"/>
      <c r="V771" s="3"/>
      <c r="W771" s="3"/>
      <c r="X771" s="3"/>
      <c r="Y771" s="3"/>
      <c r="Z771" s="3"/>
    </row>
    <row r="772" ht="11.25" customHeight="1">
      <c r="A772" s="6"/>
      <c r="B772" s="6"/>
      <c r="C772" s="14"/>
      <c r="D772" s="14"/>
      <c r="E772" s="7"/>
      <c r="F772" s="3"/>
      <c r="G772" s="3"/>
      <c r="H772" s="3"/>
      <c r="I772" s="3"/>
      <c r="J772" s="3"/>
      <c r="K772" s="3"/>
      <c r="L772" s="3"/>
      <c r="M772" s="3"/>
      <c r="N772" s="3"/>
      <c r="O772" s="3"/>
      <c r="P772" s="3"/>
      <c r="Q772" s="3"/>
      <c r="R772" s="3"/>
      <c r="S772" s="8"/>
      <c r="T772" s="9"/>
      <c r="U772" s="10"/>
      <c r="V772" s="3"/>
      <c r="W772" s="3"/>
      <c r="X772" s="3"/>
      <c r="Y772" s="3"/>
      <c r="Z772" s="3"/>
    </row>
    <row r="773" ht="11.25" customHeight="1">
      <c r="A773" s="6"/>
      <c r="B773" s="6"/>
      <c r="C773" s="14"/>
      <c r="D773" s="14"/>
      <c r="E773" s="7"/>
      <c r="F773" s="3"/>
      <c r="G773" s="3"/>
      <c r="H773" s="3"/>
      <c r="I773" s="3"/>
      <c r="J773" s="3"/>
      <c r="K773" s="3"/>
      <c r="L773" s="3"/>
      <c r="M773" s="3"/>
      <c r="N773" s="3"/>
      <c r="O773" s="3"/>
      <c r="P773" s="3"/>
      <c r="Q773" s="3"/>
      <c r="R773" s="3"/>
      <c r="S773" s="8"/>
      <c r="T773" s="9"/>
      <c r="U773" s="10"/>
      <c r="V773" s="3"/>
      <c r="W773" s="3"/>
      <c r="X773" s="3"/>
      <c r="Y773" s="3"/>
      <c r="Z773" s="3"/>
    </row>
    <row r="774" ht="11.25" customHeight="1">
      <c r="A774" s="6"/>
      <c r="B774" s="6"/>
      <c r="C774" s="14"/>
      <c r="D774" s="14"/>
      <c r="E774" s="7"/>
      <c r="F774" s="3"/>
      <c r="G774" s="3"/>
      <c r="H774" s="3"/>
      <c r="I774" s="3"/>
      <c r="J774" s="3"/>
      <c r="K774" s="3"/>
      <c r="L774" s="3"/>
      <c r="M774" s="3"/>
      <c r="N774" s="3"/>
      <c r="O774" s="3"/>
      <c r="P774" s="3"/>
      <c r="Q774" s="3"/>
      <c r="R774" s="3"/>
      <c r="S774" s="8"/>
      <c r="T774" s="9"/>
      <c r="U774" s="10"/>
      <c r="V774" s="3"/>
      <c r="W774" s="3"/>
      <c r="X774" s="3"/>
      <c r="Y774" s="3"/>
      <c r="Z774" s="3"/>
    </row>
    <row r="775" ht="11.25" customHeight="1">
      <c r="A775" s="6"/>
      <c r="B775" s="6"/>
      <c r="C775" s="14"/>
      <c r="D775" s="14"/>
      <c r="E775" s="7"/>
      <c r="F775" s="3"/>
      <c r="G775" s="3"/>
      <c r="H775" s="3"/>
      <c r="I775" s="3"/>
      <c r="J775" s="3"/>
      <c r="K775" s="3"/>
      <c r="L775" s="3"/>
      <c r="M775" s="3"/>
      <c r="N775" s="3"/>
      <c r="O775" s="3"/>
      <c r="P775" s="3"/>
      <c r="Q775" s="3"/>
      <c r="R775" s="3"/>
      <c r="S775" s="8"/>
      <c r="T775" s="9"/>
      <c r="U775" s="10"/>
      <c r="V775" s="3"/>
      <c r="W775" s="3"/>
      <c r="X775" s="3"/>
      <c r="Y775" s="3"/>
      <c r="Z775" s="3"/>
    </row>
    <row r="776" ht="11.25" customHeight="1">
      <c r="A776" s="6"/>
      <c r="B776" s="6"/>
      <c r="C776" s="14"/>
      <c r="D776" s="14"/>
      <c r="E776" s="7"/>
      <c r="F776" s="3"/>
      <c r="G776" s="3"/>
      <c r="H776" s="3"/>
      <c r="I776" s="3"/>
      <c r="J776" s="3"/>
      <c r="K776" s="3"/>
      <c r="L776" s="3"/>
      <c r="M776" s="3"/>
      <c r="N776" s="3"/>
      <c r="O776" s="3"/>
      <c r="P776" s="3"/>
      <c r="Q776" s="3"/>
      <c r="R776" s="3"/>
      <c r="S776" s="8"/>
      <c r="T776" s="9"/>
      <c r="U776" s="10"/>
      <c r="V776" s="3"/>
      <c r="W776" s="3"/>
      <c r="X776" s="3"/>
      <c r="Y776" s="3"/>
      <c r="Z776" s="3"/>
    </row>
    <row r="777" ht="11.25" customHeight="1">
      <c r="A777" s="6"/>
      <c r="B777" s="6"/>
      <c r="C777" s="14"/>
      <c r="D777" s="14"/>
      <c r="E777" s="7"/>
      <c r="F777" s="3"/>
      <c r="G777" s="3"/>
      <c r="H777" s="3"/>
      <c r="I777" s="3"/>
      <c r="J777" s="3"/>
      <c r="K777" s="3"/>
      <c r="L777" s="3"/>
      <c r="M777" s="3"/>
      <c r="N777" s="3"/>
      <c r="O777" s="3"/>
      <c r="P777" s="3"/>
      <c r="Q777" s="3"/>
      <c r="R777" s="3"/>
      <c r="S777" s="8"/>
      <c r="T777" s="9"/>
      <c r="U777" s="10"/>
      <c r="V777" s="3"/>
      <c r="W777" s="3"/>
      <c r="X777" s="3"/>
      <c r="Y777" s="3"/>
      <c r="Z777" s="3"/>
    </row>
    <row r="778" ht="11.25" customHeight="1">
      <c r="A778" s="6"/>
      <c r="B778" s="6"/>
      <c r="C778" s="14"/>
      <c r="D778" s="14"/>
      <c r="E778" s="7"/>
      <c r="F778" s="3"/>
      <c r="G778" s="3"/>
      <c r="H778" s="3"/>
      <c r="I778" s="3"/>
      <c r="J778" s="3"/>
      <c r="K778" s="3"/>
      <c r="L778" s="3"/>
      <c r="M778" s="3"/>
      <c r="N778" s="3"/>
      <c r="O778" s="3"/>
      <c r="P778" s="3"/>
      <c r="Q778" s="3"/>
      <c r="R778" s="3"/>
      <c r="S778" s="8"/>
      <c r="T778" s="9"/>
      <c r="U778" s="10"/>
      <c r="V778" s="3"/>
      <c r="W778" s="3"/>
      <c r="X778" s="3"/>
      <c r="Y778" s="3"/>
      <c r="Z778" s="3"/>
    </row>
    <row r="779" ht="11.25" customHeight="1">
      <c r="A779" s="6"/>
      <c r="B779" s="6"/>
      <c r="C779" s="14"/>
      <c r="D779" s="14"/>
      <c r="E779" s="7"/>
      <c r="F779" s="3"/>
      <c r="G779" s="3"/>
      <c r="H779" s="3"/>
      <c r="I779" s="3"/>
      <c r="J779" s="3"/>
      <c r="K779" s="3"/>
      <c r="L779" s="3"/>
      <c r="M779" s="3"/>
      <c r="N779" s="3"/>
      <c r="O779" s="3"/>
      <c r="P779" s="3"/>
      <c r="Q779" s="3"/>
      <c r="R779" s="3"/>
      <c r="S779" s="8"/>
      <c r="T779" s="9"/>
      <c r="U779" s="10"/>
      <c r="V779" s="3"/>
      <c r="W779" s="3"/>
      <c r="X779" s="3"/>
      <c r="Y779" s="3"/>
      <c r="Z779" s="3"/>
    </row>
    <row r="780" ht="11.25" customHeight="1">
      <c r="A780" s="6"/>
      <c r="B780" s="6"/>
      <c r="C780" s="14"/>
      <c r="D780" s="14"/>
      <c r="E780" s="7"/>
      <c r="F780" s="3"/>
      <c r="G780" s="3"/>
      <c r="H780" s="3"/>
      <c r="I780" s="3"/>
      <c r="J780" s="3"/>
      <c r="K780" s="3"/>
      <c r="L780" s="3"/>
      <c r="M780" s="3"/>
      <c r="N780" s="3"/>
      <c r="O780" s="3"/>
      <c r="P780" s="3"/>
      <c r="Q780" s="3"/>
      <c r="R780" s="3"/>
      <c r="S780" s="8"/>
      <c r="T780" s="9"/>
      <c r="U780" s="10"/>
      <c r="V780" s="3"/>
      <c r="W780" s="3"/>
      <c r="X780" s="3"/>
      <c r="Y780" s="3"/>
      <c r="Z780" s="3"/>
    </row>
    <row r="781" ht="11.25" customHeight="1">
      <c r="A781" s="6"/>
      <c r="B781" s="6"/>
      <c r="C781" s="14"/>
      <c r="D781" s="14"/>
      <c r="E781" s="7"/>
      <c r="F781" s="3"/>
      <c r="G781" s="3"/>
      <c r="H781" s="3"/>
      <c r="I781" s="3"/>
      <c r="J781" s="3"/>
      <c r="K781" s="3"/>
      <c r="L781" s="3"/>
      <c r="M781" s="3"/>
      <c r="N781" s="3"/>
      <c r="O781" s="3"/>
      <c r="P781" s="3"/>
      <c r="Q781" s="3"/>
      <c r="R781" s="3"/>
      <c r="S781" s="8"/>
      <c r="T781" s="9"/>
      <c r="U781" s="10"/>
      <c r="V781" s="3"/>
      <c r="W781" s="3"/>
      <c r="X781" s="3"/>
      <c r="Y781" s="3"/>
      <c r="Z781" s="3"/>
    </row>
    <row r="782" ht="11.25" customHeight="1">
      <c r="A782" s="6"/>
      <c r="B782" s="6"/>
      <c r="C782" s="14"/>
      <c r="D782" s="14"/>
      <c r="E782" s="7"/>
      <c r="F782" s="3"/>
      <c r="G782" s="3"/>
      <c r="H782" s="3"/>
      <c r="I782" s="3"/>
      <c r="J782" s="3"/>
      <c r="K782" s="3"/>
      <c r="L782" s="3"/>
      <c r="M782" s="3"/>
      <c r="N782" s="3"/>
      <c r="O782" s="3"/>
      <c r="P782" s="3"/>
      <c r="Q782" s="3"/>
      <c r="R782" s="3"/>
      <c r="S782" s="8"/>
      <c r="T782" s="9"/>
      <c r="U782" s="10"/>
      <c r="V782" s="3"/>
      <c r="W782" s="3"/>
      <c r="X782" s="3"/>
      <c r="Y782" s="3"/>
      <c r="Z782" s="3"/>
    </row>
    <row r="783" ht="11.25" customHeight="1">
      <c r="A783" s="6"/>
      <c r="B783" s="6"/>
      <c r="C783" s="14"/>
      <c r="D783" s="14"/>
      <c r="E783" s="7"/>
      <c r="F783" s="3"/>
      <c r="G783" s="3"/>
      <c r="H783" s="3"/>
      <c r="I783" s="3"/>
      <c r="J783" s="3"/>
      <c r="K783" s="3"/>
      <c r="L783" s="3"/>
      <c r="M783" s="3"/>
      <c r="N783" s="3"/>
      <c r="O783" s="3"/>
      <c r="P783" s="3"/>
      <c r="Q783" s="3"/>
      <c r="R783" s="3"/>
      <c r="S783" s="8"/>
      <c r="T783" s="9"/>
      <c r="U783" s="10"/>
      <c r="V783" s="3"/>
      <c r="W783" s="3"/>
      <c r="X783" s="3"/>
      <c r="Y783" s="3"/>
      <c r="Z783" s="3"/>
    </row>
    <row r="784" ht="11.25" customHeight="1">
      <c r="A784" s="6"/>
      <c r="B784" s="6"/>
      <c r="C784" s="14"/>
      <c r="D784" s="14"/>
      <c r="E784" s="7"/>
      <c r="F784" s="3"/>
      <c r="G784" s="3"/>
      <c r="H784" s="3"/>
      <c r="I784" s="3"/>
      <c r="J784" s="3"/>
      <c r="K784" s="3"/>
      <c r="L784" s="3"/>
      <c r="M784" s="3"/>
      <c r="N784" s="3"/>
      <c r="O784" s="3"/>
      <c r="P784" s="3"/>
      <c r="Q784" s="3"/>
      <c r="R784" s="3"/>
      <c r="S784" s="8"/>
      <c r="T784" s="9"/>
      <c r="U784" s="10"/>
      <c r="V784" s="3"/>
      <c r="W784" s="3"/>
      <c r="X784" s="3"/>
      <c r="Y784" s="3"/>
      <c r="Z784" s="3"/>
    </row>
    <row r="785" ht="11.25" customHeight="1">
      <c r="A785" s="6"/>
      <c r="B785" s="6"/>
      <c r="C785" s="14"/>
      <c r="D785" s="14"/>
      <c r="E785" s="7"/>
      <c r="F785" s="3"/>
      <c r="G785" s="3"/>
      <c r="H785" s="3"/>
      <c r="I785" s="3"/>
      <c r="J785" s="3"/>
      <c r="K785" s="3"/>
      <c r="L785" s="3"/>
      <c r="M785" s="3"/>
      <c r="N785" s="3"/>
      <c r="O785" s="3"/>
      <c r="P785" s="3"/>
      <c r="Q785" s="3"/>
      <c r="R785" s="3"/>
      <c r="S785" s="8"/>
      <c r="T785" s="9"/>
      <c r="U785" s="10"/>
      <c r="V785" s="3"/>
      <c r="W785" s="3"/>
      <c r="X785" s="3"/>
      <c r="Y785" s="3"/>
      <c r="Z785" s="3"/>
    </row>
    <row r="786" ht="11.25" customHeight="1">
      <c r="A786" s="6"/>
      <c r="B786" s="6"/>
      <c r="C786" s="14"/>
      <c r="D786" s="14"/>
      <c r="E786" s="7"/>
      <c r="F786" s="3"/>
      <c r="G786" s="3"/>
      <c r="H786" s="3"/>
      <c r="I786" s="3"/>
      <c r="J786" s="3"/>
      <c r="K786" s="3"/>
      <c r="L786" s="3"/>
      <c r="M786" s="3"/>
      <c r="N786" s="3"/>
      <c r="O786" s="3"/>
      <c r="P786" s="3"/>
      <c r="Q786" s="3"/>
      <c r="R786" s="3"/>
      <c r="S786" s="8"/>
      <c r="T786" s="9"/>
      <c r="U786" s="10"/>
      <c r="V786" s="3"/>
      <c r="W786" s="3"/>
      <c r="X786" s="3"/>
      <c r="Y786" s="3"/>
      <c r="Z786" s="3"/>
    </row>
    <row r="787" ht="11.25" customHeight="1">
      <c r="A787" s="6"/>
      <c r="B787" s="6"/>
      <c r="C787" s="14"/>
      <c r="D787" s="14"/>
      <c r="E787" s="7"/>
      <c r="F787" s="3"/>
      <c r="G787" s="3"/>
      <c r="H787" s="3"/>
      <c r="I787" s="3"/>
      <c r="J787" s="3"/>
      <c r="K787" s="3"/>
      <c r="L787" s="3"/>
      <c r="M787" s="3"/>
      <c r="N787" s="3"/>
      <c r="O787" s="3"/>
      <c r="P787" s="3"/>
      <c r="Q787" s="3"/>
      <c r="R787" s="3"/>
      <c r="S787" s="8"/>
      <c r="T787" s="9"/>
      <c r="U787" s="10"/>
      <c r="V787" s="3"/>
      <c r="W787" s="3"/>
      <c r="X787" s="3"/>
      <c r="Y787" s="3"/>
      <c r="Z787" s="3"/>
    </row>
    <row r="788" ht="11.25" customHeight="1">
      <c r="A788" s="6"/>
      <c r="B788" s="6"/>
      <c r="C788" s="14"/>
      <c r="D788" s="14"/>
      <c r="E788" s="7"/>
      <c r="F788" s="3"/>
      <c r="G788" s="3"/>
      <c r="H788" s="3"/>
      <c r="I788" s="3"/>
      <c r="J788" s="3"/>
      <c r="K788" s="3"/>
      <c r="L788" s="3"/>
      <c r="M788" s="3"/>
      <c r="N788" s="3"/>
      <c r="O788" s="3"/>
      <c r="P788" s="3"/>
      <c r="Q788" s="3"/>
      <c r="R788" s="3"/>
      <c r="S788" s="8"/>
      <c r="T788" s="9"/>
      <c r="U788" s="10"/>
      <c r="V788" s="3"/>
      <c r="W788" s="3"/>
      <c r="X788" s="3"/>
      <c r="Y788" s="3"/>
      <c r="Z788" s="3"/>
    </row>
    <row r="789" ht="11.25" customHeight="1">
      <c r="A789" s="6"/>
      <c r="B789" s="6"/>
      <c r="C789" s="14"/>
      <c r="D789" s="14"/>
      <c r="E789" s="7"/>
      <c r="F789" s="3"/>
      <c r="G789" s="3"/>
      <c r="H789" s="3"/>
      <c r="I789" s="3"/>
      <c r="J789" s="3"/>
      <c r="K789" s="3"/>
      <c r="L789" s="3"/>
      <c r="M789" s="3"/>
      <c r="N789" s="3"/>
      <c r="O789" s="3"/>
      <c r="P789" s="3"/>
      <c r="Q789" s="3"/>
      <c r="R789" s="3"/>
      <c r="S789" s="8"/>
      <c r="T789" s="9"/>
      <c r="U789" s="10"/>
      <c r="V789" s="3"/>
      <c r="W789" s="3"/>
      <c r="X789" s="3"/>
      <c r="Y789" s="3"/>
      <c r="Z789" s="3"/>
    </row>
    <row r="790" ht="11.25" customHeight="1">
      <c r="A790" s="6"/>
      <c r="B790" s="6"/>
      <c r="C790" s="14"/>
      <c r="D790" s="14"/>
      <c r="E790" s="7"/>
      <c r="F790" s="3"/>
      <c r="G790" s="3"/>
      <c r="H790" s="3"/>
      <c r="I790" s="3"/>
      <c r="J790" s="3"/>
      <c r="K790" s="3"/>
      <c r="L790" s="3"/>
      <c r="M790" s="3"/>
      <c r="N790" s="3"/>
      <c r="O790" s="3"/>
      <c r="P790" s="3"/>
      <c r="Q790" s="3"/>
      <c r="R790" s="3"/>
      <c r="S790" s="8"/>
      <c r="T790" s="9"/>
      <c r="U790" s="10"/>
      <c r="V790" s="3"/>
      <c r="W790" s="3"/>
      <c r="X790" s="3"/>
      <c r="Y790" s="3"/>
      <c r="Z790" s="3"/>
    </row>
    <row r="791" ht="11.25" customHeight="1">
      <c r="A791" s="6"/>
      <c r="B791" s="6"/>
      <c r="C791" s="14"/>
      <c r="D791" s="14"/>
      <c r="E791" s="7"/>
      <c r="F791" s="3"/>
      <c r="G791" s="3"/>
      <c r="H791" s="3"/>
      <c r="I791" s="3"/>
      <c r="J791" s="3"/>
      <c r="K791" s="3"/>
      <c r="L791" s="3"/>
      <c r="M791" s="3"/>
      <c r="N791" s="3"/>
      <c r="O791" s="3"/>
      <c r="P791" s="3"/>
      <c r="Q791" s="3"/>
      <c r="R791" s="3"/>
      <c r="S791" s="8"/>
      <c r="T791" s="9"/>
      <c r="U791" s="10"/>
      <c r="V791" s="3"/>
      <c r="W791" s="3"/>
      <c r="X791" s="3"/>
      <c r="Y791" s="3"/>
      <c r="Z791" s="3"/>
    </row>
    <row r="792" ht="11.25" customHeight="1">
      <c r="A792" s="6"/>
      <c r="B792" s="6"/>
      <c r="C792" s="14"/>
      <c r="D792" s="14"/>
      <c r="E792" s="7"/>
      <c r="F792" s="3"/>
      <c r="G792" s="3"/>
      <c r="H792" s="3"/>
      <c r="I792" s="3"/>
      <c r="J792" s="3"/>
      <c r="K792" s="3"/>
      <c r="L792" s="3"/>
      <c r="M792" s="3"/>
      <c r="N792" s="3"/>
      <c r="O792" s="3"/>
      <c r="P792" s="3"/>
      <c r="Q792" s="3"/>
      <c r="R792" s="3"/>
      <c r="S792" s="8"/>
      <c r="T792" s="9"/>
      <c r="U792" s="10"/>
      <c r="V792" s="3"/>
      <c r="W792" s="3"/>
      <c r="X792" s="3"/>
      <c r="Y792" s="3"/>
      <c r="Z792" s="3"/>
    </row>
    <row r="793" ht="11.25" customHeight="1">
      <c r="A793" s="6"/>
      <c r="B793" s="6"/>
      <c r="C793" s="14"/>
      <c r="D793" s="14"/>
      <c r="E793" s="7"/>
      <c r="F793" s="3"/>
      <c r="G793" s="3"/>
      <c r="H793" s="3"/>
      <c r="I793" s="3"/>
      <c r="J793" s="3"/>
      <c r="K793" s="3"/>
      <c r="L793" s="3"/>
      <c r="M793" s="3"/>
      <c r="N793" s="3"/>
      <c r="O793" s="3"/>
      <c r="P793" s="3"/>
      <c r="Q793" s="3"/>
      <c r="R793" s="3"/>
      <c r="S793" s="8"/>
      <c r="T793" s="9"/>
      <c r="U793" s="10"/>
      <c r="V793" s="3"/>
      <c r="W793" s="3"/>
      <c r="X793" s="3"/>
      <c r="Y793" s="3"/>
      <c r="Z793" s="3"/>
    </row>
    <row r="794" ht="11.25" customHeight="1">
      <c r="A794" s="6"/>
      <c r="B794" s="6"/>
      <c r="C794" s="14"/>
      <c r="D794" s="14"/>
      <c r="E794" s="7"/>
      <c r="F794" s="3"/>
      <c r="G794" s="3"/>
      <c r="H794" s="3"/>
      <c r="I794" s="3"/>
      <c r="J794" s="3"/>
      <c r="K794" s="3"/>
      <c r="L794" s="3"/>
      <c r="M794" s="3"/>
      <c r="N794" s="3"/>
      <c r="O794" s="3"/>
      <c r="P794" s="3"/>
      <c r="Q794" s="3"/>
      <c r="R794" s="3"/>
      <c r="S794" s="8"/>
      <c r="T794" s="9"/>
      <c r="U794" s="10"/>
      <c r="V794" s="3"/>
      <c r="W794" s="3"/>
      <c r="X794" s="3"/>
      <c r="Y794" s="3"/>
      <c r="Z794" s="3"/>
    </row>
    <row r="795" ht="11.25" customHeight="1">
      <c r="A795" s="6"/>
      <c r="B795" s="6"/>
      <c r="C795" s="14"/>
      <c r="D795" s="14"/>
      <c r="E795" s="7"/>
      <c r="F795" s="3"/>
      <c r="G795" s="3"/>
      <c r="H795" s="3"/>
      <c r="I795" s="3"/>
      <c r="J795" s="3"/>
      <c r="K795" s="3"/>
      <c r="L795" s="3"/>
      <c r="M795" s="3"/>
      <c r="N795" s="3"/>
      <c r="O795" s="3"/>
      <c r="P795" s="3"/>
      <c r="Q795" s="3"/>
      <c r="R795" s="3"/>
      <c r="S795" s="8"/>
      <c r="T795" s="9"/>
      <c r="U795" s="10"/>
      <c r="V795" s="3"/>
      <c r="W795" s="3"/>
      <c r="X795" s="3"/>
      <c r="Y795" s="3"/>
      <c r="Z795" s="3"/>
    </row>
    <row r="796" ht="11.25" customHeight="1">
      <c r="A796" s="6"/>
      <c r="B796" s="6"/>
      <c r="C796" s="14"/>
      <c r="D796" s="14"/>
      <c r="E796" s="7"/>
      <c r="F796" s="3"/>
      <c r="G796" s="3"/>
      <c r="H796" s="3"/>
      <c r="I796" s="3"/>
      <c r="J796" s="3"/>
      <c r="K796" s="3"/>
      <c r="L796" s="3"/>
      <c r="M796" s="3"/>
      <c r="N796" s="3"/>
      <c r="O796" s="3"/>
      <c r="P796" s="3"/>
      <c r="Q796" s="3"/>
      <c r="R796" s="3"/>
      <c r="S796" s="8"/>
      <c r="T796" s="9"/>
      <c r="U796" s="10"/>
      <c r="V796" s="3"/>
      <c r="W796" s="3"/>
      <c r="X796" s="3"/>
      <c r="Y796" s="3"/>
      <c r="Z796" s="3"/>
    </row>
    <row r="797" ht="11.25" customHeight="1">
      <c r="A797" s="6"/>
      <c r="B797" s="6"/>
      <c r="C797" s="14"/>
      <c r="D797" s="14"/>
      <c r="E797" s="7"/>
      <c r="F797" s="3"/>
      <c r="G797" s="3"/>
      <c r="H797" s="3"/>
      <c r="I797" s="3"/>
      <c r="J797" s="3"/>
      <c r="K797" s="3"/>
      <c r="L797" s="3"/>
      <c r="M797" s="3"/>
      <c r="N797" s="3"/>
      <c r="O797" s="3"/>
      <c r="P797" s="3"/>
      <c r="Q797" s="3"/>
      <c r="R797" s="3"/>
      <c r="S797" s="8"/>
      <c r="T797" s="9"/>
      <c r="U797" s="10"/>
      <c r="V797" s="3"/>
      <c r="W797" s="3"/>
      <c r="X797" s="3"/>
      <c r="Y797" s="3"/>
      <c r="Z797" s="3"/>
    </row>
    <row r="798" ht="11.25" customHeight="1">
      <c r="A798" s="6"/>
      <c r="B798" s="6"/>
      <c r="C798" s="14"/>
      <c r="D798" s="14"/>
      <c r="E798" s="7"/>
      <c r="F798" s="3"/>
      <c r="G798" s="3"/>
      <c r="H798" s="3"/>
      <c r="I798" s="3"/>
      <c r="J798" s="3"/>
      <c r="K798" s="3"/>
      <c r="L798" s="3"/>
      <c r="M798" s="3"/>
      <c r="N798" s="3"/>
      <c r="O798" s="3"/>
      <c r="P798" s="3"/>
      <c r="Q798" s="3"/>
      <c r="R798" s="3"/>
      <c r="S798" s="8"/>
      <c r="T798" s="9"/>
      <c r="U798" s="10"/>
      <c r="V798" s="3"/>
      <c r="W798" s="3"/>
      <c r="X798" s="3"/>
      <c r="Y798" s="3"/>
      <c r="Z798" s="3"/>
    </row>
    <row r="799" ht="11.25" customHeight="1">
      <c r="A799" s="6"/>
      <c r="B799" s="6"/>
      <c r="C799" s="14"/>
      <c r="D799" s="14"/>
      <c r="E799" s="7"/>
      <c r="F799" s="3"/>
      <c r="G799" s="3"/>
      <c r="H799" s="3"/>
      <c r="I799" s="3"/>
      <c r="J799" s="3"/>
      <c r="K799" s="3"/>
      <c r="L799" s="3"/>
      <c r="M799" s="3"/>
      <c r="N799" s="3"/>
      <c r="O799" s="3"/>
      <c r="P799" s="3"/>
      <c r="Q799" s="3"/>
      <c r="R799" s="3"/>
      <c r="S799" s="8"/>
      <c r="T799" s="9"/>
      <c r="U799" s="10"/>
      <c r="V799" s="3"/>
      <c r="W799" s="3"/>
      <c r="X799" s="3"/>
      <c r="Y799" s="3"/>
      <c r="Z799" s="3"/>
    </row>
    <row r="800" ht="11.25" customHeight="1">
      <c r="A800" s="6"/>
      <c r="B800" s="6"/>
      <c r="C800" s="14"/>
      <c r="D800" s="14"/>
      <c r="E800" s="7"/>
      <c r="F800" s="3"/>
      <c r="G800" s="3"/>
      <c r="H800" s="3"/>
      <c r="I800" s="3"/>
      <c r="J800" s="3"/>
      <c r="K800" s="3"/>
      <c r="L800" s="3"/>
      <c r="M800" s="3"/>
      <c r="N800" s="3"/>
      <c r="O800" s="3"/>
      <c r="P800" s="3"/>
      <c r="Q800" s="3"/>
      <c r="R800" s="3"/>
      <c r="S800" s="8"/>
      <c r="T800" s="9"/>
      <c r="U800" s="10"/>
      <c r="V800" s="3"/>
      <c r="W800" s="3"/>
      <c r="X800" s="3"/>
      <c r="Y800" s="3"/>
      <c r="Z800" s="3"/>
    </row>
    <row r="801" ht="11.25" customHeight="1">
      <c r="A801" s="6"/>
      <c r="B801" s="6"/>
      <c r="C801" s="14"/>
      <c r="D801" s="14"/>
      <c r="E801" s="7"/>
      <c r="F801" s="3"/>
      <c r="G801" s="3"/>
      <c r="H801" s="3"/>
      <c r="I801" s="3"/>
      <c r="J801" s="3"/>
      <c r="K801" s="3"/>
      <c r="L801" s="3"/>
      <c r="M801" s="3"/>
      <c r="N801" s="3"/>
      <c r="O801" s="3"/>
      <c r="P801" s="3"/>
      <c r="Q801" s="3"/>
      <c r="R801" s="3"/>
      <c r="S801" s="8"/>
      <c r="T801" s="9"/>
      <c r="U801" s="10"/>
      <c r="V801" s="3"/>
      <c r="W801" s="3"/>
      <c r="X801" s="3"/>
      <c r="Y801" s="3"/>
      <c r="Z801" s="3"/>
    </row>
    <row r="802" ht="11.25" customHeight="1">
      <c r="A802" s="6"/>
      <c r="B802" s="6"/>
      <c r="C802" s="14"/>
      <c r="D802" s="14"/>
      <c r="E802" s="7"/>
      <c r="F802" s="3"/>
      <c r="G802" s="3"/>
      <c r="H802" s="3"/>
      <c r="I802" s="3"/>
      <c r="J802" s="3"/>
      <c r="K802" s="3"/>
      <c r="L802" s="3"/>
      <c r="M802" s="3"/>
      <c r="N802" s="3"/>
      <c r="O802" s="3"/>
      <c r="P802" s="3"/>
      <c r="Q802" s="3"/>
      <c r="R802" s="3"/>
      <c r="S802" s="8"/>
      <c r="T802" s="9"/>
      <c r="U802" s="10"/>
      <c r="V802" s="3"/>
      <c r="W802" s="3"/>
      <c r="X802" s="3"/>
      <c r="Y802" s="3"/>
      <c r="Z802" s="3"/>
    </row>
    <row r="803" ht="11.25" customHeight="1">
      <c r="A803" s="6"/>
      <c r="B803" s="6"/>
      <c r="C803" s="14"/>
      <c r="D803" s="14"/>
      <c r="E803" s="7"/>
      <c r="F803" s="3"/>
      <c r="G803" s="3"/>
      <c r="H803" s="3"/>
      <c r="I803" s="3"/>
      <c r="J803" s="3"/>
      <c r="K803" s="3"/>
      <c r="L803" s="3"/>
      <c r="M803" s="3"/>
      <c r="N803" s="3"/>
      <c r="O803" s="3"/>
      <c r="P803" s="3"/>
      <c r="Q803" s="3"/>
      <c r="R803" s="3"/>
      <c r="S803" s="8"/>
      <c r="T803" s="9"/>
      <c r="U803" s="10"/>
      <c r="V803" s="3"/>
      <c r="W803" s="3"/>
      <c r="X803" s="3"/>
      <c r="Y803" s="3"/>
      <c r="Z803" s="3"/>
    </row>
    <row r="804" ht="11.25" customHeight="1">
      <c r="A804" s="6"/>
      <c r="B804" s="6"/>
      <c r="C804" s="14"/>
      <c r="D804" s="14"/>
      <c r="E804" s="7"/>
      <c r="F804" s="3"/>
      <c r="G804" s="3"/>
      <c r="H804" s="3"/>
      <c r="I804" s="3"/>
      <c r="J804" s="3"/>
      <c r="K804" s="3"/>
      <c r="L804" s="3"/>
      <c r="M804" s="3"/>
      <c r="N804" s="3"/>
      <c r="O804" s="3"/>
      <c r="P804" s="3"/>
      <c r="Q804" s="3"/>
      <c r="R804" s="3"/>
      <c r="S804" s="8"/>
      <c r="T804" s="9"/>
      <c r="U804" s="10"/>
      <c r="V804" s="3"/>
      <c r="W804" s="3"/>
      <c r="X804" s="3"/>
      <c r="Y804" s="3"/>
      <c r="Z804" s="3"/>
    </row>
    <row r="805" ht="11.25" customHeight="1">
      <c r="A805" s="6"/>
      <c r="B805" s="6"/>
      <c r="C805" s="14"/>
      <c r="D805" s="14"/>
      <c r="E805" s="7"/>
      <c r="F805" s="3"/>
      <c r="G805" s="3"/>
      <c r="H805" s="3"/>
      <c r="I805" s="3"/>
      <c r="J805" s="3"/>
      <c r="K805" s="3"/>
      <c r="L805" s="3"/>
      <c r="M805" s="3"/>
      <c r="N805" s="3"/>
      <c r="O805" s="3"/>
      <c r="P805" s="3"/>
      <c r="Q805" s="3"/>
      <c r="R805" s="3"/>
      <c r="S805" s="8"/>
      <c r="T805" s="9"/>
      <c r="U805" s="10"/>
      <c r="V805" s="3"/>
      <c r="W805" s="3"/>
      <c r="X805" s="3"/>
      <c r="Y805" s="3"/>
      <c r="Z805" s="3"/>
    </row>
    <row r="806" ht="11.25" customHeight="1">
      <c r="A806" s="6"/>
      <c r="B806" s="6"/>
      <c r="C806" s="14"/>
      <c r="D806" s="14"/>
      <c r="E806" s="7"/>
      <c r="F806" s="3"/>
      <c r="G806" s="3"/>
      <c r="H806" s="3"/>
      <c r="I806" s="3"/>
      <c r="J806" s="3"/>
      <c r="K806" s="3"/>
      <c r="L806" s="3"/>
      <c r="M806" s="3"/>
      <c r="N806" s="3"/>
      <c r="O806" s="3"/>
      <c r="P806" s="3"/>
      <c r="Q806" s="3"/>
      <c r="R806" s="3"/>
      <c r="S806" s="8"/>
      <c r="T806" s="9"/>
      <c r="U806" s="10"/>
      <c r="V806" s="3"/>
      <c r="W806" s="3"/>
      <c r="X806" s="3"/>
      <c r="Y806" s="3"/>
      <c r="Z806" s="3"/>
    </row>
    <row r="807" ht="11.25" customHeight="1">
      <c r="A807" s="6"/>
      <c r="B807" s="6"/>
      <c r="C807" s="14"/>
      <c r="D807" s="14"/>
      <c r="E807" s="7"/>
      <c r="F807" s="3"/>
      <c r="G807" s="3"/>
      <c r="H807" s="3"/>
      <c r="I807" s="3"/>
      <c r="J807" s="3"/>
      <c r="K807" s="3"/>
      <c r="L807" s="3"/>
      <c r="M807" s="3"/>
      <c r="N807" s="3"/>
      <c r="O807" s="3"/>
      <c r="P807" s="3"/>
      <c r="Q807" s="3"/>
      <c r="R807" s="3"/>
      <c r="S807" s="8"/>
      <c r="T807" s="9"/>
      <c r="U807" s="10"/>
      <c r="V807" s="3"/>
      <c r="W807" s="3"/>
      <c r="X807" s="3"/>
      <c r="Y807" s="3"/>
      <c r="Z807" s="3"/>
    </row>
    <row r="808" ht="11.25" customHeight="1">
      <c r="A808" s="6"/>
      <c r="B808" s="6"/>
      <c r="C808" s="14"/>
      <c r="D808" s="14"/>
      <c r="E808" s="7"/>
      <c r="F808" s="3"/>
      <c r="G808" s="3"/>
      <c r="H808" s="3"/>
      <c r="I808" s="3"/>
      <c r="J808" s="3"/>
      <c r="K808" s="3"/>
      <c r="L808" s="3"/>
      <c r="M808" s="3"/>
      <c r="N808" s="3"/>
      <c r="O808" s="3"/>
      <c r="P808" s="3"/>
      <c r="Q808" s="3"/>
      <c r="R808" s="3"/>
      <c r="S808" s="8"/>
      <c r="T808" s="9"/>
      <c r="U808" s="10"/>
      <c r="V808" s="3"/>
      <c r="W808" s="3"/>
      <c r="X808" s="3"/>
      <c r="Y808" s="3"/>
      <c r="Z808" s="3"/>
    </row>
    <row r="809" ht="11.25" customHeight="1">
      <c r="A809" s="6"/>
      <c r="B809" s="6"/>
      <c r="C809" s="14"/>
      <c r="D809" s="14"/>
      <c r="E809" s="7"/>
      <c r="F809" s="3"/>
      <c r="G809" s="3"/>
      <c r="H809" s="3"/>
      <c r="I809" s="3"/>
      <c r="J809" s="3"/>
      <c r="K809" s="3"/>
      <c r="L809" s="3"/>
      <c r="M809" s="3"/>
      <c r="N809" s="3"/>
      <c r="O809" s="3"/>
      <c r="P809" s="3"/>
      <c r="Q809" s="3"/>
      <c r="R809" s="3"/>
      <c r="S809" s="8"/>
      <c r="T809" s="9"/>
      <c r="U809" s="10"/>
      <c r="V809" s="3"/>
      <c r="W809" s="3"/>
      <c r="X809" s="3"/>
      <c r="Y809" s="3"/>
      <c r="Z809" s="3"/>
    </row>
    <row r="810" ht="11.25" customHeight="1">
      <c r="A810" s="6"/>
      <c r="B810" s="6"/>
      <c r="C810" s="14"/>
      <c r="D810" s="14"/>
      <c r="E810" s="7"/>
      <c r="F810" s="3"/>
      <c r="G810" s="3"/>
      <c r="H810" s="3"/>
      <c r="I810" s="3"/>
      <c r="J810" s="3"/>
      <c r="K810" s="3"/>
      <c r="L810" s="3"/>
      <c r="M810" s="3"/>
      <c r="N810" s="3"/>
      <c r="O810" s="3"/>
      <c r="P810" s="3"/>
      <c r="Q810" s="3"/>
      <c r="R810" s="3"/>
      <c r="S810" s="8"/>
      <c r="T810" s="9"/>
      <c r="U810" s="10"/>
      <c r="V810" s="3"/>
      <c r="W810" s="3"/>
      <c r="X810" s="3"/>
      <c r="Y810" s="3"/>
      <c r="Z810" s="3"/>
    </row>
    <row r="811" ht="11.25" customHeight="1">
      <c r="A811" s="6"/>
      <c r="B811" s="6"/>
      <c r="C811" s="14"/>
      <c r="D811" s="14"/>
      <c r="E811" s="7"/>
      <c r="F811" s="3"/>
      <c r="G811" s="3"/>
      <c r="H811" s="3"/>
      <c r="I811" s="3"/>
      <c r="J811" s="3"/>
      <c r="K811" s="3"/>
      <c r="L811" s="3"/>
      <c r="M811" s="3"/>
      <c r="N811" s="3"/>
      <c r="O811" s="3"/>
      <c r="P811" s="3"/>
      <c r="Q811" s="3"/>
      <c r="R811" s="3"/>
      <c r="S811" s="8"/>
      <c r="T811" s="9"/>
      <c r="U811" s="10"/>
      <c r="V811" s="3"/>
      <c r="W811" s="3"/>
      <c r="X811" s="3"/>
      <c r="Y811" s="3"/>
      <c r="Z811" s="3"/>
    </row>
    <row r="812" ht="11.25" customHeight="1">
      <c r="A812" s="6"/>
      <c r="B812" s="6"/>
      <c r="C812" s="14"/>
      <c r="D812" s="14"/>
      <c r="E812" s="7"/>
      <c r="F812" s="3"/>
      <c r="G812" s="3"/>
      <c r="H812" s="3"/>
      <c r="I812" s="3"/>
      <c r="J812" s="3"/>
      <c r="K812" s="3"/>
      <c r="L812" s="3"/>
      <c r="M812" s="3"/>
      <c r="N812" s="3"/>
      <c r="O812" s="3"/>
      <c r="P812" s="3"/>
      <c r="Q812" s="3"/>
      <c r="R812" s="3"/>
      <c r="S812" s="8"/>
      <c r="T812" s="9"/>
      <c r="U812" s="10"/>
      <c r="V812" s="3"/>
      <c r="W812" s="3"/>
      <c r="X812" s="3"/>
      <c r="Y812" s="3"/>
      <c r="Z812" s="3"/>
    </row>
    <row r="813" ht="11.25" customHeight="1">
      <c r="A813" s="6"/>
      <c r="B813" s="6"/>
      <c r="C813" s="14"/>
      <c r="D813" s="14"/>
      <c r="E813" s="7"/>
      <c r="F813" s="3"/>
      <c r="G813" s="3"/>
      <c r="H813" s="3"/>
      <c r="I813" s="3"/>
      <c r="J813" s="3"/>
      <c r="K813" s="3"/>
      <c r="L813" s="3"/>
      <c r="M813" s="3"/>
      <c r="N813" s="3"/>
      <c r="O813" s="3"/>
      <c r="P813" s="3"/>
      <c r="Q813" s="3"/>
      <c r="R813" s="3"/>
      <c r="S813" s="8"/>
      <c r="T813" s="9"/>
      <c r="U813" s="10"/>
      <c r="V813" s="3"/>
      <c r="W813" s="3"/>
      <c r="X813" s="3"/>
      <c r="Y813" s="3"/>
      <c r="Z813" s="3"/>
    </row>
    <row r="814" ht="11.25" customHeight="1">
      <c r="A814" s="6"/>
      <c r="B814" s="6"/>
      <c r="C814" s="14"/>
      <c r="D814" s="14"/>
      <c r="E814" s="7"/>
      <c r="F814" s="3"/>
      <c r="G814" s="3"/>
      <c r="H814" s="3"/>
      <c r="I814" s="3"/>
      <c r="J814" s="3"/>
      <c r="K814" s="3"/>
      <c r="L814" s="3"/>
      <c r="M814" s="3"/>
      <c r="N814" s="3"/>
      <c r="O814" s="3"/>
      <c r="P814" s="3"/>
      <c r="Q814" s="3"/>
      <c r="R814" s="3"/>
      <c r="S814" s="8"/>
      <c r="T814" s="9"/>
      <c r="U814" s="10"/>
      <c r="V814" s="3"/>
      <c r="W814" s="3"/>
      <c r="X814" s="3"/>
      <c r="Y814" s="3"/>
      <c r="Z814" s="3"/>
    </row>
    <row r="815" ht="11.25" customHeight="1">
      <c r="A815" s="6"/>
      <c r="B815" s="6"/>
      <c r="C815" s="14"/>
      <c r="D815" s="14"/>
      <c r="E815" s="7"/>
      <c r="F815" s="3"/>
      <c r="G815" s="3"/>
      <c r="H815" s="3"/>
      <c r="I815" s="3"/>
      <c r="J815" s="3"/>
      <c r="K815" s="3"/>
      <c r="L815" s="3"/>
      <c r="M815" s="3"/>
      <c r="N815" s="3"/>
      <c r="O815" s="3"/>
      <c r="P815" s="3"/>
      <c r="Q815" s="3"/>
      <c r="R815" s="3"/>
      <c r="S815" s="8"/>
      <c r="T815" s="9"/>
      <c r="U815" s="10"/>
      <c r="V815" s="3"/>
      <c r="W815" s="3"/>
      <c r="X815" s="3"/>
      <c r="Y815" s="3"/>
      <c r="Z815" s="3"/>
    </row>
    <row r="816" ht="11.25" customHeight="1">
      <c r="A816" s="6"/>
      <c r="B816" s="6"/>
      <c r="C816" s="14"/>
      <c r="D816" s="14"/>
      <c r="E816" s="7"/>
      <c r="F816" s="3"/>
      <c r="G816" s="3"/>
      <c r="H816" s="3"/>
      <c r="I816" s="3"/>
      <c r="J816" s="3"/>
      <c r="K816" s="3"/>
      <c r="L816" s="3"/>
      <c r="M816" s="3"/>
      <c r="N816" s="3"/>
      <c r="O816" s="3"/>
      <c r="P816" s="3"/>
      <c r="Q816" s="3"/>
      <c r="R816" s="3"/>
      <c r="S816" s="8"/>
      <c r="T816" s="9"/>
      <c r="U816" s="10"/>
      <c r="V816" s="3"/>
      <c r="W816" s="3"/>
      <c r="X816" s="3"/>
      <c r="Y816" s="3"/>
      <c r="Z816" s="3"/>
    </row>
    <row r="817" ht="11.25" customHeight="1">
      <c r="A817" s="6"/>
      <c r="B817" s="6"/>
      <c r="C817" s="14"/>
      <c r="D817" s="14"/>
      <c r="E817" s="7"/>
      <c r="F817" s="3"/>
      <c r="G817" s="3"/>
      <c r="H817" s="3"/>
      <c r="I817" s="3"/>
      <c r="J817" s="3"/>
      <c r="K817" s="3"/>
      <c r="L817" s="3"/>
      <c r="M817" s="3"/>
      <c r="N817" s="3"/>
      <c r="O817" s="3"/>
      <c r="P817" s="3"/>
      <c r="Q817" s="3"/>
      <c r="R817" s="3"/>
      <c r="S817" s="8"/>
      <c r="T817" s="9"/>
      <c r="U817" s="10"/>
      <c r="V817" s="3"/>
      <c r="W817" s="3"/>
      <c r="X817" s="3"/>
      <c r="Y817" s="3"/>
      <c r="Z817" s="3"/>
    </row>
    <row r="818" ht="11.25" customHeight="1">
      <c r="A818" s="6"/>
      <c r="B818" s="6"/>
      <c r="C818" s="14"/>
      <c r="D818" s="14"/>
      <c r="E818" s="7"/>
      <c r="F818" s="3"/>
      <c r="G818" s="3"/>
      <c r="H818" s="3"/>
      <c r="I818" s="3"/>
      <c r="J818" s="3"/>
      <c r="K818" s="3"/>
      <c r="L818" s="3"/>
      <c r="M818" s="3"/>
      <c r="N818" s="3"/>
      <c r="O818" s="3"/>
      <c r="P818" s="3"/>
      <c r="Q818" s="3"/>
      <c r="R818" s="3"/>
      <c r="S818" s="8"/>
      <c r="T818" s="9"/>
      <c r="U818" s="10"/>
      <c r="V818" s="3"/>
      <c r="W818" s="3"/>
      <c r="X818" s="3"/>
      <c r="Y818" s="3"/>
      <c r="Z818" s="3"/>
    </row>
    <row r="819" ht="11.25" customHeight="1">
      <c r="A819" s="6"/>
      <c r="B819" s="6"/>
      <c r="C819" s="14"/>
      <c r="D819" s="14"/>
      <c r="E819" s="7"/>
      <c r="F819" s="3"/>
      <c r="G819" s="3"/>
      <c r="H819" s="3"/>
      <c r="I819" s="3"/>
      <c r="J819" s="3"/>
      <c r="K819" s="3"/>
      <c r="L819" s="3"/>
      <c r="M819" s="3"/>
      <c r="N819" s="3"/>
      <c r="O819" s="3"/>
      <c r="P819" s="3"/>
      <c r="Q819" s="3"/>
      <c r="R819" s="3"/>
      <c r="S819" s="8"/>
      <c r="T819" s="9"/>
      <c r="U819" s="10"/>
      <c r="V819" s="3"/>
      <c r="W819" s="3"/>
      <c r="X819" s="3"/>
      <c r="Y819" s="3"/>
      <c r="Z819" s="3"/>
    </row>
    <row r="820" ht="11.25" customHeight="1">
      <c r="A820" s="6"/>
      <c r="B820" s="6"/>
      <c r="C820" s="14"/>
      <c r="D820" s="14"/>
      <c r="E820" s="7"/>
      <c r="F820" s="3"/>
      <c r="G820" s="3"/>
      <c r="H820" s="3"/>
      <c r="I820" s="3"/>
      <c r="J820" s="3"/>
      <c r="K820" s="3"/>
      <c r="L820" s="3"/>
      <c r="M820" s="3"/>
      <c r="N820" s="3"/>
      <c r="O820" s="3"/>
      <c r="P820" s="3"/>
      <c r="Q820" s="3"/>
      <c r="R820" s="3"/>
      <c r="S820" s="8"/>
      <c r="T820" s="9"/>
      <c r="U820" s="10"/>
      <c r="V820" s="3"/>
      <c r="W820" s="3"/>
      <c r="X820" s="3"/>
      <c r="Y820" s="3"/>
      <c r="Z820" s="3"/>
    </row>
    <row r="821" ht="11.25" customHeight="1">
      <c r="A821" s="6"/>
      <c r="B821" s="6"/>
      <c r="C821" s="14"/>
      <c r="D821" s="14"/>
      <c r="E821" s="7"/>
      <c r="F821" s="3"/>
      <c r="G821" s="3"/>
      <c r="H821" s="3"/>
      <c r="I821" s="3"/>
      <c r="J821" s="3"/>
      <c r="K821" s="3"/>
      <c r="L821" s="3"/>
      <c r="M821" s="3"/>
      <c r="N821" s="3"/>
      <c r="O821" s="3"/>
      <c r="P821" s="3"/>
      <c r="Q821" s="3"/>
      <c r="R821" s="3"/>
      <c r="S821" s="8"/>
      <c r="T821" s="9"/>
      <c r="U821" s="10"/>
      <c r="V821" s="3"/>
      <c r="W821" s="3"/>
      <c r="X821" s="3"/>
      <c r="Y821" s="3"/>
      <c r="Z821" s="3"/>
    </row>
    <row r="822" ht="11.25" customHeight="1">
      <c r="A822" s="6"/>
      <c r="B822" s="6"/>
      <c r="C822" s="14"/>
      <c r="D822" s="14"/>
      <c r="E822" s="7"/>
      <c r="F822" s="3"/>
      <c r="G822" s="3"/>
      <c r="H822" s="3"/>
      <c r="I822" s="3"/>
      <c r="J822" s="3"/>
      <c r="K822" s="3"/>
      <c r="L822" s="3"/>
      <c r="M822" s="3"/>
      <c r="N822" s="3"/>
      <c r="O822" s="3"/>
      <c r="P822" s="3"/>
      <c r="Q822" s="3"/>
      <c r="R822" s="3"/>
      <c r="S822" s="8"/>
      <c r="T822" s="9"/>
      <c r="U822" s="10"/>
      <c r="V822" s="3"/>
      <c r="W822" s="3"/>
      <c r="X822" s="3"/>
      <c r="Y822" s="3"/>
      <c r="Z822" s="3"/>
    </row>
    <row r="823" ht="11.25" customHeight="1">
      <c r="A823" s="6"/>
      <c r="B823" s="6"/>
      <c r="C823" s="14"/>
      <c r="D823" s="14"/>
      <c r="E823" s="7"/>
      <c r="F823" s="3"/>
      <c r="G823" s="3"/>
      <c r="H823" s="3"/>
      <c r="I823" s="3"/>
      <c r="J823" s="3"/>
      <c r="K823" s="3"/>
      <c r="L823" s="3"/>
      <c r="M823" s="3"/>
      <c r="N823" s="3"/>
      <c r="O823" s="3"/>
      <c r="P823" s="3"/>
      <c r="Q823" s="3"/>
      <c r="R823" s="3"/>
      <c r="S823" s="8"/>
      <c r="T823" s="9"/>
      <c r="U823" s="10"/>
      <c r="V823" s="3"/>
      <c r="W823" s="3"/>
      <c r="X823" s="3"/>
      <c r="Y823" s="3"/>
      <c r="Z823" s="3"/>
    </row>
    <row r="824" ht="11.25" customHeight="1">
      <c r="A824" s="6"/>
      <c r="B824" s="6"/>
      <c r="C824" s="14"/>
      <c r="D824" s="14"/>
      <c r="E824" s="7"/>
      <c r="F824" s="3"/>
      <c r="G824" s="3"/>
      <c r="H824" s="3"/>
      <c r="I824" s="3"/>
      <c r="J824" s="3"/>
      <c r="K824" s="3"/>
      <c r="L824" s="3"/>
      <c r="M824" s="3"/>
      <c r="N824" s="3"/>
      <c r="O824" s="3"/>
      <c r="P824" s="3"/>
      <c r="Q824" s="3"/>
      <c r="R824" s="3"/>
      <c r="S824" s="8"/>
      <c r="T824" s="9"/>
      <c r="U824" s="10"/>
      <c r="V824" s="3"/>
      <c r="W824" s="3"/>
      <c r="X824" s="3"/>
      <c r="Y824" s="3"/>
      <c r="Z824" s="3"/>
    </row>
    <row r="825" ht="11.25" customHeight="1">
      <c r="A825" s="6"/>
      <c r="B825" s="6"/>
      <c r="C825" s="14"/>
      <c r="D825" s="14"/>
      <c r="E825" s="7"/>
      <c r="F825" s="3"/>
      <c r="G825" s="3"/>
      <c r="H825" s="3"/>
      <c r="I825" s="3"/>
      <c r="J825" s="3"/>
      <c r="K825" s="3"/>
      <c r="L825" s="3"/>
      <c r="M825" s="3"/>
      <c r="N825" s="3"/>
      <c r="O825" s="3"/>
      <c r="P825" s="3"/>
      <c r="Q825" s="3"/>
      <c r="R825" s="3"/>
      <c r="S825" s="8"/>
      <c r="T825" s="9"/>
      <c r="U825" s="10"/>
      <c r="V825" s="3"/>
      <c r="W825" s="3"/>
      <c r="X825" s="3"/>
      <c r="Y825" s="3"/>
      <c r="Z825" s="3"/>
    </row>
    <row r="826" ht="11.25" customHeight="1">
      <c r="A826" s="6"/>
      <c r="B826" s="6"/>
      <c r="C826" s="14"/>
      <c r="D826" s="14"/>
      <c r="E826" s="7"/>
      <c r="F826" s="3"/>
      <c r="G826" s="3"/>
      <c r="H826" s="3"/>
      <c r="I826" s="3"/>
      <c r="J826" s="3"/>
      <c r="K826" s="3"/>
      <c r="L826" s="3"/>
      <c r="M826" s="3"/>
      <c r="N826" s="3"/>
      <c r="O826" s="3"/>
      <c r="P826" s="3"/>
      <c r="Q826" s="3"/>
      <c r="R826" s="3"/>
      <c r="S826" s="8"/>
      <c r="T826" s="9"/>
      <c r="U826" s="10"/>
      <c r="V826" s="3"/>
      <c r="W826" s="3"/>
      <c r="X826" s="3"/>
      <c r="Y826" s="3"/>
      <c r="Z826" s="3"/>
    </row>
    <row r="827" ht="11.25" customHeight="1">
      <c r="A827" s="6"/>
      <c r="B827" s="6"/>
      <c r="C827" s="14"/>
      <c r="D827" s="14"/>
      <c r="E827" s="7"/>
      <c r="F827" s="3"/>
      <c r="G827" s="3"/>
      <c r="H827" s="3"/>
      <c r="I827" s="3"/>
      <c r="J827" s="3"/>
      <c r="K827" s="3"/>
      <c r="L827" s="3"/>
      <c r="M827" s="3"/>
      <c r="N827" s="3"/>
      <c r="O827" s="3"/>
      <c r="P827" s="3"/>
      <c r="Q827" s="3"/>
      <c r="R827" s="3"/>
      <c r="S827" s="8"/>
      <c r="T827" s="9"/>
      <c r="U827" s="10"/>
      <c r="V827" s="3"/>
      <c r="W827" s="3"/>
      <c r="X827" s="3"/>
      <c r="Y827" s="3"/>
      <c r="Z827" s="3"/>
    </row>
    <row r="828" ht="11.25" customHeight="1">
      <c r="A828" s="6"/>
      <c r="B828" s="6"/>
      <c r="C828" s="14"/>
      <c r="D828" s="14"/>
      <c r="E828" s="7"/>
      <c r="F828" s="3"/>
      <c r="G828" s="3"/>
      <c r="H828" s="3"/>
      <c r="I828" s="3"/>
      <c r="J828" s="3"/>
      <c r="K828" s="3"/>
      <c r="L828" s="3"/>
      <c r="M828" s="3"/>
      <c r="N828" s="3"/>
      <c r="O828" s="3"/>
      <c r="P828" s="3"/>
      <c r="Q828" s="3"/>
      <c r="R828" s="3"/>
      <c r="S828" s="8"/>
      <c r="T828" s="9"/>
      <c r="U828" s="10"/>
      <c r="V828" s="3"/>
      <c r="W828" s="3"/>
      <c r="X828" s="3"/>
      <c r="Y828" s="3"/>
      <c r="Z828" s="3"/>
    </row>
    <row r="829" ht="11.25" customHeight="1">
      <c r="A829" s="6"/>
      <c r="B829" s="6"/>
      <c r="C829" s="14"/>
      <c r="D829" s="14"/>
      <c r="E829" s="7"/>
      <c r="F829" s="3"/>
      <c r="G829" s="3"/>
      <c r="H829" s="3"/>
      <c r="I829" s="3"/>
      <c r="J829" s="3"/>
      <c r="K829" s="3"/>
      <c r="L829" s="3"/>
      <c r="M829" s="3"/>
      <c r="N829" s="3"/>
      <c r="O829" s="3"/>
      <c r="P829" s="3"/>
      <c r="Q829" s="3"/>
      <c r="R829" s="3"/>
      <c r="S829" s="8"/>
      <c r="T829" s="9"/>
      <c r="U829" s="10"/>
      <c r="V829" s="3"/>
      <c r="W829" s="3"/>
      <c r="X829" s="3"/>
      <c r="Y829" s="3"/>
      <c r="Z829" s="3"/>
    </row>
    <row r="830" ht="11.25" customHeight="1">
      <c r="A830" s="6"/>
      <c r="B830" s="6"/>
      <c r="C830" s="14"/>
      <c r="D830" s="14"/>
      <c r="E830" s="7"/>
      <c r="F830" s="3"/>
      <c r="G830" s="3"/>
      <c r="H830" s="3"/>
      <c r="I830" s="3"/>
      <c r="J830" s="3"/>
      <c r="K830" s="3"/>
      <c r="L830" s="3"/>
      <c r="M830" s="3"/>
      <c r="N830" s="3"/>
      <c r="O830" s="3"/>
      <c r="P830" s="3"/>
      <c r="Q830" s="3"/>
      <c r="R830" s="3"/>
      <c r="S830" s="8"/>
      <c r="T830" s="9"/>
      <c r="U830" s="10"/>
      <c r="V830" s="3"/>
      <c r="W830" s="3"/>
      <c r="X830" s="3"/>
      <c r="Y830" s="3"/>
      <c r="Z830" s="3"/>
    </row>
    <row r="831" ht="11.25" customHeight="1">
      <c r="A831" s="6"/>
      <c r="B831" s="6"/>
      <c r="C831" s="14"/>
      <c r="D831" s="14"/>
      <c r="E831" s="7"/>
      <c r="F831" s="3"/>
      <c r="G831" s="3"/>
      <c r="H831" s="3"/>
      <c r="I831" s="3"/>
      <c r="J831" s="3"/>
      <c r="K831" s="3"/>
      <c r="L831" s="3"/>
      <c r="M831" s="3"/>
      <c r="N831" s="3"/>
      <c r="O831" s="3"/>
      <c r="P831" s="3"/>
      <c r="Q831" s="3"/>
      <c r="R831" s="3"/>
      <c r="S831" s="8"/>
      <c r="T831" s="9"/>
      <c r="U831" s="10"/>
      <c r="V831" s="3"/>
      <c r="W831" s="3"/>
      <c r="X831" s="3"/>
      <c r="Y831" s="3"/>
      <c r="Z831" s="3"/>
    </row>
    <row r="832" ht="11.25" customHeight="1">
      <c r="A832" s="6"/>
      <c r="B832" s="6"/>
      <c r="C832" s="14"/>
      <c r="D832" s="14"/>
      <c r="E832" s="7"/>
      <c r="F832" s="3"/>
      <c r="G832" s="3"/>
      <c r="H832" s="3"/>
      <c r="I832" s="3"/>
      <c r="J832" s="3"/>
      <c r="K832" s="3"/>
      <c r="L832" s="3"/>
      <c r="M832" s="3"/>
      <c r="N832" s="3"/>
      <c r="O832" s="3"/>
      <c r="P832" s="3"/>
      <c r="Q832" s="3"/>
      <c r="R832" s="3"/>
      <c r="S832" s="8"/>
      <c r="T832" s="9"/>
      <c r="U832" s="10"/>
      <c r="V832" s="3"/>
      <c r="W832" s="3"/>
      <c r="X832" s="3"/>
      <c r="Y832" s="3"/>
      <c r="Z832" s="3"/>
    </row>
    <row r="833" ht="11.25" customHeight="1">
      <c r="A833" s="6"/>
      <c r="B833" s="6"/>
      <c r="C833" s="14"/>
      <c r="D833" s="14"/>
      <c r="E833" s="7"/>
      <c r="F833" s="3"/>
      <c r="G833" s="3"/>
      <c r="H833" s="3"/>
      <c r="I833" s="3"/>
      <c r="J833" s="3"/>
      <c r="K833" s="3"/>
      <c r="L833" s="3"/>
      <c r="M833" s="3"/>
      <c r="N833" s="3"/>
      <c r="O833" s="3"/>
      <c r="P833" s="3"/>
      <c r="Q833" s="3"/>
      <c r="R833" s="3"/>
      <c r="S833" s="8"/>
      <c r="T833" s="9"/>
      <c r="U833" s="10"/>
      <c r="V833" s="3"/>
      <c r="W833" s="3"/>
      <c r="X833" s="3"/>
      <c r="Y833" s="3"/>
      <c r="Z833" s="3"/>
    </row>
    <row r="834" ht="11.25" customHeight="1">
      <c r="A834" s="6"/>
      <c r="B834" s="6"/>
      <c r="C834" s="14"/>
      <c r="D834" s="14"/>
      <c r="E834" s="7"/>
      <c r="F834" s="3"/>
      <c r="G834" s="3"/>
      <c r="H834" s="3"/>
      <c r="I834" s="3"/>
      <c r="J834" s="3"/>
      <c r="K834" s="3"/>
      <c r="L834" s="3"/>
      <c r="M834" s="3"/>
      <c r="N834" s="3"/>
      <c r="O834" s="3"/>
      <c r="P834" s="3"/>
      <c r="Q834" s="3"/>
      <c r="R834" s="3"/>
      <c r="S834" s="8"/>
      <c r="T834" s="9"/>
      <c r="U834" s="10"/>
      <c r="V834" s="3"/>
      <c r="W834" s="3"/>
      <c r="X834" s="3"/>
      <c r="Y834" s="3"/>
      <c r="Z834" s="3"/>
    </row>
    <row r="835" ht="11.25" customHeight="1">
      <c r="A835" s="6"/>
      <c r="B835" s="6"/>
      <c r="C835" s="14"/>
      <c r="D835" s="14"/>
      <c r="E835" s="7"/>
      <c r="F835" s="3"/>
      <c r="G835" s="3"/>
      <c r="H835" s="3"/>
      <c r="I835" s="3"/>
      <c r="J835" s="3"/>
      <c r="K835" s="3"/>
      <c r="L835" s="3"/>
      <c r="M835" s="3"/>
      <c r="N835" s="3"/>
      <c r="O835" s="3"/>
      <c r="P835" s="3"/>
      <c r="Q835" s="3"/>
      <c r="R835" s="3"/>
      <c r="S835" s="8"/>
      <c r="T835" s="9"/>
      <c r="U835" s="10"/>
      <c r="V835" s="3"/>
      <c r="W835" s="3"/>
      <c r="X835" s="3"/>
      <c r="Y835" s="3"/>
      <c r="Z835" s="3"/>
    </row>
    <row r="836" ht="11.25" customHeight="1">
      <c r="A836" s="6"/>
      <c r="B836" s="6"/>
      <c r="C836" s="14"/>
      <c r="D836" s="14"/>
      <c r="E836" s="7"/>
      <c r="F836" s="3"/>
      <c r="G836" s="3"/>
      <c r="H836" s="3"/>
      <c r="I836" s="3"/>
      <c r="J836" s="3"/>
      <c r="K836" s="3"/>
      <c r="L836" s="3"/>
      <c r="M836" s="3"/>
      <c r="N836" s="3"/>
      <c r="O836" s="3"/>
      <c r="P836" s="3"/>
      <c r="Q836" s="3"/>
      <c r="R836" s="3"/>
      <c r="S836" s="8"/>
      <c r="T836" s="9"/>
      <c r="U836" s="10"/>
      <c r="V836" s="3"/>
      <c r="W836" s="3"/>
      <c r="X836" s="3"/>
      <c r="Y836" s="3"/>
      <c r="Z836" s="3"/>
    </row>
    <row r="837" ht="11.25" customHeight="1">
      <c r="A837" s="6"/>
      <c r="B837" s="6"/>
      <c r="C837" s="14"/>
      <c r="D837" s="14"/>
      <c r="E837" s="7"/>
      <c r="F837" s="3"/>
      <c r="G837" s="3"/>
      <c r="H837" s="3"/>
      <c r="I837" s="3"/>
      <c r="J837" s="3"/>
      <c r="K837" s="3"/>
      <c r="L837" s="3"/>
      <c r="M837" s="3"/>
      <c r="N837" s="3"/>
      <c r="O837" s="3"/>
      <c r="P837" s="3"/>
      <c r="Q837" s="3"/>
      <c r="R837" s="3"/>
      <c r="S837" s="8"/>
      <c r="T837" s="9"/>
      <c r="U837" s="10"/>
      <c r="V837" s="3"/>
      <c r="W837" s="3"/>
      <c r="X837" s="3"/>
      <c r="Y837" s="3"/>
      <c r="Z837" s="3"/>
    </row>
    <row r="838" ht="11.25" customHeight="1">
      <c r="A838" s="6"/>
      <c r="B838" s="6"/>
      <c r="C838" s="14"/>
      <c r="D838" s="14"/>
      <c r="E838" s="7"/>
      <c r="F838" s="3"/>
      <c r="G838" s="3"/>
      <c r="H838" s="3"/>
      <c r="I838" s="3"/>
      <c r="J838" s="3"/>
      <c r="K838" s="3"/>
      <c r="L838" s="3"/>
      <c r="M838" s="3"/>
      <c r="N838" s="3"/>
      <c r="O838" s="3"/>
      <c r="P838" s="3"/>
      <c r="Q838" s="3"/>
      <c r="R838" s="3"/>
      <c r="S838" s="8"/>
      <c r="T838" s="9"/>
      <c r="U838" s="10"/>
      <c r="V838" s="3"/>
      <c r="W838" s="3"/>
      <c r="X838" s="3"/>
      <c r="Y838" s="3"/>
      <c r="Z838" s="3"/>
    </row>
    <row r="839" ht="11.25" customHeight="1">
      <c r="A839" s="6"/>
      <c r="B839" s="6"/>
      <c r="C839" s="14"/>
      <c r="D839" s="14"/>
      <c r="E839" s="7"/>
      <c r="F839" s="3"/>
      <c r="G839" s="3"/>
      <c r="H839" s="3"/>
      <c r="I839" s="3"/>
      <c r="J839" s="3"/>
      <c r="K839" s="3"/>
      <c r="L839" s="3"/>
      <c r="M839" s="3"/>
      <c r="N839" s="3"/>
      <c r="O839" s="3"/>
      <c r="P839" s="3"/>
      <c r="Q839" s="3"/>
      <c r="R839" s="3"/>
      <c r="S839" s="8"/>
      <c r="T839" s="9"/>
      <c r="U839" s="10"/>
      <c r="V839" s="3"/>
      <c r="W839" s="3"/>
      <c r="X839" s="3"/>
      <c r="Y839" s="3"/>
      <c r="Z839" s="3"/>
    </row>
    <row r="840" ht="11.25" customHeight="1">
      <c r="A840" s="6"/>
      <c r="B840" s="6"/>
      <c r="C840" s="14"/>
      <c r="D840" s="14"/>
      <c r="E840" s="7"/>
      <c r="F840" s="3"/>
      <c r="G840" s="3"/>
      <c r="H840" s="3"/>
      <c r="I840" s="3"/>
      <c r="J840" s="3"/>
      <c r="K840" s="3"/>
      <c r="L840" s="3"/>
      <c r="M840" s="3"/>
      <c r="N840" s="3"/>
      <c r="O840" s="3"/>
      <c r="P840" s="3"/>
      <c r="Q840" s="3"/>
      <c r="R840" s="3"/>
      <c r="S840" s="8"/>
      <c r="T840" s="9"/>
      <c r="U840" s="10"/>
      <c r="V840" s="3"/>
      <c r="W840" s="3"/>
      <c r="X840" s="3"/>
      <c r="Y840" s="3"/>
      <c r="Z840" s="3"/>
    </row>
    <row r="841" ht="11.25" customHeight="1">
      <c r="A841" s="6"/>
      <c r="B841" s="6"/>
      <c r="C841" s="14"/>
      <c r="D841" s="14"/>
      <c r="E841" s="7"/>
      <c r="F841" s="3"/>
      <c r="G841" s="3"/>
      <c r="H841" s="3"/>
      <c r="I841" s="3"/>
      <c r="J841" s="3"/>
      <c r="K841" s="3"/>
      <c r="L841" s="3"/>
      <c r="M841" s="3"/>
      <c r="N841" s="3"/>
      <c r="O841" s="3"/>
      <c r="P841" s="3"/>
      <c r="Q841" s="3"/>
      <c r="R841" s="3"/>
      <c r="S841" s="8"/>
      <c r="T841" s="9"/>
      <c r="U841" s="10"/>
      <c r="V841" s="3"/>
      <c r="W841" s="3"/>
      <c r="X841" s="3"/>
      <c r="Y841" s="3"/>
      <c r="Z841" s="3"/>
    </row>
    <row r="842" ht="11.25" customHeight="1">
      <c r="A842" s="6"/>
      <c r="B842" s="6"/>
      <c r="C842" s="14"/>
      <c r="D842" s="14"/>
      <c r="E842" s="7"/>
      <c r="F842" s="3"/>
      <c r="G842" s="3"/>
      <c r="H842" s="3"/>
      <c r="I842" s="3"/>
      <c r="J842" s="3"/>
      <c r="K842" s="3"/>
      <c r="L842" s="3"/>
      <c r="M842" s="3"/>
      <c r="N842" s="3"/>
      <c r="O842" s="3"/>
      <c r="P842" s="3"/>
      <c r="Q842" s="3"/>
      <c r="R842" s="3"/>
      <c r="S842" s="8"/>
      <c r="T842" s="9"/>
      <c r="U842" s="10"/>
      <c r="V842" s="3"/>
      <c r="W842" s="3"/>
      <c r="X842" s="3"/>
      <c r="Y842" s="3"/>
      <c r="Z842" s="3"/>
    </row>
    <row r="843" ht="11.25" customHeight="1">
      <c r="A843" s="6"/>
      <c r="B843" s="6"/>
      <c r="C843" s="14"/>
      <c r="D843" s="14"/>
      <c r="E843" s="7"/>
      <c r="F843" s="3"/>
      <c r="G843" s="3"/>
      <c r="H843" s="3"/>
      <c r="I843" s="3"/>
      <c r="J843" s="3"/>
      <c r="K843" s="3"/>
      <c r="L843" s="3"/>
      <c r="M843" s="3"/>
      <c r="N843" s="3"/>
      <c r="O843" s="3"/>
      <c r="P843" s="3"/>
      <c r="Q843" s="3"/>
      <c r="R843" s="3"/>
      <c r="S843" s="8"/>
      <c r="T843" s="9"/>
      <c r="U843" s="10"/>
      <c r="V843" s="3"/>
      <c r="W843" s="3"/>
      <c r="X843" s="3"/>
      <c r="Y843" s="3"/>
      <c r="Z843" s="3"/>
    </row>
    <row r="844" ht="11.25" customHeight="1">
      <c r="A844" s="6"/>
      <c r="B844" s="6"/>
      <c r="C844" s="14"/>
      <c r="D844" s="14"/>
      <c r="E844" s="7"/>
      <c r="F844" s="3"/>
      <c r="G844" s="3"/>
      <c r="H844" s="3"/>
      <c r="I844" s="3"/>
      <c r="J844" s="3"/>
      <c r="K844" s="3"/>
      <c r="L844" s="3"/>
      <c r="M844" s="3"/>
      <c r="N844" s="3"/>
      <c r="O844" s="3"/>
      <c r="P844" s="3"/>
      <c r="Q844" s="3"/>
      <c r="R844" s="3"/>
      <c r="S844" s="8"/>
      <c r="T844" s="9"/>
      <c r="U844" s="10"/>
      <c r="V844" s="3"/>
      <c r="W844" s="3"/>
      <c r="X844" s="3"/>
      <c r="Y844" s="3"/>
      <c r="Z844" s="3"/>
    </row>
    <row r="845" ht="11.25" customHeight="1">
      <c r="A845" s="6"/>
      <c r="B845" s="6"/>
      <c r="C845" s="14"/>
      <c r="D845" s="14"/>
      <c r="E845" s="7"/>
      <c r="F845" s="3"/>
      <c r="G845" s="3"/>
      <c r="H845" s="3"/>
      <c r="I845" s="3"/>
      <c r="J845" s="3"/>
      <c r="K845" s="3"/>
      <c r="L845" s="3"/>
      <c r="M845" s="3"/>
      <c r="N845" s="3"/>
      <c r="O845" s="3"/>
      <c r="P845" s="3"/>
      <c r="Q845" s="3"/>
      <c r="R845" s="3"/>
      <c r="S845" s="8"/>
      <c r="T845" s="9"/>
      <c r="U845" s="10"/>
      <c r="V845" s="3"/>
      <c r="W845" s="3"/>
      <c r="X845" s="3"/>
      <c r="Y845" s="3"/>
      <c r="Z845" s="3"/>
    </row>
    <row r="846" ht="11.25" customHeight="1">
      <c r="A846" s="6"/>
      <c r="B846" s="6"/>
      <c r="C846" s="14"/>
      <c r="D846" s="14"/>
      <c r="E846" s="7"/>
      <c r="F846" s="3"/>
      <c r="G846" s="3"/>
      <c r="H846" s="3"/>
      <c r="I846" s="3"/>
      <c r="J846" s="3"/>
      <c r="K846" s="3"/>
      <c r="L846" s="3"/>
      <c r="M846" s="3"/>
      <c r="N846" s="3"/>
      <c r="O846" s="3"/>
      <c r="P846" s="3"/>
      <c r="Q846" s="3"/>
      <c r="R846" s="3"/>
      <c r="S846" s="8"/>
      <c r="T846" s="9"/>
      <c r="U846" s="10"/>
      <c r="V846" s="3"/>
      <c r="W846" s="3"/>
      <c r="X846" s="3"/>
      <c r="Y846" s="3"/>
      <c r="Z846" s="3"/>
    </row>
    <row r="847" ht="11.25" customHeight="1">
      <c r="A847" s="6"/>
      <c r="B847" s="6"/>
      <c r="C847" s="14"/>
      <c r="D847" s="14"/>
      <c r="E847" s="7"/>
      <c r="F847" s="3"/>
      <c r="G847" s="3"/>
      <c r="H847" s="3"/>
      <c r="I847" s="3"/>
      <c r="J847" s="3"/>
      <c r="K847" s="3"/>
      <c r="L847" s="3"/>
      <c r="M847" s="3"/>
      <c r="N847" s="3"/>
      <c r="O847" s="3"/>
      <c r="P847" s="3"/>
      <c r="Q847" s="3"/>
      <c r="R847" s="3"/>
      <c r="S847" s="8"/>
      <c r="T847" s="9"/>
      <c r="U847" s="10"/>
      <c r="V847" s="3"/>
      <c r="W847" s="3"/>
      <c r="X847" s="3"/>
      <c r="Y847" s="3"/>
      <c r="Z847" s="3"/>
    </row>
    <row r="848" ht="11.25" customHeight="1">
      <c r="A848" s="6"/>
      <c r="B848" s="6"/>
      <c r="C848" s="14"/>
      <c r="D848" s="14"/>
      <c r="E848" s="7"/>
      <c r="F848" s="3"/>
      <c r="G848" s="3"/>
      <c r="H848" s="3"/>
      <c r="I848" s="3"/>
      <c r="J848" s="3"/>
      <c r="K848" s="3"/>
      <c r="L848" s="3"/>
      <c r="M848" s="3"/>
      <c r="N848" s="3"/>
      <c r="O848" s="3"/>
      <c r="P848" s="3"/>
      <c r="Q848" s="3"/>
      <c r="R848" s="3"/>
      <c r="S848" s="8"/>
      <c r="T848" s="9"/>
      <c r="U848" s="10"/>
      <c r="V848" s="3"/>
      <c r="W848" s="3"/>
      <c r="X848" s="3"/>
      <c r="Y848" s="3"/>
      <c r="Z848" s="3"/>
    </row>
    <row r="849" ht="11.25" customHeight="1">
      <c r="A849" s="6"/>
      <c r="B849" s="6"/>
      <c r="C849" s="14"/>
      <c r="D849" s="14"/>
      <c r="E849" s="7"/>
      <c r="F849" s="3"/>
      <c r="G849" s="3"/>
      <c r="H849" s="3"/>
      <c r="I849" s="3"/>
      <c r="J849" s="3"/>
      <c r="K849" s="3"/>
      <c r="L849" s="3"/>
      <c r="M849" s="3"/>
      <c r="N849" s="3"/>
      <c r="O849" s="3"/>
      <c r="P849" s="3"/>
      <c r="Q849" s="3"/>
      <c r="R849" s="3"/>
      <c r="S849" s="8"/>
      <c r="T849" s="9"/>
      <c r="U849" s="10"/>
      <c r="V849" s="3"/>
      <c r="W849" s="3"/>
      <c r="X849" s="3"/>
      <c r="Y849" s="3"/>
      <c r="Z849" s="3"/>
    </row>
    <row r="850" ht="11.25" customHeight="1">
      <c r="A850" s="6"/>
      <c r="B850" s="6"/>
      <c r="C850" s="14"/>
      <c r="D850" s="14"/>
      <c r="E850" s="7"/>
      <c r="F850" s="3"/>
      <c r="G850" s="3"/>
      <c r="H850" s="3"/>
      <c r="I850" s="3"/>
      <c r="J850" s="3"/>
      <c r="K850" s="3"/>
      <c r="L850" s="3"/>
      <c r="M850" s="3"/>
      <c r="N850" s="3"/>
      <c r="O850" s="3"/>
      <c r="P850" s="3"/>
      <c r="Q850" s="3"/>
      <c r="R850" s="3"/>
      <c r="S850" s="8"/>
      <c r="T850" s="9"/>
      <c r="U850" s="10"/>
      <c r="V850" s="3"/>
      <c r="W850" s="3"/>
      <c r="X850" s="3"/>
      <c r="Y850" s="3"/>
      <c r="Z850" s="3"/>
    </row>
    <row r="851" ht="11.25" customHeight="1">
      <c r="A851" s="6"/>
      <c r="B851" s="6"/>
      <c r="C851" s="14"/>
      <c r="D851" s="14"/>
      <c r="E851" s="7"/>
      <c r="F851" s="3"/>
      <c r="G851" s="3"/>
      <c r="H851" s="3"/>
      <c r="I851" s="3"/>
      <c r="J851" s="3"/>
      <c r="K851" s="3"/>
      <c r="L851" s="3"/>
      <c r="M851" s="3"/>
      <c r="N851" s="3"/>
      <c r="O851" s="3"/>
      <c r="P851" s="3"/>
      <c r="Q851" s="3"/>
      <c r="R851" s="3"/>
      <c r="S851" s="8"/>
      <c r="T851" s="9"/>
      <c r="U851" s="10"/>
      <c r="V851" s="3"/>
      <c r="W851" s="3"/>
      <c r="X851" s="3"/>
      <c r="Y851" s="3"/>
      <c r="Z851" s="3"/>
    </row>
    <row r="852" ht="11.25" customHeight="1">
      <c r="A852" s="6"/>
      <c r="B852" s="6"/>
      <c r="C852" s="14"/>
      <c r="D852" s="14"/>
      <c r="E852" s="7"/>
      <c r="F852" s="3"/>
      <c r="G852" s="3"/>
      <c r="H852" s="3"/>
      <c r="I852" s="3"/>
      <c r="J852" s="3"/>
      <c r="K852" s="3"/>
      <c r="L852" s="3"/>
      <c r="M852" s="3"/>
      <c r="N852" s="3"/>
      <c r="O852" s="3"/>
      <c r="P852" s="3"/>
      <c r="Q852" s="3"/>
      <c r="R852" s="3"/>
      <c r="S852" s="8"/>
      <c r="T852" s="9"/>
      <c r="U852" s="10"/>
      <c r="V852" s="3"/>
      <c r="W852" s="3"/>
      <c r="X852" s="3"/>
      <c r="Y852" s="3"/>
      <c r="Z852" s="3"/>
    </row>
    <row r="853" ht="11.25" customHeight="1">
      <c r="A853" s="6"/>
      <c r="B853" s="6"/>
      <c r="C853" s="14"/>
      <c r="D853" s="14"/>
      <c r="E853" s="7"/>
      <c r="F853" s="3"/>
      <c r="G853" s="3"/>
      <c r="H853" s="3"/>
      <c r="I853" s="3"/>
      <c r="J853" s="3"/>
      <c r="K853" s="3"/>
      <c r="L853" s="3"/>
      <c r="M853" s="3"/>
      <c r="N853" s="3"/>
      <c r="O853" s="3"/>
      <c r="P853" s="3"/>
      <c r="Q853" s="3"/>
      <c r="R853" s="3"/>
      <c r="S853" s="8"/>
      <c r="T853" s="9"/>
      <c r="U853" s="10"/>
      <c r="V853" s="3"/>
      <c r="W853" s="3"/>
      <c r="X853" s="3"/>
      <c r="Y853" s="3"/>
      <c r="Z853" s="3"/>
    </row>
    <row r="854" ht="11.25" customHeight="1">
      <c r="A854" s="6"/>
      <c r="B854" s="6"/>
      <c r="C854" s="14"/>
      <c r="D854" s="14"/>
      <c r="E854" s="7"/>
      <c r="F854" s="3"/>
      <c r="G854" s="3"/>
      <c r="H854" s="3"/>
      <c r="I854" s="3"/>
      <c r="J854" s="3"/>
      <c r="K854" s="3"/>
      <c r="L854" s="3"/>
      <c r="M854" s="3"/>
      <c r="N854" s="3"/>
      <c r="O854" s="3"/>
      <c r="P854" s="3"/>
      <c r="Q854" s="3"/>
      <c r="R854" s="3"/>
      <c r="S854" s="8"/>
      <c r="T854" s="9"/>
      <c r="U854" s="10"/>
      <c r="V854" s="3"/>
      <c r="W854" s="3"/>
      <c r="X854" s="3"/>
      <c r="Y854" s="3"/>
      <c r="Z854" s="3"/>
    </row>
    <row r="855" ht="11.25" customHeight="1">
      <c r="A855" s="6"/>
      <c r="B855" s="6"/>
      <c r="C855" s="14"/>
      <c r="D855" s="14"/>
      <c r="E855" s="7"/>
      <c r="F855" s="3"/>
      <c r="G855" s="3"/>
      <c r="H855" s="3"/>
      <c r="I855" s="3"/>
      <c r="J855" s="3"/>
      <c r="K855" s="3"/>
      <c r="L855" s="3"/>
      <c r="M855" s="3"/>
      <c r="N855" s="3"/>
      <c r="O855" s="3"/>
      <c r="P855" s="3"/>
      <c r="Q855" s="3"/>
      <c r="R855" s="3"/>
      <c r="S855" s="8"/>
      <c r="T855" s="9"/>
      <c r="U855" s="10"/>
      <c r="V855" s="3"/>
      <c r="W855" s="3"/>
      <c r="X855" s="3"/>
      <c r="Y855" s="3"/>
      <c r="Z855" s="3"/>
    </row>
    <row r="856" ht="11.25" customHeight="1">
      <c r="A856" s="6"/>
      <c r="B856" s="6"/>
      <c r="C856" s="14"/>
      <c r="D856" s="14"/>
      <c r="E856" s="7"/>
      <c r="F856" s="3"/>
      <c r="G856" s="3"/>
      <c r="H856" s="3"/>
      <c r="I856" s="3"/>
      <c r="J856" s="3"/>
      <c r="K856" s="3"/>
      <c r="L856" s="3"/>
      <c r="M856" s="3"/>
      <c r="N856" s="3"/>
      <c r="O856" s="3"/>
      <c r="P856" s="3"/>
      <c r="Q856" s="3"/>
      <c r="R856" s="3"/>
      <c r="S856" s="8"/>
      <c r="T856" s="9"/>
      <c r="U856" s="10"/>
      <c r="V856" s="3"/>
      <c r="W856" s="3"/>
      <c r="X856" s="3"/>
      <c r="Y856" s="3"/>
      <c r="Z856" s="3"/>
    </row>
    <row r="857" ht="11.25" customHeight="1">
      <c r="A857" s="6"/>
      <c r="B857" s="6"/>
      <c r="C857" s="14"/>
      <c r="D857" s="14"/>
      <c r="E857" s="7"/>
      <c r="F857" s="3"/>
      <c r="G857" s="3"/>
      <c r="H857" s="3"/>
      <c r="I857" s="3"/>
      <c r="J857" s="3"/>
      <c r="K857" s="3"/>
      <c r="L857" s="3"/>
      <c r="M857" s="3"/>
      <c r="N857" s="3"/>
      <c r="O857" s="3"/>
      <c r="P857" s="3"/>
      <c r="Q857" s="3"/>
      <c r="R857" s="3"/>
      <c r="S857" s="8"/>
      <c r="T857" s="9"/>
      <c r="U857" s="10"/>
      <c r="V857" s="3"/>
      <c r="W857" s="3"/>
      <c r="X857" s="3"/>
      <c r="Y857" s="3"/>
      <c r="Z857" s="3"/>
    </row>
    <row r="858" ht="11.25" customHeight="1">
      <c r="A858" s="6"/>
      <c r="B858" s="6"/>
      <c r="C858" s="14"/>
      <c r="D858" s="14"/>
      <c r="E858" s="7"/>
      <c r="F858" s="3"/>
      <c r="G858" s="3"/>
      <c r="H858" s="3"/>
      <c r="I858" s="3"/>
      <c r="J858" s="3"/>
      <c r="K858" s="3"/>
      <c r="L858" s="3"/>
      <c r="M858" s="3"/>
      <c r="N858" s="3"/>
      <c r="O858" s="3"/>
      <c r="P858" s="3"/>
      <c r="Q858" s="3"/>
      <c r="R858" s="3"/>
      <c r="S858" s="8"/>
      <c r="T858" s="9"/>
      <c r="U858" s="10"/>
      <c r="V858" s="3"/>
      <c r="W858" s="3"/>
      <c r="X858" s="3"/>
      <c r="Y858" s="3"/>
      <c r="Z858" s="3"/>
    </row>
    <row r="859" ht="11.25" customHeight="1">
      <c r="A859" s="6"/>
      <c r="B859" s="6"/>
      <c r="C859" s="14"/>
      <c r="D859" s="14"/>
      <c r="E859" s="7"/>
      <c r="F859" s="3"/>
      <c r="G859" s="3"/>
      <c r="H859" s="3"/>
      <c r="I859" s="3"/>
      <c r="J859" s="3"/>
      <c r="K859" s="3"/>
      <c r="L859" s="3"/>
      <c r="M859" s="3"/>
      <c r="N859" s="3"/>
      <c r="O859" s="3"/>
      <c r="P859" s="3"/>
      <c r="Q859" s="3"/>
      <c r="R859" s="3"/>
      <c r="S859" s="8"/>
      <c r="T859" s="9"/>
      <c r="U859" s="10"/>
      <c r="V859" s="3"/>
      <c r="W859" s="3"/>
      <c r="X859" s="3"/>
      <c r="Y859" s="3"/>
      <c r="Z859" s="3"/>
    </row>
    <row r="860" ht="11.25" customHeight="1">
      <c r="A860" s="6"/>
      <c r="B860" s="6"/>
      <c r="C860" s="14"/>
      <c r="D860" s="14"/>
      <c r="E860" s="7"/>
      <c r="F860" s="3"/>
      <c r="G860" s="3"/>
      <c r="H860" s="3"/>
      <c r="I860" s="3"/>
      <c r="J860" s="3"/>
      <c r="K860" s="3"/>
      <c r="L860" s="3"/>
      <c r="M860" s="3"/>
      <c r="N860" s="3"/>
      <c r="O860" s="3"/>
      <c r="P860" s="3"/>
      <c r="Q860" s="3"/>
      <c r="R860" s="3"/>
      <c r="S860" s="8"/>
      <c r="T860" s="9"/>
      <c r="U860" s="10"/>
      <c r="V860" s="3"/>
      <c r="W860" s="3"/>
      <c r="X860" s="3"/>
      <c r="Y860" s="3"/>
      <c r="Z860" s="3"/>
    </row>
    <row r="861" ht="11.25" customHeight="1">
      <c r="A861" s="6"/>
      <c r="B861" s="6"/>
      <c r="C861" s="14"/>
      <c r="D861" s="14"/>
      <c r="E861" s="7"/>
      <c r="F861" s="3"/>
      <c r="G861" s="3"/>
      <c r="H861" s="3"/>
      <c r="I861" s="3"/>
      <c r="J861" s="3"/>
      <c r="K861" s="3"/>
      <c r="L861" s="3"/>
      <c r="M861" s="3"/>
      <c r="N861" s="3"/>
      <c r="O861" s="3"/>
      <c r="P861" s="3"/>
      <c r="Q861" s="3"/>
      <c r="R861" s="3"/>
      <c r="S861" s="8"/>
      <c r="T861" s="9"/>
      <c r="U861" s="10"/>
      <c r="V861" s="3"/>
      <c r="W861" s="3"/>
      <c r="X861" s="3"/>
      <c r="Y861" s="3"/>
      <c r="Z861" s="3"/>
    </row>
    <row r="862" ht="11.25" customHeight="1">
      <c r="A862" s="6"/>
      <c r="B862" s="6"/>
      <c r="C862" s="14"/>
      <c r="D862" s="14"/>
      <c r="E862" s="7"/>
      <c r="F862" s="3"/>
      <c r="G862" s="3"/>
      <c r="H862" s="3"/>
      <c r="I862" s="3"/>
      <c r="J862" s="3"/>
      <c r="K862" s="3"/>
      <c r="L862" s="3"/>
      <c r="M862" s="3"/>
      <c r="N862" s="3"/>
      <c r="O862" s="3"/>
      <c r="P862" s="3"/>
      <c r="Q862" s="3"/>
      <c r="R862" s="3"/>
      <c r="S862" s="8"/>
      <c r="T862" s="9"/>
      <c r="U862" s="10"/>
      <c r="V862" s="3"/>
      <c r="W862" s="3"/>
      <c r="X862" s="3"/>
      <c r="Y862" s="3"/>
      <c r="Z862" s="3"/>
    </row>
    <row r="863" ht="11.25" customHeight="1">
      <c r="A863" s="6"/>
      <c r="B863" s="6"/>
      <c r="C863" s="14"/>
      <c r="D863" s="14"/>
      <c r="E863" s="7"/>
      <c r="F863" s="3"/>
      <c r="G863" s="3"/>
      <c r="H863" s="3"/>
      <c r="I863" s="3"/>
      <c r="J863" s="3"/>
      <c r="K863" s="3"/>
      <c r="L863" s="3"/>
      <c r="M863" s="3"/>
      <c r="N863" s="3"/>
      <c r="O863" s="3"/>
      <c r="P863" s="3"/>
      <c r="Q863" s="3"/>
      <c r="R863" s="3"/>
      <c r="S863" s="8"/>
      <c r="T863" s="9"/>
      <c r="U863" s="10"/>
      <c r="V863" s="3"/>
      <c r="W863" s="3"/>
      <c r="X863" s="3"/>
      <c r="Y863" s="3"/>
      <c r="Z863" s="3"/>
    </row>
    <row r="864" ht="11.25" customHeight="1">
      <c r="A864" s="6"/>
      <c r="B864" s="6"/>
      <c r="C864" s="14"/>
      <c r="D864" s="14"/>
      <c r="E864" s="7"/>
      <c r="F864" s="3"/>
      <c r="G864" s="3"/>
      <c r="H864" s="3"/>
      <c r="I864" s="3"/>
      <c r="J864" s="3"/>
      <c r="K864" s="3"/>
      <c r="L864" s="3"/>
      <c r="M864" s="3"/>
      <c r="N864" s="3"/>
      <c r="O864" s="3"/>
      <c r="P864" s="3"/>
      <c r="Q864" s="3"/>
      <c r="R864" s="3"/>
      <c r="S864" s="8"/>
      <c r="T864" s="9"/>
      <c r="U864" s="10"/>
      <c r="V864" s="3"/>
      <c r="W864" s="3"/>
      <c r="X864" s="3"/>
      <c r="Y864" s="3"/>
      <c r="Z864" s="3"/>
    </row>
    <row r="865" ht="11.25" customHeight="1">
      <c r="A865" s="6"/>
      <c r="B865" s="6"/>
      <c r="C865" s="14"/>
      <c r="D865" s="14"/>
      <c r="E865" s="7"/>
      <c r="F865" s="3"/>
      <c r="G865" s="3"/>
      <c r="H865" s="3"/>
      <c r="I865" s="3"/>
      <c r="J865" s="3"/>
      <c r="K865" s="3"/>
      <c r="L865" s="3"/>
      <c r="M865" s="3"/>
      <c r="N865" s="3"/>
      <c r="O865" s="3"/>
      <c r="P865" s="3"/>
      <c r="Q865" s="3"/>
      <c r="R865" s="3"/>
      <c r="S865" s="8"/>
      <c r="T865" s="9"/>
      <c r="U865" s="10"/>
      <c r="V865" s="3"/>
      <c r="W865" s="3"/>
      <c r="X865" s="3"/>
      <c r="Y865" s="3"/>
      <c r="Z865" s="3"/>
    </row>
    <row r="866" ht="11.25" customHeight="1">
      <c r="A866" s="6"/>
      <c r="B866" s="6"/>
      <c r="C866" s="14"/>
      <c r="D866" s="14"/>
      <c r="E866" s="7"/>
      <c r="F866" s="3"/>
      <c r="G866" s="3"/>
      <c r="H866" s="3"/>
      <c r="I866" s="3"/>
      <c r="J866" s="3"/>
      <c r="K866" s="3"/>
      <c r="L866" s="3"/>
      <c r="M866" s="3"/>
      <c r="N866" s="3"/>
      <c r="O866" s="3"/>
      <c r="P866" s="3"/>
      <c r="Q866" s="3"/>
      <c r="R866" s="3"/>
      <c r="S866" s="8"/>
      <c r="T866" s="9"/>
      <c r="U866" s="10"/>
      <c r="V866" s="3"/>
      <c r="W866" s="3"/>
      <c r="X866" s="3"/>
      <c r="Y866" s="3"/>
      <c r="Z866" s="3"/>
    </row>
    <row r="867" ht="11.25" customHeight="1">
      <c r="A867" s="6"/>
      <c r="B867" s="6"/>
      <c r="C867" s="14"/>
      <c r="D867" s="14"/>
      <c r="E867" s="7"/>
      <c r="F867" s="3"/>
      <c r="G867" s="3"/>
      <c r="H867" s="3"/>
      <c r="I867" s="3"/>
      <c r="J867" s="3"/>
      <c r="K867" s="3"/>
      <c r="L867" s="3"/>
      <c r="M867" s="3"/>
      <c r="N867" s="3"/>
      <c r="O867" s="3"/>
      <c r="P867" s="3"/>
      <c r="Q867" s="3"/>
      <c r="R867" s="3"/>
      <c r="S867" s="8"/>
      <c r="T867" s="9"/>
      <c r="U867" s="10"/>
      <c r="V867" s="3"/>
      <c r="W867" s="3"/>
      <c r="X867" s="3"/>
      <c r="Y867" s="3"/>
      <c r="Z867" s="3"/>
    </row>
    <row r="868" ht="11.25" customHeight="1">
      <c r="A868" s="6"/>
      <c r="B868" s="6"/>
      <c r="C868" s="14"/>
      <c r="D868" s="14"/>
      <c r="E868" s="7"/>
      <c r="F868" s="3"/>
      <c r="G868" s="3"/>
      <c r="H868" s="3"/>
      <c r="I868" s="3"/>
      <c r="J868" s="3"/>
      <c r="K868" s="3"/>
      <c r="L868" s="3"/>
      <c r="M868" s="3"/>
      <c r="N868" s="3"/>
      <c r="O868" s="3"/>
      <c r="P868" s="3"/>
      <c r="Q868" s="3"/>
      <c r="R868" s="3"/>
      <c r="S868" s="8"/>
      <c r="T868" s="9"/>
      <c r="U868" s="10"/>
      <c r="V868" s="3"/>
      <c r="W868" s="3"/>
      <c r="X868" s="3"/>
      <c r="Y868" s="3"/>
      <c r="Z868" s="3"/>
    </row>
    <row r="869" ht="11.25" customHeight="1">
      <c r="A869" s="6"/>
      <c r="B869" s="6"/>
      <c r="C869" s="14"/>
      <c r="D869" s="14"/>
      <c r="E869" s="7"/>
      <c r="F869" s="3"/>
      <c r="G869" s="3"/>
      <c r="H869" s="3"/>
      <c r="I869" s="3"/>
      <c r="J869" s="3"/>
      <c r="K869" s="3"/>
      <c r="L869" s="3"/>
      <c r="M869" s="3"/>
      <c r="N869" s="3"/>
      <c r="O869" s="3"/>
      <c r="P869" s="3"/>
      <c r="Q869" s="3"/>
      <c r="R869" s="3"/>
      <c r="S869" s="8"/>
      <c r="T869" s="9"/>
      <c r="U869" s="10"/>
      <c r="V869" s="3"/>
      <c r="W869" s="3"/>
      <c r="X869" s="3"/>
      <c r="Y869" s="3"/>
      <c r="Z869" s="3"/>
    </row>
    <row r="870" ht="11.25" customHeight="1">
      <c r="A870" s="6"/>
      <c r="B870" s="6"/>
      <c r="C870" s="14"/>
      <c r="D870" s="14"/>
      <c r="E870" s="7"/>
      <c r="F870" s="3"/>
      <c r="G870" s="3"/>
      <c r="H870" s="3"/>
      <c r="I870" s="3"/>
      <c r="J870" s="3"/>
      <c r="K870" s="3"/>
      <c r="L870" s="3"/>
      <c r="M870" s="3"/>
      <c r="N870" s="3"/>
      <c r="O870" s="3"/>
      <c r="P870" s="3"/>
      <c r="Q870" s="3"/>
      <c r="R870" s="3"/>
      <c r="S870" s="8"/>
      <c r="T870" s="9"/>
      <c r="U870" s="10"/>
      <c r="V870" s="3"/>
      <c r="W870" s="3"/>
      <c r="X870" s="3"/>
      <c r="Y870" s="3"/>
      <c r="Z870" s="3"/>
    </row>
    <row r="871" ht="11.25" customHeight="1">
      <c r="A871" s="6"/>
      <c r="B871" s="6"/>
      <c r="C871" s="14"/>
      <c r="D871" s="14"/>
      <c r="E871" s="7"/>
      <c r="F871" s="3"/>
      <c r="G871" s="3"/>
      <c r="H871" s="3"/>
      <c r="I871" s="3"/>
      <c r="J871" s="3"/>
      <c r="K871" s="3"/>
      <c r="L871" s="3"/>
      <c r="M871" s="3"/>
      <c r="N871" s="3"/>
      <c r="O871" s="3"/>
      <c r="P871" s="3"/>
      <c r="Q871" s="3"/>
      <c r="R871" s="3"/>
      <c r="S871" s="8"/>
      <c r="T871" s="9"/>
      <c r="U871" s="10"/>
      <c r="V871" s="3"/>
      <c r="W871" s="3"/>
      <c r="X871" s="3"/>
      <c r="Y871" s="3"/>
      <c r="Z871" s="3"/>
    </row>
    <row r="872" ht="11.25" customHeight="1">
      <c r="A872" s="6"/>
      <c r="B872" s="6"/>
      <c r="C872" s="14"/>
      <c r="D872" s="14"/>
      <c r="E872" s="7"/>
      <c r="F872" s="3"/>
      <c r="G872" s="3"/>
      <c r="H872" s="3"/>
      <c r="I872" s="3"/>
      <c r="J872" s="3"/>
      <c r="K872" s="3"/>
      <c r="L872" s="3"/>
      <c r="M872" s="3"/>
      <c r="N872" s="3"/>
      <c r="O872" s="3"/>
      <c r="P872" s="3"/>
      <c r="Q872" s="3"/>
      <c r="R872" s="3"/>
      <c r="S872" s="8"/>
      <c r="T872" s="9"/>
      <c r="U872" s="10"/>
      <c r="V872" s="3"/>
      <c r="W872" s="3"/>
      <c r="X872" s="3"/>
      <c r="Y872" s="3"/>
      <c r="Z872" s="3"/>
    </row>
    <row r="873" ht="11.25" customHeight="1">
      <c r="A873" s="6"/>
      <c r="B873" s="6"/>
      <c r="C873" s="14"/>
      <c r="D873" s="14"/>
      <c r="E873" s="7"/>
      <c r="F873" s="3"/>
      <c r="G873" s="3"/>
      <c r="H873" s="3"/>
      <c r="I873" s="3"/>
      <c r="J873" s="3"/>
      <c r="K873" s="3"/>
      <c r="L873" s="3"/>
      <c r="M873" s="3"/>
      <c r="N873" s="3"/>
      <c r="O873" s="3"/>
      <c r="P873" s="3"/>
      <c r="Q873" s="3"/>
      <c r="R873" s="3"/>
      <c r="S873" s="8"/>
      <c r="T873" s="9"/>
      <c r="U873" s="10"/>
      <c r="V873" s="3"/>
      <c r="W873" s="3"/>
      <c r="X873" s="3"/>
      <c r="Y873" s="3"/>
      <c r="Z873" s="3"/>
    </row>
    <row r="874" ht="11.25" customHeight="1">
      <c r="A874" s="6"/>
      <c r="B874" s="6"/>
      <c r="C874" s="14"/>
      <c r="D874" s="14"/>
      <c r="E874" s="7"/>
      <c r="F874" s="3"/>
      <c r="G874" s="3"/>
      <c r="H874" s="3"/>
      <c r="I874" s="3"/>
      <c r="J874" s="3"/>
      <c r="K874" s="3"/>
      <c r="L874" s="3"/>
      <c r="M874" s="3"/>
      <c r="N874" s="3"/>
      <c r="O874" s="3"/>
      <c r="P874" s="3"/>
      <c r="Q874" s="3"/>
      <c r="R874" s="3"/>
      <c r="S874" s="8"/>
      <c r="T874" s="9"/>
      <c r="U874" s="10"/>
      <c r="V874" s="3"/>
      <c r="W874" s="3"/>
      <c r="X874" s="3"/>
      <c r="Y874" s="3"/>
      <c r="Z874" s="3"/>
    </row>
    <row r="875" ht="11.25" customHeight="1">
      <c r="A875" s="6"/>
      <c r="B875" s="6"/>
      <c r="C875" s="14"/>
      <c r="D875" s="14"/>
      <c r="E875" s="7"/>
      <c r="F875" s="3"/>
      <c r="G875" s="3"/>
      <c r="H875" s="3"/>
      <c r="I875" s="3"/>
      <c r="J875" s="3"/>
      <c r="K875" s="3"/>
      <c r="L875" s="3"/>
      <c r="M875" s="3"/>
      <c r="N875" s="3"/>
      <c r="O875" s="3"/>
      <c r="P875" s="3"/>
      <c r="Q875" s="3"/>
      <c r="R875" s="3"/>
      <c r="S875" s="8"/>
      <c r="T875" s="9"/>
      <c r="U875" s="10"/>
      <c r="V875" s="3"/>
      <c r="W875" s="3"/>
      <c r="X875" s="3"/>
      <c r="Y875" s="3"/>
      <c r="Z875" s="3"/>
    </row>
    <row r="876" ht="11.25" customHeight="1">
      <c r="A876" s="6"/>
      <c r="B876" s="6"/>
      <c r="C876" s="14"/>
      <c r="D876" s="14"/>
      <c r="E876" s="7"/>
      <c r="F876" s="3"/>
      <c r="G876" s="3"/>
      <c r="H876" s="3"/>
      <c r="I876" s="3"/>
      <c r="J876" s="3"/>
      <c r="K876" s="3"/>
      <c r="L876" s="3"/>
      <c r="M876" s="3"/>
      <c r="N876" s="3"/>
      <c r="O876" s="3"/>
      <c r="P876" s="3"/>
      <c r="Q876" s="3"/>
      <c r="R876" s="3"/>
      <c r="S876" s="8"/>
      <c r="T876" s="9"/>
      <c r="U876" s="10"/>
      <c r="V876" s="3"/>
      <c r="W876" s="3"/>
      <c r="X876" s="3"/>
      <c r="Y876" s="3"/>
      <c r="Z876" s="3"/>
    </row>
    <row r="877" ht="11.25" customHeight="1">
      <c r="A877" s="6"/>
      <c r="B877" s="6"/>
      <c r="C877" s="14"/>
      <c r="D877" s="14"/>
      <c r="E877" s="7"/>
      <c r="F877" s="3"/>
      <c r="G877" s="3"/>
      <c r="H877" s="3"/>
      <c r="I877" s="3"/>
      <c r="J877" s="3"/>
      <c r="K877" s="3"/>
      <c r="L877" s="3"/>
      <c r="M877" s="3"/>
      <c r="N877" s="3"/>
      <c r="O877" s="3"/>
      <c r="P877" s="3"/>
      <c r="Q877" s="3"/>
      <c r="R877" s="3"/>
      <c r="S877" s="8"/>
      <c r="T877" s="9"/>
      <c r="U877" s="10"/>
      <c r="V877" s="3"/>
      <c r="W877" s="3"/>
      <c r="X877" s="3"/>
      <c r="Y877" s="3"/>
      <c r="Z877" s="3"/>
    </row>
    <row r="878" ht="11.25" customHeight="1">
      <c r="A878" s="6"/>
      <c r="B878" s="6"/>
      <c r="C878" s="14"/>
      <c r="D878" s="14"/>
      <c r="E878" s="7"/>
      <c r="F878" s="3"/>
      <c r="G878" s="3"/>
      <c r="H878" s="3"/>
      <c r="I878" s="3"/>
      <c r="J878" s="3"/>
      <c r="K878" s="3"/>
      <c r="L878" s="3"/>
      <c r="M878" s="3"/>
      <c r="N878" s="3"/>
      <c r="O878" s="3"/>
      <c r="P878" s="3"/>
      <c r="Q878" s="3"/>
      <c r="R878" s="3"/>
      <c r="S878" s="8"/>
      <c r="T878" s="9"/>
      <c r="U878" s="10"/>
      <c r="V878" s="3"/>
      <c r="W878" s="3"/>
      <c r="X878" s="3"/>
      <c r="Y878" s="3"/>
      <c r="Z878" s="3"/>
    </row>
    <row r="879" ht="11.25" customHeight="1">
      <c r="A879" s="6"/>
      <c r="B879" s="6"/>
      <c r="C879" s="14"/>
      <c r="D879" s="14"/>
      <c r="E879" s="7"/>
      <c r="F879" s="3"/>
      <c r="G879" s="3"/>
      <c r="H879" s="3"/>
      <c r="I879" s="3"/>
      <c r="J879" s="3"/>
      <c r="K879" s="3"/>
      <c r="L879" s="3"/>
      <c r="M879" s="3"/>
      <c r="N879" s="3"/>
      <c r="O879" s="3"/>
      <c r="P879" s="3"/>
      <c r="Q879" s="3"/>
      <c r="R879" s="3"/>
      <c r="S879" s="8"/>
      <c r="T879" s="9"/>
      <c r="U879" s="10"/>
      <c r="V879" s="3"/>
      <c r="W879" s="3"/>
      <c r="X879" s="3"/>
      <c r="Y879" s="3"/>
      <c r="Z879" s="3"/>
    </row>
    <row r="880" ht="11.25" customHeight="1">
      <c r="A880" s="6"/>
      <c r="B880" s="6"/>
      <c r="C880" s="14"/>
      <c r="D880" s="14"/>
      <c r="E880" s="7"/>
      <c r="F880" s="3"/>
      <c r="G880" s="3"/>
      <c r="H880" s="3"/>
      <c r="I880" s="3"/>
      <c r="J880" s="3"/>
      <c r="K880" s="3"/>
      <c r="L880" s="3"/>
      <c r="M880" s="3"/>
      <c r="N880" s="3"/>
      <c r="O880" s="3"/>
      <c r="P880" s="3"/>
      <c r="Q880" s="3"/>
      <c r="R880" s="3"/>
      <c r="S880" s="8"/>
      <c r="T880" s="9"/>
      <c r="U880" s="10"/>
      <c r="V880" s="3"/>
      <c r="W880" s="3"/>
      <c r="X880" s="3"/>
      <c r="Y880" s="3"/>
      <c r="Z880" s="3"/>
    </row>
    <row r="881" ht="11.25" customHeight="1">
      <c r="A881" s="6"/>
      <c r="B881" s="6"/>
      <c r="C881" s="14"/>
      <c r="D881" s="14"/>
      <c r="E881" s="7"/>
      <c r="F881" s="3"/>
      <c r="G881" s="3"/>
      <c r="H881" s="3"/>
      <c r="I881" s="3"/>
      <c r="J881" s="3"/>
      <c r="K881" s="3"/>
      <c r="L881" s="3"/>
      <c r="M881" s="3"/>
      <c r="N881" s="3"/>
      <c r="O881" s="3"/>
      <c r="P881" s="3"/>
      <c r="Q881" s="3"/>
      <c r="R881" s="3"/>
      <c r="S881" s="8"/>
      <c r="T881" s="9"/>
      <c r="U881" s="10"/>
      <c r="V881" s="3"/>
      <c r="W881" s="3"/>
      <c r="X881" s="3"/>
      <c r="Y881" s="3"/>
      <c r="Z881" s="3"/>
    </row>
    <row r="882" ht="11.25" customHeight="1">
      <c r="A882" s="6"/>
      <c r="B882" s="6"/>
      <c r="C882" s="14"/>
      <c r="D882" s="14"/>
      <c r="E882" s="7"/>
      <c r="F882" s="3"/>
      <c r="G882" s="3"/>
      <c r="H882" s="3"/>
      <c r="I882" s="3"/>
      <c r="J882" s="3"/>
      <c r="K882" s="3"/>
      <c r="L882" s="3"/>
      <c r="M882" s="3"/>
      <c r="N882" s="3"/>
      <c r="O882" s="3"/>
      <c r="P882" s="3"/>
      <c r="Q882" s="3"/>
      <c r="R882" s="3"/>
      <c r="S882" s="8"/>
      <c r="T882" s="9"/>
      <c r="U882" s="10"/>
      <c r="V882" s="3"/>
      <c r="W882" s="3"/>
      <c r="X882" s="3"/>
      <c r="Y882" s="3"/>
      <c r="Z882" s="3"/>
    </row>
    <row r="883" ht="11.25" customHeight="1">
      <c r="A883" s="6"/>
      <c r="B883" s="6"/>
      <c r="C883" s="14"/>
      <c r="D883" s="14"/>
      <c r="E883" s="7"/>
      <c r="F883" s="3"/>
      <c r="G883" s="3"/>
      <c r="H883" s="3"/>
      <c r="I883" s="3"/>
      <c r="J883" s="3"/>
      <c r="K883" s="3"/>
      <c r="L883" s="3"/>
      <c r="M883" s="3"/>
      <c r="N883" s="3"/>
      <c r="O883" s="3"/>
      <c r="P883" s="3"/>
      <c r="Q883" s="3"/>
      <c r="R883" s="3"/>
      <c r="S883" s="8"/>
      <c r="T883" s="9"/>
      <c r="U883" s="10"/>
      <c r="V883" s="3"/>
      <c r="W883" s="3"/>
      <c r="X883" s="3"/>
      <c r="Y883" s="3"/>
      <c r="Z883" s="3"/>
    </row>
    <row r="884" ht="11.25" customHeight="1">
      <c r="A884" s="6"/>
      <c r="B884" s="6"/>
      <c r="C884" s="14"/>
      <c r="D884" s="14"/>
      <c r="E884" s="7"/>
      <c r="F884" s="3"/>
      <c r="G884" s="3"/>
      <c r="H884" s="3"/>
      <c r="I884" s="3"/>
      <c r="J884" s="3"/>
      <c r="K884" s="3"/>
      <c r="L884" s="3"/>
      <c r="M884" s="3"/>
      <c r="N884" s="3"/>
      <c r="O884" s="3"/>
      <c r="P884" s="3"/>
      <c r="Q884" s="3"/>
      <c r="R884" s="3"/>
      <c r="S884" s="8"/>
      <c r="T884" s="9"/>
      <c r="U884" s="10"/>
      <c r="V884" s="3"/>
      <c r="W884" s="3"/>
      <c r="X884" s="3"/>
      <c r="Y884" s="3"/>
      <c r="Z884" s="3"/>
    </row>
    <row r="885" ht="11.25" customHeight="1">
      <c r="A885" s="6"/>
      <c r="B885" s="6"/>
      <c r="C885" s="14"/>
      <c r="D885" s="14"/>
      <c r="E885" s="7"/>
      <c r="F885" s="3"/>
      <c r="G885" s="3"/>
      <c r="H885" s="3"/>
      <c r="I885" s="3"/>
      <c r="J885" s="3"/>
      <c r="K885" s="3"/>
      <c r="L885" s="3"/>
      <c r="M885" s="3"/>
      <c r="N885" s="3"/>
      <c r="O885" s="3"/>
      <c r="P885" s="3"/>
      <c r="Q885" s="3"/>
      <c r="R885" s="3"/>
      <c r="S885" s="8"/>
      <c r="T885" s="9"/>
      <c r="U885" s="10"/>
      <c r="V885" s="3"/>
      <c r="W885" s="3"/>
      <c r="X885" s="3"/>
      <c r="Y885" s="3"/>
      <c r="Z885" s="3"/>
    </row>
    <row r="886" ht="11.25" customHeight="1">
      <c r="A886" s="6"/>
      <c r="B886" s="6"/>
      <c r="C886" s="14"/>
      <c r="D886" s="14"/>
      <c r="E886" s="7"/>
      <c r="F886" s="3"/>
      <c r="G886" s="3"/>
      <c r="H886" s="3"/>
      <c r="I886" s="3"/>
      <c r="J886" s="3"/>
      <c r="K886" s="3"/>
      <c r="L886" s="3"/>
      <c r="M886" s="3"/>
      <c r="N886" s="3"/>
      <c r="O886" s="3"/>
      <c r="P886" s="3"/>
      <c r="Q886" s="3"/>
      <c r="R886" s="3"/>
      <c r="S886" s="8"/>
      <c r="T886" s="9"/>
      <c r="U886" s="10"/>
      <c r="V886" s="3"/>
      <c r="W886" s="3"/>
      <c r="X886" s="3"/>
      <c r="Y886" s="3"/>
      <c r="Z886" s="3"/>
    </row>
    <row r="887" ht="11.25" customHeight="1">
      <c r="A887" s="6"/>
      <c r="B887" s="6"/>
      <c r="C887" s="14"/>
      <c r="D887" s="14"/>
      <c r="E887" s="7"/>
      <c r="F887" s="3"/>
      <c r="G887" s="3"/>
      <c r="H887" s="3"/>
      <c r="I887" s="3"/>
      <c r="J887" s="3"/>
      <c r="K887" s="3"/>
      <c r="L887" s="3"/>
      <c r="M887" s="3"/>
      <c r="N887" s="3"/>
      <c r="O887" s="3"/>
      <c r="P887" s="3"/>
      <c r="Q887" s="3"/>
      <c r="R887" s="3"/>
      <c r="S887" s="8"/>
      <c r="T887" s="9"/>
      <c r="U887" s="10"/>
      <c r="V887" s="3"/>
      <c r="W887" s="3"/>
      <c r="X887" s="3"/>
      <c r="Y887" s="3"/>
      <c r="Z887" s="3"/>
    </row>
    <row r="888" ht="11.25" customHeight="1">
      <c r="A888" s="6"/>
      <c r="B888" s="6"/>
      <c r="C888" s="14"/>
      <c r="D888" s="14"/>
      <c r="E888" s="7"/>
      <c r="F888" s="3"/>
      <c r="G888" s="3"/>
      <c r="H888" s="3"/>
      <c r="I888" s="3"/>
      <c r="J888" s="3"/>
      <c r="K888" s="3"/>
      <c r="L888" s="3"/>
      <c r="M888" s="3"/>
      <c r="N888" s="3"/>
      <c r="O888" s="3"/>
      <c r="P888" s="3"/>
      <c r="Q888" s="3"/>
      <c r="R888" s="3"/>
      <c r="S888" s="8"/>
      <c r="T888" s="9"/>
      <c r="U888" s="10"/>
      <c r="V888" s="3"/>
      <c r="W888" s="3"/>
      <c r="X888" s="3"/>
      <c r="Y888" s="3"/>
      <c r="Z888" s="3"/>
    </row>
    <row r="889" ht="11.25" customHeight="1">
      <c r="A889" s="6"/>
      <c r="B889" s="6"/>
      <c r="C889" s="14"/>
      <c r="D889" s="14"/>
      <c r="E889" s="7"/>
      <c r="F889" s="3"/>
      <c r="G889" s="3"/>
      <c r="H889" s="3"/>
      <c r="I889" s="3"/>
      <c r="J889" s="3"/>
      <c r="K889" s="3"/>
      <c r="L889" s="3"/>
      <c r="M889" s="3"/>
      <c r="N889" s="3"/>
      <c r="O889" s="3"/>
      <c r="P889" s="3"/>
      <c r="Q889" s="3"/>
      <c r="R889" s="3"/>
      <c r="S889" s="8"/>
      <c r="T889" s="9"/>
      <c r="U889" s="10"/>
      <c r="V889" s="3"/>
      <c r="W889" s="3"/>
      <c r="X889" s="3"/>
      <c r="Y889" s="3"/>
      <c r="Z889" s="3"/>
    </row>
    <row r="890" ht="11.25" customHeight="1">
      <c r="A890" s="6"/>
      <c r="B890" s="6"/>
      <c r="C890" s="14"/>
      <c r="D890" s="14"/>
      <c r="E890" s="7"/>
      <c r="F890" s="3"/>
      <c r="G890" s="3"/>
      <c r="H890" s="3"/>
      <c r="I890" s="3"/>
      <c r="J890" s="3"/>
      <c r="K890" s="3"/>
      <c r="L890" s="3"/>
      <c r="M890" s="3"/>
      <c r="N890" s="3"/>
      <c r="O890" s="3"/>
      <c r="P890" s="3"/>
      <c r="Q890" s="3"/>
      <c r="R890" s="3"/>
      <c r="S890" s="8"/>
      <c r="T890" s="9"/>
      <c r="U890" s="10"/>
      <c r="V890" s="3"/>
      <c r="W890" s="3"/>
      <c r="X890" s="3"/>
      <c r="Y890" s="3"/>
      <c r="Z890" s="3"/>
    </row>
    <row r="891" ht="11.25" customHeight="1">
      <c r="A891" s="6"/>
      <c r="B891" s="6"/>
      <c r="C891" s="14"/>
      <c r="D891" s="14"/>
      <c r="E891" s="7"/>
      <c r="F891" s="3"/>
      <c r="G891" s="3"/>
      <c r="H891" s="3"/>
      <c r="I891" s="3"/>
      <c r="J891" s="3"/>
      <c r="K891" s="3"/>
      <c r="L891" s="3"/>
      <c r="M891" s="3"/>
      <c r="N891" s="3"/>
      <c r="O891" s="3"/>
      <c r="P891" s="3"/>
      <c r="Q891" s="3"/>
      <c r="R891" s="3"/>
      <c r="S891" s="8"/>
      <c r="T891" s="9"/>
      <c r="U891" s="10"/>
      <c r="V891" s="3"/>
      <c r="W891" s="3"/>
      <c r="X891" s="3"/>
      <c r="Y891" s="3"/>
      <c r="Z891" s="3"/>
    </row>
    <row r="892" ht="11.25" customHeight="1">
      <c r="A892" s="6"/>
      <c r="B892" s="6"/>
      <c r="C892" s="14"/>
      <c r="D892" s="14"/>
      <c r="E892" s="7"/>
      <c r="F892" s="3"/>
      <c r="G892" s="3"/>
      <c r="H892" s="3"/>
      <c r="I892" s="3"/>
      <c r="J892" s="3"/>
      <c r="K892" s="3"/>
      <c r="L892" s="3"/>
      <c r="M892" s="3"/>
      <c r="N892" s="3"/>
      <c r="O892" s="3"/>
      <c r="P892" s="3"/>
      <c r="Q892" s="3"/>
      <c r="R892" s="3"/>
      <c r="S892" s="8"/>
      <c r="T892" s="9"/>
      <c r="U892" s="10"/>
      <c r="V892" s="3"/>
      <c r="W892" s="3"/>
      <c r="X892" s="3"/>
      <c r="Y892" s="3"/>
      <c r="Z892" s="3"/>
    </row>
    <row r="893" ht="11.25" customHeight="1">
      <c r="A893" s="6"/>
      <c r="B893" s="6"/>
      <c r="C893" s="14"/>
      <c r="D893" s="14"/>
      <c r="E893" s="7"/>
      <c r="F893" s="3"/>
      <c r="G893" s="3"/>
      <c r="H893" s="3"/>
      <c r="I893" s="3"/>
      <c r="J893" s="3"/>
      <c r="K893" s="3"/>
      <c r="L893" s="3"/>
      <c r="M893" s="3"/>
      <c r="N893" s="3"/>
      <c r="O893" s="3"/>
      <c r="P893" s="3"/>
      <c r="Q893" s="3"/>
      <c r="R893" s="3"/>
      <c r="S893" s="8"/>
      <c r="T893" s="9"/>
      <c r="U893" s="10"/>
      <c r="V893" s="3"/>
      <c r="W893" s="3"/>
      <c r="X893" s="3"/>
      <c r="Y893" s="3"/>
      <c r="Z893" s="3"/>
    </row>
    <row r="894" ht="11.25" customHeight="1">
      <c r="A894" s="6"/>
      <c r="B894" s="6"/>
      <c r="C894" s="14"/>
      <c r="D894" s="14"/>
      <c r="E894" s="7"/>
      <c r="F894" s="3"/>
      <c r="G894" s="3"/>
      <c r="H894" s="3"/>
      <c r="I894" s="3"/>
      <c r="J894" s="3"/>
      <c r="K894" s="3"/>
      <c r="L894" s="3"/>
      <c r="M894" s="3"/>
      <c r="N894" s="3"/>
      <c r="O894" s="3"/>
      <c r="P894" s="3"/>
      <c r="Q894" s="3"/>
      <c r="R894" s="3"/>
      <c r="S894" s="8"/>
      <c r="T894" s="9"/>
      <c r="U894" s="10"/>
      <c r="V894" s="3"/>
      <c r="W894" s="3"/>
      <c r="X894" s="3"/>
      <c r="Y894" s="3"/>
      <c r="Z894" s="3"/>
    </row>
    <row r="895" ht="11.25" customHeight="1">
      <c r="A895" s="6"/>
      <c r="B895" s="6"/>
      <c r="C895" s="14"/>
      <c r="D895" s="14"/>
      <c r="E895" s="7"/>
      <c r="F895" s="3"/>
      <c r="G895" s="3"/>
      <c r="H895" s="3"/>
      <c r="I895" s="3"/>
      <c r="J895" s="3"/>
      <c r="K895" s="3"/>
      <c r="L895" s="3"/>
      <c r="M895" s="3"/>
      <c r="N895" s="3"/>
      <c r="O895" s="3"/>
      <c r="P895" s="3"/>
      <c r="Q895" s="3"/>
      <c r="R895" s="3"/>
      <c r="S895" s="8"/>
      <c r="T895" s="9"/>
      <c r="U895" s="10"/>
      <c r="V895" s="3"/>
      <c r="W895" s="3"/>
      <c r="X895" s="3"/>
      <c r="Y895" s="3"/>
      <c r="Z895" s="3"/>
    </row>
    <row r="896" ht="11.25" customHeight="1">
      <c r="A896" s="6"/>
      <c r="B896" s="6"/>
      <c r="C896" s="14"/>
      <c r="D896" s="14"/>
      <c r="E896" s="7"/>
      <c r="F896" s="3"/>
      <c r="G896" s="3"/>
      <c r="H896" s="3"/>
      <c r="I896" s="3"/>
      <c r="J896" s="3"/>
      <c r="K896" s="3"/>
      <c r="L896" s="3"/>
      <c r="M896" s="3"/>
      <c r="N896" s="3"/>
      <c r="O896" s="3"/>
      <c r="P896" s="3"/>
      <c r="Q896" s="3"/>
      <c r="R896" s="3"/>
      <c r="S896" s="8"/>
      <c r="T896" s="9"/>
      <c r="U896" s="10"/>
      <c r="V896" s="3"/>
      <c r="W896" s="3"/>
      <c r="X896" s="3"/>
      <c r="Y896" s="3"/>
      <c r="Z896" s="3"/>
    </row>
    <row r="897" ht="11.25" customHeight="1">
      <c r="A897" s="6"/>
      <c r="B897" s="6"/>
      <c r="C897" s="14"/>
      <c r="D897" s="14"/>
      <c r="E897" s="7"/>
      <c r="F897" s="3"/>
      <c r="G897" s="3"/>
      <c r="H897" s="3"/>
      <c r="I897" s="3"/>
      <c r="J897" s="3"/>
      <c r="K897" s="3"/>
      <c r="L897" s="3"/>
      <c r="M897" s="3"/>
      <c r="N897" s="3"/>
      <c r="O897" s="3"/>
      <c r="P897" s="3"/>
      <c r="Q897" s="3"/>
      <c r="R897" s="3"/>
      <c r="S897" s="8"/>
      <c r="T897" s="9"/>
      <c r="U897" s="10"/>
      <c r="V897" s="3"/>
      <c r="W897" s="3"/>
      <c r="X897" s="3"/>
      <c r="Y897" s="3"/>
      <c r="Z897" s="3"/>
    </row>
    <row r="898" ht="11.25" customHeight="1">
      <c r="A898" s="6"/>
      <c r="B898" s="6"/>
      <c r="C898" s="14"/>
      <c r="D898" s="14"/>
      <c r="E898" s="7"/>
      <c r="F898" s="3"/>
      <c r="G898" s="3"/>
      <c r="H898" s="3"/>
      <c r="I898" s="3"/>
      <c r="J898" s="3"/>
      <c r="K898" s="3"/>
      <c r="L898" s="3"/>
      <c r="M898" s="3"/>
      <c r="N898" s="3"/>
      <c r="O898" s="3"/>
      <c r="P898" s="3"/>
      <c r="Q898" s="3"/>
      <c r="R898" s="3"/>
      <c r="S898" s="8"/>
      <c r="T898" s="9"/>
      <c r="U898" s="10"/>
      <c r="V898" s="3"/>
      <c r="W898" s="3"/>
      <c r="X898" s="3"/>
      <c r="Y898" s="3"/>
      <c r="Z898" s="3"/>
    </row>
    <row r="899" ht="11.25" customHeight="1">
      <c r="A899" s="6"/>
      <c r="B899" s="6"/>
      <c r="C899" s="14"/>
      <c r="D899" s="14"/>
      <c r="E899" s="7"/>
      <c r="F899" s="3"/>
      <c r="G899" s="3"/>
      <c r="H899" s="3"/>
      <c r="I899" s="3"/>
      <c r="J899" s="3"/>
      <c r="K899" s="3"/>
      <c r="L899" s="3"/>
      <c r="M899" s="3"/>
      <c r="N899" s="3"/>
      <c r="O899" s="3"/>
      <c r="P899" s="3"/>
      <c r="Q899" s="3"/>
      <c r="R899" s="3"/>
      <c r="S899" s="8"/>
      <c r="T899" s="9"/>
      <c r="U899" s="10"/>
      <c r="V899" s="3"/>
      <c r="W899" s="3"/>
      <c r="X899" s="3"/>
      <c r="Y899" s="3"/>
      <c r="Z899" s="3"/>
    </row>
    <row r="900" ht="11.25" customHeight="1">
      <c r="A900" s="6"/>
      <c r="B900" s="6"/>
      <c r="C900" s="14"/>
      <c r="D900" s="14"/>
      <c r="E900" s="7"/>
      <c r="F900" s="3"/>
      <c r="G900" s="3"/>
      <c r="H900" s="3"/>
      <c r="I900" s="3"/>
      <c r="J900" s="3"/>
      <c r="K900" s="3"/>
      <c r="L900" s="3"/>
      <c r="M900" s="3"/>
      <c r="N900" s="3"/>
      <c r="O900" s="3"/>
      <c r="P900" s="3"/>
      <c r="Q900" s="3"/>
      <c r="R900" s="3"/>
      <c r="S900" s="8"/>
      <c r="T900" s="9"/>
      <c r="U900" s="10"/>
      <c r="V900" s="3"/>
      <c r="W900" s="3"/>
      <c r="X900" s="3"/>
      <c r="Y900" s="3"/>
      <c r="Z900" s="3"/>
    </row>
    <row r="901" ht="11.25" customHeight="1">
      <c r="A901" s="6"/>
      <c r="B901" s="6"/>
      <c r="C901" s="14"/>
      <c r="D901" s="14"/>
      <c r="E901" s="7"/>
      <c r="F901" s="3"/>
      <c r="G901" s="3"/>
      <c r="H901" s="3"/>
      <c r="I901" s="3"/>
      <c r="J901" s="3"/>
      <c r="K901" s="3"/>
      <c r="L901" s="3"/>
      <c r="M901" s="3"/>
      <c r="N901" s="3"/>
      <c r="O901" s="3"/>
      <c r="P901" s="3"/>
      <c r="Q901" s="3"/>
      <c r="R901" s="3"/>
      <c r="S901" s="8"/>
      <c r="T901" s="9"/>
      <c r="U901" s="10"/>
      <c r="V901" s="3"/>
      <c r="W901" s="3"/>
      <c r="X901" s="3"/>
      <c r="Y901" s="3"/>
      <c r="Z901" s="3"/>
    </row>
    <row r="902" ht="11.25" customHeight="1">
      <c r="A902" s="6"/>
      <c r="B902" s="6"/>
      <c r="C902" s="14"/>
      <c r="D902" s="14"/>
      <c r="E902" s="7"/>
      <c r="F902" s="3"/>
      <c r="G902" s="3"/>
      <c r="H902" s="3"/>
      <c r="I902" s="3"/>
      <c r="J902" s="3"/>
      <c r="K902" s="3"/>
      <c r="L902" s="3"/>
      <c r="M902" s="3"/>
      <c r="N902" s="3"/>
      <c r="O902" s="3"/>
      <c r="P902" s="3"/>
      <c r="Q902" s="3"/>
      <c r="R902" s="3"/>
      <c r="S902" s="8"/>
      <c r="T902" s="9"/>
      <c r="U902" s="10"/>
      <c r="V902" s="3"/>
      <c r="W902" s="3"/>
      <c r="X902" s="3"/>
      <c r="Y902" s="3"/>
      <c r="Z902" s="3"/>
    </row>
    <row r="903" ht="11.25" customHeight="1">
      <c r="A903" s="6"/>
      <c r="B903" s="6"/>
      <c r="C903" s="14"/>
      <c r="D903" s="14"/>
      <c r="E903" s="7"/>
      <c r="F903" s="3"/>
      <c r="G903" s="3"/>
      <c r="H903" s="3"/>
      <c r="I903" s="3"/>
      <c r="J903" s="3"/>
      <c r="K903" s="3"/>
      <c r="L903" s="3"/>
      <c r="M903" s="3"/>
      <c r="N903" s="3"/>
      <c r="O903" s="3"/>
      <c r="P903" s="3"/>
      <c r="Q903" s="3"/>
      <c r="R903" s="3"/>
      <c r="S903" s="8"/>
      <c r="T903" s="9"/>
      <c r="U903" s="10"/>
      <c r="V903" s="3"/>
      <c r="W903" s="3"/>
      <c r="X903" s="3"/>
      <c r="Y903" s="3"/>
      <c r="Z903" s="3"/>
    </row>
    <row r="904" ht="11.25" customHeight="1">
      <c r="A904" s="6"/>
      <c r="B904" s="6"/>
      <c r="C904" s="14"/>
      <c r="D904" s="14"/>
      <c r="E904" s="7"/>
      <c r="F904" s="3"/>
      <c r="G904" s="3"/>
      <c r="H904" s="3"/>
      <c r="I904" s="3"/>
      <c r="J904" s="3"/>
      <c r="K904" s="3"/>
      <c r="L904" s="3"/>
      <c r="M904" s="3"/>
      <c r="N904" s="3"/>
      <c r="O904" s="3"/>
      <c r="P904" s="3"/>
      <c r="Q904" s="3"/>
      <c r="R904" s="3"/>
      <c r="S904" s="8"/>
      <c r="T904" s="9"/>
      <c r="U904" s="10"/>
      <c r="V904" s="3"/>
      <c r="W904" s="3"/>
      <c r="X904" s="3"/>
      <c r="Y904" s="3"/>
      <c r="Z904" s="3"/>
    </row>
    <row r="905" ht="11.25" customHeight="1">
      <c r="A905" s="6"/>
      <c r="B905" s="6"/>
      <c r="C905" s="14"/>
      <c r="D905" s="14"/>
      <c r="E905" s="7"/>
      <c r="F905" s="3"/>
      <c r="G905" s="3"/>
      <c r="H905" s="3"/>
      <c r="I905" s="3"/>
      <c r="J905" s="3"/>
      <c r="K905" s="3"/>
      <c r="L905" s="3"/>
      <c r="M905" s="3"/>
      <c r="N905" s="3"/>
      <c r="O905" s="3"/>
      <c r="P905" s="3"/>
      <c r="Q905" s="3"/>
      <c r="R905" s="3"/>
      <c r="S905" s="8"/>
      <c r="T905" s="9"/>
      <c r="U905" s="10"/>
      <c r="V905" s="3"/>
      <c r="W905" s="3"/>
      <c r="X905" s="3"/>
      <c r="Y905" s="3"/>
      <c r="Z905" s="3"/>
    </row>
    <row r="906" ht="11.25" customHeight="1">
      <c r="A906" s="6"/>
      <c r="B906" s="6"/>
      <c r="C906" s="14"/>
      <c r="D906" s="14"/>
      <c r="E906" s="7"/>
      <c r="F906" s="3"/>
      <c r="G906" s="3"/>
      <c r="H906" s="3"/>
      <c r="I906" s="3"/>
      <c r="J906" s="3"/>
      <c r="K906" s="3"/>
      <c r="L906" s="3"/>
      <c r="M906" s="3"/>
      <c r="N906" s="3"/>
      <c r="O906" s="3"/>
      <c r="P906" s="3"/>
      <c r="Q906" s="3"/>
      <c r="R906" s="3"/>
      <c r="S906" s="8"/>
      <c r="T906" s="9"/>
      <c r="U906" s="10"/>
      <c r="V906" s="3"/>
      <c r="W906" s="3"/>
      <c r="X906" s="3"/>
      <c r="Y906" s="3"/>
      <c r="Z906" s="3"/>
    </row>
    <row r="907" ht="11.25" customHeight="1">
      <c r="A907" s="6"/>
      <c r="B907" s="6"/>
      <c r="C907" s="14"/>
      <c r="D907" s="14"/>
      <c r="E907" s="7"/>
      <c r="F907" s="3"/>
      <c r="G907" s="3"/>
      <c r="H907" s="3"/>
      <c r="I907" s="3"/>
      <c r="J907" s="3"/>
      <c r="K907" s="3"/>
      <c r="L907" s="3"/>
      <c r="M907" s="3"/>
      <c r="N907" s="3"/>
      <c r="O907" s="3"/>
      <c r="P907" s="3"/>
      <c r="Q907" s="3"/>
      <c r="R907" s="3"/>
      <c r="S907" s="8"/>
      <c r="T907" s="9"/>
      <c r="U907" s="10"/>
      <c r="V907" s="3"/>
      <c r="W907" s="3"/>
      <c r="X907" s="3"/>
      <c r="Y907" s="3"/>
      <c r="Z907" s="3"/>
    </row>
    <row r="908" ht="11.25" customHeight="1">
      <c r="A908" s="6"/>
      <c r="B908" s="6"/>
      <c r="C908" s="14"/>
      <c r="D908" s="14"/>
      <c r="E908" s="7"/>
      <c r="F908" s="3"/>
      <c r="G908" s="3"/>
      <c r="H908" s="3"/>
      <c r="I908" s="3"/>
      <c r="J908" s="3"/>
      <c r="K908" s="3"/>
      <c r="L908" s="3"/>
      <c r="M908" s="3"/>
      <c r="N908" s="3"/>
      <c r="O908" s="3"/>
      <c r="P908" s="3"/>
      <c r="Q908" s="3"/>
      <c r="R908" s="3"/>
      <c r="S908" s="8"/>
      <c r="T908" s="9"/>
      <c r="U908" s="10"/>
      <c r="V908" s="3"/>
      <c r="W908" s="3"/>
      <c r="X908" s="3"/>
      <c r="Y908" s="3"/>
      <c r="Z908" s="3"/>
    </row>
    <row r="909" ht="11.25" customHeight="1">
      <c r="A909" s="6"/>
      <c r="B909" s="6"/>
      <c r="C909" s="14"/>
      <c r="D909" s="14"/>
      <c r="E909" s="7"/>
      <c r="F909" s="3"/>
      <c r="G909" s="3"/>
      <c r="H909" s="3"/>
      <c r="I909" s="3"/>
      <c r="J909" s="3"/>
      <c r="K909" s="3"/>
      <c r="L909" s="3"/>
      <c r="M909" s="3"/>
      <c r="N909" s="3"/>
      <c r="O909" s="3"/>
      <c r="P909" s="3"/>
      <c r="Q909" s="3"/>
      <c r="R909" s="3"/>
      <c r="S909" s="8"/>
      <c r="T909" s="9"/>
      <c r="U909" s="10"/>
      <c r="V909" s="3"/>
      <c r="W909" s="3"/>
      <c r="X909" s="3"/>
      <c r="Y909" s="3"/>
      <c r="Z909" s="3"/>
    </row>
    <row r="910" ht="11.25" customHeight="1">
      <c r="A910" s="6"/>
      <c r="B910" s="6"/>
      <c r="C910" s="14"/>
      <c r="D910" s="14"/>
      <c r="E910" s="7"/>
      <c r="F910" s="3"/>
      <c r="G910" s="3"/>
      <c r="H910" s="3"/>
      <c r="I910" s="3"/>
      <c r="J910" s="3"/>
      <c r="K910" s="3"/>
      <c r="L910" s="3"/>
      <c r="M910" s="3"/>
      <c r="N910" s="3"/>
      <c r="O910" s="3"/>
      <c r="P910" s="3"/>
      <c r="Q910" s="3"/>
      <c r="R910" s="3"/>
      <c r="S910" s="8"/>
      <c r="T910" s="9"/>
      <c r="U910" s="10"/>
      <c r="V910" s="3"/>
      <c r="W910" s="3"/>
      <c r="X910" s="3"/>
      <c r="Y910" s="3"/>
      <c r="Z910" s="3"/>
    </row>
    <row r="911" ht="11.25" customHeight="1">
      <c r="A911" s="6"/>
      <c r="B911" s="6"/>
      <c r="C911" s="14"/>
      <c r="D911" s="14"/>
      <c r="E911" s="7"/>
      <c r="F911" s="3"/>
      <c r="G911" s="3"/>
      <c r="H911" s="3"/>
      <c r="I911" s="3"/>
      <c r="J911" s="3"/>
      <c r="K911" s="3"/>
      <c r="L911" s="3"/>
      <c r="M911" s="3"/>
      <c r="N911" s="3"/>
      <c r="O911" s="3"/>
      <c r="P911" s="3"/>
      <c r="Q911" s="3"/>
      <c r="R911" s="3"/>
      <c r="S911" s="8"/>
      <c r="T911" s="9"/>
      <c r="U911" s="10"/>
      <c r="V911" s="3"/>
      <c r="W911" s="3"/>
      <c r="X911" s="3"/>
      <c r="Y911" s="3"/>
      <c r="Z911" s="3"/>
    </row>
    <row r="912" ht="11.25" customHeight="1">
      <c r="A912" s="6"/>
      <c r="B912" s="6"/>
      <c r="C912" s="14"/>
      <c r="D912" s="14"/>
      <c r="E912" s="7"/>
      <c r="F912" s="3"/>
      <c r="G912" s="3"/>
      <c r="H912" s="3"/>
      <c r="I912" s="3"/>
      <c r="J912" s="3"/>
      <c r="K912" s="3"/>
      <c r="L912" s="3"/>
      <c r="M912" s="3"/>
      <c r="N912" s="3"/>
      <c r="O912" s="3"/>
      <c r="P912" s="3"/>
      <c r="Q912" s="3"/>
      <c r="R912" s="3"/>
      <c r="S912" s="8"/>
      <c r="T912" s="9"/>
      <c r="U912" s="10"/>
      <c r="V912" s="3"/>
      <c r="W912" s="3"/>
      <c r="X912" s="3"/>
      <c r="Y912" s="3"/>
      <c r="Z912" s="3"/>
    </row>
    <row r="913" ht="11.25" customHeight="1">
      <c r="A913" s="6"/>
      <c r="B913" s="6"/>
      <c r="C913" s="14"/>
      <c r="D913" s="14"/>
      <c r="E913" s="7"/>
      <c r="F913" s="3"/>
      <c r="G913" s="3"/>
      <c r="H913" s="3"/>
      <c r="I913" s="3"/>
      <c r="J913" s="3"/>
      <c r="K913" s="3"/>
      <c r="L913" s="3"/>
      <c r="M913" s="3"/>
      <c r="N913" s="3"/>
      <c r="O913" s="3"/>
      <c r="P913" s="3"/>
      <c r="Q913" s="3"/>
      <c r="R913" s="3"/>
      <c r="S913" s="8"/>
      <c r="T913" s="9"/>
      <c r="U913" s="10"/>
      <c r="V913" s="3"/>
      <c r="W913" s="3"/>
      <c r="X913" s="3"/>
      <c r="Y913" s="3"/>
      <c r="Z913" s="3"/>
    </row>
    <row r="914" ht="11.25" customHeight="1">
      <c r="A914" s="6"/>
      <c r="B914" s="6"/>
      <c r="C914" s="14"/>
      <c r="D914" s="14"/>
      <c r="E914" s="7"/>
      <c r="F914" s="3"/>
      <c r="G914" s="3"/>
      <c r="H914" s="3"/>
      <c r="I914" s="3"/>
      <c r="J914" s="3"/>
      <c r="K914" s="3"/>
      <c r="L914" s="3"/>
      <c r="M914" s="3"/>
      <c r="N914" s="3"/>
      <c r="O914" s="3"/>
      <c r="P914" s="3"/>
      <c r="Q914" s="3"/>
      <c r="R914" s="3"/>
      <c r="S914" s="8"/>
      <c r="T914" s="9"/>
      <c r="U914" s="10"/>
      <c r="V914" s="3"/>
      <c r="W914" s="3"/>
      <c r="X914" s="3"/>
      <c r="Y914" s="3"/>
      <c r="Z914" s="3"/>
    </row>
    <row r="915" ht="11.25" customHeight="1">
      <c r="A915" s="6"/>
      <c r="B915" s="6"/>
      <c r="C915" s="14"/>
      <c r="D915" s="14"/>
      <c r="E915" s="7"/>
      <c r="F915" s="3"/>
      <c r="G915" s="3"/>
      <c r="H915" s="3"/>
      <c r="I915" s="3"/>
      <c r="J915" s="3"/>
      <c r="K915" s="3"/>
      <c r="L915" s="3"/>
      <c r="M915" s="3"/>
      <c r="N915" s="3"/>
      <c r="O915" s="3"/>
      <c r="P915" s="3"/>
      <c r="Q915" s="3"/>
      <c r="R915" s="3"/>
      <c r="S915" s="8"/>
      <c r="T915" s="9"/>
      <c r="U915" s="10"/>
      <c r="V915" s="3"/>
      <c r="W915" s="3"/>
      <c r="X915" s="3"/>
      <c r="Y915" s="3"/>
      <c r="Z915" s="3"/>
    </row>
    <row r="916" ht="11.25" customHeight="1">
      <c r="A916" s="6"/>
      <c r="B916" s="6"/>
      <c r="C916" s="14"/>
      <c r="D916" s="14"/>
      <c r="E916" s="7"/>
      <c r="F916" s="3"/>
      <c r="G916" s="3"/>
      <c r="H916" s="3"/>
      <c r="I916" s="3"/>
      <c r="J916" s="3"/>
      <c r="K916" s="3"/>
      <c r="L916" s="3"/>
      <c r="M916" s="3"/>
      <c r="N916" s="3"/>
      <c r="O916" s="3"/>
      <c r="P916" s="3"/>
      <c r="Q916" s="3"/>
      <c r="R916" s="3"/>
      <c r="S916" s="8"/>
      <c r="T916" s="9"/>
      <c r="U916" s="10"/>
      <c r="V916" s="3"/>
      <c r="W916" s="3"/>
      <c r="X916" s="3"/>
      <c r="Y916" s="3"/>
      <c r="Z916" s="3"/>
    </row>
    <row r="917" ht="11.25" customHeight="1">
      <c r="A917" s="6"/>
      <c r="B917" s="6"/>
      <c r="C917" s="14"/>
      <c r="D917" s="14"/>
      <c r="E917" s="7"/>
      <c r="F917" s="3"/>
      <c r="G917" s="3"/>
      <c r="H917" s="3"/>
      <c r="I917" s="3"/>
      <c r="J917" s="3"/>
      <c r="K917" s="3"/>
      <c r="L917" s="3"/>
      <c r="M917" s="3"/>
      <c r="N917" s="3"/>
      <c r="O917" s="3"/>
      <c r="P917" s="3"/>
      <c r="Q917" s="3"/>
      <c r="R917" s="3"/>
      <c r="S917" s="8"/>
      <c r="T917" s="9"/>
      <c r="U917" s="10"/>
      <c r="V917" s="3"/>
      <c r="W917" s="3"/>
      <c r="X917" s="3"/>
      <c r="Y917" s="3"/>
      <c r="Z917" s="3"/>
    </row>
    <row r="918" ht="11.25" customHeight="1">
      <c r="A918" s="6"/>
      <c r="B918" s="6"/>
      <c r="C918" s="14"/>
      <c r="D918" s="14"/>
      <c r="E918" s="7"/>
      <c r="F918" s="3"/>
      <c r="G918" s="3"/>
      <c r="H918" s="3"/>
      <c r="I918" s="3"/>
      <c r="J918" s="3"/>
      <c r="K918" s="3"/>
      <c r="L918" s="3"/>
      <c r="M918" s="3"/>
      <c r="N918" s="3"/>
      <c r="O918" s="3"/>
      <c r="P918" s="3"/>
      <c r="Q918" s="3"/>
      <c r="R918" s="3"/>
      <c r="S918" s="8"/>
      <c r="T918" s="9"/>
      <c r="U918" s="10"/>
      <c r="V918" s="3"/>
      <c r="W918" s="3"/>
      <c r="X918" s="3"/>
      <c r="Y918" s="3"/>
      <c r="Z918" s="3"/>
    </row>
    <row r="919" ht="11.25" customHeight="1">
      <c r="A919" s="6"/>
      <c r="B919" s="6"/>
      <c r="C919" s="14"/>
      <c r="D919" s="14"/>
      <c r="E919" s="7"/>
      <c r="F919" s="3"/>
      <c r="G919" s="3"/>
      <c r="H919" s="3"/>
      <c r="I919" s="3"/>
      <c r="J919" s="3"/>
      <c r="K919" s="3"/>
      <c r="L919" s="3"/>
      <c r="M919" s="3"/>
      <c r="N919" s="3"/>
      <c r="O919" s="3"/>
      <c r="P919" s="3"/>
      <c r="Q919" s="3"/>
      <c r="R919" s="3"/>
      <c r="S919" s="8"/>
      <c r="T919" s="9"/>
      <c r="U919" s="10"/>
      <c r="V919" s="3"/>
      <c r="W919" s="3"/>
      <c r="X919" s="3"/>
      <c r="Y919" s="3"/>
      <c r="Z919" s="3"/>
    </row>
    <row r="920" ht="11.25" customHeight="1">
      <c r="A920" s="6"/>
      <c r="B920" s="6"/>
      <c r="C920" s="14"/>
      <c r="D920" s="14"/>
      <c r="E920" s="7"/>
      <c r="F920" s="3"/>
      <c r="G920" s="3"/>
      <c r="H920" s="3"/>
      <c r="I920" s="3"/>
      <c r="J920" s="3"/>
      <c r="K920" s="3"/>
      <c r="L920" s="3"/>
      <c r="M920" s="3"/>
      <c r="N920" s="3"/>
      <c r="O920" s="3"/>
      <c r="P920" s="3"/>
      <c r="Q920" s="3"/>
      <c r="R920" s="3"/>
      <c r="S920" s="8"/>
      <c r="T920" s="9"/>
      <c r="U920" s="10"/>
      <c r="V920" s="3"/>
      <c r="W920" s="3"/>
      <c r="X920" s="3"/>
      <c r="Y920" s="3"/>
      <c r="Z920" s="3"/>
    </row>
    <row r="921" ht="11.25" customHeight="1">
      <c r="A921" s="6"/>
      <c r="B921" s="6"/>
      <c r="C921" s="14"/>
      <c r="D921" s="14"/>
      <c r="E921" s="7"/>
      <c r="F921" s="3"/>
      <c r="G921" s="3"/>
      <c r="H921" s="3"/>
      <c r="I921" s="3"/>
      <c r="J921" s="3"/>
      <c r="K921" s="3"/>
      <c r="L921" s="3"/>
      <c r="M921" s="3"/>
      <c r="N921" s="3"/>
      <c r="O921" s="3"/>
      <c r="P921" s="3"/>
      <c r="Q921" s="3"/>
      <c r="R921" s="3"/>
      <c r="S921" s="8"/>
      <c r="T921" s="9"/>
      <c r="U921" s="10"/>
      <c r="V921" s="3"/>
      <c r="W921" s="3"/>
      <c r="X921" s="3"/>
      <c r="Y921" s="3"/>
      <c r="Z921" s="3"/>
    </row>
    <row r="922" ht="11.25" customHeight="1">
      <c r="A922" s="6"/>
      <c r="B922" s="6"/>
      <c r="C922" s="14"/>
      <c r="D922" s="14"/>
      <c r="E922" s="7"/>
      <c r="F922" s="3"/>
      <c r="G922" s="3"/>
      <c r="H922" s="3"/>
      <c r="I922" s="3"/>
      <c r="J922" s="3"/>
      <c r="K922" s="3"/>
      <c r="L922" s="3"/>
      <c r="M922" s="3"/>
      <c r="N922" s="3"/>
      <c r="O922" s="3"/>
      <c r="P922" s="3"/>
      <c r="Q922" s="3"/>
      <c r="R922" s="3"/>
      <c r="S922" s="8"/>
      <c r="T922" s="9"/>
      <c r="U922" s="10"/>
      <c r="V922" s="3"/>
      <c r="W922" s="3"/>
      <c r="X922" s="3"/>
      <c r="Y922" s="3"/>
      <c r="Z922" s="3"/>
    </row>
    <row r="923" ht="11.25" customHeight="1">
      <c r="A923" s="6"/>
      <c r="B923" s="6"/>
      <c r="C923" s="14"/>
      <c r="D923" s="14"/>
      <c r="E923" s="7"/>
      <c r="F923" s="3"/>
      <c r="G923" s="3"/>
      <c r="H923" s="3"/>
      <c r="I923" s="3"/>
      <c r="J923" s="3"/>
      <c r="K923" s="3"/>
      <c r="L923" s="3"/>
      <c r="M923" s="3"/>
      <c r="N923" s="3"/>
      <c r="O923" s="3"/>
      <c r="P923" s="3"/>
      <c r="Q923" s="3"/>
      <c r="R923" s="3"/>
      <c r="S923" s="8"/>
      <c r="T923" s="9"/>
      <c r="U923" s="10"/>
      <c r="V923" s="3"/>
      <c r="W923" s="3"/>
      <c r="X923" s="3"/>
      <c r="Y923" s="3"/>
      <c r="Z923" s="3"/>
    </row>
    <row r="924" ht="11.25" customHeight="1">
      <c r="A924" s="6"/>
      <c r="B924" s="6"/>
      <c r="C924" s="14"/>
      <c r="D924" s="14"/>
      <c r="E924" s="7"/>
      <c r="F924" s="3"/>
      <c r="G924" s="3"/>
      <c r="H924" s="3"/>
      <c r="I924" s="3"/>
      <c r="J924" s="3"/>
      <c r="K924" s="3"/>
      <c r="L924" s="3"/>
      <c r="M924" s="3"/>
      <c r="N924" s="3"/>
      <c r="O924" s="3"/>
      <c r="P924" s="3"/>
      <c r="Q924" s="3"/>
      <c r="R924" s="3"/>
      <c r="S924" s="8"/>
      <c r="T924" s="9"/>
      <c r="U924" s="10"/>
      <c r="V924" s="3"/>
      <c r="W924" s="3"/>
      <c r="X924" s="3"/>
      <c r="Y924" s="3"/>
      <c r="Z924" s="3"/>
    </row>
    <row r="925" ht="11.25" customHeight="1">
      <c r="A925" s="6"/>
      <c r="B925" s="6"/>
      <c r="C925" s="14"/>
      <c r="D925" s="14"/>
      <c r="E925" s="7"/>
      <c r="F925" s="3"/>
      <c r="G925" s="3"/>
      <c r="H925" s="3"/>
      <c r="I925" s="3"/>
      <c r="J925" s="3"/>
      <c r="K925" s="3"/>
      <c r="L925" s="3"/>
      <c r="M925" s="3"/>
      <c r="N925" s="3"/>
      <c r="O925" s="3"/>
      <c r="P925" s="3"/>
      <c r="Q925" s="3"/>
      <c r="R925" s="3"/>
      <c r="S925" s="8"/>
      <c r="T925" s="9"/>
      <c r="U925" s="10"/>
      <c r="V925" s="3"/>
      <c r="W925" s="3"/>
      <c r="X925" s="3"/>
      <c r="Y925" s="3"/>
      <c r="Z925" s="3"/>
    </row>
    <row r="926" ht="11.25" customHeight="1">
      <c r="A926" s="6"/>
      <c r="B926" s="6"/>
      <c r="C926" s="14"/>
      <c r="D926" s="14"/>
      <c r="E926" s="7"/>
      <c r="F926" s="3"/>
      <c r="G926" s="3"/>
      <c r="H926" s="3"/>
      <c r="I926" s="3"/>
      <c r="J926" s="3"/>
      <c r="K926" s="3"/>
      <c r="L926" s="3"/>
      <c r="M926" s="3"/>
      <c r="N926" s="3"/>
      <c r="O926" s="3"/>
      <c r="P926" s="3"/>
      <c r="Q926" s="3"/>
      <c r="R926" s="3"/>
      <c r="S926" s="8"/>
      <c r="T926" s="9"/>
      <c r="U926" s="10"/>
      <c r="V926" s="3"/>
      <c r="W926" s="3"/>
      <c r="X926" s="3"/>
      <c r="Y926" s="3"/>
      <c r="Z926" s="3"/>
    </row>
    <row r="927" ht="11.25" customHeight="1">
      <c r="A927" s="6"/>
      <c r="B927" s="6"/>
      <c r="C927" s="14"/>
      <c r="D927" s="14"/>
      <c r="E927" s="7"/>
      <c r="F927" s="3"/>
      <c r="G927" s="3"/>
      <c r="H927" s="3"/>
      <c r="I927" s="3"/>
      <c r="J927" s="3"/>
      <c r="K927" s="3"/>
      <c r="L927" s="3"/>
      <c r="M927" s="3"/>
      <c r="N927" s="3"/>
      <c r="O927" s="3"/>
      <c r="P927" s="3"/>
      <c r="Q927" s="3"/>
      <c r="R927" s="3"/>
      <c r="S927" s="8"/>
      <c r="T927" s="9"/>
      <c r="U927" s="10"/>
      <c r="V927" s="3"/>
      <c r="W927" s="3"/>
      <c r="X927" s="3"/>
      <c r="Y927" s="3"/>
      <c r="Z927" s="3"/>
    </row>
    <row r="928" ht="11.25" customHeight="1">
      <c r="A928" s="6"/>
      <c r="B928" s="6"/>
      <c r="C928" s="14"/>
      <c r="D928" s="14"/>
      <c r="E928" s="7"/>
      <c r="F928" s="3"/>
      <c r="G928" s="3"/>
      <c r="H928" s="3"/>
      <c r="I928" s="3"/>
      <c r="J928" s="3"/>
      <c r="K928" s="3"/>
      <c r="L928" s="3"/>
      <c r="M928" s="3"/>
      <c r="N928" s="3"/>
      <c r="O928" s="3"/>
      <c r="P928" s="3"/>
      <c r="Q928" s="3"/>
      <c r="R928" s="3"/>
      <c r="S928" s="8"/>
      <c r="T928" s="9"/>
      <c r="U928" s="10"/>
      <c r="V928" s="3"/>
      <c r="W928" s="3"/>
      <c r="X928" s="3"/>
      <c r="Y928" s="3"/>
      <c r="Z928" s="3"/>
    </row>
    <row r="929" ht="11.25" customHeight="1">
      <c r="A929" s="6"/>
      <c r="B929" s="6"/>
      <c r="C929" s="14"/>
      <c r="D929" s="14"/>
      <c r="E929" s="7"/>
      <c r="F929" s="3"/>
      <c r="G929" s="3"/>
      <c r="H929" s="3"/>
      <c r="I929" s="3"/>
      <c r="J929" s="3"/>
      <c r="K929" s="3"/>
      <c r="L929" s="3"/>
      <c r="M929" s="3"/>
      <c r="N929" s="3"/>
      <c r="O929" s="3"/>
      <c r="P929" s="3"/>
      <c r="Q929" s="3"/>
      <c r="R929" s="3"/>
      <c r="S929" s="8"/>
      <c r="T929" s="9"/>
      <c r="U929" s="10"/>
      <c r="V929" s="3"/>
      <c r="W929" s="3"/>
      <c r="X929" s="3"/>
      <c r="Y929" s="3"/>
      <c r="Z929" s="3"/>
    </row>
    <row r="930" ht="11.25" customHeight="1">
      <c r="A930" s="6"/>
      <c r="B930" s="6"/>
      <c r="C930" s="14"/>
      <c r="D930" s="14"/>
      <c r="E930" s="7"/>
      <c r="F930" s="3"/>
      <c r="G930" s="3"/>
      <c r="H930" s="3"/>
      <c r="I930" s="3"/>
      <c r="J930" s="3"/>
      <c r="K930" s="3"/>
      <c r="L930" s="3"/>
      <c r="M930" s="3"/>
      <c r="N930" s="3"/>
      <c r="O930" s="3"/>
      <c r="P930" s="3"/>
      <c r="Q930" s="3"/>
      <c r="R930" s="3"/>
      <c r="S930" s="8"/>
      <c r="T930" s="9"/>
      <c r="U930" s="10"/>
      <c r="V930" s="3"/>
      <c r="W930" s="3"/>
      <c r="X930" s="3"/>
      <c r="Y930" s="3"/>
      <c r="Z930" s="3"/>
    </row>
    <row r="931" ht="11.25" customHeight="1">
      <c r="A931" s="6"/>
      <c r="B931" s="6"/>
      <c r="C931" s="14"/>
      <c r="D931" s="14"/>
      <c r="E931" s="7"/>
      <c r="F931" s="3"/>
      <c r="G931" s="3"/>
      <c r="H931" s="3"/>
      <c r="I931" s="3"/>
      <c r="J931" s="3"/>
      <c r="K931" s="3"/>
      <c r="L931" s="3"/>
      <c r="M931" s="3"/>
      <c r="N931" s="3"/>
      <c r="O931" s="3"/>
      <c r="P931" s="3"/>
      <c r="Q931" s="3"/>
      <c r="R931" s="3"/>
      <c r="S931" s="8"/>
      <c r="T931" s="9"/>
      <c r="U931" s="10"/>
      <c r="V931" s="3"/>
      <c r="W931" s="3"/>
      <c r="X931" s="3"/>
      <c r="Y931" s="3"/>
      <c r="Z931" s="3"/>
    </row>
    <row r="932" ht="11.25" customHeight="1">
      <c r="A932" s="6"/>
      <c r="B932" s="6"/>
      <c r="C932" s="14"/>
      <c r="D932" s="14"/>
      <c r="E932" s="7"/>
      <c r="F932" s="3"/>
      <c r="G932" s="3"/>
      <c r="H932" s="3"/>
      <c r="I932" s="3"/>
      <c r="J932" s="3"/>
      <c r="K932" s="3"/>
      <c r="L932" s="3"/>
      <c r="M932" s="3"/>
      <c r="N932" s="3"/>
      <c r="O932" s="3"/>
      <c r="P932" s="3"/>
      <c r="Q932" s="3"/>
      <c r="R932" s="3"/>
      <c r="S932" s="8"/>
      <c r="T932" s="9"/>
      <c r="U932" s="10"/>
      <c r="V932" s="3"/>
      <c r="W932" s="3"/>
      <c r="X932" s="3"/>
      <c r="Y932" s="3"/>
      <c r="Z932" s="3"/>
    </row>
    <row r="933" ht="11.25" customHeight="1">
      <c r="A933" s="6"/>
      <c r="B933" s="6"/>
      <c r="C933" s="14"/>
      <c r="D933" s="14"/>
      <c r="E933" s="7"/>
      <c r="F933" s="3"/>
      <c r="G933" s="3"/>
      <c r="H933" s="3"/>
      <c r="I933" s="3"/>
      <c r="J933" s="3"/>
      <c r="K933" s="3"/>
      <c r="L933" s="3"/>
      <c r="M933" s="3"/>
      <c r="N933" s="3"/>
      <c r="O933" s="3"/>
      <c r="P933" s="3"/>
      <c r="Q933" s="3"/>
      <c r="R933" s="3"/>
      <c r="S933" s="8"/>
      <c r="T933" s="9"/>
      <c r="U933" s="10"/>
      <c r="V933" s="3"/>
      <c r="W933" s="3"/>
      <c r="X933" s="3"/>
      <c r="Y933" s="3"/>
      <c r="Z933" s="3"/>
    </row>
    <row r="934" ht="11.25" customHeight="1">
      <c r="A934" s="6"/>
      <c r="B934" s="6"/>
      <c r="C934" s="14"/>
      <c r="D934" s="14"/>
      <c r="E934" s="7"/>
      <c r="F934" s="3"/>
      <c r="G934" s="3"/>
      <c r="H934" s="3"/>
      <c r="I934" s="3"/>
      <c r="J934" s="3"/>
      <c r="K934" s="3"/>
      <c r="L934" s="3"/>
      <c r="M934" s="3"/>
      <c r="N934" s="3"/>
      <c r="O934" s="3"/>
      <c r="P934" s="3"/>
      <c r="Q934" s="3"/>
      <c r="R934" s="3"/>
      <c r="S934" s="8"/>
      <c r="T934" s="9"/>
      <c r="U934" s="10"/>
      <c r="V934" s="3"/>
      <c r="W934" s="3"/>
      <c r="X934" s="3"/>
      <c r="Y934" s="3"/>
      <c r="Z934" s="3"/>
    </row>
    <row r="935" ht="11.25" customHeight="1">
      <c r="A935" s="6"/>
      <c r="B935" s="6"/>
      <c r="C935" s="14"/>
      <c r="D935" s="14"/>
      <c r="E935" s="7"/>
      <c r="F935" s="3"/>
      <c r="G935" s="3"/>
      <c r="H935" s="3"/>
      <c r="I935" s="3"/>
      <c r="J935" s="3"/>
      <c r="K935" s="3"/>
      <c r="L935" s="3"/>
      <c r="M935" s="3"/>
      <c r="N935" s="3"/>
      <c r="O935" s="3"/>
      <c r="P935" s="3"/>
      <c r="Q935" s="3"/>
      <c r="R935" s="3"/>
      <c r="S935" s="8"/>
      <c r="T935" s="9"/>
      <c r="U935" s="10"/>
      <c r="V935" s="3"/>
      <c r="W935" s="3"/>
      <c r="X935" s="3"/>
      <c r="Y935" s="3"/>
      <c r="Z935" s="3"/>
    </row>
    <row r="936" ht="11.25" customHeight="1">
      <c r="A936" s="6"/>
      <c r="B936" s="6"/>
      <c r="C936" s="14"/>
      <c r="D936" s="14"/>
      <c r="E936" s="7"/>
      <c r="F936" s="3"/>
      <c r="G936" s="3"/>
      <c r="H936" s="3"/>
      <c r="I936" s="3"/>
      <c r="J936" s="3"/>
      <c r="K936" s="3"/>
      <c r="L936" s="3"/>
      <c r="M936" s="3"/>
      <c r="N936" s="3"/>
      <c r="O936" s="3"/>
      <c r="P936" s="3"/>
      <c r="Q936" s="3"/>
      <c r="R936" s="3"/>
      <c r="S936" s="8"/>
      <c r="T936" s="9"/>
      <c r="U936" s="10"/>
      <c r="V936" s="3"/>
      <c r="W936" s="3"/>
      <c r="X936" s="3"/>
      <c r="Y936" s="3"/>
      <c r="Z936" s="3"/>
    </row>
    <row r="937" ht="11.25" customHeight="1">
      <c r="A937" s="6"/>
      <c r="B937" s="6"/>
      <c r="C937" s="14"/>
      <c r="D937" s="14"/>
      <c r="E937" s="7"/>
      <c r="F937" s="3"/>
      <c r="G937" s="3"/>
      <c r="H937" s="3"/>
      <c r="I937" s="3"/>
      <c r="J937" s="3"/>
      <c r="K937" s="3"/>
      <c r="L937" s="3"/>
      <c r="M937" s="3"/>
      <c r="N937" s="3"/>
      <c r="O937" s="3"/>
      <c r="P937" s="3"/>
      <c r="Q937" s="3"/>
      <c r="R937" s="3"/>
      <c r="S937" s="8"/>
      <c r="T937" s="9"/>
      <c r="U937" s="10"/>
      <c r="V937" s="3"/>
      <c r="W937" s="3"/>
      <c r="X937" s="3"/>
      <c r="Y937" s="3"/>
      <c r="Z937" s="3"/>
    </row>
    <row r="938" ht="11.25" customHeight="1">
      <c r="A938" s="6"/>
      <c r="B938" s="6"/>
      <c r="C938" s="14"/>
      <c r="D938" s="14"/>
      <c r="E938" s="7"/>
      <c r="F938" s="3"/>
      <c r="G938" s="3"/>
      <c r="H938" s="3"/>
      <c r="I938" s="3"/>
      <c r="J938" s="3"/>
      <c r="K938" s="3"/>
      <c r="L938" s="3"/>
      <c r="M938" s="3"/>
      <c r="N938" s="3"/>
      <c r="O938" s="3"/>
      <c r="P938" s="3"/>
      <c r="Q938" s="3"/>
      <c r="R938" s="3"/>
      <c r="S938" s="8"/>
      <c r="T938" s="9"/>
      <c r="U938" s="10"/>
      <c r="V938" s="3"/>
      <c r="W938" s="3"/>
      <c r="X938" s="3"/>
      <c r="Y938" s="3"/>
      <c r="Z938" s="3"/>
    </row>
    <row r="939" ht="11.25" customHeight="1">
      <c r="A939" s="6"/>
      <c r="B939" s="6"/>
      <c r="C939" s="14"/>
      <c r="D939" s="14"/>
      <c r="E939" s="7"/>
      <c r="F939" s="3"/>
      <c r="G939" s="3"/>
      <c r="H939" s="3"/>
      <c r="I939" s="3"/>
      <c r="J939" s="3"/>
      <c r="K939" s="3"/>
      <c r="L939" s="3"/>
      <c r="M939" s="3"/>
      <c r="N939" s="3"/>
      <c r="O939" s="3"/>
      <c r="P939" s="3"/>
      <c r="Q939" s="3"/>
      <c r="R939" s="3"/>
      <c r="S939" s="8"/>
      <c r="T939" s="9"/>
      <c r="U939" s="10"/>
      <c r="V939" s="3"/>
      <c r="W939" s="3"/>
      <c r="X939" s="3"/>
      <c r="Y939" s="3"/>
      <c r="Z939" s="3"/>
    </row>
    <row r="940" ht="11.25" customHeight="1">
      <c r="A940" s="6"/>
      <c r="B940" s="6"/>
      <c r="C940" s="14"/>
      <c r="D940" s="14"/>
      <c r="E940" s="7"/>
      <c r="F940" s="3"/>
      <c r="G940" s="3"/>
      <c r="H940" s="3"/>
      <c r="I940" s="3"/>
      <c r="J940" s="3"/>
      <c r="K940" s="3"/>
      <c r="L940" s="3"/>
      <c r="M940" s="3"/>
      <c r="N940" s="3"/>
      <c r="O940" s="3"/>
      <c r="P940" s="3"/>
      <c r="Q940" s="3"/>
      <c r="R940" s="3"/>
      <c r="S940" s="8"/>
      <c r="T940" s="9"/>
      <c r="U940" s="10"/>
      <c r="V940" s="3"/>
      <c r="W940" s="3"/>
      <c r="X940" s="3"/>
      <c r="Y940" s="3"/>
      <c r="Z940" s="3"/>
    </row>
    <row r="941" ht="11.25" customHeight="1">
      <c r="A941" s="6"/>
      <c r="B941" s="6"/>
      <c r="C941" s="14"/>
      <c r="D941" s="14"/>
      <c r="E941" s="7"/>
      <c r="F941" s="3"/>
      <c r="G941" s="3"/>
      <c r="H941" s="3"/>
      <c r="I941" s="3"/>
      <c r="J941" s="3"/>
      <c r="K941" s="3"/>
      <c r="L941" s="3"/>
      <c r="M941" s="3"/>
      <c r="N941" s="3"/>
      <c r="O941" s="3"/>
      <c r="P941" s="3"/>
      <c r="Q941" s="3"/>
      <c r="R941" s="3"/>
      <c r="S941" s="8"/>
      <c r="T941" s="9"/>
      <c r="U941" s="10"/>
      <c r="V941" s="3"/>
      <c r="W941" s="3"/>
      <c r="X941" s="3"/>
      <c r="Y941" s="3"/>
      <c r="Z941" s="3"/>
    </row>
    <row r="942" ht="11.25" customHeight="1">
      <c r="A942" s="6"/>
      <c r="B942" s="6"/>
      <c r="C942" s="14"/>
      <c r="D942" s="14"/>
      <c r="E942" s="7"/>
      <c r="F942" s="3"/>
      <c r="G942" s="3"/>
      <c r="H942" s="3"/>
      <c r="I942" s="3"/>
      <c r="J942" s="3"/>
      <c r="K942" s="3"/>
      <c r="L942" s="3"/>
      <c r="M942" s="3"/>
      <c r="N942" s="3"/>
      <c r="O942" s="3"/>
      <c r="P942" s="3"/>
      <c r="Q942" s="3"/>
      <c r="R942" s="3"/>
      <c r="S942" s="8"/>
      <c r="T942" s="9"/>
      <c r="U942" s="10"/>
      <c r="V942" s="3"/>
      <c r="W942" s="3"/>
      <c r="X942" s="3"/>
      <c r="Y942" s="3"/>
      <c r="Z942" s="3"/>
    </row>
    <row r="943" ht="11.25" customHeight="1">
      <c r="A943" s="6"/>
      <c r="B943" s="6"/>
      <c r="C943" s="14"/>
      <c r="D943" s="14"/>
      <c r="E943" s="7"/>
      <c r="F943" s="3"/>
      <c r="G943" s="3"/>
      <c r="H943" s="3"/>
      <c r="I943" s="3"/>
      <c r="J943" s="3"/>
      <c r="K943" s="3"/>
      <c r="L943" s="3"/>
      <c r="M943" s="3"/>
      <c r="N943" s="3"/>
      <c r="O943" s="3"/>
      <c r="P943" s="3"/>
      <c r="Q943" s="3"/>
      <c r="R943" s="3"/>
      <c r="S943" s="8"/>
      <c r="T943" s="9"/>
      <c r="U943" s="10"/>
      <c r="V943" s="3"/>
      <c r="W943" s="3"/>
      <c r="X943" s="3"/>
      <c r="Y943" s="3"/>
      <c r="Z943" s="3"/>
    </row>
    <row r="944" ht="11.25" customHeight="1">
      <c r="A944" s="6"/>
      <c r="B944" s="6"/>
      <c r="C944" s="14"/>
      <c r="D944" s="14"/>
      <c r="E944" s="7"/>
      <c r="F944" s="3"/>
      <c r="G944" s="3"/>
      <c r="H944" s="3"/>
      <c r="I944" s="3"/>
      <c r="J944" s="3"/>
      <c r="K944" s="3"/>
      <c r="L944" s="3"/>
      <c r="M944" s="3"/>
      <c r="N944" s="3"/>
      <c r="O944" s="3"/>
      <c r="P944" s="3"/>
      <c r="Q944" s="3"/>
      <c r="R944" s="3"/>
      <c r="S944" s="8"/>
      <c r="T944" s="9"/>
      <c r="U944" s="10"/>
      <c r="V944" s="3"/>
      <c r="W944" s="3"/>
      <c r="X944" s="3"/>
      <c r="Y944" s="3"/>
      <c r="Z944" s="3"/>
    </row>
    <row r="945" ht="11.25" customHeight="1">
      <c r="A945" s="6"/>
      <c r="B945" s="6"/>
      <c r="C945" s="14"/>
      <c r="D945" s="14"/>
      <c r="E945" s="7"/>
      <c r="F945" s="3"/>
      <c r="G945" s="3"/>
      <c r="H945" s="3"/>
      <c r="I945" s="3"/>
      <c r="J945" s="3"/>
      <c r="K945" s="3"/>
      <c r="L945" s="3"/>
      <c r="M945" s="3"/>
      <c r="N945" s="3"/>
      <c r="O945" s="3"/>
      <c r="P945" s="3"/>
      <c r="Q945" s="3"/>
      <c r="R945" s="3"/>
      <c r="S945" s="8"/>
      <c r="T945" s="9"/>
      <c r="U945" s="10"/>
      <c r="V945" s="3"/>
      <c r="W945" s="3"/>
      <c r="X945" s="3"/>
      <c r="Y945" s="3"/>
      <c r="Z945" s="3"/>
    </row>
    <row r="946" ht="11.25" customHeight="1">
      <c r="A946" s="6"/>
      <c r="B946" s="6"/>
      <c r="C946" s="14"/>
      <c r="D946" s="14"/>
      <c r="E946" s="7"/>
      <c r="F946" s="3"/>
      <c r="G946" s="3"/>
      <c r="H946" s="3"/>
      <c r="I946" s="3"/>
      <c r="J946" s="3"/>
      <c r="K946" s="3"/>
      <c r="L946" s="3"/>
      <c r="M946" s="3"/>
      <c r="N946" s="3"/>
      <c r="O946" s="3"/>
      <c r="P946" s="3"/>
      <c r="Q946" s="3"/>
      <c r="R946" s="3"/>
      <c r="S946" s="8"/>
      <c r="T946" s="9"/>
      <c r="U946" s="10"/>
      <c r="V946" s="3"/>
      <c r="W946" s="3"/>
      <c r="X946" s="3"/>
      <c r="Y946" s="3"/>
      <c r="Z946" s="3"/>
    </row>
    <row r="947" ht="11.25" customHeight="1">
      <c r="A947" s="6"/>
      <c r="B947" s="6"/>
      <c r="C947" s="14"/>
      <c r="D947" s="14"/>
      <c r="E947" s="7"/>
      <c r="F947" s="3"/>
      <c r="G947" s="3"/>
      <c r="H947" s="3"/>
      <c r="I947" s="3"/>
      <c r="J947" s="3"/>
      <c r="K947" s="3"/>
      <c r="L947" s="3"/>
      <c r="M947" s="3"/>
      <c r="N947" s="3"/>
      <c r="O947" s="3"/>
      <c r="P947" s="3"/>
      <c r="Q947" s="3"/>
      <c r="R947" s="3"/>
      <c r="S947" s="8"/>
      <c r="T947" s="9"/>
      <c r="U947" s="10"/>
      <c r="V947" s="3"/>
      <c r="W947" s="3"/>
      <c r="X947" s="3"/>
      <c r="Y947" s="3"/>
      <c r="Z947" s="3"/>
    </row>
    <row r="948" ht="11.25" customHeight="1">
      <c r="A948" s="6"/>
      <c r="B948" s="6"/>
      <c r="C948" s="14"/>
      <c r="D948" s="14"/>
      <c r="E948" s="7"/>
      <c r="F948" s="3"/>
      <c r="G948" s="3"/>
      <c r="H948" s="3"/>
      <c r="I948" s="3"/>
      <c r="J948" s="3"/>
      <c r="K948" s="3"/>
      <c r="L948" s="3"/>
      <c r="M948" s="3"/>
      <c r="N948" s="3"/>
      <c r="O948" s="3"/>
      <c r="P948" s="3"/>
      <c r="Q948" s="3"/>
      <c r="R948" s="3"/>
      <c r="S948" s="8"/>
      <c r="T948" s="9"/>
      <c r="U948" s="10"/>
      <c r="V948" s="3"/>
      <c r="W948" s="3"/>
      <c r="X948" s="3"/>
      <c r="Y948" s="3"/>
      <c r="Z948" s="3"/>
    </row>
    <row r="949" ht="11.25" customHeight="1">
      <c r="A949" s="6"/>
      <c r="B949" s="6"/>
      <c r="C949" s="14"/>
      <c r="D949" s="14"/>
      <c r="E949" s="7"/>
      <c r="F949" s="3"/>
      <c r="G949" s="3"/>
      <c r="H949" s="3"/>
      <c r="I949" s="3"/>
      <c r="J949" s="3"/>
      <c r="K949" s="3"/>
      <c r="L949" s="3"/>
      <c r="M949" s="3"/>
      <c r="N949" s="3"/>
      <c r="O949" s="3"/>
      <c r="P949" s="3"/>
      <c r="Q949" s="3"/>
      <c r="R949" s="3"/>
      <c r="S949" s="8"/>
      <c r="T949" s="9"/>
      <c r="U949" s="10"/>
      <c r="V949" s="3"/>
      <c r="W949" s="3"/>
      <c r="X949" s="3"/>
      <c r="Y949" s="3"/>
      <c r="Z949" s="3"/>
    </row>
    <row r="950" ht="11.25" customHeight="1">
      <c r="A950" s="6"/>
      <c r="B950" s="6"/>
      <c r="C950" s="14"/>
      <c r="D950" s="14"/>
      <c r="E950" s="7"/>
      <c r="F950" s="3"/>
      <c r="G950" s="3"/>
      <c r="H950" s="3"/>
      <c r="I950" s="3"/>
      <c r="J950" s="3"/>
      <c r="K950" s="3"/>
      <c r="L950" s="3"/>
      <c r="M950" s="3"/>
      <c r="N950" s="3"/>
      <c r="O950" s="3"/>
      <c r="P950" s="3"/>
      <c r="Q950" s="3"/>
      <c r="R950" s="3"/>
      <c r="S950" s="8"/>
      <c r="T950" s="9"/>
      <c r="U950" s="10"/>
      <c r="V950" s="3"/>
      <c r="W950" s="3"/>
      <c r="X950" s="3"/>
      <c r="Y950" s="3"/>
      <c r="Z950" s="3"/>
    </row>
    <row r="951" ht="11.25" customHeight="1">
      <c r="A951" s="6"/>
      <c r="B951" s="6"/>
      <c r="C951" s="14"/>
      <c r="D951" s="14"/>
      <c r="E951" s="7"/>
      <c r="F951" s="3"/>
      <c r="G951" s="3"/>
      <c r="H951" s="3"/>
      <c r="I951" s="3"/>
      <c r="J951" s="3"/>
      <c r="K951" s="3"/>
      <c r="L951" s="3"/>
      <c r="M951" s="3"/>
      <c r="N951" s="3"/>
      <c r="O951" s="3"/>
      <c r="P951" s="3"/>
      <c r="Q951" s="3"/>
      <c r="R951" s="3"/>
      <c r="S951" s="8"/>
      <c r="T951" s="9"/>
      <c r="U951" s="10"/>
      <c r="V951" s="3"/>
      <c r="W951" s="3"/>
      <c r="X951" s="3"/>
      <c r="Y951" s="3"/>
      <c r="Z951" s="3"/>
    </row>
    <row r="952" ht="11.25" customHeight="1">
      <c r="A952" s="6"/>
      <c r="B952" s="6"/>
      <c r="C952" s="14"/>
      <c r="D952" s="14"/>
      <c r="E952" s="7"/>
      <c r="F952" s="3"/>
      <c r="G952" s="3"/>
      <c r="H952" s="3"/>
      <c r="I952" s="3"/>
      <c r="J952" s="3"/>
      <c r="K952" s="3"/>
      <c r="L952" s="3"/>
      <c r="M952" s="3"/>
      <c r="N952" s="3"/>
      <c r="O952" s="3"/>
      <c r="P952" s="3"/>
      <c r="Q952" s="3"/>
      <c r="R952" s="3"/>
      <c r="S952" s="8"/>
      <c r="T952" s="9"/>
      <c r="U952" s="10"/>
      <c r="V952" s="3"/>
      <c r="W952" s="3"/>
      <c r="X952" s="3"/>
      <c r="Y952" s="3"/>
      <c r="Z952" s="3"/>
    </row>
    <row r="953" ht="11.25" customHeight="1">
      <c r="A953" s="6"/>
      <c r="B953" s="6"/>
      <c r="C953" s="14"/>
      <c r="D953" s="14"/>
      <c r="E953" s="7"/>
      <c r="F953" s="3"/>
      <c r="G953" s="3"/>
      <c r="H953" s="3"/>
      <c r="I953" s="3"/>
      <c r="J953" s="3"/>
      <c r="K953" s="3"/>
      <c r="L953" s="3"/>
      <c r="M953" s="3"/>
      <c r="N953" s="3"/>
      <c r="O953" s="3"/>
      <c r="P953" s="3"/>
      <c r="Q953" s="3"/>
      <c r="R953" s="3"/>
      <c r="S953" s="8"/>
      <c r="T953" s="9"/>
      <c r="U953" s="10"/>
      <c r="V953" s="3"/>
      <c r="W953" s="3"/>
      <c r="X953" s="3"/>
      <c r="Y953" s="3"/>
      <c r="Z953" s="3"/>
    </row>
    <row r="954" ht="11.25" customHeight="1">
      <c r="A954" s="6"/>
      <c r="B954" s="6"/>
      <c r="C954" s="14"/>
      <c r="D954" s="14"/>
      <c r="E954" s="7"/>
      <c r="F954" s="3"/>
      <c r="G954" s="3"/>
      <c r="H954" s="3"/>
      <c r="I954" s="3"/>
      <c r="J954" s="3"/>
      <c r="K954" s="3"/>
      <c r="L954" s="3"/>
      <c r="M954" s="3"/>
      <c r="N954" s="3"/>
      <c r="O954" s="3"/>
      <c r="P954" s="3"/>
      <c r="Q954" s="3"/>
      <c r="R954" s="3"/>
      <c r="S954" s="8"/>
      <c r="T954" s="9"/>
      <c r="U954" s="10"/>
      <c r="V954" s="3"/>
      <c r="W954" s="3"/>
      <c r="X954" s="3"/>
      <c r="Y954" s="3"/>
      <c r="Z954" s="3"/>
    </row>
    <row r="955" ht="11.25" customHeight="1">
      <c r="A955" s="6"/>
      <c r="B955" s="6"/>
      <c r="C955" s="14"/>
      <c r="D955" s="14"/>
      <c r="E955" s="7"/>
      <c r="F955" s="3"/>
      <c r="G955" s="3"/>
      <c r="H955" s="3"/>
      <c r="I955" s="3"/>
      <c r="J955" s="3"/>
      <c r="K955" s="3"/>
      <c r="L955" s="3"/>
      <c r="M955" s="3"/>
      <c r="N955" s="3"/>
      <c r="O955" s="3"/>
      <c r="P955" s="3"/>
      <c r="Q955" s="3"/>
      <c r="R955" s="3"/>
      <c r="S955" s="8"/>
      <c r="T955" s="9"/>
      <c r="U955" s="10"/>
      <c r="V955" s="3"/>
      <c r="W955" s="3"/>
      <c r="X955" s="3"/>
      <c r="Y955" s="3"/>
      <c r="Z955" s="3"/>
    </row>
    <row r="956" ht="11.25" customHeight="1">
      <c r="A956" s="6"/>
      <c r="B956" s="6"/>
      <c r="C956" s="14"/>
      <c r="D956" s="14"/>
      <c r="E956" s="7"/>
      <c r="F956" s="3"/>
      <c r="G956" s="3"/>
      <c r="H956" s="3"/>
      <c r="I956" s="3"/>
      <c r="J956" s="3"/>
      <c r="K956" s="3"/>
      <c r="L956" s="3"/>
      <c r="M956" s="3"/>
      <c r="N956" s="3"/>
      <c r="O956" s="3"/>
      <c r="P956" s="3"/>
      <c r="Q956" s="3"/>
      <c r="R956" s="3"/>
      <c r="S956" s="8"/>
      <c r="T956" s="9"/>
      <c r="U956" s="10"/>
      <c r="V956" s="3"/>
      <c r="W956" s="3"/>
      <c r="X956" s="3"/>
      <c r="Y956" s="3"/>
      <c r="Z956" s="3"/>
    </row>
    <row r="957" ht="11.25" customHeight="1">
      <c r="A957" s="6"/>
      <c r="B957" s="6"/>
      <c r="C957" s="14"/>
      <c r="D957" s="14"/>
      <c r="E957" s="7"/>
      <c r="F957" s="3"/>
      <c r="G957" s="3"/>
      <c r="H957" s="3"/>
      <c r="I957" s="3"/>
      <c r="J957" s="3"/>
      <c r="K957" s="3"/>
      <c r="L957" s="3"/>
      <c r="M957" s="3"/>
      <c r="N957" s="3"/>
      <c r="O957" s="3"/>
      <c r="P957" s="3"/>
      <c r="Q957" s="3"/>
      <c r="R957" s="3"/>
      <c r="S957" s="8"/>
      <c r="T957" s="9"/>
      <c r="U957" s="10"/>
      <c r="V957" s="3"/>
      <c r="W957" s="3"/>
      <c r="X957" s="3"/>
      <c r="Y957" s="3"/>
      <c r="Z957" s="3"/>
    </row>
    <row r="958" ht="11.25" customHeight="1">
      <c r="A958" s="6"/>
      <c r="B958" s="6"/>
      <c r="C958" s="14"/>
      <c r="D958" s="14"/>
      <c r="E958" s="7"/>
      <c r="F958" s="3"/>
      <c r="G958" s="3"/>
      <c r="H958" s="3"/>
      <c r="I958" s="3"/>
      <c r="J958" s="3"/>
      <c r="K958" s="3"/>
      <c r="L958" s="3"/>
      <c r="M958" s="3"/>
      <c r="N958" s="3"/>
      <c r="O958" s="3"/>
      <c r="P958" s="3"/>
      <c r="Q958" s="3"/>
      <c r="R958" s="3"/>
      <c r="S958" s="8"/>
      <c r="T958" s="9"/>
      <c r="U958" s="10"/>
      <c r="V958" s="3"/>
      <c r="W958" s="3"/>
      <c r="X958" s="3"/>
      <c r="Y958" s="3"/>
      <c r="Z958" s="3"/>
    </row>
    <row r="959" ht="11.25" customHeight="1">
      <c r="A959" s="6"/>
      <c r="B959" s="6"/>
      <c r="C959" s="14"/>
      <c r="D959" s="14"/>
      <c r="E959" s="7"/>
      <c r="F959" s="3"/>
      <c r="G959" s="3"/>
      <c r="H959" s="3"/>
      <c r="I959" s="3"/>
      <c r="J959" s="3"/>
      <c r="K959" s="3"/>
      <c r="L959" s="3"/>
      <c r="M959" s="3"/>
      <c r="N959" s="3"/>
      <c r="O959" s="3"/>
      <c r="P959" s="3"/>
      <c r="Q959" s="3"/>
      <c r="R959" s="3"/>
      <c r="S959" s="8"/>
      <c r="T959" s="9"/>
      <c r="U959" s="10"/>
      <c r="V959" s="3"/>
      <c r="W959" s="3"/>
      <c r="X959" s="3"/>
      <c r="Y959" s="3"/>
      <c r="Z959" s="3"/>
    </row>
    <row r="960" ht="11.25" customHeight="1">
      <c r="A960" s="6"/>
      <c r="B960" s="6"/>
      <c r="C960" s="14"/>
      <c r="D960" s="14"/>
      <c r="E960" s="7"/>
      <c r="F960" s="3"/>
      <c r="G960" s="3"/>
      <c r="H960" s="3"/>
      <c r="I960" s="3"/>
      <c r="J960" s="3"/>
      <c r="K960" s="3"/>
      <c r="L960" s="3"/>
      <c r="M960" s="3"/>
      <c r="N960" s="3"/>
      <c r="O960" s="3"/>
      <c r="P960" s="3"/>
      <c r="Q960" s="3"/>
      <c r="R960" s="3"/>
      <c r="S960" s="8"/>
      <c r="T960" s="9"/>
      <c r="U960" s="10"/>
      <c r="V960" s="3"/>
      <c r="W960" s="3"/>
      <c r="X960" s="3"/>
      <c r="Y960" s="3"/>
      <c r="Z960" s="3"/>
    </row>
    <row r="961" ht="11.25" customHeight="1">
      <c r="A961" s="6"/>
      <c r="B961" s="6"/>
      <c r="C961" s="14"/>
      <c r="D961" s="14"/>
      <c r="E961" s="7"/>
      <c r="F961" s="3"/>
      <c r="G961" s="3"/>
      <c r="H961" s="3"/>
      <c r="I961" s="3"/>
      <c r="J961" s="3"/>
      <c r="K961" s="3"/>
      <c r="L961" s="3"/>
      <c r="M961" s="3"/>
      <c r="N961" s="3"/>
      <c r="O961" s="3"/>
      <c r="P961" s="3"/>
      <c r="Q961" s="3"/>
      <c r="R961" s="3"/>
      <c r="S961" s="8"/>
      <c r="T961" s="9"/>
      <c r="U961" s="10"/>
      <c r="V961" s="3"/>
      <c r="W961" s="3"/>
      <c r="X961" s="3"/>
      <c r="Y961" s="3"/>
      <c r="Z961" s="3"/>
    </row>
    <row r="962" ht="11.25" customHeight="1">
      <c r="A962" s="6"/>
      <c r="B962" s="6"/>
      <c r="C962" s="14"/>
      <c r="D962" s="14"/>
      <c r="E962" s="7"/>
      <c r="F962" s="3"/>
      <c r="G962" s="3"/>
      <c r="H962" s="3"/>
      <c r="I962" s="3"/>
      <c r="J962" s="3"/>
      <c r="K962" s="3"/>
      <c r="L962" s="3"/>
      <c r="M962" s="3"/>
      <c r="N962" s="3"/>
      <c r="O962" s="3"/>
      <c r="P962" s="3"/>
      <c r="Q962" s="3"/>
      <c r="R962" s="3"/>
      <c r="S962" s="8"/>
      <c r="T962" s="9"/>
      <c r="U962" s="10"/>
      <c r="V962" s="3"/>
      <c r="W962" s="3"/>
      <c r="X962" s="3"/>
      <c r="Y962" s="3"/>
      <c r="Z962" s="3"/>
    </row>
    <row r="963" ht="11.25" customHeight="1">
      <c r="A963" s="6"/>
      <c r="B963" s="6"/>
      <c r="C963" s="14"/>
      <c r="D963" s="14"/>
      <c r="E963" s="7"/>
      <c r="F963" s="3"/>
      <c r="G963" s="3"/>
      <c r="H963" s="3"/>
      <c r="I963" s="3"/>
      <c r="J963" s="3"/>
      <c r="K963" s="3"/>
      <c r="L963" s="3"/>
      <c r="M963" s="3"/>
      <c r="N963" s="3"/>
      <c r="O963" s="3"/>
      <c r="P963" s="3"/>
      <c r="Q963" s="3"/>
      <c r="R963" s="3"/>
      <c r="S963" s="8"/>
      <c r="T963" s="9"/>
      <c r="U963" s="10"/>
      <c r="V963" s="3"/>
      <c r="W963" s="3"/>
      <c r="X963" s="3"/>
      <c r="Y963" s="3"/>
      <c r="Z963" s="3"/>
    </row>
    <row r="964" ht="11.25" customHeight="1">
      <c r="A964" s="6"/>
      <c r="B964" s="6"/>
      <c r="C964" s="14"/>
      <c r="D964" s="14"/>
      <c r="E964" s="7"/>
      <c r="F964" s="3"/>
      <c r="G964" s="3"/>
      <c r="H964" s="3"/>
      <c r="I964" s="3"/>
      <c r="J964" s="3"/>
      <c r="K964" s="3"/>
      <c r="L964" s="3"/>
      <c r="M964" s="3"/>
      <c r="N964" s="3"/>
      <c r="O964" s="3"/>
      <c r="P964" s="3"/>
      <c r="Q964" s="3"/>
      <c r="R964" s="3"/>
      <c r="S964" s="8"/>
      <c r="T964" s="9"/>
      <c r="U964" s="10"/>
      <c r="V964" s="3"/>
      <c r="W964" s="3"/>
      <c r="X964" s="3"/>
      <c r="Y964" s="3"/>
      <c r="Z964" s="3"/>
    </row>
    <row r="965" ht="11.25" customHeight="1">
      <c r="A965" s="6"/>
      <c r="B965" s="6"/>
      <c r="C965" s="14"/>
      <c r="D965" s="14"/>
      <c r="E965" s="7"/>
      <c r="F965" s="3"/>
      <c r="G965" s="3"/>
      <c r="H965" s="3"/>
      <c r="I965" s="3"/>
      <c r="J965" s="3"/>
      <c r="K965" s="3"/>
      <c r="L965" s="3"/>
      <c r="M965" s="3"/>
      <c r="N965" s="3"/>
      <c r="O965" s="3"/>
      <c r="P965" s="3"/>
      <c r="Q965" s="3"/>
      <c r="R965" s="3"/>
      <c r="S965" s="8"/>
      <c r="T965" s="9"/>
      <c r="U965" s="10"/>
      <c r="V965" s="3"/>
      <c r="W965" s="3"/>
      <c r="X965" s="3"/>
      <c r="Y965" s="3"/>
      <c r="Z965" s="3"/>
    </row>
    <row r="966" ht="11.25" customHeight="1">
      <c r="A966" s="6"/>
      <c r="B966" s="6"/>
      <c r="C966" s="14"/>
      <c r="D966" s="14"/>
      <c r="E966" s="7"/>
      <c r="F966" s="3"/>
      <c r="G966" s="3"/>
      <c r="H966" s="3"/>
      <c r="I966" s="3"/>
      <c r="J966" s="3"/>
      <c r="K966" s="3"/>
      <c r="L966" s="3"/>
      <c r="M966" s="3"/>
      <c r="N966" s="3"/>
      <c r="O966" s="3"/>
      <c r="P966" s="3"/>
      <c r="Q966" s="3"/>
      <c r="R966" s="3"/>
      <c r="S966" s="8"/>
      <c r="T966" s="9"/>
      <c r="U966" s="10"/>
      <c r="V966" s="3"/>
      <c r="W966" s="3"/>
      <c r="X966" s="3"/>
      <c r="Y966" s="3"/>
      <c r="Z966" s="3"/>
    </row>
    <row r="967" ht="11.25" customHeight="1">
      <c r="A967" s="6"/>
      <c r="B967" s="6"/>
      <c r="C967" s="14"/>
      <c r="D967" s="14"/>
      <c r="E967" s="7"/>
      <c r="F967" s="3"/>
      <c r="G967" s="3"/>
      <c r="H967" s="3"/>
      <c r="I967" s="3"/>
      <c r="J967" s="3"/>
      <c r="K967" s="3"/>
      <c r="L967" s="3"/>
      <c r="M967" s="3"/>
      <c r="N967" s="3"/>
      <c r="O967" s="3"/>
      <c r="P967" s="3"/>
      <c r="Q967" s="3"/>
      <c r="R967" s="3"/>
      <c r="S967" s="8"/>
      <c r="T967" s="9"/>
      <c r="U967" s="10"/>
      <c r="V967" s="3"/>
      <c r="W967" s="3"/>
      <c r="X967" s="3"/>
      <c r="Y967" s="3"/>
      <c r="Z967" s="3"/>
    </row>
    <row r="968" ht="11.25" customHeight="1">
      <c r="A968" s="6"/>
      <c r="B968" s="6"/>
      <c r="C968" s="14"/>
      <c r="D968" s="14"/>
      <c r="E968" s="7"/>
      <c r="F968" s="3"/>
      <c r="G968" s="3"/>
      <c r="H968" s="3"/>
      <c r="I968" s="3"/>
      <c r="J968" s="3"/>
      <c r="K968" s="3"/>
      <c r="L968" s="3"/>
      <c r="M968" s="3"/>
      <c r="N968" s="3"/>
      <c r="O968" s="3"/>
      <c r="P968" s="3"/>
      <c r="Q968" s="3"/>
      <c r="R968" s="3"/>
      <c r="S968" s="8"/>
      <c r="T968" s="9"/>
      <c r="U968" s="10"/>
      <c r="V968" s="3"/>
      <c r="W968" s="3"/>
      <c r="X968" s="3"/>
      <c r="Y968" s="3"/>
      <c r="Z968" s="3"/>
    </row>
    <row r="969" ht="11.25" customHeight="1">
      <c r="A969" s="6"/>
      <c r="B969" s="6"/>
      <c r="C969" s="14"/>
      <c r="D969" s="14"/>
      <c r="E969" s="7"/>
      <c r="F969" s="3"/>
      <c r="G969" s="3"/>
      <c r="H969" s="3"/>
      <c r="I969" s="3"/>
      <c r="J969" s="3"/>
      <c r="K969" s="3"/>
      <c r="L969" s="3"/>
      <c r="M969" s="3"/>
      <c r="N969" s="3"/>
      <c r="O969" s="3"/>
      <c r="P969" s="3"/>
      <c r="Q969" s="3"/>
      <c r="R969" s="3"/>
      <c r="S969" s="8"/>
      <c r="T969" s="9"/>
      <c r="U969" s="10"/>
      <c r="V969" s="3"/>
      <c r="W969" s="3"/>
      <c r="X969" s="3"/>
      <c r="Y969" s="3"/>
      <c r="Z969" s="3"/>
    </row>
    <row r="970" ht="11.25" customHeight="1">
      <c r="A970" s="6"/>
      <c r="B970" s="6"/>
      <c r="C970" s="14"/>
      <c r="D970" s="14"/>
      <c r="E970" s="7"/>
      <c r="F970" s="3"/>
      <c r="G970" s="3"/>
      <c r="H970" s="3"/>
      <c r="I970" s="3"/>
      <c r="J970" s="3"/>
      <c r="K970" s="3"/>
      <c r="L970" s="3"/>
      <c r="M970" s="3"/>
      <c r="N970" s="3"/>
      <c r="O970" s="3"/>
      <c r="P970" s="3"/>
      <c r="Q970" s="3"/>
      <c r="R970" s="3"/>
      <c r="S970" s="8"/>
      <c r="T970" s="9"/>
      <c r="U970" s="10"/>
      <c r="V970" s="3"/>
      <c r="W970" s="3"/>
      <c r="X970" s="3"/>
      <c r="Y970" s="3"/>
      <c r="Z970" s="3"/>
    </row>
    <row r="971" ht="11.25" customHeight="1">
      <c r="A971" s="6"/>
      <c r="B971" s="6"/>
      <c r="C971" s="14"/>
      <c r="D971" s="14"/>
      <c r="E971" s="7"/>
      <c r="F971" s="3"/>
      <c r="G971" s="3"/>
      <c r="H971" s="3"/>
      <c r="I971" s="3"/>
      <c r="J971" s="3"/>
      <c r="K971" s="3"/>
      <c r="L971" s="3"/>
      <c r="M971" s="3"/>
      <c r="N971" s="3"/>
      <c r="O971" s="3"/>
      <c r="P971" s="3"/>
      <c r="Q971" s="3"/>
      <c r="R971" s="3"/>
      <c r="S971" s="8"/>
      <c r="T971" s="9"/>
      <c r="U971" s="10"/>
      <c r="V971" s="3"/>
      <c r="W971" s="3"/>
      <c r="X971" s="3"/>
      <c r="Y971" s="3"/>
      <c r="Z971" s="3"/>
    </row>
    <row r="972" ht="11.25" customHeight="1">
      <c r="A972" s="6"/>
      <c r="B972" s="6"/>
      <c r="C972" s="14"/>
      <c r="D972" s="14"/>
      <c r="E972" s="7"/>
      <c r="F972" s="3"/>
      <c r="G972" s="3"/>
      <c r="H972" s="3"/>
      <c r="I972" s="3"/>
      <c r="J972" s="3"/>
      <c r="K972" s="3"/>
      <c r="L972" s="3"/>
      <c r="M972" s="3"/>
      <c r="N972" s="3"/>
      <c r="O972" s="3"/>
      <c r="P972" s="3"/>
      <c r="Q972" s="3"/>
      <c r="R972" s="3"/>
      <c r="S972" s="8"/>
      <c r="T972" s="9"/>
      <c r="U972" s="10"/>
      <c r="V972" s="3"/>
      <c r="W972" s="3"/>
      <c r="X972" s="3"/>
      <c r="Y972" s="3"/>
      <c r="Z972" s="3"/>
    </row>
    <row r="973" ht="11.25" customHeight="1">
      <c r="A973" s="6"/>
      <c r="B973" s="6"/>
      <c r="C973" s="14"/>
      <c r="D973" s="14"/>
      <c r="E973" s="7"/>
      <c r="F973" s="3"/>
      <c r="G973" s="3"/>
      <c r="H973" s="3"/>
      <c r="I973" s="3"/>
      <c r="J973" s="3"/>
      <c r="K973" s="3"/>
      <c r="L973" s="3"/>
      <c r="M973" s="3"/>
      <c r="N973" s="3"/>
      <c r="O973" s="3"/>
      <c r="P973" s="3"/>
      <c r="Q973" s="3"/>
      <c r="R973" s="3"/>
      <c r="S973" s="8"/>
      <c r="T973" s="9"/>
      <c r="U973" s="10"/>
      <c r="V973" s="3"/>
      <c r="W973" s="3"/>
      <c r="X973" s="3"/>
      <c r="Y973" s="3"/>
      <c r="Z973" s="3"/>
    </row>
    <row r="974" ht="11.25" customHeight="1">
      <c r="A974" s="6"/>
      <c r="B974" s="6"/>
      <c r="C974" s="14"/>
      <c r="D974" s="14"/>
      <c r="E974" s="7"/>
      <c r="F974" s="3"/>
      <c r="G974" s="3"/>
      <c r="H974" s="3"/>
      <c r="I974" s="3"/>
      <c r="J974" s="3"/>
      <c r="K974" s="3"/>
      <c r="L974" s="3"/>
      <c r="M974" s="3"/>
      <c r="N974" s="3"/>
      <c r="O974" s="3"/>
      <c r="P974" s="3"/>
      <c r="Q974" s="3"/>
      <c r="R974" s="3"/>
      <c r="S974" s="8"/>
      <c r="T974" s="9"/>
      <c r="U974" s="10"/>
      <c r="V974" s="3"/>
      <c r="W974" s="3"/>
      <c r="X974" s="3"/>
      <c r="Y974" s="3"/>
      <c r="Z974" s="3"/>
    </row>
    <row r="975" ht="11.25" customHeight="1">
      <c r="A975" s="6"/>
      <c r="B975" s="6"/>
      <c r="C975" s="14"/>
      <c r="D975" s="14"/>
      <c r="E975" s="7"/>
      <c r="F975" s="3"/>
      <c r="G975" s="3"/>
      <c r="H975" s="3"/>
      <c r="I975" s="3"/>
      <c r="J975" s="3"/>
      <c r="K975" s="3"/>
      <c r="L975" s="3"/>
      <c r="M975" s="3"/>
      <c r="N975" s="3"/>
      <c r="O975" s="3"/>
      <c r="P975" s="3"/>
      <c r="Q975" s="3"/>
      <c r="R975" s="3"/>
      <c r="S975" s="8"/>
      <c r="T975" s="9"/>
      <c r="U975" s="10"/>
      <c r="V975" s="3"/>
      <c r="W975" s="3"/>
      <c r="X975" s="3"/>
      <c r="Y975" s="3"/>
      <c r="Z975" s="3"/>
    </row>
    <row r="976" ht="11.25" customHeight="1">
      <c r="A976" s="6"/>
      <c r="B976" s="6"/>
      <c r="C976" s="14"/>
      <c r="D976" s="14"/>
      <c r="E976" s="7"/>
      <c r="F976" s="3"/>
      <c r="G976" s="3"/>
      <c r="H976" s="3"/>
      <c r="I976" s="3"/>
      <c r="J976" s="3"/>
      <c r="K976" s="3"/>
      <c r="L976" s="3"/>
      <c r="M976" s="3"/>
      <c r="N976" s="3"/>
      <c r="O976" s="3"/>
      <c r="P976" s="3"/>
      <c r="Q976" s="3"/>
      <c r="R976" s="3"/>
      <c r="S976" s="8"/>
      <c r="T976" s="9"/>
      <c r="U976" s="10"/>
      <c r="V976" s="3"/>
      <c r="W976" s="3"/>
      <c r="X976" s="3"/>
      <c r="Y976" s="3"/>
      <c r="Z976" s="3"/>
    </row>
    <row r="977" ht="11.25" customHeight="1">
      <c r="A977" s="6"/>
      <c r="B977" s="6"/>
      <c r="C977" s="14"/>
      <c r="D977" s="14"/>
      <c r="E977" s="7"/>
      <c r="F977" s="3"/>
      <c r="G977" s="3"/>
      <c r="H977" s="3"/>
      <c r="I977" s="3"/>
      <c r="J977" s="3"/>
      <c r="K977" s="3"/>
      <c r="L977" s="3"/>
      <c r="M977" s="3"/>
      <c r="N977" s="3"/>
      <c r="O977" s="3"/>
      <c r="P977" s="3"/>
      <c r="Q977" s="3"/>
      <c r="R977" s="3"/>
      <c r="S977" s="8"/>
      <c r="T977" s="9"/>
      <c r="U977" s="10"/>
      <c r="V977" s="3"/>
      <c r="W977" s="3"/>
      <c r="X977" s="3"/>
      <c r="Y977" s="3"/>
      <c r="Z977" s="3"/>
    </row>
    <row r="978" ht="11.25" customHeight="1">
      <c r="A978" s="6"/>
      <c r="B978" s="6"/>
      <c r="C978" s="14"/>
      <c r="D978" s="14"/>
      <c r="E978" s="7"/>
      <c r="F978" s="3"/>
      <c r="G978" s="3"/>
      <c r="H978" s="3"/>
      <c r="I978" s="3"/>
      <c r="J978" s="3"/>
      <c r="K978" s="3"/>
      <c r="L978" s="3"/>
      <c r="M978" s="3"/>
      <c r="N978" s="3"/>
      <c r="O978" s="3"/>
      <c r="P978" s="3"/>
      <c r="Q978" s="3"/>
      <c r="R978" s="3"/>
      <c r="S978" s="8"/>
      <c r="T978" s="9"/>
      <c r="U978" s="10"/>
      <c r="V978" s="3"/>
      <c r="W978" s="3"/>
      <c r="X978" s="3"/>
      <c r="Y978" s="3"/>
      <c r="Z978" s="3"/>
    </row>
    <row r="979" ht="11.25" customHeight="1">
      <c r="A979" s="6"/>
      <c r="B979" s="6"/>
      <c r="C979" s="14"/>
      <c r="D979" s="14"/>
      <c r="E979" s="7"/>
      <c r="F979" s="3"/>
      <c r="G979" s="3"/>
      <c r="H979" s="3"/>
      <c r="I979" s="3"/>
      <c r="J979" s="3"/>
      <c r="K979" s="3"/>
      <c r="L979" s="3"/>
      <c r="M979" s="3"/>
      <c r="N979" s="3"/>
      <c r="O979" s="3"/>
      <c r="P979" s="3"/>
      <c r="Q979" s="3"/>
      <c r="R979" s="3"/>
      <c r="S979" s="8"/>
      <c r="T979" s="9"/>
      <c r="U979" s="10"/>
      <c r="V979" s="3"/>
      <c r="W979" s="3"/>
      <c r="X979" s="3"/>
      <c r="Y979" s="3"/>
      <c r="Z979" s="3"/>
    </row>
    <row r="980" ht="11.25" customHeight="1">
      <c r="A980" s="6"/>
      <c r="B980" s="6"/>
      <c r="C980" s="14"/>
      <c r="D980" s="14"/>
      <c r="E980" s="7"/>
      <c r="F980" s="3"/>
      <c r="G980" s="3"/>
      <c r="H980" s="3"/>
      <c r="I980" s="3"/>
      <c r="J980" s="3"/>
      <c r="K980" s="3"/>
      <c r="L980" s="3"/>
      <c r="M980" s="3"/>
      <c r="N980" s="3"/>
      <c r="O980" s="3"/>
      <c r="P980" s="3"/>
      <c r="Q980" s="3"/>
      <c r="R980" s="3"/>
      <c r="S980" s="8"/>
      <c r="T980" s="9"/>
      <c r="U980" s="10"/>
      <c r="V980" s="3"/>
      <c r="W980" s="3"/>
      <c r="X980" s="3"/>
      <c r="Y980" s="3"/>
      <c r="Z980" s="3"/>
    </row>
    <row r="981" ht="11.25" customHeight="1">
      <c r="A981" s="6"/>
      <c r="B981" s="6"/>
      <c r="C981" s="14"/>
      <c r="D981" s="14"/>
      <c r="E981" s="7"/>
      <c r="F981" s="3"/>
      <c r="G981" s="3"/>
      <c r="H981" s="3"/>
      <c r="I981" s="3"/>
      <c r="J981" s="3"/>
      <c r="K981" s="3"/>
      <c r="L981" s="3"/>
      <c r="M981" s="3"/>
      <c r="N981" s="3"/>
      <c r="O981" s="3"/>
      <c r="P981" s="3"/>
      <c r="Q981" s="3"/>
      <c r="R981" s="3"/>
      <c r="S981" s="8"/>
      <c r="T981" s="9"/>
      <c r="U981" s="10"/>
      <c r="V981" s="3"/>
      <c r="W981" s="3"/>
      <c r="X981" s="3"/>
      <c r="Y981" s="3"/>
      <c r="Z981" s="3"/>
    </row>
    <row r="982" ht="11.25" customHeight="1">
      <c r="A982" s="6"/>
      <c r="B982" s="6"/>
      <c r="C982" s="14"/>
      <c r="D982" s="14"/>
      <c r="E982" s="7"/>
      <c r="F982" s="3"/>
      <c r="G982" s="3"/>
      <c r="H982" s="3"/>
      <c r="I982" s="3"/>
      <c r="J982" s="3"/>
      <c r="K982" s="3"/>
      <c r="L982" s="3"/>
      <c r="M982" s="3"/>
      <c r="N982" s="3"/>
      <c r="O982" s="3"/>
      <c r="P982" s="3"/>
      <c r="Q982" s="3"/>
      <c r="R982" s="3"/>
      <c r="S982" s="8"/>
      <c r="T982" s="9"/>
      <c r="U982" s="10"/>
      <c r="V982" s="3"/>
      <c r="W982" s="3"/>
      <c r="X982" s="3"/>
      <c r="Y982" s="3"/>
      <c r="Z982" s="3"/>
    </row>
    <row r="983" ht="11.25" customHeight="1">
      <c r="A983" s="6"/>
      <c r="B983" s="6"/>
      <c r="C983" s="14"/>
      <c r="D983" s="14"/>
      <c r="E983" s="7"/>
      <c r="F983" s="3"/>
      <c r="G983" s="3"/>
      <c r="H983" s="3"/>
      <c r="I983" s="3"/>
      <c r="J983" s="3"/>
      <c r="K983" s="3"/>
      <c r="L983" s="3"/>
      <c r="M983" s="3"/>
      <c r="N983" s="3"/>
      <c r="O983" s="3"/>
      <c r="P983" s="3"/>
      <c r="Q983" s="3"/>
      <c r="R983" s="3"/>
      <c r="S983" s="8"/>
      <c r="T983" s="9"/>
      <c r="U983" s="10"/>
      <c r="V983" s="3"/>
      <c r="W983" s="3"/>
      <c r="X983" s="3"/>
      <c r="Y983" s="3"/>
      <c r="Z983" s="3"/>
    </row>
    <row r="984" ht="11.25" customHeight="1">
      <c r="A984" s="6"/>
      <c r="B984" s="6"/>
      <c r="C984" s="14"/>
      <c r="D984" s="14"/>
      <c r="E984" s="7"/>
      <c r="F984" s="3"/>
      <c r="G984" s="3"/>
      <c r="H984" s="3"/>
      <c r="I984" s="3"/>
      <c r="J984" s="3"/>
      <c r="K984" s="3"/>
      <c r="L984" s="3"/>
      <c r="M984" s="3"/>
      <c r="N984" s="3"/>
      <c r="O984" s="3"/>
      <c r="P984" s="3"/>
      <c r="Q984" s="3"/>
      <c r="R984" s="3"/>
      <c r="S984" s="8"/>
      <c r="T984" s="9"/>
      <c r="U984" s="10"/>
      <c r="V984" s="3"/>
      <c r="W984" s="3"/>
      <c r="X984" s="3"/>
      <c r="Y984" s="3"/>
      <c r="Z984" s="3"/>
    </row>
    <row r="985" ht="11.25" customHeight="1">
      <c r="A985" s="6"/>
      <c r="B985" s="6"/>
      <c r="C985" s="14"/>
      <c r="D985" s="14"/>
      <c r="E985" s="7"/>
      <c r="F985" s="3"/>
      <c r="G985" s="3"/>
      <c r="H985" s="3"/>
      <c r="I985" s="3"/>
      <c r="J985" s="3"/>
      <c r="K985" s="3"/>
      <c r="L985" s="3"/>
      <c r="M985" s="3"/>
      <c r="N985" s="3"/>
      <c r="O985" s="3"/>
      <c r="P985" s="3"/>
      <c r="Q985" s="3"/>
      <c r="R985" s="3"/>
      <c r="S985" s="8"/>
      <c r="T985" s="9"/>
      <c r="U985" s="10"/>
      <c r="V985" s="3"/>
      <c r="W985" s="3"/>
      <c r="X985" s="3"/>
      <c r="Y985" s="3"/>
      <c r="Z985" s="3"/>
    </row>
    <row r="986" ht="11.25" customHeight="1">
      <c r="A986" s="6"/>
      <c r="B986" s="6"/>
      <c r="C986" s="14"/>
      <c r="D986" s="14"/>
      <c r="E986" s="7"/>
      <c r="F986" s="3"/>
      <c r="G986" s="3"/>
      <c r="H986" s="3"/>
      <c r="I986" s="3"/>
      <c r="J986" s="3"/>
      <c r="K986" s="3"/>
      <c r="L986" s="3"/>
      <c r="M986" s="3"/>
      <c r="N986" s="3"/>
      <c r="O986" s="3"/>
      <c r="P986" s="3"/>
      <c r="Q986" s="3"/>
      <c r="R986" s="3"/>
      <c r="S986" s="8"/>
      <c r="T986" s="9"/>
      <c r="U986" s="10"/>
      <c r="V986" s="3"/>
      <c r="W986" s="3"/>
      <c r="X986" s="3"/>
      <c r="Y986" s="3"/>
      <c r="Z986" s="3"/>
    </row>
    <row r="987" ht="11.25" customHeight="1">
      <c r="A987" s="6"/>
      <c r="B987" s="6"/>
      <c r="C987" s="14"/>
      <c r="D987" s="14"/>
      <c r="E987" s="7"/>
      <c r="F987" s="3"/>
      <c r="G987" s="3"/>
      <c r="H987" s="3"/>
      <c r="I987" s="3"/>
      <c r="J987" s="3"/>
      <c r="K987" s="3"/>
      <c r="L987" s="3"/>
      <c r="M987" s="3"/>
      <c r="N987" s="3"/>
      <c r="O987" s="3"/>
      <c r="P987" s="3"/>
      <c r="Q987" s="3"/>
      <c r="R987" s="3"/>
      <c r="S987" s="8"/>
      <c r="T987" s="9"/>
      <c r="U987" s="10"/>
      <c r="V987" s="3"/>
      <c r="W987" s="3"/>
      <c r="X987" s="3"/>
      <c r="Y987" s="3"/>
      <c r="Z987" s="3"/>
    </row>
    <row r="988" ht="11.25" customHeight="1">
      <c r="A988" s="6"/>
      <c r="B988" s="6"/>
      <c r="C988" s="14"/>
      <c r="D988" s="14"/>
      <c r="E988" s="7"/>
      <c r="F988" s="3"/>
      <c r="G988" s="3"/>
      <c r="H988" s="3"/>
      <c r="I988" s="3"/>
      <c r="J988" s="3"/>
      <c r="K988" s="3"/>
      <c r="L988" s="3"/>
      <c r="M988" s="3"/>
      <c r="N988" s="3"/>
      <c r="O988" s="3"/>
      <c r="P988" s="3"/>
      <c r="Q988" s="3"/>
      <c r="R988" s="3"/>
      <c r="S988" s="8"/>
      <c r="T988" s="9"/>
      <c r="U988" s="10"/>
      <c r="V988" s="3"/>
      <c r="W988" s="3"/>
      <c r="X988" s="3"/>
      <c r="Y988" s="3"/>
      <c r="Z988" s="3"/>
    </row>
    <row r="989" ht="11.25" customHeight="1">
      <c r="A989" s="6"/>
      <c r="B989" s="6"/>
      <c r="C989" s="14"/>
      <c r="D989" s="14"/>
      <c r="E989" s="7"/>
      <c r="F989" s="3"/>
      <c r="G989" s="3"/>
      <c r="H989" s="3"/>
      <c r="I989" s="3"/>
      <c r="J989" s="3"/>
      <c r="K989" s="3"/>
      <c r="L989" s="3"/>
      <c r="M989" s="3"/>
      <c r="N989" s="3"/>
      <c r="O989" s="3"/>
      <c r="P989" s="3"/>
      <c r="Q989" s="3"/>
      <c r="R989" s="3"/>
      <c r="S989" s="8"/>
      <c r="T989" s="9"/>
      <c r="U989" s="10"/>
      <c r="V989" s="3"/>
      <c r="W989" s="3"/>
      <c r="X989" s="3"/>
      <c r="Y989" s="3"/>
      <c r="Z989" s="3"/>
    </row>
    <row r="990" ht="11.25" customHeight="1">
      <c r="A990" s="6"/>
      <c r="B990" s="6"/>
      <c r="C990" s="14"/>
      <c r="D990" s="14"/>
      <c r="E990" s="7"/>
      <c r="F990" s="3"/>
      <c r="G990" s="3"/>
      <c r="H990" s="3"/>
      <c r="I990" s="3"/>
      <c r="J990" s="3"/>
      <c r="K990" s="3"/>
      <c r="L990" s="3"/>
      <c r="M990" s="3"/>
      <c r="N990" s="3"/>
      <c r="O990" s="3"/>
      <c r="P990" s="3"/>
      <c r="Q990" s="3"/>
      <c r="R990" s="3"/>
      <c r="S990" s="8"/>
      <c r="T990" s="9"/>
      <c r="U990" s="10"/>
      <c r="V990" s="3"/>
      <c r="W990" s="3"/>
      <c r="X990" s="3"/>
      <c r="Y990" s="3"/>
      <c r="Z990" s="3"/>
    </row>
    <row r="991" ht="11.25" customHeight="1">
      <c r="A991" s="6"/>
      <c r="B991" s="6"/>
      <c r="C991" s="14"/>
      <c r="D991" s="14"/>
      <c r="E991" s="7"/>
      <c r="F991" s="3"/>
      <c r="G991" s="3"/>
      <c r="H991" s="3"/>
      <c r="I991" s="3"/>
      <c r="J991" s="3"/>
      <c r="K991" s="3"/>
      <c r="L991" s="3"/>
      <c r="M991" s="3"/>
      <c r="N991" s="3"/>
      <c r="O991" s="3"/>
      <c r="P991" s="3"/>
      <c r="Q991" s="3"/>
      <c r="R991" s="3"/>
      <c r="S991" s="8"/>
      <c r="T991" s="9"/>
      <c r="U991" s="10"/>
      <c r="V991" s="3"/>
      <c r="W991" s="3"/>
      <c r="X991" s="3"/>
      <c r="Y991" s="3"/>
      <c r="Z991" s="3"/>
    </row>
    <row r="992" ht="11.25" customHeight="1">
      <c r="A992" s="6"/>
      <c r="B992" s="6"/>
      <c r="C992" s="14"/>
      <c r="D992" s="14"/>
      <c r="E992" s="7"/>
      <c r="F992" s="3"/>
      <c r="G992" s="3"/>
      <c r="H992" s="3"/>
      <c r="I992" s="3"/>
      <c r="J992" s="3"/>
      <c r="K992" s="3"/>
      <c r="L992" s="3"/>
      <c r="M992" s="3"/>
      <c r="N992" s="3"/>
      <c r="O992" s="3"/>
      <c r="P992" s="3"/>
      <c r="Q992" s="3"/>
      <c r="R992" s="3"/>
      <c r="S992" s="8"/>
      <c r="T992" s="9"/>
      <c r="U992" s="10"/>
      <c r="V992" s="3"/>
      <c r="W992" s="3"/>
      <c r="X992" s="3"/>
      <c r="Y992" s="3"/>
      <c r="Z992" s="3"/>
    </row>
    <row r="993" ht="11.25" customHeight="1">
      <c r="A993" s="6"/>
      <c r="B993" s="6"/>
      <c r="C993" s="14"/>
      <c r="D993" s="14"/>
      <c r="E993" s="7"/>
      <c r="F993" s="3"/>
      <c r="G993" s="3"/>
      <c r="H993" s="3"/>
      <c r="I993" s="3"/>
      <c r="J993" s="3"/>
      <c r="K993" s="3"/>
      <c r="L993" s="3"/>
      <c r="M993" s="3"/>
      <c r="N993" s="3"/>
      <c r="O993" s="3"/>
      <c r="P993" s="3"/>
      <c r="Q993" s="3"/>
      <c r="R993" s="3"/>
      <c r="S993" s="8"/>
      <c r="T993" s="9"/>
      <c r="U993" s="10"/>
      <c r="V993" s="3"/>
      <c r="W993" s="3"/>
      <c r="X993" s="3"/>
      <c r="Y993" s="3"/>
      <c r="Z993" s="3"/>
    </row>
    <row r="994" ht="11.25" customHeight="1">
      <c r="A994" s="6"/>
      <c r="B994" s="6"/>
      <c r="C994" s="14"/>
      <c r="D994" s="14"/>
      <c r="E994" s="7"/>
      <c r="F994" s="3"/>
      <c r="G994" s="3"/>
      <c r="H994" s="3"/>
      <c r="I994" s="3"/>
      <c r="J994" s="3"/>
      <c r="K994" s="3"/>
      <c r="L994" s="3"/>
      <c r="M994" s="3"/>
      <c r="N994" s="3"/>
      <c r="O994" s="3"/>
      <c r="P994" s="3"/>
      <c r="Q994" s="3"/>
      <c r="R994" s="3"/>
      <c r="S994" s="8"/>
      <c r="T994" s="9"/>
      <c r="U994" s="10"/>
      <c r="V994" s="3"/>
      <c r="W994" s="3"/>
      <c r="X994" s="3"/>
      <c r="Y994" s="3"/>
      <c r="Z994" s="3"/>
    </row>
    <row r="995" ht="11.25" customHeight="1">
      <c r="A995" s="6"/>
      <c r="B995" s="6"/>
      <c r="C995" s="14"/>
      <c r="D995" s="14"/>
      <c r="E995" s="7"/>
      <c r="F995" s="3"/>
      <c r="G995" s="3"/>
      <c r="H995" s="3"/>
      <c r="I995" s="3"/>
      <c r="J995" s="3"/>
      <c r="K995" s="3"/>
      <c r="L995" s="3"/>
      <c r="M995" s="3"/>
      <c r="N995" s="3"/>
      <c r="O995" s="3"/>
      <c r="P995" s="3"/>
      <c r="Q995" s="3"/>
      <c r="R995" s="3"/>
      <c r="S995" s="8"/>
      <c r="T995" s="9"/>
      <c r="U995" s="10"/>
      <c r="V995" s="3"/>
      <c r="W995" s="3"/>
      <c r="X995" s="3"/>
      <c r="Y995" s="3"/>
      <c r="Z995" s="3"/>
    </row>
    <row r="996" ht="11.25" customHeight="1">
      <c r="A996" s="6"/>
      <c r="B996" s="6"/>
      <c r="C996" s="14"/>
      <c r="D996" s="14"/>
      <c r="E996" s="7"/>
      <c r="F996" s="3"/>
      <c r="G996" s="3"/>
      <c r="H996" s="3"/>
      <c r="I996" s="3"/>
      <c r="J996" s="3"/>
      <c r="K996" s="3"/>
      <c r="L996" s="3"/>
      <c r="M996" s="3"/>
      <c r="N996" s="3"/>
      <c r="O996" s="3"/>
      <c r="P996" s="3"/>
      <c r="Q996" s="3"/>
      <c r="R996" s="3"/>
      <c r="S996" s="8"/>
      <c r="T996" s="9"/>
      <c r="U996" s="10"/>
      <c r="V996" s="3"/>
      <c r="W996" s="3"/>
      <c r="X996" s="3"/>
      <c r="Y996" s="3"/>
      <c r="Z996" s="3"/>
    </row>
    <row r="997" ht="11.25" customHeight="1">
      <c r="A997" s="6"/>
      <c r="B997" s="6"/>
      <c r="C997" s="14"/>
      <c r="D997" s="14"/>
      <c r="E997" s="7"/>
      <c r="F997" s="3"/>
      <c r="G997" s="3"/>
      <c r="H997" s="3"/>
      <c r="I997" s="3"/>
      <c r="J997" s="3"/>
      <c r="K997" s="3"/>
      <c r="L997" s="3"/>
      <c r="M997" s="3"/>
      <c r="N997" s="3"/>
      <c r="O997" s="3"/>
      <c r="P997" s="3"/>
      <c r="Q997" s="3"/>
      <c r="R997" s="3"/>
      <c r="S997" s="8"/>
      <c r="T997" s="9"/>
      <c r="U997" s="10"/>
      <c r="V997" s="3"/>
      <c r="W997" s="3"/>
      <c r="X997" s="3"/>
      <c r="Y997" s="3"/>
      <c r="Z997" s="3"/>
    </row>
    <row r="998" ht="11.25" customHeight="1">
      <c r="A998" s="6"/>
      <c r="B998" s="6"/>
      <c r="C998" s="14"/>
      <c r="D998" s="14"/>
      <c r="E998" s="7"/>
      <c r="F998" s="3"/>
      <c r="G998" s="3"/>
      <c r="H998" s="3"/>
      <c r="I998" s="3"/>
      <c r="J998" s="3"/>
      <c r="K998" s="3"/>
      <c r="L998" s="3"/>
      <c r="M998" s="3"/>
      <c r="N998" s="3"/>
      <c r="O998" s="3"/>
      <c r="P998" s="3"/>
      <c r="Q998" s="3"/>
      <c r="R998" s="3"/>
      <c r="S998" s="8"/>
      <c r="T998" s="9"/>
      <c r="U998" s="10"/>
      <c r="V998" s="3"/>
      <c r="W998" s="3"/>
      <c r="X998" s="3"/>
      <c r="Y998" s="3"/>
      <c r="Z998" s="3"/>
    </row>
    <row r="999" ht="11.25" customHeight="1">
      <c r="A999" s="6"/>
      <c r="B999" s="6"/>
      <c r="C999" s="14"/>
      <c r="D999" s="14"/>
      <c r="E999" s="7"/>
      <c r="F999" s="3"/>
      <c r="G999" s="3"/>
      <c r="H999" s="3"/>
      <c r="I999" s="3"/>
      <c r="J999" s="3"/>
      <c r="K999" s="3"/>
      <c r="L999" s="3"/>
      <c r="M999" s="3"/>
      <c r="N999" s="3"/>
      <c r="O999" s="3"/>
      <c r="P999" s="3"/>
      <c r="Q999" s="3"/>
      <c r="R999" s="3"/>
      <c r="S999" s="8"/>
      <c r="T999" s="9"/>
      <c r="U999" s="10"/>
      <c r="V999" s="3"/>
      <c r="W999" s="3"/>
      <c r="X999" s="3"/>
      <c r="Y999" s="3"/>
      <c r="Z999" s="3"/>
    </row>
    <row r="1000" ht="11.25" customHeight="1">
      <c r="A1000" s="6"/>
      <c r="B1000" s="6"/>
      <c r="C1000" s="14"/>
      <c r="D1000" s="14"/>
      <c r="E1000" s="7"/>
      <c r="F1000" s="3"/>
      <c r="G1000" s="3"/>
      <c r="H1000" s="3"/>
      <c r="I1000" s="3"/>
      <c r="J1000" s="3"/>
      <c r="K1000" s="3"/>
      <c r="L1000" s="3"/>
      <c r="M1000" s="3"/>
      <c r="N1000" s="3"/>
      <c r="O1000" s="3"/>
      <c r="P1000" s="3"/>
      <c r="Q1000" s="3"/>
      <c r="R1000" s="3"/>
      <c r="S1000" s="8"/>
      <c r="T1000" s="9"/>
      <c r="U1000" s="10"/>
      <c r="V1000" s="3"/>
      <c r="W1000" s="3"/>
      <c r="X1000" s="3"/>
      <c r="Y1000" s="3"/>
      <c r="Z1000" s="3"/>
    </row>
  </sheetData>
  <autoFilter ref="$A$3:$V$450"/>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0"/>
  <cols>
    <col customWidth="1" min="1" max="1" width="7.75"/>
    <col customWidth="1" min="2" max="2" width="12.75"/>
    <col customWidth="1" hidden="1" min="3" max="4" width="7.75"/>
    <col customWidth="1" min="5" max="5" width="7.5"/>
    <col customWidth="1" min="6" max="6" width="16.25"/>
    <col customWidth="1" min="7" max="7" width="35.75"/>
    <col customWidth="1" min="8" max="8" width="3.88"/>
    <col customWidth="1" min="9" max="9" width="7.88"/>
    <col customWidth="1" hidden="1" min="10" max="10" width="12.13"/>
    <col customWidth="1" hidden="1" min="11" max="11" width="10.63"/>
    <col customWidth="1" hidden="1" min="12" max="12" width="8.88"/>
    <col customWidth="1" min="13" max="13" width="8.88"/>
    <col customWidth="1" min="14" max="14" width="9.5"/>
    <col customWidth="1" min="15" max="15" width="14.75"/>
    <col customWidth="1" min="16" max="16" width="9.0"/>
    <col customWidth="1" min="17" max="17" width="17.63"/>
    <col customWidth="1" hidden="1" min="18" max="18" width="6.63"/>
    <col customWidth="1" hidden="1" min="19" max="19" width="9.38"/>
    <col customWidth="1" min="20" max="20" width="7.75"/>
    <col customWidth="1" min="21" max="22" width="9.25"/>
    <col customWidth="1" min="23" max="26" width="7.75"/>
  </cols>
  <sheetData>
    <row r="1" ht="11.25" customHeight="1">
      <c r="A1" s="1"/>
      <c r="B1" s="1"/>
      <c r="C1" s="1"/>
      <c r="D1" s="1"/>
      <c r="E1" s="7"/>
      <c r="F1" s="3"/>
      <c r="G1" s="3"/>
      <c r="H1" s="1">
        <v>5.0</v>
      </c>
      <c r="I1" s="7"/>
      <c r="J1" s="1"/>
      <c r="K1" s="3"/>
      <c r="L1" s="3"/>
      <c r="M1" s="3"/>
      <c r="N1" s="3"/>
      <c r="O1" s="3"/>
      <c r="P1" s="7">
        <v>2.0</v>
      </c>
      <c r="Q1" s="7">
        <v>3.0</v>
      </c>
      <c r="R1" s="3"/>
      <c r="S1" s="3"/>
      <c r="T1" s="8"/>
      <c r="U1" s="3"/>
      <c r="V1" s="3"/>
      <c r="W1" s="3"/>
      <c r="X1" s="3"/>
      <c r="Y1" s="3"/>
      <c r="Z1" s="3"/>
    </row>
    <row r="2" ht="35.25" customHeight="1">
      <c r="A2" s="11"/>
      <c r="B2" s="11"/>
      <c r="C2" s="11"/>
      <c r="D2" s="11"/>
      <c r="E2" s="11" t="s">
        <v>410</v>
      </c>
      <c r="F2" s="11" t="s">
        <v>409</v>
      </c>
      <c r="G2" s="11" t="s">
        <v>411</v>
      </c>
      <c r="H2" s="11"/>
      <c r="I2" s="11" t="s">
        <v>1448</v>
      </c>
      <c r="J2" s="20"/>
      <c r="K2" s="11"/>
      <c r="L2" s="11"/>
      <c r="M2" s="11"/>
      <c r="N2" s="11" t="s">
        <v>417</v>
      </c>
      <c r="O2" s="11" t="s">
        <v>418</v>
      </c>
      <c r="P2" s="11" t="s">
        <v>419</v>
      </c>
      <c r="Q2" s="11" t="s">
        <v>420</v>
      </c>
      <c r="R2" s="11" t="s">
        <v>421</v>
      </c>
      <c r="S2" s="11" t="s">
        <v>422</v>
      </c>
      <c r="T2" s="21" t="s">
        <v>423</v>
      </c>
      <c r="U2" s="13" t="s">
        <v>424</v>
      </c>
      <c r="V2" s="11" t="s">
        <v>425</v>
      </c>
      <c r="W2" s="11"/>
      <c r="X2" s="11"/>
      <c r="Y2" s="11"/>
      <c r="Z2" s="11"/>
    </row>
    <row r="3" ht="11.25" customHeight="1">
      <c r="A3" s="22"/>
      <c r="B3" s="14"/>
      <c r="C3" s="22"/>
      <c r="D3" s="22"/>
      <c r="E3" s="23"/>
      <c r="F3" s="23" t="s">
        <v>1210</v>
      </c>
      <c r="G3" s="23"/>
      <c r="H3" s="23"/>
      <c r="I3" s="23"/>
      <c r="J3" s="24"/>
      <c r="K3" s="23"/>
      <c r="L3" s="23"/>
      <c r="M3" s="23"/>
      <c r="N3" s="23"/>
      <c r="O3" s="23"/>
      <c r="P3" s="23"/>
      <c r="Q3" s="23"/>
      <c r="R3" s="23"/>
      <c r="S3" s="23"/>
      <c r="T3" s="25"/>
      <c r="U3" s="23"/>
      <c r="V3" s="23"/>
      <c r="W3" s="23"/>
      <c r="X3" s="23"/>
      <c r="Y3" s="23"/>
      <c r="Z3" s="23"/>
    </row>
    <row r="4" ht="11.25" customHeight="1">
      <c r="A4" s="26"/>
      <c r="B4" s="16"/>
      <c r="C4" s="26"/>
      <c r="D4" s="26"/>
      <c r="E4" s="7">
        <v>1001.0</v>
      </c>
      <c r="F4" s="3" t="s">
        <v>1449</v>
      </c>
      <c r="G4" s="3" t="s">
        <v>1450</v>
      </c>
      <c r="H4" s="27">
        <v>3.0</v>
      </c>
      <c r="I4" s="7"/>
      <c r="J4" s="28"/>
      <c r="K4" s="3"/>
      <c r="L4" s="3"/>
      <c r="M4" s="3"/>
      <c r="N4" s="3"/>
      <c r="O4" s="3"/>
      <c r="P4" s="3" t="s">
        <v>48</v>
      </c>
      <c r="Q4" s="3" t="s">
        <v>49</v>
      </c>
      <c r="R4" s="3"/>
      <c r="S4" s="3"/>
      <c r="T4" s="8"/>
      <c r="U4" s="3"/>
      <c r="V4" s="3"/>
      <c r="W4" s="3"/>
      <c r="X4" s="3"/>
      <c r="Y4" s="3"/>
      <c r="Z4" s="3"/>
    </row>
    <row r="5" ht="11.25" customHeight="1">
      <c r="A5" s="26"/>
      <c r="B5" s="16"/>
      <c r="C5" s="26"/>
      <c r="D5" s="26"/>
      <c r="E5" s="7">
        <v>1002.0</v>
      </c>
      <c r="F5" s="3" t="s">
        <v>1451</v>
      </c>
      <c r="G5" s="3" t="s">
        <v>1452</v>
      </c>
      <c r="H5" s="27">
        <v>3.0</v>
      </c>
      <c r="I5" s="7"/>
      <c r="J5" s="28"/>
      <c r="K5" s="3"/>
      <c r="L5" s="3"/>
      <c r="M5" s="3"/>
      <c r="N5" s="3"/>
      <c r="O5" s="3"/>
      <c r="P5" s="3" t="s">
        <v>48</v>
      </c>
      <c r="Q5" s="3" t="s">
        <v>49</v>
      </c>
      <c r="R5" s="3"/>
      <c r="S5" s="3"/>
      <c r="T5" s="8"/>
      <c r="U5" s="3"/>
      <c r="V5" s="3"/>
      <c r="W5" s="3"/>
      <c r="X5" s="3"/>
      <c r="Y5" s="3"/>
      <c r="Z5" s="3"/>
    </row>
    <row r="6" ht="11.25" customHeight="1">
      <c r="A6" s="26"/>
      <c r="B6" s="16"/>
      <c r="C6" s="26"/>
      <c r="D6" s="26"/>
      <c r="E6" s="7">
        <v>1003.0</v>
      </c>
      <c r="F6" s="3" t="s">
        <v>1453</v>
      </c>
      <c r="G6" s="3" t="s">
        <v>1454</v>
      </c>
      <c r="H6" s="27">
        <v>4.0</v>
      </c>
      <c r="I6" s="7"/>
      <c r="J6" s="28"/>
      <c r="K6" s="3"/>
      <c r="L6" s="3"/>
      <c r="M6" s="3"/>
      <c r="N6" s="3"/>
      <c r="O6" s="3"/>
      <c r="P6" s="3" t="s">
        <v>62</v>
      </c>
      <c r="Q6" s="3" t="s">
        <v>1455</v>
      </c>
      <c r="R6" s="3"/>
      <c r="S6" s="3"/>
      <c r="T6" s="8"/>
      <c r="U6" s="3"/>
      <c r="V6" s="3"/>
      <c r="W6" s="3"/>
      <c r="X6" s="3"/>
      <c r="Y6" s="3"/>
      <c r="Z6" s="3"/>
    </row>
    <row r="7" ht="11.25" customHeight="1">
      <c r="A7" s="26"/>
      <c r="B7" s="16"/>
      <c r="C7" s="26"/>
      <c r="D7" s="26"/>
      <c r="E7" s="7">
        <v>1004.0</v>
      </c>
      <c r="F7" s="3" t="s">
        <v>1456</v>
      </c>
      <c r="G7" s="3" t="s">
        <v>1457</v>
      </c>
      <c r="H7" s="27">
        <v>4.0</v>
      </c>
      <c r="I7" s="7"/>
      <c r="J7" s="28"/>
      <c r="K7" s="3"/>
      <c r="L7" s="3"/>
      <c r="M7" s="3"/>
      <c r="N7" s="3"/>
      <c r="O7" s="3"/>
      <c r="P7" s="3" t="s">
        <v>58</v>
      </c>
      <c r="Q7" s="3" t="s">
        <v>1458</v>
      </c>
      <c r="R7" s="3"/>
      <c r="S7" s="3"/>
      <c r="T7" s="8"/>
      <c r="U7" s="3"/>
      <c r="V7" s="3"/>
      <c r="W7" s="3"/>
      <c r="X7" s="3"/>
      <c r="Y7" s="3"/>
      <c r="Z7" s="3"/>
    </row>
    <row r="8" ht="11.25" customHeight="1">
      <c r="A8" s="26"/>
      <c r="B8" s="16"/>
      <c r="C8" s="26"/>
      <c r="D8" s="26"/>
      <c r="E8" s="7">
        <v>1005.0</v>
      </c>
      <c r="F8" s="3" t="s">
        <v>1459</v>
      </c>
      <c r="G8" s="3" t="s">
        <v>1460</v>
      </c>
      <c r="H8" s="27">
        <v>0.0</v>
      </c>
      <c r="I8" s="7"/>
      <c r="J8" s="28"/>
      <c r="K8" s="3"/>
      <c r="L8" s="3"/>
      <c r="M8" s="3"/>
      <c r="N8" s="3"/>
      <c r="O8" s="3"/>
      <c r="P8" s="3" t="s">
        <v>1461</v>
      </c>
      <c r="Q8" s="3" t="s">
        <v>1462</v>
      </c>
      <c r="R8" s="3"/>
      <c r="S8" s="3"/>
      <c r="T8" s="8"/>
      <c r="U8" s="3"/>
      <c r="V8" s="3"/>
      <c r="W8" s="3"/>
      <c r="X8" s="3"/>
      <c r="Y8" s="3"/>
      <c r="Z8" s="3"/>
    </row>
    <row r="9" ht="11.25" customHeight="1">
      <c r="A9" s="26"/>
      <c r="B9" s="16"/>
      <c r="C9" s="26"/>
      <c r="D9" s="26"/>
      <c r="E9" s="7">
        <v>1006.0</v>
      </c>
      <c r="F9" s="3" t="s">
        <v>1463</v>
      </c>
      <c r="G9" s="3" t="s">
        <v>1464</v>
      </c>
      <c r="H9" s="27">
        <v>4.0</v>
      </c>
      <c r="I9" s="7"/>
      <c r="J9" s="28"/>
      <c r="K9" s="3"/>
      <c r="L9" s="3"/>
      <c r="M9" s="3"/>
      <c r="N9" s="3"/>
      <c r="O9" s="3"/>
      <c r="P9" s="3" t="s">
        <v>106</v>
      </c>
      <c r="Q9" s="3" t="s">
        <v>1465</v>
      </c>
      <c r="R9" s="3"/>
      <c r="S9" s="3"/>
      <c r="T9" s="8"/>
      <c r="U9" s="3"/>
      <c r="V9" s="3"/>
      <c r="W9" s="3"/>
      <c r="X9" s="3"/>
      <c r="Y9" s="3"/>
      <c r="Z9" s="3"/>
    </row>
    <row r="10" ht="11.25" customHeight="1">
      <c r="A10" s="26"/>
      <c r="B10" s="16"/>
      <c r="C10" s="26"/>
      <c r="D10" s="26"/>
      <c r="E10" s="7">
        <v>1007.0</v>
      </c>
      <c r="F10" s="3" t="s">
        <v>1466</v>
      </c>
      <c r="G10" s="3" t="s">
        <v>1467</v>
      </c>
      <c r="H10" s="27">
        <v>4.0</v>
      </c>
      <c r="I10" s="7"/>
      <c r="J10" s="28"/>
      <c r="K10" s="3"/>
      <c r="L10" s="3"/>
      <c r="M10" s="3"/>
      <c r="N10" s="3"/>
      <c r="O10" s="3"/>
      <c r="P10" s="3" t="s">
        <v>118</v>
      </c>
      <c r="Q10" s="3" t="s">
        <v>1468</v>
      </c>
      <c r="R10" s="3"/>
      <c r="S10" s="3"/>
      <c r="T10" s="8"/>
      <c r="U10" s="3"/>
      <c r="V10" s="3"/>
      <c r="W10" s="3"/>
      <c r="X10" s="3"/>
      <c r="Y10" s="3"/>
      <c r="Z10" s="3"/>
    </row>
    <row r="11" ht="11.25" customHeight="1">
      <c r="A11" s="26"/>
      <c r="B11" s="16"/>
      <c r="C11" s="26"/>
      <c r="D11" s="26"/>
      <c r="E11" s="7">
        <v>1008.0</v>
      </c>
      <c r="F11" s="3" t="s">
        <v>1469</v>
      </c>
      <c r="G11" s="3" t="s">
        <v>1470</v>
      </c>
      <c r="H11" s="27">
        <v>4.0</v>
      </c>
      <c r="I11" s="7"/>
      <c r="J11" s="28"/>
      <c r="K11" s="3"/>
      <c r="L11" s="3"/>
      <c r="M11" s="3"/>
      <c r="N11" s="3"/>
      <c r="O11" s="3"/>
      <c r="P11" s="3" t="s">
        <v>126</v>
      </c>
      <c r="Q11" s="3" t="s">
        <v>1471</v>
      </c>
      <c r="R11" s="3"/>
      <c r="S11" s="3"/>
      <c r="T11" s="8"/>
      <c r="U11" s="3"/>
      <c r="V11" s="3"/>
      <c r="W11" s="3"/>
      <c r="X11" s="3"/>
      <c r="Y11" s="3"/>
      <c r="Z11" s="3"/>
    </row>
    <row r="12" ht="11.25" customHeight="1">
      <c r="A12" s="26"/>
      <c r="B12" s="16"/>
      <c r="C12" s="26"/>
      <c r="D12" s="26"/>
      <c r="E12" s="7">
        <v>1009.0</v>
      </c>
      <c r="F12" s="3" t="s">
        <v>1472</v>
      </c>
      <c r="G12" s="3" t="s">
        <v>1473</v>
      </c>
      <c r="H12" s="27">
        <v>4.0</v>
      </c>
      <c r="I12" s="7"/>
      <c r="J12" s="28"/>
      <c r="K12" s="3"/>
      <c r="L12" s="3"/>
      <c r="M12" s="3"/>
      <c r="N12" s="3"/>
      <c r="O12" s="3"/>
      <c r="P12" s="3" t="s">
        <v>134</v>
      </c>
      <c r="Q12" s="3" t="s">
        <v>1474</v>
      </c>
      <c r="R12" s="3"/>
      <c r="S12" s="3"/>
      <c r="T12" s="8"/>
      <c r="U12" s="3"/>
      <c r="V12" s="3"/>
      <c r="W12" s="3"/>
      <c r="X12" s="3"/>
      <c r="Y12" s="3"/>
      <c r="Z12" s="3"/>
    </row>
    <row r="13" ht="11.25" customHeight="1">
      <c r="A13" s="26"/>
      <c r="B13" s="16"/>
      <c r="C13" s="26"/>
      <c r="D13" s="26"/>
      <c r="E13" s="7">
        <v>1010.0</v>
      </c>
      <c r="F13" s="3" t="s">
        <v>1475</v>
      </c>
      <c r="G13" s="3" t="s">
        <v>1476</v>
      </c>
      <c r="H13" s="27">
        <v>0.0</v>
      </c>
      <c r="I13" s="7"/>
      <c r="J13" s="28"/>
      <c r="K13" s="3"/>
      <c r="L13" s="3"/>
      <c r="M13" s="3"/>
      <c r="N13" s="3"/>
      <c r="O13" s="3"/>
      <c r="P13" s="3" t="s">
        <v>1477</v>
      </c>
      <c r="Q13" s="3" t="s">
        <v>1478</v>
      </c>
      <c r="R13" s="3"/>
      <c r="S13" s="3"/>
      <c r="T13" s="8"/>
      <c r="U13" s="3"/>
      <c r="V13" s="3"/>
      <c r="W13" s="3"/>
      <c r="X13" s="3"/>
      <c r="Y13" s="3"/>
      <c r="Z13" s="3"/>
    </row>
    <row r="14" ht="11.25" customHeight="1">
      <c r="A14" s="26"/>
      <c r="B14" s="16"/>
      <c r="C14" s="26"/>
      <c r="D14" s="26"/>
      <c r="E14" s="7">
        <v>1011.0</v>
      </c>
      <c r="F14" s="3" t="s">
        <v>1479</v>
      </c>
      <c r="G14" s="3" t="s">
        <v>1480</v>
      </c>
      <c r="H14" s="27">
        <v>4.0</v>
      </c>
      <c r="I14" s="7"/>
      <c r="J14" s="28"/>
      <c r="K14" s="3"/>
      <c r="L14" s="3"/>
      <c r="M14" s="3"/>
      <c r="N14" s="3"/>
      <c r="O14" s="3"/>
      <c r="P14" s="3" t="s">
        <v>106</v>
      </c>
      <c r="Q14" s="3" t="s">
        <v>1465</v>
      </c>
      <c r="R14" s="3"/>
      <c r="S14" s="3"/>
      <c r="T14" s="8"/>
      <c r="U14" s="3"/>
      <c r="V14" s="3"/>
      <c r="W14" s="3"/>
      <c r="X14" s="3"/>
      <c r="Y14" s="3"/>
      <c r="Z14" s="3"/>
    </row>
    <row r="15" ht="11.25" customHeight="1">
      <c r="A15" s="26"/>
      <c r="B15" s="16"/>
      <c r="C15" s="26"/>
      <c r="D15" s="26"/>
      <c r="E15" s="7">
        <v>1012.0</v>
      </c>
      <c r="F15" s="3" t="s">
        <v>1481</v>
      </c>
      <c r="G15" s="3" t="s">
        <v>1482</v>
      </c>
      <c r="H15" s="27">
        <v>4.0</v>
      </c>
      <c r="I15" s="7"/>
      <c r="J15" s="28"/>
      <c r="K15" s="3"/>
      <c r="L15" s="3"/>
      <c r="M15" s="3"/>
      <c r="N15" s="3"/>
      <c r="O15" s="3"/>
      <c r="P15" s="3" t="s">
        <v>106</v>
      </c>
      <c r="Q15" s="3" t="s">
        <v>1483</v>
      </c>
      <c r="R15" s="3"/>
      <c r="S15" s="3"/>
      <c r="T15" s="8"/>
      <c r="U15" s="3"/>
      <c r="V15" s="3"/>
      <c r="W15" s="3"/>
      <c r="X15" s="3"/>
      <c r="Y15" s="3"/>
      <c r="Z15" s="3"/>
    </row>
    <row r="16" ht="11.25" customHeight="1">
      <c r="A16" s="26"/>
      <c r="B16" s="16"/>
      <c r="C16" s="26"/>
      <c r="D16" s="26"/>
      <c r="E16" s="7">
        <v>1013.0</v>
      </c>
      <c r="F16" s="3" t="s">
        <v>1484</v>
      </c>
      <c r="G16" s="3" t="s">
        <v>1485</v>
      </c>
      <c r="H16" s="27">
        <v>4.0</v>
      </c>
      <c r="I16" s="7"/>
      <c r="J16" s="28"/>
      <c r="K16" s="3"/>
      <c r="L16" s="3"/>
      <c r="M16" s="3"/>
      <c r="N16" s="3"/>
      <c r="O16" s="3"/>
      <c r="P16" s="3" t="s">
        <v>106</v>
      </c>
      <c r="Q16" s="3" t="s">
        <v>107</v>
      </c>
      <c r="R16" s="3"/>
      <c r="S16" s="3"/>
      <c r="T16" s="8"/>
      <c r="U16" s="3"/>
      <c r="V16" s="3"/>
      <c r="W16" s="3"/>
      <c r="X16" s="3"/>
      <c r="Y16" s="3"/>
      <c r="Z16" s="3"/>
    </row>
    <row r="17" ht="11.25" customHeight="1">
      <c r="A17" s="26"/>
      <c r="B17" s="16"/>
      <c r="C17" s="26"/>
      <c r="D17" s="26"/>
      <c r="E17" s="7">
        <v>1014.0</v>
      </c>
      <c r="F17" s="3" t="s">
        <v>1486</v>
      </c>
      <c r="G17" s="3" t="s">
        <v>1487</v>
      </c>
      <c r="H17" s="27">
        <v>3.0</v>
      </c>
      <c r="I17" s="7"/>
      <c r="J17" s="28"/>
      <c r="K17" s="3"/>
      <c r="L17" s="3"/>
      <c r="M17" s="3"/>
      <c r="N17" s="3"/>
      <c r="O17" s="3"/>
      <c r="P17" s="3" t="s">
        <v>56</v>
      </c>
      <c r="Q17" s="3" t="s">
        <v>57</v>
      </c>
      <c r="R17" s="3"/>
      <c r="S17" s="3"/>
      <c r="T17" s="8"/>
      <c r="U17" s="3"/>
      <c r="V17" s="3"/>
      <c r="W17" s="3"/>
      <c r="X17" s="3"/>
      <c r="Y17" s="3"/>
      <c r="Z17" s="3"/>
    </row>
    <row r="18" ht="11.25" customHeight="1">
      <c r="A18" s="26"/>
      <c r="B18" s="16"/>
      <c r="C18" s="26"/>
      <c r="D18" s="26"/>
      <c r="E18" s="7">
        <v>1015.0</v>
      </c>
      <c r="F18" s="3" t="s">
        <v>1488</v>
      </c>
      <c r="G18" s="3" t="s">
        <v>1489</v>
      </c>
      <c r="H18" s="27">
        <v>3.0</v>
      </c>
      <c r="I18" s="7"/>
      <c r="J18" s="28"/>
      <c r="K18" s="3"/>
      <c r="L18" s="3"/>
      <c r="M18" s="3"/>
      <c r="N18" s="3"/>
      <c r="O18" s="3"/>
      <c r="P18" s="3" t="s">
        <v>60</v>
      </c>
      <c r="Q18" s="3" t="s">
        <v>61</v>
      </c>
      <c r="R18" s="3"/>
      <c r="S18" s="3"/>
      <c r="T18" s="8"/>
      <c r="U18" s="3"/>
      <c r="V18" s="3"/>
      <c r="W18" s="3"/>
      <c r="X18" s="3"/>
      <c r="Y18" s="3"/>
      <c r="Z18" s="3"/>
    </row>
    <row r="19" ht="11.25" customHeight="1">
      <c r="A19" s="26"/>
      <c r="B19" s="16"/>
      <c r="C19" s="26"/>
      <c r="D19" s="26"/>
      <c r="E19" s="7">
        <v>1016.0</v>
      </c>
      <c r="F19" s="3" t="s">
        <v>1490</v>
      </c>
      <c r="G19" s="3" t="s">
        <v>1491</v>
      </c>
      <c r="H19" s="27">
        <v>3.0</v>
      </c>
      <c r="I19" s="7"/>
      <c r="J19" s="28"/>
      <c r="K19" s="3"/>
      <c r="L19" s="3"/>
      <c r="M19" s="3"/>
      <c r="N19" s="3"/>
      <c r="O19" s="3"/>
      <c r="P19" s="3" t="s">
        <v>60</v>
      </c>
      <c r="Q19" s="3" t="s">
        <v>61</v>
      </c>
      <c r="R19" s="3"/>
      <c r="S19" s="3"/>
      <c r="T19" s="8"/>
      <c r="U19" s="3"/>
      <c r="V19" s="3"/>
      <c r="W19" s="3"/>
      <c r="X19" s="3"/>
      <c r="Y19" s="3"/>
      <c r="Z19" s="3"/>
    </row>
    <row r="20" ht="11.25" customHeight="1">
      <c r="A20" s="26"/>
      <c r="B20" s="16"/>
      <c r="C20" s="26"/>
      <c r="D20" s="26"/>
      <c r="E20" s="7">
        <v>1017.0</v>
      </c>
      <c r="F20" s="3" t="s">
        <v>1492</v>
      </c>
      <c r="G20" s="3" t="s">
        <v>1493</v>
      </c>
      <c r="H20" s="27">
        <v>3.0</v>
      </c>
      <c r="I20" s="7"/>
      <c r="J20" s="28"/>
      <c r="K20" s="3"/>
      <c r="L20" s="3"/>
      <c r="M20" s="3"/>
      <c r="N20" s="3"/>
      <c r="O20" s="3"/>
      <c r="P20" s="3" t="s">
        <v>72</v>
      </c>
      <c r="Q20" s="3" t="s">
        <v>73</v>
      </c>
      <c r="R20" s="3"/>
      <c r="S20" s="3"/>
      <c r="T20" s="8"/>
      <c r="U20" s="3"/>
      <c r="V20" s="3"/>
      <c r="W20" s="3"/>
      <c r="X20" s="3"/>
      <c r="Y20" s="3"/>
      <c r="Z20" s="3"/>
    </row>
    <row r="21" ht="11.25" customHeight="1">
      <c r="A21" s="26"/>
      <c r="B21" s="16"/>
      <c r="C21" s="26"/>
      <c r="D21" s="26"/>
      <c r="E21" s="7">
        <v>1018.0</v>
      </c>
      <c r="F21" s="3" t="s">
        <v>1494</v>
      </c>
      <c r="G21" s="3" t="s">
        <v>1495</v>
      </c>
      <c r="H21" s="27">
        <v>1.0</v>
      </c>
      <c r="I21" s="7"/>
      <c r="J21" s="28"/>
      <c r="K21" s="3"/>
      <c r="L21" s="3"/>
      <c r="M21" s="3"/>
      <c r="N21" s="3"/>
      <c r="O21" s="3"/>
      <c r="P21" s="3" t="s">
        <v>68</v>
      </c>
      <c r="Q21" s="3" t="s">
        <v>69</v>
      </c>
      <c r="R21" s="3"/>
      <c r="S21" s="3"/>
      <c r="T21" s="8"/>
      <c r="U21" s="3"/>
      <c r="V21" s="3"/>
      <c r="W21" s="3"/>
      <c r="X21" s="3"/>
      <c r="Y21" s="3"/>
      <c r="Z21" s="3"/>
    </row>
    <row r="22" ht="11.25" customHeight="1">
      <c r="A22" s="26"/>
      <c r="B22" s="16"/>
      <c r="C22" s="26"/>
      <c r="D22" s="26"/>
      <c r="E22" s="7">
        <v>1019.0</v>
      </c>
      <c r="F22" s="3" t="s">
        <v>1496</v>
      </c>
      <c r="G22" s="3" t="s">
        <v>1497</v>
      </c>
      <c r="H22" s="27">
        <v>3.0</v>
      </c>
      <c r="I22" s="7"/>
      <c r="J22" s="28"/>
      <c r="K22" s="3"/>
      <c r="L22" s="3"/>
      <c r="M22" s="3"/>
      <c r="N22" s="3"/>
      <c r="O22" s="3"/>
      <c r="P22" s="3" t="s">
        <v>66</v>
      </c>
      <c r="Q22" s="3" t="s">
        <v>67</v>
      </c>
      <c r="R22" s="3"/>
      <c r="S22" s="3"/>
      <c r="T22" s="8"/>
      <c r="U22" s="3"/>
      <c r="V22" s="3"/>
      <c r="W22" s="3"/>
      <c r="X22" s="3"/>
      <c r="Y22" s="3"/>
      <c r="Z22" s="3"/>
    </row>
    <row r="23" ht="11.25" customHeight="1">
      <c r="A23" s="26"/>
      <c r="B23" s="16"/>
      <c r="C23" s="26"/>
      <c r="D23" s="26"/>
      <c r="E23" s="7">
        <v>1020.0</v>
      </c>
      <c r="F23" s="3" t="s">
        <v>1498</v>
      </c>
      <c r="G23" s="3" t="s">
        <v>1499</v>
      </c>
      <c r="H23" s="27">
        <v>3.0</v>
      </c>
      <c r="I23" s="7"/>
      <c r="J23" s="28"/>
      <c r="K23" s="3"/>
      <c r="L23" s="3"/>
      <c r="M23" s="3"/>
      <c r="N23" s="3"/>
      <c r="O23" s="3"/>
      <c r="P23" s="3" t="s">
        <v>66</v>
      </c>
      <c r="Q23" s="3" t="s">
        <v>67</v>
      </c>
      <c r="R23" s="3"/>
      <c r="S23" s="3"/>
      <c r="T23" s="8"/>
      <c r="U23" s="3"/>
      <c r="V23" s="3"/>
      <c r="W23" s="3"/>
      <c r="X23" s="3"/>
      <c r="Y23" s="3"/>
      <c r="Z23" s="3"/>
    </row>
    <row r="24" ht="11.25" customHeight="1">
      <c r="A24" s="26"/>
      <c r="B24" s="16"/>
      <c r="C24" s="26"/>
      <c r="D24" s="26"/>
      <c r="E24" s="7">
        <v>1021.0</v>
      </c>
      <c r="F24" s="3" t="s">
        <v>1500</v>
      </c>
      <c r="G24" s="3" t="s">
        <v>1501</v>
      </c>
      <c r="H24" s="27">
        <v>4.0</v>
      </c>
      <c r="I24" s="7"/>
      <c r="J24" s="28"/>
      <c r="K24" s="3"/>
      <c r="L24" s="3"/>
      <c r="M24" s="3"/>
      <c r="N24" s="3"/>
      <c r="O24" s="3"/>
      <c r="P24" s="3" t="s">
        <v>62</v>
      </c>
      <c r="Q24" s="3" t="s">
        <v>1502</v>
      </c>
      <c r="R24" s="3"/>
      <c r="S24" s="3"/>
      <c r="T24" s="8"/>
      <c r="U24" s="3"/>
      <c r="V24" s="3"/>
      <c r="W24" s="3"/>
      <c r="X24" s="3"/>
      <c r="Y24" s="3"/>
      <c r="Z24" s="3"/>
    </row>
    <row r="25" ht="11.25" customHeight="1">
      <c r="A25" s="26"/>
      <c r="B25" s="16"/>
      <c r="C25" s="26"/>
      <c r="D25" s="26"/>
      <c r="E25" s="7">
        <v>1022.0</v>
      </c>
      <c r="F25" s="3" t="s">
        <v>1503</v>
      </c>
      <c r="G25" s="3" t="s">
        <v>1504</v>
      </c>
      <c r="H25" s="27">
        <v>4.0</v>
      </c>
      <c r="I25" s="7"/>
      <c r="J25" s="28"/>
      <c r="K25" s="3"/>
      <c r="L25" s="3"/>
      <c r="M25" s="3"/>
      <c r="N25" s="3"/>
      <c r="O25" s="3"/>
      <c r="P25" s="3" t="s">
        <v>140</v>
      </c>
      <c r="Q25" s="3" t="s">
        <v>1504</v>
      </c>
      <c r="R25" s="3"/>
      <c r="S25" s="3"/>
      <c r="T25" s="8"/>
      <c r="U25" s="3"/>
      <c r="V25" s="3"/>
      <c r="W25" s="3"/>
      <c r="X25" s="3"/>
      <c r="Y25" s="3"/>
      <c r="Z25" s="3"/>
    </row>
    <row r="26" ht="11.25" customHeight="1">
      <c r="A26" s="26"/>
      <c r="B26" s="16"/>
      <c r="C26" s="26"/>
      <c r="D26" s="26"/>
      <c r="E26" s="7">
        <v>1023.0</v>
      </c>
      <c r="F26" s="3" t="s">
        <v>1505</v>
      </c>
      <c r="G26" s="3" t="s">
        <v>1506</v>
      </c>
      <c r="H26" s="27">
        <v>4.0</v>
      </c>
      <c r="I26" s="7"/>
      <c r="J26" s="28"/>
      <c r="K26" s="3"/>
      <c r="L26" s="3"/>
      <c r="M26" s="3"/>
      <c r="N26" s="3"/>
      <c r="O26" s="3"/>
      <c r="P26" s="3" t="s">
        <v>118</v>
      </c>
      <c r="Q26" s="3" t="s">
        <v>1507</v>
      </c>
      <c r="R26" s="3"/>
      <c r="S26" s="3"/>
      <c r="T26" s="8"/>
      <c r="U26" s="3"/>
      <c r="V26" s="3"/>
      <c r="W26" s="3"/>
      <c r="X26" s="3"/>
      <c r="Y26" s="3"/>
      <c r="Z26" s="3"/>
    </row>
    <row r="27" ht="11.25" customHeight="1">
      <c r="A27" s="26"/>
      <c r="B27" s="16"/>
      <c r="C27" s="26"/>
      <c r="D27" s="26"/>
      <c r="E27" s="7">
        <v>1024.0</v>
      </c>
      <c r="F27" s="3" t="s">
        <v>1508</v>
      </c>
      <c r="G27" s="3" t="s">
        <v>1509</v>
      </c>
      <c r="H27" s="27">
        <v>4.0</v>
      </c>
      <c r="I27" s="7"/>
      <c r="J27" s="28"/>
      <c r="K27" s="3"/>
      <c r="L27" s="3"/>
      <c r="M27" s="3"/>
      <c r="N27" s="3"/>
      <c r="O27" s="3"/>
      <c r="P27" s="3" t="s">
        <v>145</v>
      </c>
      <c r="Q27" s="3" t="s">
        <v>1509</v>
      </c>
      <c r="R27" s="3"/>
      <c r="S27" s="3"/>
      <c r="T27" s="8"/>
      <c r="U27" s="3"/>
      <c r="V27" s="3"/>
      <c r="W27" s="3"/>
      <c r="X27" s="3"/>
      <c r="Y27" s="3"/>
      <c r="Z27" s="3"/>
    </row>
    <row r="28" ht="11.25" customHeight="1">
      <c r="A28" s="26"/>
      <c r="B28" s="16"/>
      <c r="C28" s="26"/>
      <c r="D28" s="26"/>
      <c r="E28" s="7">
        <v>1025.0</v>
      </c>
      <c r="F28" s="3" t="s">
        <v>1510</v>
      </c>
      <c r="G28" s="3" t="s">
        <v>1511</v>
      </c>
      <c r="H28" s="27"/>
      <c r="I28" s="7"/>
      <c r="J28" s="28"/>
      <c r="K28" s="3">
        <v>10.0</v>
      </c>
      <c r="L28" s="3">
        <v>2.0</v>
      </c>
      <c r="M28" s="3"/>
      <c r="N28" s="3">
        <v>1030.0</v>
      </c>
      <c r="O28" s="3" t="s">
        <v>338</v>
      </c>
      <c r="P28" s="3" t="s">
        <v>104</v>
      </c>
      <c r="Q28" s="3" t="s">
        <v>951</v>
      </c>
      <c r="R28" s="3">
        <v>632.0</v>
      </c>
      <c r="S28" s="3">
        <v>72.0</v>
      </c>
      <c r="T28" s="8"/>
      <c r="U28" s="29">
        <v>43231.0</v>
      </c>
      <c r="V28" s="3" t="s">
        <v>336</v>
      </c>
      <c r="W28" s="3"/>
      <c r="X28" s="3"/>
      <c r="Y28" s="3"/>
      <c r="Z28" s="3"/>
    </row>
    <row r="29" ht="11.25" customHeight="1">
      <c r="A29" s="26"/>
      <c r="B29" s="16"/>
      <c r="C29" s="26"/>
      <c r="D29" s="26"/>
      <c r="E29" s="7">
        <v>1026.0</v>
      </c>
      <c r="F29" s="3" t="s">
        <v>1512</v>
      </c>
      <c r="G29" s="3" t="s">
        <v>1513</v>
      </c>
      <c r="H29" s="27"/>
      <c r="I29" s="7"/>
      <c r="J29" s="28"/>
      <c r="K29" s="3">
        <v>10.0</v>
      </c>
      <c r="L29" s="3">
        <v>2.0</v>
      </c>
      <c r="M29" s="3"/>
      <c r="N29" s="3">
        <v>1030.0</v>
      </c>
      <c r="O29" s="3" t="s">
        <v>338</v>
      </c>
      <c r="P29" s="3" t="s">
        <v>104</v>
      </c>
      <c r="Q29" s="3" t="s">
        <v>951</v>
      </c>
      <c r="R29" s="3">
        <v>632.0</v>
      </c>
      <c r="S29" s="3">
        <v>72.0</v>
      </c>
      <c r="T29" s="8"/>
      <c r="U29" s="29">
        <v>43231.0</v>
      </c>
      <c r="V29" s="3" t="s">
        <v>336</v>
      </c>
      <c r="W29" s="3"/>
      <c r="X29" s="3"/>
      <c r="Y29" s="3"/>
      <c r="Z29" s="3"/>
    </row>
    <row r="30" ht="11.25" customHeight="1">
      <c r="A30" s="26"/>
      <c r="B30" s="16"/>
      <c r="C30" s="26"/>
      <c r="D30" s="26"/>
      <c r="E30" s="7">
        <v>1027.0</v>
      </c>
      <c r="F30" s="3" t="s">
        <v>1514</v>
      </c>
      <c r="G30" s="3" t="s">
        <v>1515</v>
      </c>
      <c r="H30" s="27">
        <v>4.0</v>
      </c>
      <c r="I30" s="7"/>
      <c r="J30" s="28"/>
      <c r="K30" s="3"/>
      <c r="L30" s="3"/>
      <c r="M30" s="3"/>
      <c r="N30" s="3">
        <v>1020.0</v>
      </c>
      <c r="O30" s="3" t="s">
        <v>337</v>
      </c>
      <c r="P30" s="3" t="s">
        <v>62</v>
      </c>
      <c r="Q30" s="3" t="s">
        <v>1516</v>
      </c>
      <c r="R30" s="3"/>
      <c r="S30" s="3"/>
      <c r="T30" s="8">
        <v>75.0</v>
      </c>
      <c r="U30" s="3"/>
      <c r="V30" s="3" t="s">
        <v>334</v>
      </c>
      <c r="W30" s="3"/>
      <c r="X30" s="3"/>
      <c r="Y30" s="3"/>
      <c r="Z30" s="3"/>
    </row>
    <row r="31" ht="11.25" customHeight="1">
      <c r="A31" s="26"/>
      <c r="B31" s="16"/>
      <c r="C31" s="26"/>
      <c r="D31" s="26"/>
      <c r="E31" s="7">
        <v>1028.0</v>
      </c>
      <c r="F31" s="3" t="s">
        <v>1517</v>
      </c>
      <c r="G31" s="3" t="s">
        <v>1518</v>
      </c>
      <c r="H31" s="27">
        <v>4.0</v>
      </c>
      <c r="I31" s="7"/>
      <c r="J31" s="28"/>
      <c r="K31" s="3"/>
      <c r="L31" s="3"/>
      <c r="M31" s="3"/>
      <c r="N31" s="3">
        <v>1060.0</v>
      </c>
      <c r="O31" s="3" t="s">
        <v>59</v>
      </c>
      <c r="P31" s="3" t="s">
        <v>58</v>
      </c>
      <c r="Q31" s="3" t="s">
        <v>1519</v>
      </c>
      <c r="R31" s="3"/>
      <c r="S31" s="3"/>
      <c r="T31" s="8">
        <v>75.0</v>
      </c>
      <c r="U31" s="3"/>
      <c r="V31" s="3" t="s">
        <v>334</v>
      </c>
      <c r="W31" s="3"/>
      <c r="X31" s="3"/>
      <c r="Y31" s="3"/>
      <c r="Z31" s="3"/>
    </row>
    <row r="32" ht="11.25" customHeight="1">
      <c r="A32" s="26"/>
      <c r="B32" s="16"/>
      <c r="C32" s="26"/>
      <c r="D32" s="26"/>
      <c r="E32" s="7">
        <v>1029.0</v>
      </c>
      <c r="F32" s="3" t="s">
        <v>1520</v>
      </c>
      <c r="G32" s="3" t="s">
        <v>1521</v>
      </c>
      <c r="H32" s="27">
        <v>4.0</v>
      </c>
      <c r="I32" s="7"/>
      <c r="J32" s="28"/>
      <c r="K32" s="3"/>
      <c r="L32" s="3"/>
      <c r="M32" s="3"/>
      <c r="N32" s="3">
        <v>1360.0</v>
      </c>
      <c r="O32" s="3" t="s">
        <v>374</v>
      </c>
      <c r="P32" s="3" t="s">
        <v>94</v>
      </c>
      <c r="Q32" s="3" t="s">
        <v>95</v>
      </c>
      <c r="R32" s="3"/>
      <c r="S32" s="3"/>
      <c r="T32" s="8">
        <v>75.0</v>
      </c>
      <c r="U32" s="3"/>
      <c r="V32" s="3" t="s">
        <v>334</v>
      </c>
      <c r="W32" s="3"/>
      <c r="X32" s="3"/>
      <c r="Y32" s="3"/>
      <c r="Z32" s="3"/>
    </row>
    <row r="33" ht="11.25" customHeight="1">
      <c r="A33" s="26"/>
      <c r="B33" s="16"/>
      <c r="C33" s="26"/>
      <c r="D33" s="26"/>
      <c r="E33" s="7">
        <v>1030.0</v>
      </c>
      <c r="F33" s="3" t="s">
        <v>1522</v>
      </c>
      <c r="G33" s="3" t="s">
        <v>1523</v>
      </c>
      <c r="H33" s="27">
        <v>4.0</v>
      </c>
      <c r="I33" s="7"/>
      <c r="J33" s="28"/>
      <c r="K33" s="3"/>
      <c r="L33" s="3"/>
      <c r="M33" s="3"/>
      <c r="N33" s="3">
        <v>1360.0</v>
      </c>
      <c r="O33" s="3" t="s">
        <v>374</v>
      </c>
      <c r="P33" s="3" t="s">
        <v>94</v>
      </c>
      <c r="Q33" s="3" t="s">
        <v>95</v>
      </c>
      <c r="R33" s="3"/>
      <c r="S33" s="3"/>
      <c r="T33" s="8">
        <v>75.0</v>
      </c>
      <c r="U33" s="3"/>
      <c r="V33" s="3" t="s">
        <v>334</v>
      </c>
      <c r="W33" s="3"/>
      <c r="X33" s="3"/>
      <c r="Y33" s="3"/>
      <c r="Z33" s="3"/>
    </row>
    <row r="34" ht="11.25" customHeight="1">
      <c r="A34" s="26"/>
      <c r="B34" s="16"/>
      <c r="C34" s="26"/>
      <c r="D34" s="26"/>
      <c r="E34" s="7">
        <v>1031.0</v>
      </c>
      <c r="F34" s="3" t="s">
        <v>1524</v>
      </c>
      <c r="G34" s="3" t="s">
        <v>1525</v>
      </c>
      <c r="H34" s="27">
        <v>4.0</v>
      </c>
      <c r="I34" s="7"/>
      <c r="J34" s="28"/>
      <c r="K34" s="3"/>
      <c r="L34" s="3"/>
      <c r="M34" s="3"/>
      <c r="N34" s="3">
        <v>1360.0</v>
      </c>
      <c r="O34" s="3" t="s">
        <v>374</v>
      </c>
      <c r="P34" s="3" t="s">
        <v>106</v>
      </c>
      <c r="Q34" s="3" t="s">
        <v>107</v>
      </c>
      <c r="R34" s="3"/>
      <c r="S34" s="3"/>
      <c r="T34" s="8">
        <v>75.0</v>
      </c>
      <c r="U34" s="3"/>
      <c r="V34" s="3" t="s">
        <v>334</v>
      </c>
      <c r="W34" s="3"/>
      <c r="X34" s="3"/>
      <c r="Y34" s="3"/>
      <c r="Z34" s="3"/>
    </row>
    <row r="35" ht="11.25" customHeight="1">
      <c r="A35" s="26"/>
      <c r="B35" s="16"/>
      <c r="C35" s="26"/>
      <c r="D35" s="26"/>
      <c r="E35" s="7">
        <v>1032.0</v>
      </c>
      <c r="F35" s="3" t="s">
        <v>1526</v>
      </c>
      <c r="G35" s="3" t="s">
        <v>1527</v>
      </c>
      <c r="H35" s="27">
        <v>4.0</v>
      </c>
      <c r="I35" s="7"/>
      <c r="J35" s="28"/>
      <c r="K35" s="3"/>
      <c r="L35" s="3"/>
      <c r="M35" s="3"/>
      <c r="N35" s="3">
        <v>1360.0</v>
      </c>
      <c r="O35" s="3" t="s">
        <v>374</v>
      </c>
      <c r="P35" s="3" t="s">
        <v>106</v>
      </c>
      <c r="Q35" s="3" t="s">
        <v>107</v>
      </c>
      <c r="R35" s="3"/>
      <c r="S35" s="3"/>
      <c r="T35" s="8">
        <v>75.0</v>
      </c>
      <c r="U35" s="3"/>
      <c r="V35" s="3" t="s">
        <v>334</v>
      </c>
      <c r="W35" s="3"/>
      <c r="X35" s="3"/>
      <c r="Y35" s="3"/>
      <c r="Z35" s="3"/>
    </row>
    <row r="36" ht="11.25" customHeight="1">
      <c r="A36" s="26"/>
      <c r="B36" s="16"/>
      <c r="C36" s="26"/>
      <c r="D36" s="26"/>
      <c r="E36" s="7">
        <v>1033.0</v>
      </c>
      <c r="F36" s="3" t="s">
        <v>1528</v>
      </c>
      <c r="G36" s="3" t="s">
        <v>1529</v>
      </c>
      <c r="H36" s="27">
        <v>4.0</v>
      </c>
      <c r="I36" s="7"/>
      <c r="J36" s="28"/>
      <c r="K36" s="3"/>
      <c r="L36" s="3"/>
      <c r="M36" s="3"/>
      <c r="N36" s="3">
        <v>1360.0</v>
      </c>
      <c r="O36" s="3" t="s">
        <v>374</v>
      </c>
      <c r="P36" s="3" t="s">
        <v>106</v>
      </c>
      <c r="Q36" s="3" t="s">
        <v>107</v>
      </c>
      <c r="R36" s="3"/>
      <c r="S36" s="3"/>
      <c r="T36" s="8">
        <v>75.0</v>
      </c>
      <c r="U36" s="3"/>
      <c r="V36" s="3" t="s">
        <v>334</v>
      </c>
      <c r="W36" s="3"/>
      <c r="X36" s="3"/>
      <c r="Y36" s="3"/>
      <c r="Z36" s="3"/>
    </row>
    <row r="37" ht="11.25" customHeight="1">
      <c r="A37" s="26"/>
      <c r="B37" s="16"/>
      <c r="C37" s="26"/>
      <c r="D37" s="26"/>
      <c r="E37" s="7">
        <v>1034.0</v>
      </c>
      <c r="F37" s="3" t="s">
        <v>1530</v>
      </c>
      <c r="G37" s="3" t="s">
        <v>1531</v>
      </c>
      <c r="H37" s="27">
        <v>4.0</v>
      </c>
      <c r="I37" s="7"/>
      <c r="J37" s="28"/>
      <c r="K37" s="3"/>
      <c r="L37" s="3"/>
      <c r="M37" s="3"/>
      <c r="N37" s="3"/>
      <c r="O37" s="3"/>
      <c r="P37" s="3" t="s">
        <v>118</v>
      </c>
      <c r="Q37" s="3" t="s">
        <v>1532</v>
      </c>
      <c r="R37" s="3"/>
      <c r="S37" s="3"/>
      <c r="T37" s="8">
        <v>75.0</v>
      </c>
      <c r="U37" s="29">
        <v>43371.0</v>
      </c>
      <c r="V37" s="3" t="s">
        <v>334</v>
      </c>
      <c r="W37" s="3"/>
      <c r="X37" s="3"/>
      <c r="Y37" s="3"/>
      <c r="Z37" s="3"/>
    </row>
    <row r="38" ht="11.25" customHeight="1">
      <c r="A38" s="26"/>
      <c r="B38" s="16"/>
      <c r="C38" s="26"/>
      <c r="D38" s="26"/>
      <c r="E38" s="7">
        <v>1035.0</v>
      </c>
      <c r="F38" s="3" t="s">
        <v>1533</v>
      </c>
      <c r="G38" s="3" t="s">
        <v>1534</v>
      </c>
      <c r="H38" s="27">
        <v>4.0</v>
      </c>
      <c r="I38" s="7"/>
      <c r="J38" s="28"/>
      <c r="K38" s="3"/>
      <c r="L38" s="3"/>
      <c r="M38" s="3"/>
      <c r="N38" s="3">
        <v>1020.0</v>
      </c>
      <c r="O38" s="3" t="s">
        <v>337</v>
      </c>
      <c r="P38" s="3" t="s">
        <v>126</v>
      </c>
      <c r="Q38" s="3" t="s">
        <v>1535</v>
      </c>
      <c r="R38" s="3"/>
      <c r="S38" s="3"/>
      <c r="T38" s="8">
        <v>75.0</v>
      </c>
      <c r="U38" s="3"/>
      <c r="V38" s="3" t="s">
        <v>334</v>
      </c>
      <c r="W38" s="3"/>
      <c r="X38" s="3"/>
      <c r="Y38" s="3"/>
      <c r="Z38" s="3"/>
    </row>
    <row r="39" ht="11.25" customHeight="1">
      <c r="A39" s="26"/>
      <c r="B39" s="16"/>
      <c r="C39" s="26"/>
      <c r="D39" s="26"/>
      <c r="E39" s="7">
        <v>1036.0</v>
      </c>
      <c r="F39" s="3" t="s">
        <v>1536</v>
      </c>
      <c r="G39" s="3" t="s">
        <v>1537</v>
      </c>
      <c r="H39" s="27">
        <v>4.0</v>
      </c>
      <c r="I39" s="7"/>
      <c r="J39" s="28"/>
      <c r="K39" s="3"/>
      <c r="L39" s="3"/>
      <c r="M39" s="3"/>
      <c r="N39" s="3">
        <v>1020.0</v>
      </c>
      <c r="O39" s="3" t="s">
        <v>337</v>
      </c>
      <c r="P39" s="3" t="s">
        <v>126</v>
      </c>
      <c r="Q39" s="3" t="s">
        <v>1535</v>
      </c>
      <c r="R39" s="3"/>
      <c r="S39" s="3"/>
      <c r="T39" s="8">
        <v>75.0</v>
      </c>
      <c r="U39" s="3"/>
      <c r="V39" s="3" t="s">
        <v>334</v>
      </c>
      <c r="W39" s="3"/>
      <c r="X39" s="3"/>
      <c r="Y39" s="3"/>
      <c r="Z39" s="3"/>
    </row>
    <row r="40" ht="11.25" customHeight="1">
      <c r="A40" s="26"/>
      <c r="B40" s="16"/>
      <c r="C40" s="26"/>
      <c r="D40" s="26"/>
      <c r="E40" s="7">
        <v>1037.0</v>
      </c>
      <c r="F40" s="3" t="s">
        <v>1409</v>
      </c>
      <c r="G40" s="3" t="s">
        <v>961</v>
      </c>
      <c r="H40" s="27">
        <v>5.0</v>
      </c>
      <c r="I40" s="7"/>
      <c r="J40" s="28"/>
      <c r="K40" s="3"/>
      <c r="L40" s="3"/>
      <c r="M40" s="3"/>
      <c r="N40" s="3">
        <v>99.0</v>
      </c>
      <c r="O40" s="3" t="s">
        <v>1538</v>
      </c>
      <c r="P40" s="3" t="s">
        <v>128</v>
      </c>
      <c r="Q40" s="3" t="s">
        <v>129</v>
      </c>
      <c r="R40" s="3"/>
      <c r="S40" s="3"/>
      <c r="T40" s="8">
        <v>176.0</v>
      </c>
      <c r="U40" s="3"/>
      <c r="V40" s="3" t="s">
        <v>1539</v>
      </c>
      <c r="W40" s="3"/>
      <c r="X40" s="3"/>
      <c r="Y40" s="3"/>
      <c r="Z40" s="3"/>
    </row>
    <row r="41" ht="11.25" customHeight="1">
      <c r="A41" s="26"/>
      <c r="B41" s="16"/>
      <c r="C41" s="26"/>
      <c r="D41" s="26"/>
      <c r="E41" s="7">
        <v>1038.0</v>
      </c>
      <c r="F41" s="3" t="s">
        <v>1410</v>
      </c>
      <c r="G41" s="3" t="s">
        <v>961</v>
      </c>
      <c r="H41" s="27">
        <v>5.0</v>
      </c>
      <c r="I41" s="7"/>
      <c r="J41" s="28"/>
      <c r="K41" s="3"/>
      <c r="L41" s="3"/>
      <c r="M41" s="3"/>
      <c r="N41" s="3">
        <v>99.0</v>
      </c>
      <c r="O41" s="3" t="s">
        <v>1538</v>
      </c>
      <c r="P41" s="3" t="s">
        <v>128</v>
      </c>
      <c r="Q41" s="3" t="s">
        <v>129</v>
      </c>
      <c r="R41" s="3"/>
      <c r="S41" s="3"/>
      <c r="T41" s="8">
        <v>176.0</v>
      </c>
      <c r="U41" s="3"/>
      <c r="V41" s="3" t="s">
        <v>1539</v>
      </c>
      <c r="W41" s="3"/>
      <c r="X41" s="3"/>
      <c r="Y41" s="3"/>
      <c r="Z41" s="3"/>
    </row>
    <row r="42" ht="11.25" customHeight="1">
      <c r="A42" s="26"/>
      <c r="B42" s="16"/>
      <c r="C42" s="26"/>
      <c r="D42" s="26"/>
      <c r="E42" s="7">
        <v>1039.0</v>
      </c>
      <c r="F42" s="3" t="s">
        <v>1411</v>
      </c>
      <c r="G42" s="3" t="s">
        <v>961</v>
      </c>
      <c r="H42" s="27">
        <v>5.0</v>
      </c>
      <c r="I42" s="7"/>
      <c r="J42" s="28"/>
      <c r="K42" s="3"/>
      <c r="L42" s="3"/>
      <c r="M42" s="3"/>
      <c r="N42" s="3">
        <v>99.0</v>
      </c>
      <c r="O42" s="3" t="s">
        <v>1538</v>
      </c>
      <c r="P42" s="3" t="s">
        <v>128</v>
      </c>
      <c r="Q42" s="3" t="s">
        <v>129</v>
      </c>
      <c r="R42" s="3"/>
      <c r="S42" s="3"/>
      <c r="T42" s="8">
        <v>176.0</v>
      </c>
      <c r="U42" s="3"/>
      <c r="V42" s="3" t="s">
        <v>1539</v>
      </c>
      <c r="W42" s="3"/>
      <c r="X42" s="3"/>
      <c r="Y42" s="3"/>
      <c r="Z42" s="3"/>
    </row>
    <row r="43" ht="11.25" customHeight="1">
      <c r="A43" s="26"/>
      <c r="B43" s="16"/>
      <c r="C43" s="26"/>
      <c r="D43" s="26"/>
      <c r="E43" s="7">
        <v>1040.0</v>
      </c>
      <c r="F43" s="3" t="s">
        <v>1412</v>
      </c>
      <c r="G43" s="3" t="s">
        <v>961</v>
      </c>
      <c r="H43" s="27">
        <v>5.0</v>
      </c>
      <c r="I43" s="7"/>
      <c r="J43" s="28"/>
      <c r="K43" s="3"/>
      <c r="L43" s="3"/>
      <c r="M43" s="3"/>
      <c r="N43" s="3">
        <v>99.0</v>
      </c>
      <c r="O43" s="3" t="s">
        <v>1538</v>
      </c>
      <c r="P43" s="3" t="s">
        <v>128</v>
      </c>
      <c r="Q43" s="3" t="s">
        <v>129</v>
      </c>
      <c r="R43" s="3"/>
      <c r="S43" s="3"/>
      <c r="T43" s="8">
        <v>176.0</v>
      </c>
      <c r="U43" s="3"/>
      <c r="V43" s="3" t="s">
        <v>1539</v>
      </c>
      <c r="W43" s="3"/>
      <c r="X43" s="3"/>
      <c r="Y43" s="3"/>
      <c r="Z43" s="3"/>
    </row>
    <row r="44" ht="11.25" customHeight="1">
      <c r="A44" s="26"/>
      <c r="B44" s="16"/>
      <c r="C44" s="26"/>
      <c r="D44" s="26"/>
      <c r="E44" s="7">
        <v>1041.0</v>
      </c>
      <c r="F44" s="3" t="s">
        <v>1413</v>
      </c>
      <c r="G44" s="3" t="s">
        <v>961</v>
      </c>
      <c r="H44" s="27">
        <v>5.0</v>
      </c>
      <c r="I44" s="7"/>
      <c r="J44" s="28"/>
      <c r="K44" s="3"/>
      <c r="L44" s="3"/>
      <c r="M44" s="3"/>
      <c r="N44" s="3">
        <v>99.0</v>
      </c>
      <c r="O44" s="3" t="s">
        <v>1538</v>
      </c>
      <c r="P44" s="3" t="s">
        <v>128</v>
      </c>
      <c r="Q44" s="3" t="s">
        <v>129</v>
      </c>
      <c r="R44" s="3"/>
      <c r="S44" s="3"/>
      <c r="T44" s="8">
        <v>176.0</v>
      </c>
      <c r="U44" s="3"/>
      <c r="V44" s="3" t="s">
        <v>1539</v>
      </c>
      <c r="W44" s="3"/>
      <c r="X44" s="3"/>
      <c r="Y44" s="3"/>
      <c r="Z44" s="3"/>
    </row>
    <row r="45" ht="11.25" customHeight="1">
      <c r="A45" s="26"/>
      <c r="B45" s="16"/>
      <c r="C45" s="26"/>
      <c r="D45" s="26"/>
      <c r="E45" s="7">
        <v>1042.0</v>
      </c>
      <c r="F45" s="3" t="s">
        <v>1414</v>
      </c>
      <c r="G45" s="3" t="s">
        <v>961</v>
      </c>
      <c r="H45" s="27">
        <v>5.0</v>
      </c>
      <c r="I45" s="7"/>
      <c r="J45" s="28"/>
      <c r="K45" s="3"/>
      <c r="L45" s="3"/>
      <c r="M45" s="3"/>
      <c r="N45" s="3">
        <v>99.0</v>
      </c>
      <c r="O45" s="3" t="s">
        <v>1538</v>
      </c>
      <c r="P45" s="3" t="s">
        <v>128</v>
      </c>
      <c r="Q45" s="3" t="s">
        <v>129</v>
      </c>
      <c r="R45" s="3"/>
      <c r="S45" s="3"/>
      <c r="T45" s="8">
        <v>176.0</v>
      </c>
      <c r="U45" s="3"/>
      <c r="V45" s="3" t="s">
        <v>1539</v>
      </c>
      <c r="W45" s="3"/>
      <c r="X45" s="3"/>
      <c r="Y45" s="3"/>
      <c r="Z45" s="3"/>
    </row>
    <row r="46" ht="11.25" customHeight="1">
      <c r="A46" s="26"/>
      <c r="B46" s="16"/>
      <c r="C46" s="26"/>
      <c r="D46" s="26"/>
      <c r="E46" s="7">
        <v>1043.0</v>
      </c>
      <c r="F46" s="3" t="s">
        <v>1415</v>
      </c>
      <c r="G46" s="3" t="s">
        <v>961</v>
      </c>
      <c r="H46" s="27">
        <v>5.0</v>
      </c>
      <c r="I46" s="7"/>
      <c r="J46" s="28"/>
      <c r="K46" s="3"/>
      <c r="L46" s="3"/>
      <c r="M46" s="3"/>
      <c r="N46" s="3">
        <v>99.0</v>
      </c>
      <c r="O46" s="3" t="s">
        <v>1538</v>
      </c>
      <c r="P46" s="3" t="s">
        <v>128</v>
      </c>
      <c r="Q46" s="3" t="s">
        <v>129</v>
      </c>
      <c r="R46" s="3"/>
      <c r="S46" s="3"/>
      <c r="T46" s="8">
        <v>176.0</v>
      </c>
      <c r="U46" s="3"/>
      <c r="V46" s="3" t="s">
        <v>1539</v>
      </c>
      <c r="W46" s="3"/>
      <c r="X46" s="3"/>
      <c r="Y46" s="3"/>
      <c r="Z46" s="3"/>
    </row>
    <row r="47" ht="11.25" customHeight="1">
      <c r="A47" s="26"/>
      <c r="B47" s="16"/>
      <c r="C47" s="26"/>
      <c r="D47" s="26"/>
      <c r="E47" s="7">
        <v>1044.0</v>
      </c>
      <c r="F47" s="3" t="s">
        <v>1416</v>
      </c>
      <c r="G47" s="3" t="s">
        <v>1046</v>
      </c>
      <c r="H47" s="27">
        <v>5.0</v>
      </c>
      <c r="I47" s="7"/>
      <c r="J47" s="28"/>
      <c r="K47" s="3"/>
      <c r="L47" s="3"/>
      <c r="M47" s="3"/>
      <c r="N47" s="3">
        <v>99.0</v>
      </c>
      <c r="O47" s="3" t="s">
        <v>1538</v>
      </c>
      <c r="P47" s="3" t="s">
        <v>128</v>
      </c>
      <c r="Q47" s="3" t="s">
        <v>129</v>
      </c>
      <c r="R47" s="3"/>
      <c r="S47" s="3"/>
      <c r="T47" s="8">
        <v>175.0</v>
      </c>
      <c r="U47" s="3"/>
      <c r="V47" s="3" t="s">
        <v>1539</v>
      </c>
      <c r="W47" s="3"/>
      <c r="X47" s="3"/>
      <c r="Y47" s="3"/>
      <c r="Z47" s="3"/>
    </row>
    <row r="48" ht="11.25" customHeight="1">
      <c r="A48" s="26"/>
      <c r="B48" s="16"/>
      <c r="C48" s="26"/>
      <c r="D48" s="26"/>
      <c r="E48" s="7">
        <v>1045.0</v>
      </c>
      <c r="F48" s="3" t="s">
        <v>1417</v>
      </c>
      <c r="G48" s="3" t="s">
        <v>1046</v>
      </c>
      <c r="H48" s="27">
        <v>5.0</v>
      </c>
      <c r="I48" s="7"/>
      <c r="J48" s="28"/>
      <c r="K48" s="3"/>
      <c r="L48" s="3"/>
      <c r="M48" s="3"/>
      <c r="N48" s="3">
        <v>99.0</v>
      </c>
      <c r="O48" s="3" t="s">
        <v>1538</v>
      </c>
      <c r="P48" s="3" t="s">
        <v>128</v>
      </c>
      <c r="Q48" s="3" t="s">
        <v>129</v>
      </c>
      <c r="R48" s="3"/>
      <c r="S48" s="3"/>
      <c r="T48" s="8">
        <v>175.0</v>
      </c>
      <c r="U48" s="3"/>
      <c r="V48" s="3" t="s">
        <v>1539</v>
      </c>
      <c r="W48" s="3"/>
      <c r="X48" s="3"/>
      <c r="Y48" s="3"/>
      <c r="Z48" s="3"/>
    </row>
    <row r="49" ht="11.25" customHeight="1">
      <c r="A49" s="26"/>
      <c r="B49" s="16"/>
      <c r="C49" s="26"/>
      <c r="D49" s="26"/>
      <c r="E49" s="7">
        <v>1046.0</v>
      </c>
      <c r="F49" s="3" t="s">
        <v>1418</v>
      </c>
      <c r="G49" s="3" t="s">
        <v>1419</v>
      </c>
      <c r="H49" s="27">
        <v>5.0</v>
      </c>
      <c r="I49" s="7"/>
      <c r="J49" s="28"/>
      <c r="K49" s="3"/>
      <c r="L49" s="3"/>
      <c r="M49" s="3"/>
      <c r="N49" s="3">
        <v>99.0</v>
      </c>
      <c r="O49" s="3" t="s">
        <v>1538</v>
      </c>
      <c r="P49" s="3" t="s">
        <v>128</v>
      </c>
      <c r="Q49" s="3" t="s">
        <v>129</v>
      </c>
      <c r="R49" s="3"/>
      <c r="S49" s="3"/>
      <c r="T49" s="8">
        <v>176.0</v>
      </c>
      <c r="U49" s="3"/>
      <c r="V49" s="3" t="s">
        <v>1539</v>
      </c>
      <c r="W49" s="3"/>
      <c r="X49" s="3"/>
      <c r="Y49" s="3"/>
      <c r="Z49" s="3"/>
    </row>
    <row r="50" ht="11.25" customHeight="1">
      <c r="A50" s="26"/>
      <c r="B50" s="16"/>
      <c r="C50" s="26"/>
      <c r="D50" s="26"/>
      <c r="E50" s="7">
        <v>1047.0</v>
      </c>
      <c r="F50" s="3" t="s">
        <v>1420</v>
      </c>
      <c r="G50" s="3" t="s">
        <v>1421</v>
      </c>
      <c r="H50" s="27">
        <v>5.0</v>
      </c>
      <c r="I50" s="7"/>
      <c r="J50" s="28"/>
      <c r="K50" s="3"/>
      <c r="L50" s="3"/>
      <c r="M50" s="3"/>
      <c r="N50" s="3">
        <v>99.0</v>
      </c>
      <c r="O50" s="3" t="s">
        <v>1538</v>
      </c>
      <c r="P50" s="3" t="s">
        <v>128</v>
      </c>
      <c r="Q50" s="3" t="s">
        <v>129</v>
      </c>
      <c r="R50" s="3"/>
      <c r="S50" s="3"/>
      <c r="T50" s="8">
        <v>176.0</v>
      </c>
      <c r="U50" s="3"/>
      <c r="V50" s="3" t="s">
        <v>1539</v>
      </c>
      <c r="W50" s="3"/>
      <c r="X50" s="3"/>
      <c r="Y50" s="3"/>
      <c r="Z50" s="3"/>
    </row>
    <row r="51" ht="11.25" customHeight="1">
      <c r="A51" s="26"/>
      <c r="B51" s="16"/>
      <c r="C51" s="26"/>
      <c r="D51" s="26"/>
      <c r="E51" s="7">
        <v>1048.0</v>
      </c>
      <c r="F51" s="3" t="s">
        <v>1422</v>
      </c>
      <c r="G51" s="3" t="s">
        <v>1423</v>
      </c>
      <c r="H51" s="27">
        <v>5.0</v>
      </c>
      <c r="I51" s="7"/>
      <c r="J51" s="28"/>
      <c r="K51" s="3"/>
      <c r="L51" s="3"/>
      <c r="M51" s="3"/>
      <c r="N51" s="3">
        <v>99.0</v>
      </c>
      <c r="O51" s="3" t="s">
        <v>1538</v>
      </c>
      <c r="P51" s="3" t="s">
        <v>128</v>
      </c>
      <c r="Q51" s="3" t="s">
        <v>129</v>
      </c>
      <c r="R51" s="3"/>
      <c r="S51" s="3"/>
      <c r="T51" s="8">
        <v>176.0</v>
      </c>
      <c r="U51" s="3"/>
      <c r="V51" s="3" t="s">
        <v>1539</v>
      </c>
      <c r="W51" s="3"/>
      <c r="X51" s="3"/>
      <c r="Y51" s="3"/>
      <c r="Z51" s="3"/>
    </row>
    <row r="52" ht="11.25" customHeight="1">
      <c r="A52" s="26"/>
      <c r="B52" s="16"/>
      <c r="C52" s="26"/>
      <c r="D52" s="26"/>
      <c r="E52" s="7">
        <v>1049.0</v>
      </c>
      <c r="F52" s="3" t="s">
        <v>1424</v>
      </c>
      <c r="G52" s="3" t="s">
        <v>1419</v>
      </c>
      <c r="H52" s="27">
        <v>5.0</v>
      </c>
      <c r="I52" s="7"/>
      <c r="J52" s="28"/>
      <c r="K52" s="3"/>
      <c r="L52" s="3"/>
      <c r="M52" s="3"/>
      <c r="N52" s="3">
        <v>99.0</v>
      </c>
      <c r="O52" s="3" t="s">
        <v>1538</v>
      </c>
      <c r="P52" s="3" t="s">
        <v>128</v>
      </c>
      <c r="Q52" s="3" t="s">
        <v>129</v>
      </c>
      <c r="R52" s="3"/>
      <c r="S52" s="3"/>
      <c r="T52" s="8">
        <v>176.0</v>
      </c>
      <c r="U52" s="3"/>
      <c r="V52" s="3" t="s">
        <v>1539</v>
      </c>
      <c r="W52" s="3"/>
      <c r="X52" s="3"/>
      <c r="Y52" s="3"/>
      <c r="Z52" s="3"/>
    </row>
    <row r="53" ht="11.25" customHeight="1">
      <c r="A53" s="26"/>
      <c r="B53" s="16"/>
      <c r="C53" s="26"/>
      <c r="D53" s="26"/>
      <c r="E53" s="7">
        <v>1050.0</v>
      </c>
      <c r="F53" s="3" t="s">
        <v>1425</v>
      </c>
      <c r="G53" s="3" t="s">
        <v>1421</v>
      </c>
      <c r="H53" s="27">
        <v>5.0</v>
      </c>
      <c r="I53" s="7"/>
      <c r="J53" s="28"/>
      <c r="K53" s="3"/>
      <c r="L53" s="3"/>
      <c r="M53" s="3"/>
      <c r="N53" s="3">
        <v>99.0</v>
      </c>
      <c r="O53" s="3" t="s">
        <v>1538</v>
      </c>
      <c r="P53" s="3" t="s">
        <v>128</v>
      </c>
      <c r="Q53" s="3" t="s">
        <v>129</v>
      </c>
      <c r="R53" s="3"/>
      <c r="S53" s="3"/>
      <c r="T53" s="8">
        <v>176.0</v>
      </c>
      <c r="U53" s="3"/>
      <c r="V53" s="3" t="s">
        <v>1539</v>
      </c>
      <c r="W53" s="3"/>
      <c r="X53" s="3"/>
      <c r="Y53" s="3"/>
      <c r="Z53" s="3"/>
    </row>
    <row r="54" ht="11.25" customHeight="1">
      <c r="A54" s="26"/>
      <c r="B54" s="16"/>
      <c r="C54" s="26"/>
      <c r="D54" s="26"/>
      <c r="E54" s="7">
        <v>1051.0</v>
      </c>
      <c r="F54" s="3" t="s">
        <v>1426</v>
      </c>
      <c r="G54" s="3" t="s">
        <v>1423</v>
      </c>
      <c r="H54" s="27">
        <v>5.0</v>
      </c>
      <c r="I54" s="7"/>
      <c r="J54" s="28"/>
      <c r="K54" s="3"/>
      <c r="L54" s="3"/>
      <c r="M54" s="3"/>
      <c r="N54" s="3">
        <v>99.0</v>
      </c>
      <c r="O54" s="3" t="s">
        <v>1538</v>
      </c>
      <c r="P54" s="3" t="s">
        <v>128</v>
      </c>
      <c r="Q54" s="3" t="s">
        <v>129</v>
      </c>
      <c r="R54" s="3"/>
      <c r="S54" s="3"/>
      <c r="T54" s="8">
        <v>176.0</v>
      </c>
      <c r="U54" s="3"/>
      <c r="V54" s="3" t="s">
        <v>1539</v>
      </c>
      <c r="W54" s="3"/>
      <c r="X54" s="3"/>
      <c r="Y54" s="3"/>
      <c r="Z54" s="3"/>
    </row>
    <row r="55" ht="11.25" customHeight="1">
      <c r="A55" s="26"/>
      <c r="B55" s="16"/>
      <c r="C55" s="26"/>
      <c r="D55" s="26"/>
      <c r="E55" s="7">
        <v>1052.0</v>
      </c>
      <c r="F55" s="3" t="s">
        <v>1427</v>
      </c>
      <c r="G55" s="3" t="s">
        <v>985</v>
      </c>
      <c r="H55" s="27">
        <v>5.0</v>
      </c>
      <c r="I55" s="7"/>
      <c r="J55" s="28"/>
      <c r="K55" s="3"/>
      <c r="L55" s="3"/>
      <c r="M55" s="3"/>
      <c r="N55" s="3">
        <v>99.0</v>
      </c>
      <c r="O55" s="3" t="s">
        <v>1538</v>
      </c>
      <c r="P55" s="3" t="s">
        <v>128</v>
      </c>
      <c r="Q55" s="3" t="s">
        <v>129</v>
      </c>
      <c r="R55" s="3"/>
      <c r="S55" s="3"/>
      <c r="T55" s="8">
        <v>170.0</v>
      </c>
      <c r="U55" s="3"/>
      <c r="V55" s="3" t="s">
        <v>1539</v>
      </c>
      <c r="W55" s="3"/>
      <c r="X55" s="3"/>
      <c r="Y55" s="3"/>
      <c r="Z55" s="3"/>
    </row>
    <row r="56" ht="11.25" customHeight="1">
      <c r="A56" s="26"/>
      <c r="B56" s="16"/>
      <c r="C56" s="26"/>
      <c r="D56" s="26"/>
      <c r="E56" s="7">
        <v>1053.0</v>
      </c>
      <c r="F56" s="3" t="s">
        <v>1428</v>
      </c>
      <c r="G56" s="3" t="s">
        <v>985</v>
      </c>
      <c r="H56" s="27">
        <v>5.0</v>
      </c>
      <c r="I56" s="7"/>
      <c r="J56" s="28"/>
      <c r="K56" s="3"/>
      <c r="L56" s="3"/>
      <c r="M56" s="3"/>
      <c r="N56" s="3">
        <v>99.0</v>
      </c>
      <c r="O56" s="3" t="s">
        <v>1538</v>
      </c>
      <c r="P56" s="3" t="s">
        <v>128</v>
      </c>
      <c r="Q56" s="3" t="s">
        <v>129</v>
      </c>
      <c r="R56" s="3"/>
      <c r="S56" s="3"/>
      <c r="T56" s="8">
        <v>170.0</v>
      </c>
      <c r="U56" s="3"/>
      <c r="V56" s="3" t="s">
        <v>1539</v>
      </c>
      <c r="W56" s="3"/>
      <c r="X56" s="3"/>
      <c r="Y56" s="3"/>
      <c r="Z56" s="3"/>
    </row>
    <row r="57" ht="11.25" customHeight="1">
      <c r="A57" s="26"/>
      <c r="B57" s="16"/>
      <c r="C57" s="26"/>
      <c r="D57" s="26"/>
      <c r="E57" s="7">
        <v>1054.0</v>
      </c>
      <c r="F57" s="3" t="s">
        <v>1429</v>
      </c>
      <c r="G57" s="3" t="s">
        <v>985</v>
      </c>
      <c r="H57" s="27">
        <v>5.0</v>
      </c>
      <c r="I57" s="7"/>
      <c r="J57" s="28"/>
      <c r="K57" s="3"/>
      <c r="L57" s="3"/>
      <c r="M57" s="3"/>
      <c r="N57" s="3">
        <v>99.0</v>
      </c>
      <c r="O57" s="3" t="s">
        <v>1538</v>
      </c>
      <c r="P57" s="3" t="s">
        <v>128</v>
      </c>
      <c r="Q57" s="3" t="s">
        <v>129</v>
      </c>
      <c r="R57" s="3"/>
      <c r="S57" s="3"/>
      <c r="T57" s="8">
        <v>170.0</v>
      </c>
      <c r="U57" s="3"/>
      <c r="V57" s="3" t="s">
        <v>1539</v>
      </c>
      <c r="W57" s="3"/>
      <c r="X57" s="3"/>
      <c r="Y57" s="3"/>
      <c r="Z57" s="3"/>
    </row>
    <row r="58" ht="11.25" customHeight="1">
      <c r="A58" s="26"/>
      <c r="B58" s="16"/>
      <c r="C58" s="26"/>
      <c r="D58" s="26"/>
      <c r="E58" s="7">
        <v>1055.0</v>
      </c>
      <c r="F58" s="3" t="s">
        <v>1430</v>
      </c>
      <c r="G58" s="3" t="s">
        <v>1028</v>
      </c>
      <c r="H58" s="27">
        <v>5.0</v>
      </c>
      <c r="I58" s="7"/>
      <c r="J58" s="28"/>
      <c r="K58" s="3"/>
      <c r="L58" s="3"/>
      <c r="M58" s="3"/>
      <c r="N58" s="3">
        <v>99.0</v>
      </c>
      <c r="O58" s="3" t="s">
        <v>1538</v>
      </c>
      <c r="P58" s="3" t="s">
        <v>128</v>
      </c>
      <c r="Q58" s="3" t="s">
        <v>129</v>
      </c>
      <c r="R58" s="3"/>
      <c r="S58" s="3"/>
      <c r="T58" s="8">
        <v>175.0</v>
      </c>
      <c r="U58" s="3"/>
      <c r="V58" s="3" t="s">
        <v>1539</v>
      </c>
      <c r="W58" s="3"/>
      <c r="X58" s="3"/>
      <c r="Y58" s="3"/>
      <c r="Z58" s="3"/>
    </row>
    <row r="59" ht="11.25" customHeight="1">
      <c r="A59" s="26"/>
      <c r="B59" s="16"/>
      <c r="C59" s="26"/>
      <c r="D59" s="26"/>
      <c r="E59" s="7">
        <v>1056.0</v>
      </c>
      <c r="F59" s="3" t="s">
        <v>1431</v>
      </c>
      <c r="G59" s="3" t="s">
        <v>1028</v>
      </c>
      <c r="H59" s="27">
        <v>5.0</v>
      </c>
      <c r="I59" s="7"/>
      <c r="J59" s="28"/>
      <c r="K59" s="3"/>
      <c r="L59" s="3"/>
      <c r="M59" s="3"/>
      <c r="N59" s="3">
        <v>99.0</v>
      </c>
      <c r="O59" s="3" t="s">
        <v>1538</v>
      </c>
      <c r="P59" s="3" t="s">
        <v>128</v>
      </c>
      <c r="Q59" s="3" t="s">
        <v>129</v>
      </c>
      <c r="R59" s="3"/>
      <c r="S59" s="3"/>
      <c r="T59" s="8">
        <v>175.0</v>
      </c>
      <c r="U59" s="3"/>
      <c r="V59" s="3" t="s">
        <v>1539</v>
      </c>
      <c r="W59" s="3"/>
      <c r="X59" s="3"/>
      <c r="Y59" s="3"/>
      <c r="Z59" s="3"/>
    </row>
    <row r="60" ht="11.25" customHeight="1">
      <c r="A60" s="26"/>
      <c r="B60" s="16"/>
      <c r="C60" s="26"/>
      <c r="D60" s="26"/>
      <c r="E60" s="7">
        <v>1057.0</v>
      </c>
      <c r="F60" s="3" t="s">
        <v>1432</v>
      </c>
      <c r="G60" s="3" t="s">
        <v>1028</v>
      </c>
      <c r="H60" s="27">
        <v>5.0</v>
      </c>
      <c r="I60" s="7"/>
      <c r="J60" s="28"/>
      <c r="K60" s="3"/>
      <c r="L60" s="3"/>
      <c r="M60" s="3"/>
      <c r="N60" s="3">
        <v>99.0</v>
      </c>
      <c r="O60" s="3" t="s">
        <v>1538</v>
      </c>
      <c r="P60" s="3" t="s">
        <v>128</v>
      </c>
      <c r="Q60" s="3" t="s">
        <v>129</v>
      </c>
      <c r="R60" s="3"/>
      <c r="S60" s="3"/>
      <c r="T60" s="8">
        <v>175.0</v>
      </c>
      <c r="U60" s="3"/>
      <c r="V60" s="3" t="s">
        <v>1539</v>
      </c>
      <c r="W60" s="3"/>
      <c r="X60" s="3"/>
      <c r="Y60" s="3"/>
      <c r="Z60" s="3"/>
    </row>
    <row r="61" ht="11.25" customHeight="1">
      <c r="A61" s="26"/>
      <c r="B61" s="16"/>
      <c r="C61" s="26"/>
      <c r="D61" s="26"/>
      <c r="E61" s="7">
        <v>1058.0</v>
      </c>
      <c r="F61" s="3" t="s">
        <v>1433</v>
      </c>
      <c r="G61" s="3" t="s">
        <v>1028</v>
      </c>
      <c r="H61" s="27">
        <v>5.0</v>
      </c>
      <c r="I61" s="7"/>
      <c r="J61" s="28"/>
      <c r="K61" s="3"/>
      <c r="L61" s="3"/>
      <c r="M61" s="3"/>
      <c r="N61" s="3">
        <v>99.0</v>
      </c>
      <c r="O61" s="3" t="s">
        <v>1538</v>
      </c>
      <c r="P61" s="3" t="s">
        <v>128</v>
      </c>
      <c r="Q61" s="3" t="s">
        <v>129</v>
      </c>
      <c r="R61" s="3"/>
      <c r="S61" s="3"/>
      <c r="T61" s="8">
        <v>175.0</v>
      </c>
      <c r="U61" s="3"/>
      <c r="V61" s="3" t="s">
        <v>1539</v>
      </c>
      <c r="W61" s="3"/>
      <c r="X61" s="3"/>
      <c r="Y61" s="3"/>
      <c r="Z61" s="3"/>
    </row>
    <row r="62" ht="11.25" customHeight="1">
      <c r="A62" s="26"/>
      <c r="B62" s="16"/>
      <c r="C62" s="26"/>
      <c r="D62" s="26"/>
      <c r="E62" s="7">
        <v>1059.0</v>
      </c>
      <c r="F62" s="3" t="s">
        <v>1434</v>
      </c>
      <c r="G62" s="3" t="s">
        <v>1048</v>
      </c>
      <c r="H62" s="27">
        <v>5.0</v>
      </c>
      <c r="I62" s="7"/>
      <c r="J62" s="28"/>
      <c r="K62" s="3"/>
      <c r="L62" s="3"/>
      <c r="M62" s="3"/>
      <c r="N62" s="3">
        <v>99.0</v>
      </c>
      <c r="O62" s="3" t="s">
        <v>1538</v>
      </c>
      <c r="P62" s="3" t="s">
        <v>128</v>
      </c>
      <c r="Q62" s="3" t="s">
        <v>129</v>
      </c>
      <c r="R62" s="3"/>
      <c r="S62" s="3"/>
      <c r="T62" s="8">
        <v>175.0</v>
      </c>
      <c r="U62" s="3"/>
      <c r="V62" s="3" t="s">
        <v>1539</v>
      </c>
      <c r="W62" s="3"/>
      <c r="X62" s="3"/>
      <c r="Y62" s="3"/>
      <c r="Z62" s="3"/>
    </row>
    <row r="63" ht="11.25" customHeight="1">
      <c r="A63" s="26"/>
      <c r="B63" s="16"/>
      <c r="C63" s="26"/>
      <c r="D63" s="26"/>
      <c r="E63" s="7">
        <v>1060.0</v>
      </c>
      <c r="F63" s="3" t="s">
        <v>1435</v>
      </c>
      <c r="G63" s="3" t="s">
        <v>1048</v>
      </c>
      <c r="H63" s="27">
        <v>5.0</v>
      </c>
      <c r="I63" s="7"/>
      <c r="J63" s="28"/>
      <c r="K63" s="3"/>
      <c r="L63" s="3"/>
      <c r="M63" s="3"/>
      <c r="N63" s="3">
        <v>99.0</v>
      </c>
      <c r="O63" s="3" t="s">
        <v>1538</v>
      </c>
      <c r="P63" s="3" t="s">
        <v>128</v>
      </c>
      <c r="Q63" s="3" t="s">
        <v>129</v>
      </c>
      <c r="R63" s="3"/>
      <c r="S63" s="3"/>
      <c r="T63" s="8">
        <v>175.0</v>
      </c>
      <c r="U63" s="3"/>
      <c r="V63" s="3" t="s">
        <v>1539</v>
      </c>
      <c r="W63" s="3"/>
      <c r="X63" s="3"/>
      <c r="Y63" s="3"/>
      <c r="Z63" s="3"/>
    </row>
    <row r="64" ht="11.25" customHeight="1">
      <c r="A64" s="26"/>
      <c r="B64" s="16"/>
      <c r="C64" s="26"/>
      <c r="D64" s="26"/>
      <c r="E64" s="7">
        <v>1061.0</v>
      </c>
      <c r="F64" s="3" t="s">
        <v>1436</v>
      </c>
      <c r="G64" s="3" t="s">
        <v>1048</v>
      </c>
      <c r="H64" s="27">
        <v>5.0</v>
      </c>
      <c r="I64" s="7"/>
      <c r="J64" s="28"/>
      <c r="K64" s="3"/>
      <c r="L64" s="3"/>
      <c r="M64" s="3"/>
      <c r="N64" s="3">
        <v>99.0</v>
      </c>
      <c r="O64" s="3" t="s">
        <v>1538</v>
      </c>
      <c r="P64" s="3" t="s">
        <v>128</v>
      </c>
      <c r="Q64" s="3" t="s">
        <v>129</v>
      </c>
      <c r="R64" s="3"/>
      <c r="S64" s="3"/>
      <c r="T64" s="8">
        <v>175.0</v>
      </c>
      <c r="U64" s="3"/>
      <c r="V64" s="3" t="s">
        <v>1539</v>
      </c>
      <c r="W64" s="3"/>
      <c r="X64" s="3"/>
      <c r="Y64" s="3"/>
      <c r="Z64" s="3"/>
    </row>
    <row r="65" ht="11.25" customHeight="1">
      <c r="A65" s="26"/>
      <c r="B65" s="16"/>
      <c r="C65" s="26"/>
      <c r="D65" s="26"/>
      <c r="E65" s="7">
        <v>1062.0</v>
      </c>
      <c r="F65" s="3" t="s">
        <v>1437</v>
      </c>
      <c r="G65" s="3" t="s">
        <v>1050</v>
      </c>
      <c r="H65" s="27">
        <v>5.0</v>
      </c>
      <c r="I65" s="7"/>
      <c r="J65" s="28"/>
      <c r="K65" s="3"/>
      <c r="L65" s="3"/>
      <c r="M65" s="3"/>
      <c r="N65" s="3">
        <v>99.0</v>
      </c>
      <c r="O65" s="3" t="s">
        <v>1538</v>
      </c>
      <c r="P65" s="3" t="s">
        <v>128</v>
      </c>
      <c r="Q65" s="3" t="s">
        <v>129</v>
      </c>
      <c r="R65" s="3"/>
      <c r="S65" s="3"/>
      <c r="T65" s="8">
        <v>175.0</v>
      </c>
      <c r="U65" s="3"/>
      <c r="V65" s="3" t="s">
        <v>1539</v>
      </c>
      <c r="W65" s="3"/>
      <c r="X65" s="3"/>
      <c r="Y65" s="3"/>
      <c r="Z65" s="3"/>
    </row>
    <row r="66" ht="11.25" customHeight="1">
      <c r="A66" s="26"/>
      <c r="B66" s="16"/>
      <c r="C66" s="26"/>
      <c r="D66" s="26"/>
      <c r="E66" s="7">
        <v>1063.0</v>
      </c>
      <c r="F66" s="3" t="s">
        <v>1438</v>
      </c>
      <c r="G66" s="3" t="s">
        <v>1050</v>
      </c>
      <c r="H66" s="27">
        <v>5.0</v>
      </c>
      <c r="I66" s="7"/>
      <c r="J66" s="28"/>
      <c r="K66" s="3"/>
      <c r="L66" s="3"/>
      <c r="M66" s="3"/>
      <c r="N66" s="3">
        <v>99.0</v>
      </c>
      <c r="O66" s="3" t="s">
        <v>1538</v>
      </c>
      <c r="P66" s="3" t="s">
        <v>128</v>
      </c>
      <c r="Q66" s="3" t="s">
        <v>129</v>
      </c>
      <c r="R66" s="3"/>
      <c r="S66" s="3"/>
      <c r="T66" s="8">
        <v>175.0</v>
      </c>
      <c r="U66" s="3"/>
      <c r="V66" s="3" t="s">
        <v>1539</v>
      </c>
      <c r="W66" s="3"/>
      <c r="X66" s="3"/>
      <c r="Y66" s="3"/>
      <c r="Z66" s="3"/>
    </row>
    <row r="67" ht="11.25" customHeight="1">
      <c r="A67" s="26"/>
      <c r="B67" s="16"/>
      <c r="C67" s="26"/>
      <c r="D67" s="26"/>
      <c r="E67" s="7">
        <v>1064.0</v>
      </c>
      <c r="F67" s="3" t="s">
        <v>1439</v>
      </c>
      <c r="G67" s="3" t="s">
        <v>1050</v>
      </c>
      <c r="H67" s="27">
        <v>5.0</v>
      </c>
      <c r="I67" s="7"/>
      <c r="J67" s="28"/>
      <c r="K67" s="3"/>
      <c r="L67" s="3"/>
      <c r="M67" s="3"/>
      <c r="N67" s="3">
        <v>99.0</v>
      </c>
      <c r="O67" s="3" t="s">
        <v>1538</v>
      </c>
      <c r="P67" s="3" t="s">
        <v>128</v>
      </c>
      <c r="Q67" s="3" t="s">
        <v>129</v>
      </c>
      <c r="R67" s="3"/>
      <c r="S67" s="3"/>
      <c r="T67" s="8">
        <v>175.0</v>
      </c>
      <c r="U67" s="3"/>
      <c r="V67" s="3" t="s">
        <v>1539</v>
      </c>
      <c r="W67" s="3"/>
      <c r="X67" s="3"/>
      <c r="Y67" s="3"/>
      <c r="Z67" s="3"/>
    </row>
    <row r="68" ht="11.25" customHeight="1">
      <c r="A68" s="26"/>
      <c r="B68" s="16"/>
      <c r="C68" s="26"/>
      <c r="D68" s="26"/>
      <c r="E68" s="7">
        <v>1065.0</v>
      </c>
      <c r="F68" s="3" t="s">
        <v>1440</v>
      </c>
      <c r="G68" s="3" t="s">
        <v>1050</v>
      </c>
      <c r="H68" s="27">
        <v>5.0</v>
      </c>
      <c r="I68" s="7"/>
      <c r="J68" s="28"/>
      <c r="K68" s="3"/>
      <c r="L68" s="3"/>
      <c r="M68" s="3"/>
      <c r="N68" s="3">
        <v>99.0</v>
      </c>
      <c r="O68" s="3" t="s">
        <v>1538</v>
      </c>
      <c r="P68" s="3" t="s">
        <v>128</v>
      </c>
      <c r="Q68" s="3" t="s">
        <v>129</v>
      </c>
      <c r="R68" s="3"/>
      <c r="S68" s="3"/>
      <c r="T68" s="8">
        <v>175.0</v>
      </c>
      <c r="U68" s="3"/>
      <c r="V68" s="3" t="s">
        <v>1539</v>
      </c>
      <c r="W68" s="3"/>
      <c r="X68" s="3"/>
      <c r="Y68" s="3"/>
      <c r="Z68" s="3"/>
    </row>
    <row r="69" ht="11.25" customHeight="1">
      <c r="A69" s="26"/>
      <c r="B69" s="16"/>
      <c r="C69" s="26"/>
      <c r="D69" s="26"/>
      <c r="E69" s="7">
        <v>1066.0</v>
      </c>
      <c r="F69" s="3" t="s">
        <v>1441</v>
      </c>
      <c r="G69" s="3" t="s">
        <v>1048</v>
      </c>
      <c r="H69" s="27">
        <v>5.0</v>
      </c>
      <c r="I69" s="7"/>
      <c r="J69" s="28"/>
      <c r="K69" s="3"/>
      <c r="L69" s="3"/>
      <c r="M69" s="3"/>
      <c r="N69" s="3">
        <v>99.0</v>
      </c>
      <c r="O69" s="3" t="s">
        <v>1538</v>
      </c>
      <c r="P69" s="3" t="s">
        <v>128</v>
      </c>
      <c r="Q69" s="3" t="s">
        <v>129</v>
      </c>
      <c r="R69" s="3"/>
      <c r="S69" s="3"/>
      <c r="T69" s="8">
        <v>175.0</v>
      </c>
      <c r="U69" s="3"/>
      <c r="V69" s="3" t="s">
        <v>1539</v>
      </c>
      <c r="W69" s="3"/>
      <c r="X69" s="3"/>
      <c r="Y69" s="3"/>
      <c r="Z69" s="3"/>
    </row>
    <row r="70" ht="11.25" customHeight="1">
      <c r="A70" s="26"/>
      <c r="B70" s="16"/>
      <c r="C70" s="26"/>
      <c r="D70" s="26"/>
      <c r="E70" s="7">
        <v>1067.0</v>
      </c>
      <c r="F70" s="3" t="s">
        <v>1442</v>
      </c>
      <c r="G70" s="3" t="s">
        <v>1046</v>
      </c>
      <c r="H70" s="27">
        <v>5.0</v>
      </c>
      <c r="I70" s="7"/>
      <c r="J70" s="28"/>
      <c r="K70" s="3"/>
      <c r="L70" s="3"/>
      <c r="M70" s="3"/>
      <c r="N70" s="3">
        <v>99.0</v>
      </c>
      <c r="O70" s="3" t="s">
        <v>1538</v>
      </c>
      <c r="P70" s="3" t="s">
        <v>128</v>
      </c>
      <c r="Q70" s="3" t="s">
        <v>129</v>
      </c>
      <c r="R70" s="3"/>
      <c r="S70" s="3"/>
      <c r="T70" s="8">
        <v>175.0</v>
      </c>
      <c r="U70" s="3"/>
      <c r="V70" s="3" t="s">
        <v>1539</v>
      </c>
      <c r="W70" s="3"/>
      <c r="X70" s="3"/>
      <c r="Y70" s="3"/>
      <c r="Z70" s="3"/>
    </row>
    <row r="71" ht="11.25" customHeight="1">
      <c r="A71" s="26"/>
      <c r="B71" s="16"/>
      <c r="C71" s="26"/>
      <c r="D71" s="26"/>
      <c r="E71" s="7">
        <v>1068.0</v>
      </c>
      <c r="F71" s="3" t="s">
        <v>1443</v>
      </c>
      <c r="G71" s="3" t="s">
        <v>1046</v>
      </c>
      <c r="H71" s="27">
        <v>5.0</v>
      </c>
      <c r="I71" s="7"/>
      <c r="J71" s="28"/>
      <c r="K71" s="3"/>
      <c r="L71" s="3"/>
      <c r="M71" s="3"/>
      <c r="N71" s="3">
        <v>99.0</v>
      </c>
      <c r="O71" s="3" t="s">
        <v>1538</v>
      </c>
      <c r="P71" s="3" t="s">
        <v>128</v>
      </c>
      <c r="Q71" s="3" t="s">
        <v>129</v>
      </c>
      <c r="R71" s="3"/>
      <c r="S71" s="3"/>
      <c r="T71" s="8">
        <v>175.0</v>
      </c>
      <c r="U71" s="3"/>
      <c r="V71" s="3" t="s">
        <v>1539</v>
      </c>
      <c r="W71" s="3"/>
      <c r="X71" s="3"/>
      <c r="Y71" s="3"/>
      <c r="Z71" s="3"/>
    </row>
    <row r="72" ht="11.25" customHeight="1">
      <c r="A72" s="26"/>
      <c r="B72" s="16"/>
      <c r="C72" s="26"/>
      <c r="D72" s="26"/>
      <c r="E72" s="7">
        <v>1069.0</v>
      </c>
      <c r="F72" s="3" t="s">
        <v>1444</v>
      </c>
      <c r="G72" s="3" t="s">
        <v>961</v>
      </c>
      <c r="H72" s="27">
        <v>5.0</v>
      </c>
      <c r="I72" s="7"/>
      <c r="J72" s="28"/>
      <c r="K72" s="3"/>
      <c r="L72" s="3"/>
      <c r="M72" s="3"/>
      <c r="N72" s="3">
        <v>99.0</v>
      </c>
      <c r="O72" s="3" t="s">
        <v>1538</v>
      </c>
      <c r="P72" s="3" t="s">
        <v>128</v>
      </c>
      <c r="Q72" s="3" t="s">
        <v>129</v>
      </c>
      <c r="R72" s="3"/>
      <c r="S72" s="3"/>
      <c r="T72" s="8">
        <v>176.0</v>
      </c>
      <c r="U72" s="3"/>
      <c r="V72" s="3" t="s">
        <v>1539</v>
      </c>
      <c r="W72" s="3"/>
      <c r="X72" s="3"/>
      <c r="Y72" s="3"/>
      <c r="Z72" s="3"/>
    </row>
    <row r="73" ht="11.25" customHeight="1">
      <c r="A73" s="26"/>
      <c r="B73" s="16"/>
      <c r="C73" s="26"/>
      <c r="D73" s="26"/>
      <c r="E73" s="7">
        <v>1070.0</v>
      </c>
      <c r="F73" s="3" t="s">
        <v>1445</v>
      </c>
      <c r="G73" s="3" t="s">
        <v>985</v>
      </c>
      <c r="H73" s="27">
        <v>5.0</v>
      </c>
      <c r="I73" s="7"/>
      <c r="J73" s="28"/>
      <c r="K73" s="3"/>
      <c r="L73" s="3"/>
      <c r="M73" s="3"/>
      <c r="N73" s="3">
        <v>99.0</v>
      </c>
      <c r="O73" s="3" t="s">
        <v>1538</v>
      </c>
      <c r="P73" s="3" t="s">
        <v>128</v>
      </c>
      <c r="Q73" s="3" t="s">
        <v>129</v>
      </c>
      <c r="R73" s="3"/>
      <c r="S73" s="3"/>
      <c r="T73" s="8">
        <v>170.0</v>
      </c>
      <c r="U73" s="3"/>
      <c r="V73" s="3" t="s">
        <v>1539</v>
      </c>
      <c r="W73" s="3"/>
      <c r="X73" s="3"/>
      <c r="Y73" s="3"/>
      <c r="Z73" s="3"/>
    </row>
    <row r="74" ht="11.25" customHeight="1">
      <c r="A74" s="26"/>
      <c r="B74" s="16"/>
      <c r="C74" s="26"/>
      <c r="D74" s="26"/>
      <c r="E74" s="7">
        <v>1071.0</v>
      </c>
      <c r="F74" s="3" t="s">
        <v>1446</v>
      </c>
      <c r="G74" s="3" t="s">
        <v>985</v>
      </c>
      <c r="H74" s="27">
        <v>5.0</v>
      </c>
      <c r="I74" s="7"/>
      <c r="J74" s="28"/>
      <c r="K74" s="3"/>
      <c r="L74" s="3"/>
      <c r="M74" s="3"/>
      <c r="N74" s="3">
        <v>99.0</v>
      </c>
      <c r="O74" s="3" t="s">
        <v>1538</v>
      </c>
      <c r="P74" s="3" t="s">
        <v>128</v>
      </c>
      <c r="Q74" s="3" t="s">
        <v>129</v>
      </c>
      <c r="R74" s="3"/>
      <c r="S74" s="3"/>
      <c r="T74" s="8">
        <v>170.0</v>
      </c>
      <c r="U74" s="3"/>
      <c r="V74" s="3" t="s">
        <v>1539</v>
      </c>
      <c r="W74" s="3"/>
      <c r="X74" s="3"/>
      <c r="Y74" s="3"/>
      <c r="Z74" s="3"/>
    </row>
    <row r="75" ht="11.25" customHeight="1">
      <c r="A75" s="26"/>
      <c r="B75" s="16"/>
      <c r="C75" s="26"/>
      <c r="D75" s="26"/>
      <c r="E75" s="7">
        <v>1072.0</v>
      </c>
      <c r="F75" s="3" t="s">
        <v>1447</v>
      </c>
      <c r="G75" s="3" t="s">
        <v>985</v>
      </c>
      <c r="H75" s="27">
        <v>5.0</v>
      </c>
      <c r="I75" s="7"/>
      <c r="J75" s="28"/>
      <c r="K75" s="3"/>
      <c r="L75" s="3"/>
      <c r="M75" s="3"/>
      <c r="N75" s="3">
        <v>99.0</v>
      </c>
      <c r="O75" s="3" t="s">
        <v>1538</v>
      </c>
      <c r="P75" s="3" t="s">
        <v>128</v>
      </c>
      <c r="Q75" s="3" t="s">
        <v>129</v>
      </c>
      <c r="R75" s="3"/>
      <c r="S75" s="3"/>
      <c r="T75" s="8">
        <v>170.0</v>
      </c>
      <c r="U75" s="3"/>
      <c r="V75" s="3" t="s">
        <v>1539</v>
      </c>
      <c r="W75" s="3"/>
      <c r="X75" s="3"/>
      <c r="Y75" s="3"/>
      <c r="Z75" s="3"/>
    </row>
    <row r="76" ht="11.25" customHeight="1">
      <c r="A76" s="26"/>
      <c r="B76" s="16"/>
      <c r="C76" s="26"/>
      <c r="D76" s="26"/>
      <c r="E76" s="7">
        <v>1073.0</v>
      </c>
      <c r="F76" s="3" t="s">
        <v>1540</v>
      </c>
      <c r="G76" s="3" t="s">
        <v>1541</v>
      </c>
      <c r="H76" s="27">
        <v>4.0</v>
      </c>
      <c r="I76" s="7"/>
      <c r="J76" s="28"/>
      <c r="K76" s="3"/>
      <c r="L76" s="3"/>
      <c r="M76" s="3"/>
      <c r="N76" s="3">
        <v>1020.0</v>
      </c>
      <c r="O76" s="3" t="s">
        <v>337</v>
      </c>
      <c r="P76" s="3" t="s">
        <v>144</v>
      </c>
      <c r="Q76" s="3" t="s">
        <v>1542</v>
      </c>
      <c r="R76" s="3"/>
      <c r="S76" s="3"/>
      <c r="T76" s="8">
        <v>75.0</v>
      </c>
      <c r="U76" s="3"/>
      <c r="V76" s="3" t="s">
        <v>334</v>
      </c>
      <c r="W76" s="3"/>
      <c r="X76" s="3"/>
      <c r="Y76" s="3"/>
      <c r="Z76" s="3"/>
    </row>
    <row r="77" ht="11.25" customHeight="1">
      <c r="A77" s="26"/>
      <c r="B77" s="16"/>
      <c r="C77" s="26"/>
      <c r="D77" s="26"/>
      <c r="E77" s="7">
        <v>1074.0</v>
      </c>
      <c r="F77" s="3" t="s">
        <v>1543</v>
      </c>
      <c r="G77" s="3" t="s">
        <v>1544</v>
      </c>
      <c r="H77" s="27">
        <v>0.0</v>
      </c>
      <c r="I77" s="7"/>
      <c r="J77" s="28"/>
      <c r="K77" s="3"/>
      <c r="L77" s="3"/>
      <c r="M77" s="3"/>
      <c r="N77" s="3">
        <v>1020.0</v>
      </c>
      <c r="O77" s="3" t="s">
        <v>337</v>
      </c>
      <c r="P77" s="3" t="s">
        <v>182</v>
      </c>
      <c r="Q77" s="3" t="s">
        <v>1545</v>
      </c>
      <c r="R77" s="3"/>
      <c r="S77" s="3"/>
      <c r="T77" s="8">
        <v>75.0</v>
      </c>
      <c r="U77" s="3"/>
      <c r="V77" s="3" t="s">
        <v>334</v>
      </c>
      <c r="W77" s="3"/>
      <c r="X77" s="3"/>
      <c r="Y77" s="3"/>
      <c r="Z77" s="3"/>
    </row>
    <row r="78" ht="11.25" customHeight="1">
      <c r="A78" s="26"/>
      <c r="B78" s="16"/>
      <c r="C78" s="26"/>
      <c r="D78" s="26"/>
      <c r="E78" s="7">
        <v>1075.0</v>
      </c>
      <c r="F78" s="3" t="s">
        <v>1546</v>
      </c>
      <c r="G78" s="3" t="s">
        <v>1547</v>
      </c>
      <c r="H78" s="27">
        <v>5.0</v>
      </c>
      <c r="I78" s="7"/>
      <c r="J78" s="28"/>
      <c r="K78" s="3"/>
      <c r="L78" s="3"/>
      <c r="M78" s="3"/>
      <c r="N78" s="3">
        <v>1390.0</v>
      </c>
      <c r="O78" s="3" t="s">
        <v>380</v>
      </c>
      <c r="P78" s="3" t="s">
        <v>132</v>
      </c>
      <c r="Q78" s="3" t="s">
        <v>864</v>
      </c>
      <c r="R78" s="3"/>
      <c r="S78" s="3"/>
      <c r="T78" s="8">
        <v>22.5</v>
      </c>
      <c r="U78" s="3"/>
      <c r="V78" s="3" t="s">
        <v>334</v>
      </c>
      <c r="W78" s="3"/>
      <c r="X78" s="3"/>
      <c r="Y78" s="3"/>
      <c r="Z78" s="3"/>
    </row>
    <row r="79" ht="11.25" customHeight="1">
      <c r="A79" s="26"/>
      <c r="B79" s="16"/>
      <c r="C79" s="26"/>
      <c r="D79" s="26"/>
      <c r="E79" s="7">
        <v>1076.0</v>
      </c>
      <c r="F79" s="3" t="s">
        <v>1548</v>
      </c>
      <c r="G79" s="3" t="s">
        <v>1549</v>
      </c>
      <c r="H79" s="27">
        <v>5.0</v>
      </c>
      <c r="I79" s="7"/>
      <c r="J79" s="28"/>
      <c r="K79" s="3"/>
      <c r="L79" s="3"/>
      <c r="M79" s="3"/>
      <c r="N79" s="3">
        <v>1390.0</v>
      </c>
      <c r="O79" s="3" t="s">
        <v>380</v>
      </c>
      <c r="P79" s="3" t="s">
        <v>132</v>
      </c>
      <c r="Q79" s="3" t="s">
        <v>864</v>
      </c>
      <c r="R79" s="3"/>
      <c r="S79" s="3"/>
      <c r="T79" s="8">
        <v>22.5</v>
      </c>
      <c r="U79" s="3"/>
      <c r="V79" s="3" t="s">
        <v>334</v>
      </c>
      <c r="W79" s="3"/>
      <c r="X79" s="3"/>
      <c r="Y79" s="3"/>
      <c r="Z79" s="3"/>
    </row>
    <row r="80" ht="11.25" customHeight="1">
      <c r="A80" s="26"/>
      <c r="B80" s="16"/>
      <c r="C80" s="26"/>
      <c r="D80" s="26"/>
      <c r="E80" s="7">
        <v>1077.0</v>
      </c>
      <c r="F80" s="3" t="s">
        <v>1550</v>
      </c>
      <c r="G80" s="3" t="s">
        <v>1551</v>
      </c>
      <c r="H80" s="27">
        <v>0.0</v>
      </c>
      <c r="I80" s="7"/>
      <c r="J80" s="28"/>
      <c r="K80" s="3"/>
      <c r="L80" s="3"/>
      <c r="M80" s="3"/>
      <c r="N80" s="3">
        <v>1020.0</v>
      </c>
      <c r="O80" s="3" t="s">
        <v>337</v>
      </c>
      <c r="P80" s="3" t="s">
        <v>1552</v>
      </c>
      <c r="Q80" s="3" t="s">
        <v>1553</v>
      </c>
      <c r="R80" s="3"/>
      <c r="S80" s="3"/>
      <c r="T80" s="8">
        <v>75.0</v>
      </c>
      <c r="U80" s="3"/>
      <c r="V80" s="3" t="s">
        <v>334</v>
      </c>
      <c r="W80" s="3"/>
      <c r="X80" s="3"/>
      <c r="Y80" s="3"/>
      <c r="Z80" s="3"/>
    </row>
    <row r="81" ht="11.25" customHeight="1">
      <c r="A81" s="26"/>
      <c r="B81" s="16"/>
      <c r="C81" s="26"/>
      <c r="D81" s="26"/>
      <c r="E81" s="7">
        <v>1078.0</v>
      </c>
      <c r="F81" s="3" t="s">
        <v>1554</v>
      </c>
      <c r="G81" s="3" t="s">
        <v>1555</v>
      </c>
      <c r="H81" s="27">
        <v>1.0</v>
      </c>
      <c r="I81" s="7"/>
      <c r="J81" s="28"/>
      <c r="K81" s="3"/>
      <c r="L81" s="3"/>
      <c r="M81" s="3"/>
      <c r="N81" s="3"/>
      <c r="O81" s="3"/>
      <c r="P81" s="3" t="s">
        <v>38</v>
      </c>
      <c r="Q81" s="3" t="s">
        <v>39</v>
      </c>
      <c r="R81" s="3"/>
      <c r="S81" s="3"/>
      <c r="T81" s="8"/>
      <c r="U81" s="3"/>
      <c r="V81" s="3"/>
      <c r="W81" s="3"/>
      <c r="X81" s="3"/>
      <c r="Y81" s="3"/>
      <c r="Z81" s="3"/>
    </row>
    <row r="82" ht="11.25" customHeight="1">
      <c r="A82" s="26"/>
      <c r="B82" s="16"/>
      <c r="C82" s="26"/>
      <c r="D82" s="26"/>
      <c r="E82" s="7">
        <v>1079.0</v>
      </c>
      <c r="F82" s="3"/>
      <c r="G82" s="3"/>
      <c r="H82" s="27"/>
      <c r="I82" s="7"/>
      <c r="J82" s="28"/>
      <c r="K82" s="3"/>
      <c r="L82" s="3"/>
      <c r="M82" s="3"/>
      <c r="N82" s="3"/>
      <c r="O82" s="3"/>
      <c r="P82" s="3"/>
      <c r="Q82" s="3"/>
      <c r="R82" s="3"/>
      <c r="S82" s="3"/>
      <c r="T82" s="8"/>
      <c r="U82" s="3"/>
      <c r="V82" s="3"/>
      <c r="W82" s="3"/>
      <c r="X82" s="3"/>
      <c r="Y82" s="3"/>
      <c r="Z82" s="3"/>
    </row>
    <row r="83" ht="11.25" customHeight="1">
      <c r="A83" s="26"/>
      <c r="B83" s="16"/>
      <c r="C83" s="26"/>
      <c r="D83" s="26"/>
      <c r="E83" s="7">
        <v>1080.0</v>
      </c>
      <c r="F83" s="3" t="s">
        <v>1556</v>
      </c>
      <c r="G83" s="3" t="s">
        <v>1557</v>
      </c>
      <c r="H83" s="27"/>
      <c r="I83" s="7"/>
      <c r="J83" s="28"/>
      <c r="K83" s="3">
        <v>10.0</v>
      </c>
      <c r="L83" s="3">
        <v>2.0</v>
      </c>
      <c r="M83" s="3"/>
      <c r="N83" s="3">
        <v>1030.0</v>
      </c>
      <c r="O83" s="3" t="s">
        <v>338</v>
      </c>
      <c r="P83" s="3" t="s">
        <v>104</v>
      </c>
      <c r="Q83" s="3" t="s">
        <v>951</v>
      </c>
      <c r="R83" s="3">
        <v>632.0</v>
      </c>
      <c r="S83" s="3">
        <v>72.0</v>
      </c>
      <c r="T83" s="8"/>
      <c r="U83" s="29">
        <v>43231.0</v>
      </c>
      <c r="V83" s="3" t="s">
        <v>336</v>
      </c>
      <c r="W83" s="3"/>
      <c r="X83" s="3"/>
      <c r="Y83" s="3"/>
      <c r="Z83" s="3"/>
    </row>
    <row r="84" ht="11.25" customHeight="1">
      <c r="A84" s="26"/>
      <c r="B84" s="16"/>
      <c r="C84" s="26"/>
      <c r="D84" s="26"/>
      <c r="E84" s="7">
        <v>1081.0</v>
      </c>
      <c r="F84" s="3" t="s">
        <v>1558</v>
      </c>
      <c r="G84" s="3" t="s">
        <v>1559</v>
      </c>
      <c r="H84" s="27">
        <v>4.0</v>
      </c>
      <c r="I84" s="7"/>
      <c r="J84" s="28"/>
      <c r="K84" s="3"/>
      <c r="L84" s="3"/>
      <c r="M84" s="3"/>
      <c r="N84" s="3"/>
      <c r="O84" s="3"/>
      <c r="P84" s="3" t="s">
        <v>154</v>
      </c>
      <c r="Q84" s="3" t="s">
        <v>155</v>
      </c>
      <c r="R84" s="3"/>
      <c r="S84" s="3"/>
      <c r="T84" s="8"/>
      <c r="U84" s="3"/>
      <c r="V84" s="3" t="s">
        <v>334</v>
      </c>
      <c r="W84" s="3"/>
      <c r="X84" s="3"/>
      <c r="Y84" s="3"/>
      <c r="Z84" s="3"/>
    </row>
    <row r="85" ht="11.25" customHeight="1">
      <c r="A85" s="26"/>
      <c r="B85" s="16"/>
      <c r="C85" s="26"/>
      <c r="D85" s="26"/>
      <c r="E85" s="7">
        <v>1082.0</v>
      </c>
      <c r="F85" s="3" t="s">
        <v>1560</v>
      </c>
      <c r="G85" s="3" t="s">
        <v>1561</v>
      </c>
      <c r="H85" s="27">
        <v>4.0</v>
      </c>
      <c r="I85" s="7"/>
      <c r="J85" s="28"/>
      <c r="K85" s="3"/>
      <c r="L85" s="3"/>
      <c r="M85" s="3"/>
      <c r="N85" s="3"/>
      <c r="O85" s="3"/>
      <c r="P85" s="3" t="s">
        <v>154</v>
      </c>
      <c r="Q85" s="3" t="s">
        <v>155</v>
      </c>
      <c r="R85" s="3"/>
      <c r="S85" s="3"/>
      <c r="T85" s="8"/>
      <c r="U85" s="3"/>
      <c r="V85" s="3" t="s">
        <v>334</v>
      </c>
      <c r="W85" s="3"/>
      <c r="X85" s="3"/>
      <c r="Y85" s="3"/>
      <c r="Z85" s="3"/>
    </row>
    <row r="86" ht="11.25" customHeight="1">
      <c r="A86" s="26"/>
      <c r="B86" s="16"/>
      <c r="C86" s="26"/>
      <c r="D86" s="26"/>
      <c r="E86" s="7">
        <v>1083.0</v>
      </c>
      <c r="F86" s="3"/>
      <c r="G86" s="3"/>
      <c r="H86" s="27"/>
      <c r="I86" s="7"/>
      <c r="J86" s="28"/>
      <c r="K86" s="3"/>
      <c r="L86" s="3"/>
      <c r="M86" s="3"/>
      <c r="N86" s="3"/>
      <c r="O86" s="3"/>
      <c r="P86" s="3"/>
      <c r="Q86" s="3"/>
      <c r="R86" s="3"/>
      <c r="S86" s="3"/>
      <c r="T86" s="8"/>
      <c r="U86" s="3"/>
      <c r="V86" s="3"/>
      <c r="W86" s="3"/>
      <c r="X86" s="3"/>
      <c r="Y86" s="3"/>
      <c r="Z86" s="3"/>
    </row>
    <row r="87" ht="11.25" customHeight="1">
      <c r="A87" s="26"/>
      <c r="B87" s="16"/>
      <c r="C87" s="26"/>
      <c r="D87" s="26"/>
      <c r="E87" s="7">
        <v>1084.0</v>
      </c>
      <c r="F87" s="3"/>
      <c r="G87" s="3"/>
      <c r="H87" s="27"/>
      <c r="I87" s="7"/>
      <c r="J87" s="28"/>
      <c r="K87" s="3"/>
      <c r="L87" s="3"/>
      <c r="M87" s="3"/>
      <c r="N87" s="3"/>
      <c r="O87" s="3"/>
      <c r="P87" s="3"/>
      <c r="Q87" s="3"/>
      <c r="R87" s="3"/>
      <c r="S87" s="3"/>
      <c r="T87" s="8"/>
      <c r="U87" s="3"/>
      <c r="V87" s="3"/>
      <c r="W87" s="3"/>
      <c r="X87" s="3"/>
      <c r="Y87" s="3"/>
      <c r="Z87" s="3"/>
    </row>
    <row r="88" ht="11.25" customHeight="1">
      <c r="A88" s="26"/>
      <c r="B88" s="16"/>
      <c r="C88" s="26"/>
      <c r="D88" s="26"/>
      <c r="E88" s="7">
        <v>1085.0</v>
      </c>
      <c r="F88" s="3" t="s">
        <v>1562</v>
      </c>
      <c r="G88" s="3" t="s">
        <v>1563</v>
      </c>
      <c r="H88" s="27">
        <v>4.0</v>
      </c>
      <c r="I88" s="7"/>
      <c r="J88" s="28"/>
      <c r="K88" s="3"/>
      <c r="L88" s="3"/>
      <c r="M88" s="3"/>
      <c r="N88" s="3"/>
      <c r="O88" s="3"/>
      <c r="P88" s="3" t="s">
        <v>154</v>
      </c>
      <c r="Q88" s="3" t="s">
        <v>155</v>
      </c>
      <c r="R88" s="3"/>
      <c r="S88" s="3"/>
      <c r="T88" s="8"/>
      <c r="U88" s="3"/>
      <c r="V88" s="3" t="s">
        <v>334</v>
      </c>
      <c r="W88" s="3"/>
      <c r="X88" s="3"/>
      <c r="Y88" s="3"/>
      <c r="Z88" s="3"/>
    </row>
    <row r="89" ht="11.25" customHeight="1">
      <c r="A89" s="26"/>
      <c r="B89" s="16"/>
      <c r="C89" s="26"/>
      <c r="D89" s="26"/>
      <c r="E89" s="7">
        <v>1086.0</v>
      </c>
      <c r="F89" s="3" t="s">
        <v>263</v>
      </c>
      <c r="G89" s="3" t="s">
        <v>1564</v>
      </c>
      <c r="H89" s="27">
        <v>4.0</v>
      </c>
      <c r="I89" s="7"/>
      <c r="J89" s="28"/>
      <c r="K89" s="3"/>
      <c r="L89" s="3"/>
      <c r="M89" s="3"/>
      <c r="N89" s="3"/>
      <c r="O89" s="3"/>
      <c r="P89" s="3" t="s">
        <v>154</v>
      </c>
      <c r="Q89" s="3" t="s">
        <v>155</v>
      </c>
      <c r="R89" s="3"/>
      <c r="S89" s="3"/>
      <c r="T89" s="8"/>
      <c r="U89" s="3"/>
      <c r="V89" s="3" t="s">
        <v>334</v>
      </c>
      <c r="W89" s="3"/>
      <c r="X89" s="3"/>
      <c r="Y89" s="3"/>
      <c r="Z89" s="3"/>
    </row>
    <row r="90" ht="11.25" customHeight="1">
      <c r="A90" s="26"/>
      <c r="B90" s="16"/>
      <c r="C90" s="26"/>
      <c r="D90" s="26"/>
      <c r="E90" s="7">
        <v>1087.0</v>
      </c>
      <c r="F90" s="29" t="s">
        <v>1565</v>
      </c>
      <c r="G90" s="3" t="s">
        <v>1050</v>
      </c>
      <c r="H90" s="27">
        <v>5.0</v>
      </c>
      <c r="I90" s="7"/>
      <c r="J90" s="28"/>
      <c r="K90" s="3"/>
      <c r="L90" s="3"/>
      <c r="M90" s="3"/>
      <c r="N90" s="3">
        <v>99.0</v>
      </c>
      <c r="O90" s="3" t="s">
        <v>1538</v>
      </c>
      <c r="P90" s="3" t="s">
        <v>128</v>
      </c>
      <c r="Q90" s="3" t="s">
        <v>129</v>
      </c>
      <c r="R90" s="3"/>
      <c r="S90" s="3"/>
      <c r="T90" s="8">
        <v>175.0</v>
      </c>
      <c r="U90" s="3"/>
      <c r="V90" s="3" t="s">
        <v>1539</v>
      </c>
      <c r="W90" s="3"/>
      <c r="X90" s="3"/>
      <c r="Y90" s="3"/>
      <c r="Z90" s="3"/>
    </row>
    <row r="91" ht="11.25" customHeight="1">
      <c r="A91" s="26"/>
      <c r="B91" s="16"/>
      <c r="C91" s="26"/>
      <c r="D91" s="26"/>
      <c r="E91" s="7">
        <v>1088.0</v>
      </c>
      <c r="F91" s="29" t="s">
        <v>1566</v>
      </c>
      <c r="G91" s="3" t="s">
        <v>1050</v>
      </c>
      <c r="H91" s="27">
        <v>5.0</v>
      </c>
      <c r="I91" s="7"/>
      <c r="J91" s="28"/>
      <c r="K91" s="3"/>
      <c r="L91" s="3"/>
      <c r="M91" s="3"/>
      <c r="N91" s="3">
        <v>99.0</v>
      </c>
      <c r="O91" s="3" t="s">
        <v>1538</v>
      </c>
      <c r="P91" s="3" t="s">
        <v>128</v>
      </c>
      <c r="Q91" s="3" t="s">
        <v>129</v>
      </c>
      <c r="R91" s="3"/>
      <c r="S91" s="3"/>
      <c r="T91" s="8">
        <v>175.0</v>
      </c>
      <c r="U91" s="3"/>
      <c r="V91" s="3" t="s">
        <v>1539</v>
      </c>
      <c r="W91" s="3"/>
      <c r="X91" s="3"/>
      <c r="Y91" s="3"/>
      <c r="Z91" s="3"/>
    </row>
    <row r="92" ht="11.25" customHeight="1">
      <c r="A92" s="26"/>
      <c r="B92" s="16"/>
      <c r="C92" s="26"/>
      <c r="D92" s="26"/>
      <c r="E92" s="7">
        <v>1089.0</v>
      </c>
      <c r="F92" s="3" t="s">
        <v>1567</v>
      </c>
      <c r="G92" s="3" t="s">
        <v>1568</v>
      </c>
      <c r="H92" s="27">
        <v>4.0</v>
      </c>
      <c r="I92" s="7"/>
      <c r="J92" s="28"/>
      <c r="K92" s="3"/>
      <c r="L92" s="3"/>
      <c r="M92" s="3"/>
      <c r="N92" s="3"/>
      <c r="O92" s="3"/>
      <c r="P92" s="3" t="s">
        <v>444</v>
      </c>
      <c r="Q92" s="3" t="s">
        <v>1569</v>
      </c>
      <c r="R92" s="3"/>
      <c r="S92" s="3"/>
      <c r="T92" s="8"/>
      <c r="U92" s="3"/>
      <c r="V92" s="3"/>
      <c r="W92" s="3"/>
      <c r="X92" s="3"/>
      <c r="Y92" s="3"/>
      <c r="Z92" s="3"/>
    </row>
    <row r="93" ht="11.25" customHeight="1">
      <c r="A93" s="26"/>
      <c r="B93" s="16"/>
      <c r="C93" s="26"/>
      <c r="D93" s="26"/>
      <c r="E93" s="7">
        <v>1090.0</v>
      </c>
      <c r="F93" s="3" t="s">
        <v>1570</v>
      </c>
      <c r="G93" s="3" t="s">
        <v>1571</v>
      </c>
      <c r="H93" s="27"/>
      <c r="I93" s="7"/>
      <c r="J93" s="28"/>
      <c r="K93" s="3"/>
      <c r="L93" s="3"/>
      <c r="M93" s="3"/>
      <c r="N93" s="3"/>
      <c r="O93" s="3"/>
      <c r="P93" s="3" t="s">
        <v>62</v>
      </c>
      <c r="Q93" s="3" t="s">
        <v>1572</v>
      </c>
      <c r="R93" s="3"/>
      <c r="S93" s="3"/>
      <c r="T93" s="8"/>
      <c r="U93" s="3"/>
      <c r="V93" s="3"/>
      <c r="W93" s="3"/>
      <c r="X93" s="3"/>
      <c r="Y93" s="3"/>
      <c r="Z93" s="3"/>
    </row>
    <row r="94" ht="11.25" customHeight="1">
      <c r="A94" s="26"/>
      <c r="B94" s="16"/>
      <c r="C94" s="26"/>
      <c r="D94" s="26"/>
      <c r="E94" s="7">
        <v>1091.0</v>
      </c>
      <c r="F94" s="3" t="s">
        <v>1573</v>
      </c>
      <c r="G94" s="3" t="s">
        <v>1574</v>
      </c>
      <c r="H94" s="27">
        <v>5.0</v>
      </c>
      <c r="I94" s="7"/>
      <c r="J94" s="28"/>
      <c r="K94" s="3"/>
      <c r="L94" s="3"/>
      <c r="M94" s="3"/>
      <c r="N94" s="3">
        <v>1390.0</v>
      </c>
      <c r="O94" s="3" t="s">
        <v>380</v>
      </c>
      <c r="P94" s="3" t="s">
        <v>132</v>
      </c>
      <c r="Q94" s="3" t="s">
        <v>864</v>
      </c>
      <c r="R94" s="3"/>
      <c r="S94" s="3"/>
      <c r="T94" s="8">
        <v>22.5</v>
      </c>
      <c r="U94" s="3"/>
      <c r="V94" s="3" t="s">
        <v>334</v>
      </c>
      <c r="W94" s="3"/>
      <c r="X94" s="3"/>
      <c r="Y94" s="3"/>
      <c r="Z94" s="3"/>
    </row>
    <row r="95" ht="11.25" customHeight="1">
      <c r="A95" s="26"/>
      <c r="B95" s="16"/>
      <c r="C95" s="26"/>
      <c r="D95" s="26"/>
      <c r="E95" s="7">
        <v>1092.0</v>
      </c>
      <c r="F95" s="3" t="s">
        <v>1575</v>
      </c>
      <c r="G95" s="3" t="s">
        <v>1576</v>
      </c>
      <c r="H95" s="27">
        <v>5.0</v>
      </c>
      <c r="I95" s="7"/>
      <c r="J95" s="28"/>
      <c r="K95" s="3"/>
      <c r="L95" s="3"/>
      <c r="M95" s="3"/>
      <c r="N95" s="3">
        <v>1390.0</v>
      </c>
      <c r="O95" s="3" t="s">
        <v>380</v>
      </c>
      <c r="P95" s="3" t="s">
        <v>132</v>
      </c>
      <c r="Q95" s="3" t="s">
        <v>864</v>
      </c>
      <c r="R95" s="3"/>
      <c r="S95" s="3"/>
      <c r="T95" s="8">
        <v>22.5</v>
      </c>
      <c r="U95" s="3"/>
      <c r="V95" s="3" t="s">
        <v>334</v>
      </c>
      <c r="W95" s="3"/>
      <c r="X95" s="3"/>
      <c r="Y95" s="3"/>
      <c r="Z95" s="3"/>
    </row>
    <row r="96" ht="11.25" customHeight="1">
      <c r="A96" s="26"/>
      <c r="B96" s="16"/>
      <c r="C96" s="26"/>
      <c r="D96" s="26"/>
      <c r="E96" s="7">
        <v>1093.0</v>
      </c>
      <c r="F96" s="3"/>
      <c r="G96" s="3"/>
      <c r="H96" s="27"/>
      <c r="I96" s="7"/>
      <c r="J96" s="28"/>
      <c r="K96" s="3"/>
      <c r="L96" s="3"/>
      <c r="M96" s="3"/>
      <c r="N96" s="3"/>
      <c r="O96" s="3"/>
      <c r="P96" s="3"/>
      <c r="Q96" s="3"/>
      <c r="R96" s="3"/>
      <c r="S96" s="3"/>
      <c r="T96" s="8"/>
      <c r="U96" s="3"/>
      <c r="V96" s="3"/>
      <c r="W96" s="3"/>
      <c r="X96" s="3"/>
      <c r="Y96" s="3"/>
      <c r="Z96" s="3"/>
    </row>
    <row r="97" ht="11.25" customHeight="1">
      <c r="A97" s="26"/>
      <c r="B97" s="16"/>
      <c r="C97" s="26"/>
      <c r="D97" s="26"/>
      <c r="E97" s="7">
        <v>1094.0</v>
      </c>
      <c r="F97" s="3" t="s">
        <v>1577</v>
      </c>
      <c r="G97" s="3" t="s">
        <v>1578</v>
      </c>
      <c r="H97" s="27">
        <v>4.0</v>
      </c>
      <c r="I97" s="7"/>
      <c r="J97" s="28"/>
      <c r="K97" s="3"/>
      <c r="L97" s="3"/>
      <c r="M97" s="3"/>
      <c r="N97" s="3"/>
      <c r="O97" s="3"/>
      <c r="P97" s="3" t="s">
        <v>126</v>
      </c>
      <c r="Q97" s="3" t="s">
        <v>1471</v>
      </c>
      <c r="R97" s="3"/>
      <c r="S97" s="3"/>
      <c r="T97" s="8"/>
      <c r="U97" s="3"/>
      <c r="V97" s="3"/>
      <c r="W97" s="3"/>
      <c r="X97" s="3"/>
      <c r="Y97" s="3"/>
      <c r="Z97" s="3"/>
    </row>
    <row r="98" ht="11.25" customHeight="1">
      <c r="A98" s="26"/>
      <c r="B98" s="16"/>
      <c r="C98" s="26"/>
      <c r="D98" s="26"/>
      <c r="E98" s="7">
        <v>1095.0</v>
      </c>
      <c r="F98" s="3" t="s">
        <v>1579</v>
      </c>
      <c r="G98" s="3" t="s">
        <v>1501</v>
      </c>
      <c r="H98" s="27">
        <v>4.0</v>
      </c>
      <c r="I98" s="7"/>
      <c r="J98" s="28"/>
      <c r="K98" s="3"/>
      <c r="L98" s="3"/>
      <c r="M98" s="3"/>
      <c r="N98" s="3"/>
      <c r="O98" s="3"/>
      <c r="P98" s="3" t="s">
        <v>62</v>
      </c>
      <c r="Q98" s="3" t="s">
        <v>1502</v>
      </c>
      <c r="R98" s="3"/>
      <c r="S98" s="3"/>
      <c r="T98" s="8"/>
      <c r="U98" s="3"/>
      <c r="V98" s="3"/>
      <c r="W98" s="3"/>
      <c r="X98" s="3"/>
      <c r="Y98" s="3"/>
      <c r="Z98" s="3"/>
    </row>
    <row r="99" ht="11.25" customHeight="1">
      <c r="A99" s="26"/>
      <c r="B99" s="16"/>
      <c r="C99" s="26"/>
      <c r="D99" s="26"/>
      <c r="E99" s="7">
        <v>1096.0</v>
      </c>
      <c r="F99" s="3" t="s">
        <v>1580</v>
      </c>
      <c r="G99" s="3" t="s">
        <v>1581</v>
      </c>
      <c r="H99" s="27">
        <v>0.0</v>
      </c>
      <c r="I99" s="7"/>
      <c r="J99" s="28"/>
      <c r="K99" s="3"/>
      <c r="L99" s="3"/>
      <c r="M99" s="3"/>
      <c r="N99" s="3"/>
      <c r="O99" s="3"/>
      <c r="P99" s="3" t="s">
        <v>210</v>
      </c>
      <c r="Q99" s="3" t="s">
        <v>1582</v>
      </c>
      <c r="R99" s="3"/>
      <c r="S99" s="3"/>
      <c r="T99" s="8"/>
      <c r="U99" s="3"/>
      <c r="V99" s="3"/>
      <c r="W99" s="3"/>
      <c r="X99" s="3"/>
      <c r="Y99" s="3"/>
      <c r="Z99" s="3"/>
    </row>
    <row r="100" ht="11.25" customHeight="1">
      <c r="A100" s="26"/>
      <c r="B100" s="16"/>
      <c r="C100" s="26"/>
      <c r="D100" s="26"/>
      <c r="E100" s="7">
        <v>1097.0</v>
      </c>
      <c r="F100" s="3" t="s">
        <v>1583</v>
      </c>
      <c r="G100" s="3" t="s">
        <v>1584</v>
      </c>
      <c r="H100" s="27">
        <v>0.0</v>
      </c>
      <c r="I100" s="7"/>
      <c r="J100" s="28"/>
      <c r="K100" s="3"/>
      <c r="L100" s="3"/>
      <c r="M100" s="3"/>
      <c r="N100" s="3"/>
      <c r="O100" s="3"/>
      <c r="P100" s="3" t="s">
        <v>210</v>
      </c>
      <c r="Q100" s="3" t="s">
        <v>1585</v>
      </c>
      <c r="R100" s="3"/>
      <c r="S100" s="3"/>
      <c r="T100" s="8"/>
      <c r="U100" s="3"/>
      <c r="V100" s="3"/>
      <c r="W100" s="3"/>
      <c r="X100" s="3"/>
      <c r="Y100" s="3"/>
      <c r="Z100" s="3"/>
    </row>
    <row r="101" ht="11.25" customHeight="1">
      <c r="A101" s="26"/>
      <c r="B101" s="16"/>
      <c r="C101" s="26"/>
      <c r="D101" s="26"/>
      <c r="E101" s="7">
        <v>1098.0</v>
      </c>
      <c r="F101" s="3" t="s">
        <v>1586</v>
      </c>
      <c r="G101" s="3" t="s">
        <v>1587</v>
      </c>
      <c r="H101" s="27">
        <v>0.0</v>
      </c>
      <c r="I101" s="7"/>
      <c r="J101" s="28"/>
      <c r="K101" s="3"/>
      <c r="L101" s="3"/>
      <c r="M101" s="3"/>
      <c r="N101" s="3"/>
      <c r="O101" s="3"/>
      <c r="P101" s="3" t="s">
        <v>210</v>
      </c>
      <c r="Q101" s="3" t="s">
        <v>1585</v>
      </c>
      <c r="R101" s="3"/>
      <c r="S101" s="3"/>
      <c r="T101" s="8"/>
      <c r="U101" s="3"/>
      <c r="V101" s="3"/>
      <c r="W101" s="3"/>
      <c r="X101" s="3"/>
      <c r="Y101" s="3"/>
      <c r="Z101" s="3"/>
    </row>
    <row r="102" ht="11.25" customHeight="1">
      <c r="A102" s="26"/>
      <c r="B102" s="16"/>
      <c r="C102" s="26"/>
      <c r="D102" s="26"/>
      <c r="E102" s="7">
        <v>1099.0</v>
      </c>
      <c r="F102" s="3" t="s">
        <v>1588</v>
      </c>
      <c r="G102" s="3" t="s">
        <v>1589</v>
      </c>
      <c r="H102" s="27">
        <v>0.0</v>
      </c>
      <c r="I102" s="7"/>
      <c r="J102" s="28"/>
      <c r="K102" s="3"/>
      <c r="L102" s="3"/>
      <c r="M102" s="3"/>
      <c r="N102" s="3"/>
      <c r="O102" s="3"/>
      <c r="P102" s="3" t="s">
        <v>210</v>
      </c>
      <c r="Q102" s="3" t="s">
        <v>1590</v>
      </c>
      <c r="R102" s="3"/>
      <c r="S102" s="3"/>
      <c r="T102" s="8"/>
      <c r="U102" s="3"/>
      <c r="V102" s="3"/>
      <c r="W102" s="3"/>
      <c r="X102" s="3"/>
      <c r="Y102" s="3"/>
      <c r="Z102" s="3"/>
    </row>
    <row r="103" ht="11.25" customHeight="1">
      <c r="A103" s="26"/>
      <c r="B103" s="16"/>
      <c r="C103" s="26"/>
      <c r="D103" s="26"/>
      <c r="E103" s="7">
        <v>1100.0</v>
      </c>
      <c r="F103" s="3"/>
      <c r="G103" s="3"/>
      <c r="H103" s="27"/>
      <c r="I103" s="7"/>
      <c r="J103" s="28"/>
      <c r="K103" s="3"/>
      <c r="L103" s="3"/>
      <c r="M103" s="3"/>
      <c r="N103" s="3"/>
      <c r="O103" s="3"/>
      <c r="P103" s="3"/>
      <c r="Q103" s="3"/>
      <c r="R103" s="3"/>
      <c r="S103" s="3"/>
      <c r="T103" s="8"/>
      <c r="U103" s="3"/>
      <c r="V103" s="3"/>
      <c r="W103" s="3"/>
      <c r="X103" s="3"/>
      <c r="Y103" s="3"/>
      <c r="Z103" s="3"/>
    </row>
    <row r="104" ht="11.25" customHeight="1">
      <c r="A104" s="26"/>
      <c r="B104" s="16"/>
      <c r="C104" s="26"/>
      <c r="D104" s="26"/>
      <c r="E104" s="7">
        <v>1101.0</v>
      </c>
      <c r="F104" s="3" t="s">
        <v>1591</v>
      </c>
      <c r="G104" s="3" t="s">
        <v>1592</v>
      </c>
      <c r="H104" s="3"/>
      <c r="I104" s="7"/>
      <c r="J104" s="1"/>
      <c r="K104" s="3"/>
      <c r="L104" s="3"/>
      <c r="M104" s="3"/>
      <c r="N104" s="3"/>
      <c r="O104" s="3"/>
      <c r="P104" s="3" t="s">
        <v>444</v>
      </c>
      <c r="Q104" s="3" t="s">
        <v>1593</v>
      </c>
      <c r="R104" s="3"/>
      <c r="S104" s="3"/>
      <c r="T104" s="8"/>
      <c r="U104" s="3"/>
      <c r="V104" s="3"/>
      <c r="W104" s="3"/>
      <c r="X104" s="3"/>
      <c r="Y104" s="3"/>
      <c r="Z104" s="3"/>
    </row>
    <row r="105" ht="11.25" customHeight="1">
      <c r="A105" s="26"/>
      <c r="B105" s="16"/>
      <c r="C105" s="26"/>
      <c r="D105" s="26"/>
      <c r="E105" s="7">
        <v>1102.0</v>
      </c>
      <c r="F105" s="3"/>
      <c r="G105" s="3"/>
      <c r="H105" s="3"/>
      <c r="I105" s="7"/>
      <c r="J105" s="1"/>
      <c r="K105" s="3"/>
      <c r="L105" s="3"/>
      <c r="M105" s="3"/>
      <c r="N105" s="3"/>
      <c r="O105" s="3"/>
      <c r="P105" s="3"/>
      <c r="Q105" s="3"/>
      <c r="R105" s="3"/>
      <c r="S105" s="3"/>
      <c r="T105" s="8"/>
      <c r="U105" s="3"/>
      <c r="V105" s="3"/>
      <c r="W105" s="3"/>
      <c r="X105" s="3"/>
      <c r="Y105" s="3"/>
      <c r="Z105" s="3"/>
    </row>
    <row r="106" ht="11.25" customHeight="1">
      <c r="A106" s="26"/>
      <c r="B106" s="16"/>
      <c r="C106" s="26"/>
      <c r="D106" s="26"/>
      <c r="E106" s="7">
        <v>1103.0</v>
      </c>
      <c r="F106" s="3" t="s">
        <v>1594</v>
      </c>
      <c r="G106" s="3" t="s">
        <v>1595</v>
      </c>
      <c r="H106" s="3"/>
      <c r="I106" s="7"/>
      <c r="J106" s="1"/>
      <c r="K106" s="3"/>
      <c r="L106" s="3"/>
      <c r="M106" s="3"/>
      <c r="N106" s="3"/>
      <c r="O106" s="3"/>
      <c r="P106" s="3" t="s">
        <v>214</v>
      </c>
      <c r="Q106" s="3" t="s">
        <v>1595</v>
      </c>
      <c r="R106" s="3"/>
      <c r="S106" s="3"/>
      <c r="T106" s="8"/>
      <c r="U106" s="3"/>
      <c r="V106" s="3"/>
      <c r="W106" s="3"/>
      <c r="X106" s="3"/>
      <c r="Y106" s="3"/>
      <c r="Z106" s="3"/>
    </row>
    <row r="107" ht="11.25" customHeight="1">
      <c r="A107" s="26"/>
      <c r="B107" s="16"/>
      <c r="C107" s="26"/>
      <c r="D107" s="26"/>
      <c r="E107" s="7">
        <v>1104.0</v>
      </c>
      <c r="F107" s="3" t="s">
        <v>1596</v>
      </c>
      <c r="G107" s="3" t="s">
        <v>1597</v>
      </c>
      <c r="H107" s="3"/>
      <c r="I107" s="7"/>
      <c r="J107" s="1"/>
      <c r="K107" s="3"/>
      <c r="L107" s="3"/>
      <c r="M107" s="3"/>
      <c r="N107" s="3"/>
      <c r="O107" s="3"/>
      <c r="P107" s="3" t="s">
        <v>140</v>
      </c>
      <c r="Q107" s="3" t="s">
        <v>1598</v>
      </c>
      <c r="R107" s="3"/>
      <c r="S107" s="3"/>
      <c r="T107" s="8"/>
      <c r="U107" s="3"/>
      <c r="V107" s="3"/>
      <c r="W107" s="3"/>
      <c r="X107" s="3"/>
      <c r="Y107" s="3"/>
      <c r="Z107" s="3"/>
    </row>
    <row r="108" ht="11.25" customHeight="1">
      <c r="A108" s="26"/>
      <c r="B108" s="16"/>
      <c r="C108" s="26"/>
      <c r="D108" s="26"/>
      <c r="E108" s="7">
        <v>1105.0</v>
      </c>
      <c r="F108" s="3" t="s">
        <v>1599</v>
      </c>
      <c r="G108" s="3" t="s">
        <v>1600</v>
      </c>
      <c r="H108" s="3"/>
      <c r="I108" s="7"/>
      <c r="J108" s="1"/>
      <c r="K108" s="3"/>
      <c r="L108" s="3"/>
      <c r="M108" s="3"/>
      <c r="N108" s="3"/>
      <c r="O108" s="3"/>
      <c r="P108" s="3" t="s">
        <v>140</v>
      </c>
      <c r="Q108" s="3" t="s">
        <v>1598</v>
      </c>
      <c r="R108" s="3"/>
      <c r="S108" s="3"/>
      <c r="T108" s="8"/>
      <c r="U108" s="3"/>
      <c r="V108" s="3"/>
      <c r="W108" s="3"/>
      <c r="X108" s="3"/>
      <c r="Y108" s="3"/>
      <c r="Z108" s="3"/>
    </row>
    <row r="109" ht="11.25" customHeight="1">
      <c r="A109" s="26"/>
      <c r="B109" s="16"/>
      <c r="C109" s="26"/>
      <c r="D109" s="26"/>
      <c r="E109" s="7">
        <v>1106.0</v>
      </c>
      <c r="F109" s="3" t="s">
        <v>1601</v>
      </c>
      <c r="G109" s="3" t="s">
        <v>1602</v>
      </c>
      <c r="H109" s="3"/>
      <c r="I109" s="7"/>
      <c r="J109" s="3"/>
      <c r="K109" s="3"/>
      <c r="L109" s="3"/>
      <c r="M109" s="3"/>
      <c r="N109" s="3"/>
      <c r="O109" s="3"/>
      <c r="P109" s="3"/>
      <c r="Q109" s="3"/>
      <c r="R109" s="3"/>
      <c r="S109" s="3"/>
      <c r="T109" s="8"/>
      <c r="U109" s="3"/>
      <c r="V109" s="3"/>
      <c r="W109" s="3"/>
      <c r="X109" s="3"/>
      <c r="Y109" s="3"/>
      <c r="Z109" s="3"/>
    </row>
    <row r="110" ht="11.25" customHeight="1">
      <c r="A110" s="26"/>
      <c r="B110" s="16"/>
      <c r="C110" s="26"/>
      <c r="D110" s="26"/>
      <c r="E110" s="7">
        <v>1107.0</v>
      </c>
      <c r="F110" s="3" t="s">
        <v>1603</v>
      </c>
      <c r="G110" s="3" t="s">
        <v>1604</v>
      </c>
      <c r="H110" s="3"/>
      <c r="I110" s="7"/>
      <c r="J110" s="3"/>
      <c r="K110" s="3"/>
      <c r="L110" s="3"/>
      <c r="M110" s="3"/>
      <c r="N110" s="3"/>
      <c r="O110" s="3"/>
      <c r="P110" s="3"/>
      <c r="Q110" s="3"/>
      <c r="R110" s="3"/>
      <c r="S110" s="3"/>
      <c r="T110" s="8"/>
      <c r="U110" s="3"/>
      <c r="V110" s="3"/>
      <c r="W110" s="3"/>
      <c r="X110" s="3"/>
      <c r="Y110" s="3"/>
      <c r="Z110" s="3"/>
    </row>
    <row r="111" ht="11.25" customHeight="1">
      <c r="A111" s="26"/>
      <c r="B111" s="16"/>
      <c r="C111" s="26"/>
      <c r="D111" s="26"/>
      <c r="E111" s="7">
        <v>1108.0</v>
      </c>
      <c r="F111" s="3" t="s">
        <v>1605</v>
      </c>
      <c r="G111" s="3" t="s">
        <v>1606</v>
      </c>
      <c r="H111" s="3"/>
      <c r="I111" s="7"/>
      <c r="J111" s="1"/>
      <c r="K111" s="3"/>
      <c r="L111" s="3"/>
      <c r="M111" s="3"/>
      <c r="N111" s="3"/>
      <c r="O111" s="3"/>
      <c r="P111" s="3" t="s">
        <v>134</v>
      </c>
      <c r="Q111" s="3" t="s">
        <v>1607</v>
      </c>
      <c r="R111" s="3"/>
      <c r="S111" s="3"/>
      <c r="T111" s="8"/>
      <c r="U111" s="3"/>
      <c r="V111" s="3"/>
      <c r="W111" s="3"/>
      <c r="X111" s="3"/>
      <c r="Y111" s="3"/>
      <c r="Z111" s="3"/>
    </row>
    <row r="112" ht="11.25" customHeight="1">
      <c r="A112" s="26"/>
      <c r="B112" s="16"/>
      <c r="C112" s="26"/>
      <c r="D112" s="26"/>
      <c r="E112" s="7">
        <v>1109.0</v>
      </c>
      <c r="F112" s="3" t="s">
        <v>1608</v>
      </c>
      <c r="G112" s="3" t="s">
        <v>1609</v>
      </c>
      <c r="H112" s="3"/>
      <c r="I112" s="7"/>
      <c r="J112" s="1"/>
      <c r="K112" s="3"/>
      <c r="L112" s="3"/>
      <c r="M112" s="3"/>
      <c r="N112" s="3"/>
      <c r="O112" s="3"/>
      <c r="P112" s="3" t="s">
        <v>444</v>
      </c>
      <c r="Q112" s="3" t="s">
        <v>149</v>
      </c>
      <c r="R112" s="3"/>
      <c r="S112" s="3"/>
      <c r="T112" s="8"/>
      <c r="U112" s="3"/>
      <c r="V112" s="3" t="s">
        <v>334</v>
      </c>
      <c r="W112" s="3"/>
      <c r="X112" s="3"/>
      <c r="Y112" s="3"/>
      <c r="Z112" s="3"/>
    </row>
    <row r="113" ht="11.25" customHeight="1">
      <c r="A113" s="26"/>
      <c r="B113" s="16"/>
      <c r="C113" s="26"/>
      <c r="D113" s="26"/>
      <c r="E113" s="7">
        <v>1110.0</v>
      </c>
      <c r="F113" s="3" t="s">
        <v>1610</v>
      </c>
      <c r="G113" s="3" t="s">
        <v>1611</v>
      </c>
      <c r="H113" s="3"/>
      <c r="I113" s="7"/>
      <c r="J113" s="1"/>
      <c r="K113" s="3"/>
      <c r="L113" s="3"/>
      <c r="M113" s="3"/>
      <c r="N113" s="3"/>
      <c r="O113" s="3"/>
      <c r="P113" s="3" t="s">
        <v>134</v>
      </c>
      <c r="Q113" s="3" t="s">
        <v>1612</v>
      </c>
      <c r="R113" s="3"/>
      <c r="S113" s="3"/>
      <c r="T113" s="8"/>
      <c r="U113" s="3"/>
      <c r="V113" s="3"/>
      <c r="W113" s="3"/>
      <c r="X113" s="3"/>
      <c r="Y113" s="3"/>
      <c r="Z113" s="3"/>
    </row>
    <row r="114" ht="11.25" customHeight="1">
      <c r="A114" s="26"/>
      <c r="B114" s="16"/>
      <c r="C114" s="26"/>
      <c r="D114" s="26"/>
      <c r="E114" s="7">
        <v>1111.0</v>
      </c>
      <c r="F114" s="3" t="s">
        <v>1613</v>
      </c>
      <c r="G114" s="3" t="s">
        <v>1614</v>
      </c>
      <c r="H114" s="3"/>
      <c r="I114" s="7"/>
      <c r="J114" s="1"/>
      <c r="K114" s="3"/>
      <c r="L114" s="3"/>
      <c r="M114" s="3"/>
      <c r="N114" s="3"/>
      <c r="O114" s="3"/>
      <c r="P114" s="3" t="s">
        <v>140</v>
      </c>
      <c r="Q114" s="3" t="s">
        <v>1615</v>
      </c>
      <c r="R114" s="3"/>
      <c r="S114" s="3"/>
      <c r="T114" s="8"/>
      <c r="U114" s="3"/>
      <c r="V114" s="3"/>
      <c r="W114" s="3"/>
      <c r="X114" s="3"/>
      <c r="Y114" s="3"/>
      <c r="Z114" s="3"/>
    </row>
    <row r="115" ht="11.25" customHeight="1">
      <c r="A115" s="26"/>
      <c r="B115" s="16"/>
      <c r="C115" s="26"/>
      <c r="D115" s="26"/>
      <c r="E115" s="7">
        <v>1112.0</v>
      </c>
      <c r="F115" s="3" t="s">
        <v>1616</v>
      </c>
      <c r="G115" s="3" t="s">
        <v>1617</v>
      </c>
      <c r="H115" s="3"/>
      <c r="I115" s="7"/>
      <c r="J115" s="1"/>
      <c r="K115" s="3"/>
      <c r="L115" s="3"/>
      <c r="M115" s="3"/>
      <c r="N115" s="3"/>
      <c r="O115" s="3"/>
      <c r="P115" s="3" t="s">
        <v>140</v>
      </c>
      <c r="Q115" s="3" t="s">
        <v>1615</v>
      </c>
      <c r="R115" s="3"/>
      <c r="S115" s="3"/>
      <c r="T115" s="8"/>
      <c r="U115" s="3"/>
      <c r="V115" s="3"/>
      <c r="W115" s="3"/>
      <c r="X115" s="3"/>
      <c r="Y115" s="3"/>
      <c r="Z115" s="3"/>
    </row>
    <row r="116" ht="11.25" customHeight="1">
      <c r="A116" s="26"/>
      <c r="B116" s="16"/>
      <c r="C116" s="26"/>
      <c r="D116" s="26"/>
      <c r="E116" s="7">
        <v>1113.0</v>
      </c>
      <c r="F116" s="3" t="s">
        <v>1618</v>
      </c>
      <c r="G116" s="3" t="s">
        <v>1619</v>
      </c>
      <c r="H116" s="3"/>
      <c r="I116" s="7"/>
      <c r="J116" s="1"/>
      <c r="K116" s="3"/>
      <c r="L116" s="3"/>
      <c r="M116" s="3"/>
      <c r="N116" s="3"/>
      <c r="O116" s="3"/>
      <c r="P116" s="3" t="s">
        <v>140</v>
      </c>
      <c r="Q116" s="3" t="s">
        <v>1615</v>
      </c>
      <c r="R116" s="3"/>
      <c r="S116" s="3"/>
      <c r="T116" s="8"/>
      <c r="U116" s="3"/>
      <c r="V116" s="3"/>
      <c r="W116" s="3"/>
      <c r="X116" s="3"/>
      <c r="Y116" s="3"/>
      <c r="Z116" s="3"/>
    </row>
    <row r="117" ht="11.25" customHeight="1">
      <c r="A117" s="26"/>
      <c r="B117" s="16"/>
      <c r="C117" s="26"/>
      <c r="D117" s="26"/>
      <c r="E117" s="7">
        <v>1114.0</v>
      </c>
      <c r="F117" s="3" t="s">
        <v>1620</v>
      </c>
      <c r="G117" s="3" t="s">
        <v>1621</v>
      </c>
      <c r="H117" s="3"/>
      <c r="I117" s="7"/>
      <c r="J117" s="1"/>
      <c r="K117" s="3"/>
      <c r="L117" s="3"/>
      <c r="M117" s="3"/>
      <c r="N117" s="3"/>
      <c r="O117" s="3"/>
      <c r="P117" s="3" t="s">
        <v>62</v>
      </c>
      <c r="Q117" s="3" t="s">
        <v>1572</v>
      </c>
      <c r="R117" s="3"/>
      <c r="S117" s="3"/>
      <c r="T117" s="8"/>
      <c r="U117" s="3"/>
      <c r="V117" s="3" t="s">
        <v>336</v>
      </c>
      <c r="W117" s="3"/>
      <c r="X117" s="3"/>
      <c r="Y117" s="3"/>
      <c r="Z117" s="3"/>
    </row>
    <row r="118" ht="11.25" customHeight="1">
      <c r="A118" s="26"/>
      <c r="B118" s="16"/>
      <c r="C118" s="26"/>
      <c r="D118" s="26"/>
      <c r="E118" s="7">
        <v>1115.0</v>
      </c>
      <c r="F118" s="3" t="s">
        <v>1622</v>
      </c>
      <c r="G118" s="3" t="s">
        <v>1623</v>
      </c>
      <c r="H118" s="3"/>
      <c r="I118" s="7"/>
      <c r="J118" s="1"/>
      <c r="K118" s="3"/>
      <c r="L118" s="3"/>
      <c r="M118" s="3"/>
      <c r="N118" s="3"/>
      <c r="O118" s="3"/>
      <c r="P118" s="3" t="s">
        <v>1624</v>
      </c>
      <c r="Q118" s="3" t="s">
        <v>1623</v>
      </c>
      <c r="R118" s="3"/>
      <c r="S118" s="3"/>
      <c r="T118" s="8"/>
      <c r="U118" s="3"/>
      <c r="V118" s="3" t="s">
        <v>336</v>
      </c>
      <c r="W118" s="3"/>
      <c r="X118" s="3"/>
      <c r="Y118" s="3"/>
      <c r="Z118" s="3"/>
    </row>
    <row r="119" ht="11.25" customHeight="1">
      <c r="A119" s="26"/>
      <c r="B119" s="16"/>
      <c r="C119" s="26"/>
      <c r="D119" s="26"/>
      <c r="E119" s="7">
        <v>1116.0</v>
      </c>
      <c r="F119" s="3" t="s">
        <v>1625</v>
      </c>
      <c r="G119" s="3" t="s">
        <v>1626</v>
      </c>
      <c r="H119" s="3"/>
      <c r="I119" s="7"/>
      <c r="J119" s="1"/>
      <c r="K119" s="3"/>
      <c r="L119" s="3"/>
      <c r="M119" s="3"/>
      <c r="N119" s="3"/>
      <c r="O119" s="3"/>
      <c r="P119" s="3" t="s">
        <v>126</v>
      </c>
      <c r="Q119" s="3" t="s">
        <v>1627</v>
      </c>
      <c r="R119" s="3"/>
      <c r="S119" s="3"/>
      <c r="T119" s="8"/>
      <c r="U119" s="3"/>
      <c r="V119" s="3"/>
      <c r="W119" s="3"/>
      <c r="X119" s="3"/>
      <c r="Y119" s="3"/>
      <c r="Z119" s="3"/>
    </row>
    <row r="120" ht="11.25" customHeight="1">
      <c r="A120" s="26"/>
      <c r="B120" s="16"/>
      <c r="C120" s="26"/>
      <c r="D120" s="26"/>
      <c r="E120" s="7">
        <v>1117.0</v>
      </c>
      <c r="F120" s="3" t="s">
        <v>821</v>
      </c>
      <c r="G120" s="3" t="s">
        <v>822</v>
      </c>
      <c r="H120" s="3"/>
      <c r="I120" s="7"/>
      <c r="J120" s="1"/>
      <c r="K120" s="3"/>
      <c r="L120" s="3"/>
      <c r="M120" s="3"/>
      <c r="N120" s="3">
        <v>99.0</v>
      </c>
      <c r="O120" s="3" t="s">
        <v>1538</v>
      </c>
      <c r="P120" s="3" t="s">
        <v>128</v>
      </c>
      <c r="Q120" s="3" t="s">
        <v>129</v>
      </c>
      <c r="R120" s="3"/>
      <c r="S120" s="3"/>
      <c r="T120" s="8">
        <v>115.0</v>
      </c>
      <c r="U120" s="3"/>
      <c r="V120" s="3" t="s">
        <v>1539</v>
      </c>
      <c r="W120" s="3"/>
      <c r="X120" s="3"/>
      <c r="Y120" s="3"/>
      <c r="Z120" s="3"/>
    </row>
    <row r="121" ht="11.25" customHeight="1">
      <c r="A121" s="26"/>
      <c r="B121" s="16"/>
      <c r="C121" s="26"/>
      <c r="D121" s="26"/>
      <c r="E121" s="7">
        <v>1118.0</v>
      </c>
      <c r="F121" s="3" t="s">
        <v>1031</v>
      </c>
      <c r="G121" s="3" t="s">
        <v>1032</v>
      </c>
      <c r="H121" s="3"/>
      <c r="I121" s="7"/>
      <c r="J121" s="1"/>
      <c r="K121" s="3"/>
      <c r="L121" s="3"/>
      <c r="M121" s="3"/>
      <c r="N121" s="3">
        <v>99.0</v>
      </c>
      <c r="O121" s="3" t="s">
        <v>1538</v>
      </c>
      <c r="P121" s="3" t="s">
        <v>128</v>
      </c>
      <c r="Q121" s="3" t="s">
        <v>129</v>
      </c>
      <c r="R121" s="3"/>
      <c r="S121" s="3"/>
      <c r="T121" s="8">
        <v>45.0</v>
      </c>
      <c r="U121" s="3"/>
      <c r="V121" s="3" t="s">
        <v>1539</v>
      </c>
      <c r="W121" s="3"/>
      <c r="X121" s="3"/>
      <c r="Y121" s="3"/>
      <c r="Z121" s="3"/>
    </row>
    <row r="122" ht="11.25" customHeight="1">
      <c r="A122" s="26"/>
      <c r="B122" s="16"/>
      <c r="C122" s="26"/>
      <c r="D122" s="26"/>
      <c r="E122" s="7">
        <v>1119.0</v>
      </c>
      <c r="F122" s="3" t="s">
        <v>1029</v>
      </c>
      <c r="G122" s="3" t="s">
        <v>1030</v>
      </c>
      <c r="H122" s="3"/>
      <c r="I122" s="7"/>
      <c r="J122" s="1"/>
      <c r="K122" s="3"/>
      <c r="L122" s="3"/>
      <c r="M122" s="3"/>
      <c r="N122" s="3">
        <v>99.0</v>
      </c>
      <c r="O122" s="3" t="s">
        <v>1538</v>
      </c>
      <c r="P122" s="3" t="s">
        <v>128</v>
      </c>
      <c r="Q122" s="3" t="s">
        <v>129</v>
      </c>
      <c r="R122" s="3"/>
      <c r="S122" s="3"/>
      <c r="T122" s="8">
        <v>45.0</v>
      </c>
      <c r="U122" s="3"/>
      <c r="V122" s="3" t="s">
        <v>1539</v>
      </c>
      <c r="W122" s="3"/>
      <c r="X122" s="3"/>
      <c r="Y122" s="3"/>
      <c r="Z122" s="3"/>
    </row>
    <row r="123" ht="11.25" customHeight="1">
      <c r="A123" s="26"/>
      <c r="B123" s="16"/>
      <c r="C123" s="26"/>
      <c r="D123" s="26"/>
      <c r="E123" s="7">
        <v>1120.0</v>
      </c>
      <c r="F123" s="3" t="s">
        <v>823</v>
      </c>
      <c r="G123" s="3" t="s">
        <v>824</v>
      </c>
      <c r="H123" s="3"/>
      <c r="I123" s="7"/>
      <c r="J123" s="1"/>
      <c r="K123" s="3"/>
      <c r="L123" s="3"/>
      <c r="M123" s="3"/>
      <c r="N123" s="3">
        <v>99.0</v>
      </c>
      <c r="O123" s="3" t="s">
        <v>1538</v>
      </c>
      <c r="P123" s="3" t="s">
        <v>128</v>
      </c>
      <c r="Q123" s="3" t="s">
        <v>129</v>
      </c>
      <c r="R123" s="3"/>
      <c r="S123" s="3"/>
      <c r="T123" s="8">
        <v>54.0</v>
      </c>
      <c r="U123" s="3"/>
      <c r="V123" s="3" t="s">
        <v>1539</v>
      </c>
      <c r="W123" s="3"/>
      <c r="X123" s="3"/>
      <c r="Y123" s="3"/>
      <c r="Z123" s="3"/>
    </row>
    <row r="124" ht="11.25" customHeight="1">
      <c r="A124" s="26"/>
      <c r="B124" s="16"/>
      <c r="C124" s="26"/>
      <c r="D124" s="26"/>
      <c r="E124" s="7">
        <v>1121.0</v>
      </c>
      <c r="F124" s="3" t="s">
        <v>1628</v>
      </c>
      <c r="G124" s="3" t="s">
        <v>1028</v>
      </c>
      <c r="H124" s="3"/>
      <c r="I124" s="7"/>
      <c r="J124" s="1"/>
      <c r="K124" s="3"/>
      <c r="L124" s="3"/>
      <c r="M124" s="3"/>
      <c r="N124" s="3">
        <v>99.0</v>
      </c>
      <c r="O124" s="3" t="s">
        <v>1538</v>
      </c>
      <c r="P124" s="3" t="s">
        <v>128</v>
      </c>
      <c r="Q124" s="3" t="s">
        <v>129</v>
      </c>
      <c r="R124" s="3"/>
      <c r="S124" s="3"/>
      <c r="T124" s="8">
        <v>175.0</v>
      </c>
      <c r="U124" s="3"/>
      <c r="V124" s="3" t="s">
        <v>1539</v>
      </c>
      <c r="W124" s="3"/>
      <c r="X124" s="3"/>
      <c r="Y124" s="3"/>
      <c r="Z124" s="3"/>
    </row>
    <row r="125" ht="11.25" customHeight="1">
      <c r="A125" s="26"/>
      <c r="B125" s="16"/>
      <c r="C125" s="26"/>
      <c r="D125" s="26"/>
      <c r="E125" s="7">
        <v>1122.0</v>
      </c>
      <c r="F125" s="29" t="s">
        <v>1629</v>
      </c>
      <c r="G125" s="29" t="s">
        <v>628</v>
      </c>
      <c r="H125" s="3"/>
      <c r="I125" s="7"/>
      <c r="J125" s="1"/>
      <c r="K125" s="3"/>
      <c r="L125" s="3"/>
      <c r="M125" s="3"/>
      <c r="N125" s="3">
        <v>99.0</v>
      </c>
      <c r="O125" s="3" t="s">
        <v>1538</v>
      </c>
      <c r="P125" s="3" t="s">
        <v>128</v>
      </c>
      <c r="Q125" s="3" t="s">
        <v>129</v>
      </c>
      <c r="R125" s="3"/>
      <c r="S125" s="3"/>
      <c r="T125" s="8">
        <v>279.0</v>
      </c>
      <c r="U125" s="3"/>
      <c r="V125" s="3" t="s">
        <v>1539</v>
      </c>
      <c r="W125" s="3"/>
      <c r="X125" s="3"/>
      <c r="Y125" s="3"/>
      <c r="Z125" s="3"/>
    </row>
    <row r="126" ht="11.25" customHeight="1">
      <c r="A126" s="26"/>
      <c r="B126" s="16"/>
      <c r="C126" s="26"/>
      <c r="D126" s="26"/>
      <c r="E126" s="7">
        <v>1123.0</v>
      </c>
      <c r="F126" s="3" t="s">
        <v>1630</v>
      </c>
      <c r="G126" s="29" t="s">
        <v>628</v>
      </c>
      <c r="H126" s="3"/>
      <c r="I126" s="7"/>
      <c r="J126" s="1"/>
      <c r="K126" s="3"/>
      <c r="L126" s="3"/>
      <c r="M126" s="3"/>
      <c r="N126" s="3">
        <v>99.0</v>
      </c>
      <c r="O126" s="3" t="s">
        <v>1538</v>
      </c>
      <c r="P126" s="3" t="s">
        <v>128</v>
      </c>
      <c r="Q126" s="3" t="s">
        <v>129</v>
      </c>
      <c r="R126" s="3"/>
      <c r="S126" s="3"/>
      <c r="T126" s="8">
        <v>279.0</v>
      </c>
      <c r="U126" s="3"/>
      <c r="V126" s="3" t="s">
        <v>1539</v>
      </c>
      <c r="W126" s="3"/>
      <c r="X126" s="3"/>
      <c r="Y126" s="3"/>
      <c r="Z126" s="3"/>
    </row>
    <row r="127" ht="11.25" customHeight="1">
      <c r="A127" s="26"/>
      <c r="B127" s="16"/>
      <c r="C127" s="26"/>
      <c r="D127" s="26"/>
      <c r="E127" s="7">
        <v>1124.0</v>
      </c>
      <c r="F127" s="3" t="s">
        <v>1631</v>
      </c>
      <c r="G127" s="29" t="s">
        <v>628</v>
      </c>
      <c r="H127" s="3"/>
      <c r="I127" s="7"/>
      <c r="J127" s="1"/>
      <c r="K127" s="3"/>
      <c r="L127" s="3"/>
      <c r="M127" s="3"/>
      <c r="N127" s="3">
        <v>99.0</v>
      </c>
      <c r="O127" s="3" t="s">
        <v>1538</v>
      </c>
      <c r="P127" s="3" t="s">
        <v>128</v>
      </c>
      <c r="Q127" s="3" t="s">
        <v>129</v>
      </c>
      <c r="R127" s="3"/>
      <c r="S127" s="3"/>
      <c r="T127" s="8">
        <v>279.0</v>
      </c>
      <c r="U127" s="3"/>
      <c r="V127" s="3" t="s">
        <v>1539</v>
      </c>
      <c r="W127" s="3"/>
      <c r="X127" s="3"/>
      <c r="Y127" s="3"/>
      <c r="Z127" s="3"/>
    </row>
    <row r="128" ht="11.25" customHeight="1">
      <c r="A128" s="26"/>
      <c r="B128" s="16"/>
      <c r="C128" s="26"/>
      <c r="D128" s="26"/>
      <c r="E128" s="7">
        <v>1125.0</v>
      </c>
      <c r="F128" s="3" t="s">
        <v>1632</v>
      </c>
      <c r="G128" s="29" t="s">
        <v>628</v>
      </c>
      <c r="H128" s="3"/>
      <c r="I128" s="7"/>
      <c r="J128" s="1"/>
      <c r="K128" s="3"/>
      <c r="L128" s="3"/>
      <c r="M128" s="3"/>
      <c r="N128" s="3">
        <v>99.0</v>
      </c>
      <c r="O128" s="3" t="s">
        <v>1538</v>
      </c>
      <c r="P128" s="3" t="s">
        <v>128</v>
      </c>
      <c r="Q128" s="3" t="s">
        <v>129</v>
      </c>
      <c r="R128" s="3"/>
      <c r="S128" s="3"/>
      <c r="T128" s="8">
        <v>279.0</v>
      </c>
      <c r="U128" s="3"/>
      <c r="V128" s="3" t="s">
        <v>1539</v>
      </c>
      <c r="W128" s="3"/>
      <c r="X128" s="3"/>
      <c r="Y128" s="3"/>
      <c r="Z128" s="3"/>
    </row>
    <row r="129" ht="11.25" customHeight="1">
      <c r="A129" s="26"/>
      <c r="B129" s="16"/>
      <c r="C129" s="26"/>
      <c r="D129" s="26"/>
      <c r="E129" s="7">
        <v>1126.0</v>
      </c>
      <c r="F129" s="3" t="s">
        <v>1633</v>
      </c>
      <c r="G129" s="29" t="s">
        <v>628</v>
      </c>
      <c r="H129" s="3"/>
      <c r="I129" s="7"/>
      <c r="J129" s="1"/>
      <c r="K129" s="3"/>
      <c r="L129" s="3"/>
      <c r="M129" s="3"/>
      <c r="N129" s="3">
        <v>99.0</v>
      </c>
      <c r="O129" s="3" t="s">
        <v>1538</v>
      </c>
      <c r="P129" s="3" t="s">
        <v>128</v>
      </c>
      <c r="Q129" s="3" t="s">
        <v>129</v>
      </c>
      <c r="R129" s="3"/>
      <c r="S129" s="3"/>
      <c r="T129" s="8">
        <v>279.0</v>
      </c>
      <c r="U129" s="3"/>
      <c r="V129" s="3" t="s">
        <v>1539</v>
      </c>
      <c r="W129" s="3"/>
      <c r="X129" s="3"/>
      <c r="Y129" s="3"/>
      <c r="Z129" s="3"/>
    </row>
    <row r="130" ht="11.25" customHeight="1">
      <c r="A130" s="26"/>
      <c r="B130" s="16"/>
      <c r="C130" s="26"/>
      <c r="D130" s="26"/>
      <c r="E130" s="7">
        <v>1127.0</v>
      </c>
      <c r="F130" s="3" t="s">
        <v>1634</v>
      </c>
      <c r="G130" s="29" t="s">
        <v>628</v>
      </c>
      <c r="H130" s="3"/>
      <c r="I130" s="7"/>
      <c r="J130" s="1"/>
      <c r="K130" s="3"/>
      <c r="L130" s="3"/>
      <c r="M130" s="3"/>
      <c r="N130" s="3">
        <v>99.0</v>
      </c>
      <c r="O130" s="3" t="s">
        <v>1538</v>
      </c>
      <c r="P130" s="3" t="s">
        <v>128</v>
      </c>
      <c r="Q130" s="3" t="s">
        <v>129</v>
      </c>
      <c r="R130" s="3"/>
      <c r="S130" s="3"/>
      <c r="T130" s="8">
        <v>279.0</v>
      </c>
      <c r="U130" s="3"/>
      <c r="V130" s="3" t="s">
        <v>1539</v>
      </c>
      <c r="W130" s="3"/>
      <c r="X130" s="3"/>
      <c r="Y130" s="3"/>
      <c r="Z130" s="3"/>
    </row>
    <row r="131" ht="11.25" customHeight="1">
      <c r="A131" s="26"/>
      <c r="B131" s="16"/>
      <c r="C131" s="26"/>
      <c r="D131" s="26"/>
      <c r="E131" s="7">
        <v>1128.0</v>
      </c>
      <c r="F131" s="3" t="s">
        <v>1635</v>
      </c>
      <c r="G131" s="3" t="s">
        <v>723</v>
      </c>
      <c r="H131" s="3"/>
      <c r="I131" s="7"/>
      <c r="J131" s="1"/>
      <c r="K131" s="3"/>
      <c r="L131" s="3"/>
      <c r="M131" s="3"/>
      <c r="N131" s="3">
        <v>99.0</v>
      </c>
      <c r="O131" s="3" t="s">
        <v>1538</v>
      </c>
      <c r="P131" s="3" t="s">
        <v>128</v>
      </c>
      <c r="Q131" s="3" t="s">
        <v>129</v>
      </c>
      <c r="R131" s="3"/>
      <c r="S131" s="3"/>
      <c r="T131" s="8">
        <v>176.0</v>
      </c>
      <c r="U131" s="3"/>
      <c r="V131" s="3" t="s">
        <v>1539</v>
      </c>
      <c r="W131" s="3"/>
      <c r="X131" s="3"/>
      <c r="Y131" s="3"/>
      <c r="Z131" s="3"/>
    </row>
    <row r="132" ht="11.25" customHeight="1">
      <c r="A132" s="26"/>
      <c r="B132" s="16"/>
      <c r="C132" s="26"/>
      <c r="D132" s="26"/>
      <c r="E132" s="7">
        <v>1129.0</v>
      </c>
      <c r="F132" s="3" t="s">
        <v>1439</v>
      </c>
      <c r="G132" s="3" t="s">
        <v>1050</v>
      </c>
      <c r="H132" s="3"/>
      <c r="I132" s="7"/>
      <c r="J132" s="1"/>
      <c r="K132" s="3"/>
      <c r="L132" s="3"/>
      <c r="M132" s="3"/>
      <c r="N132" s="3">
        <v>99.0</v>
      </c>
      <c r="O132" s="3" t="s">
        <v>1538</v>
      </c>
      <c r="P132" s="3" t="s">
        <v>128</v>
      </c>
      <c r="Q132" s="3" t="s">
        <v>129</v>
      </c>
      <c r="R132" s="3"/>
      <c r="S132" s="3"/>
      <c r="T132" s="8">
        <v>175.0</v>
      </c>
      <c r="U132" s="3"/>
      <c r="V132" s="3" t="s">
        <v>1539</v>
      </c>
      <c r="W132" s="3"/>
      <c r="X132" s="3"/>
      <c r="Y132" s="3"/>
      <c r="Z132" s="3"/>
    </row>
    <row r="133" ht="11.25" customHeight="1">
      <c r="A133" s="26"/>
      <c r="B133" s="16"/>
      <c r="C133" s="26"/>
      <c r="D133" s="26"/>
      <c r="E133" s="7">
        <v>1130.0</v>
      </c>
      <c r="F133" s="3" t="s">
        <v>1410</v>
      </c>
      <c r="G133" s="3" t="s">
        <v>961</v>
      </c>
      <c r="H133" s="3"/>
      <c r="I133" s="7"/>
      <c r="J133" s="1"/>
      <c r="K133" s="3"/>
      <c r="L133" s="3"/>
      <c r="M133" s="3"/>
      <c r="N133" s="3">
        <v>99.0</v>
      </c>
      <c r="O133" s="3" t="s">
        <v>1538</v>
      </c>
      <c r="P133" s="3" t="s">
        <v>128</v>
      </c>
      <c r="Q133" s="3" t="s">
        <v>129</v>
      </c>
      <c r="R133" s="3"/>
      <c r="S133" s="3"/>
      <c r="T133" s="8">
        <v>176.0</v>
      </c>
      <c r="U133" s="3"/>
      <c r="V133" s="3" t="s">
        <v>1539</v>
      </c>
      <c r="W133" s="3"/>
      <c r="X133" s="3"/>
      <c r="Y133" s="3"/>
      <c r="Z133" s="3"/>
    </row>
    <row r="134" ht="11.25" customHeight="1">
      <c r="A134" s="26"/>
      <c r="B134" s="16"/>
      <c r="C134" s="26"/>
      <c r="D134" s="26"/>
      <c r="E134" s="7">
        <v>1131.0</v>
      </c>
      <c r="F134" s="3" t="s">
        <v>1636</v>
      </c>
      <c r="G134" s="3" t="s">
        <v>1135</v>
      </c>
      <c r="H134" s="3"/>
      <c r="I134" s="7">
        <v>2100.0</v>
      </c>
      <c r="J134" s="3"/>
      <c r="K134" s="3">
        <v>11.0</v>
      </c>
      <c r="L134" s="3">
        <v>3.0</v>
      </c>
      <c r="M134" s="3"/>
      <c r="N134" s="3">
        <v>131.0</v>
      </c>
      <c r="O134" s="3" t="s">
        <v>1637</v>
      </c>
      <c r="P134" s="3" t="s">
        <v>38</v>
      </c>
      <c r="Q134" s="3" t="s">
        <v>39</v>
      </c>
      <c r="R134" s="3"/>
      <c r="S134" s="3"/>
      <c r="T134" s="8"/>
      <c r="U134" s="3"/>
      <c r="V134" s="3"/>
      <c r="W134" s="3"/>
      <c r="X134" s="3"/>
      <c r="Y134" s="3"/>
      <c r="Z134" s="3"/>
    </row>
    <row r="135" ht="11.25" customHeight="1">
      <c r="A135" s="26"/>
      <c r="B135" s="16"/>
      <c r="C135" s="26"/>
      <c r="D135" s="26"/>
      <c r="E135" s="7">
        <v>1132.0</v>
      </c>
      <c r="F135" s="3" t="s">
        <v>1638</v>
      </c>
      <c r="G135" s="3" t="s">
        <v>1639</v>
      </c>
      <c r="H135" s="3"/>
      <c r="I135" s="7">
        <v>2100.0</v>
      </c>
      <c r="J135" s="3"/>
      <c r="K135" s="3">
        <v>11.0</v>
      </c>
      <c r="L135" s="3">
        <v>3.0</v>
      </c>
      <c r="M135" s="3"/>
      <c r="N135" s="3">
        <v>131.0</v>
      </c>
      <c r="O135" s="3" t="s">
        <v>1637</v>
      </c>
      <c r="P135" s="3" t="s">
        <v>38</v>
      </c>
      <c r="Q135" s="3" t="s">
        <v>39</v>
      </c>
      <c r="R135" s="3"/>
      <c r="S135" s="3"/>
      <c r="T135" s="8"/>
      <c r="U135" s="3"/>
      <c r="V135" s="3"/>
      <c r="W135" s="3"/>
      <c r="X135" s="3"/>
      <c r="Y135" s="3"/>
      <c r="Z135" s="3"/>
    </row>
    <row r="136" ht="11.25" customHeight="1">
      <c r="A136" s="26"/>
      <c r="B136" s="16"/>
      <c r="C136" s="26"/>
      <c r="D136" s="26"/>
      <c r="E136" s="7">
        <v>1133.0</v>
      </c>
      <c r="F136" s="3" t="s">
        <v>1640</v>
      </c>
      <c r="G136" s="3" t="s">
        <v>1137</v>
      </c>
      <c r="H136" s="3"/>
      <c r="I136" s="7">
        <v>800.0</v>
      </c>
      <c r="J136" s="3"/>
      <c r="K136" s="3">
        <v>0.0</v>
      </c>
      <c r="L136" s="3">
        <v>2.0</v>
      </c>
      <c r="M136" s="3"/>
      <c r="N136" s="3">
        <v>131.0</v>
      </c>
      <c r="O136" s="3" t="s">
        <v>1637</v>
      </c>
      <c r="P136" s="3" t="s">
        <v>38</v>
      </c>
      <c r="Q136" s="3" t="s">
        <v>39</v>
      </c>
      <c r="R136" s="3"/>
      <c r="S136" s="3"/>
      <c r="T136" s="8"/>
      <c r="U136" s="3"/>
      <c r="V136" s="3"/>
      <c r="W136" s="3"/>
      <c r="X136" s="3"/>
      <c r="Y136" s="3"/>
      <c r="Z136" s="3"/>
    </row>
    <row r="137" ht="11.25" customHeight="1">
      <c r="A137" s="26"/>
      <c r="B137" s="16"/>
      <c r="C137" s="26"/>
      <c r="D137" s="26"/>
      <c r="E137" s="7">
        <v>1134.0</v>
      </c>
      <c r="F137" s="3" t="s">
        <v>1641</v>
      </c>
      <c r="G137" s="3" t="s">
        <v>1642</v>
      </c>
      <c r="H137" s="3"/>
      <c r="I137" s="7">
        <v>800.0</v>
      </c>
      <c r="J137" s="3"/>
      <c r="K137" s="3">
        <v>0.0</v>
      </c>
      <c r="L137" s="3">
        <v>2.0</v>
      </c>
      <c r="M137" s="3"/>
      <c r="N137" s="3">
        <v>131.0</v>
      </c>
      <c r="O137" s="3" t="s">
        <v>1637</v>
      </c>
      <c r="P137" s="3" t="s">
        <v>38</v>
      </c>
      <c r="Q137" s="3" t="s">
        <v>39</v>
      </c>
      <c r="R137" s="3"/>
      <c r="S137" s="3"/>
      <c r="T137" s="8"/>
      <c r="U137" s="3"/>
      <c r="V137" s="3"/>
      <c r="W137" s="3"/>
      <c r="X137" s="3"/>
      <c r="Y137" s="3"/>
      <c r="Z137" s="3"/>
    </row>
    <row r="138" ht="11.25" customHeight="1">
      <c r="A138" s="7"/>
      <c r="B138" s="14"/>
      <c r="C138" s="7"/>
      <c r="D138" s="7"/>
      <c r="E138" s="7">
        <v>1135.0</v>
      </c>
      <c r="F138" s="3" t="s">
        <v>1643</v>
      </c>
      <c r="G138" s="3" t="s">
        <v>720</v>
      </c>
      <c r="H138" s="3"/>
      <c r="I138" s="7"/>
      <c r="J138" s="1"/>
      <c r="K138" s="3"/>
      <c r="L138" s="3"/>
      <c r="M138" s="3"/>
      <c r="N138" s="3"/>
      <c r="O138" s="3"/>
      <c r="P138" s="3"/>
      <c r="Q138" s="3"/>
      <c r="R138" s="3"/>
      <c r="S138" s="3"/>
      <c r="T138" s="8"/>
      <c r="U138" s="3"/>
      <c r="V138" s="3"/>
      <c r="W138" s="3"/>
      <c r="X138" s="3"/>
      <c r="Y138" s="3"/>
      <c r="Z138" s="3"/>
    </row>
    <row r="139" ht="11.25" customHeight="1">
      <c r="A139" s="7"/>
      <c r="B139" s="14"/>
      <c r="C139" s="7"/>
      <c r="D139" s="7"/>
      <c r="E139" s="7">
        <v>1136.0</v>
      </c>
      <c r="F139" s="3" t="s">
        <v>1644</v>
      </c>
      <c r="G139" s="3" t="s">
        <v>1050</v>
      </c>
      <c r="H139" s="3"/>
      <c r="I139" s="7"/>
      <c r="J139" s="1"/>
      <c r="K139" s="3"/>
      <c r="L139" s="3"/>
      <c r="M139" s="3"/>
      <c r="N139" s="3"/>
      <c r="O139" s="3"/>
      <c r="P139" s="3"/>
      <c r="Q139" s="3"/>
      <c r="R139" s="3"/>
      <c r="S139" s="3"/>
      <c r="T139" s="8"/>
      <c r="U139" s="3"/>
      <c r="V139" s="3"/>
      <c r="W139" s="3"/>
      <c r="X139" s="3"/>
      <c r="Y139" s="3"/>
      <c r="Z139" s="3"/>
    </row>
    <row r="140" ht="11.25" customHeight="1">
      <c r="A140" s="7"/>
      <c r="B140" s="14"/>
      <c r="C140" s="7"/>
      <c r="D140" s="7"/>
      <c r="E140" s="7">
        <v>1137.0</v>
      </c>
      <c r="F140" s="3" t="s">
        <v>1645</v>
      </c>
      <c r="G140" s="3" t="s">
        <v>1048</v>
      </c>
      <c r="H140" s="3"/>
      <c r="I140" s="7"/>
      <c r="J140" s="1"/>
      <c r="K140" s="3"/>
      <c r="L140" s="3"/>
      <c r="M140" s="3"/>
      <c r="N140" s="3"/>
      <c r="O140" s="3"/>
      <c r="P140" s="3"/>
      <c r="Q140" s="3"/>
      <c r="R140" s="3"/>
      <c r="S140" s="3"/>
      <c r="T140" s="8"/>
      <c r="U140" s="3"/>
      <c r="V140" s="3"/>
      <c r="W140" s="3"/>
      <c r="X140" s="3"/>
      <c r="Y140" s="3"/>
      <c r="Z140" s="3"/>
    </row>
    <row r="141" ht="11.25" customHeight="1">
      <c r="A141" s="7"/>
      <c r="B141" s="14"/>
      <c r="C141" s="7"/>
      <c r="D141" s="7"/>
      <c r="E141" s="7">
        <v>1138.0</v>
      </c>
      <c r="F141" s="3" t="s">
        <v>1646</v>
      </c>
      <c r="G141" s="3" t="s">
        <v>1046</v>
      </c>
      <c r="H141" s="3"/>
      <c r="I141" s="7"/>
      <c r="J141" s="1"/>
      <c r="K141" s="3"/>
      <c r="L141" s="3"/>
      <c r="M141" s="3"/>
      <c r="N141" s="3"/>
      <c r="O141" s="3"/>
      <c r="P141" s="3"/>
      <c r="Q141" s="3"/>
      <c r="R141" s="3"/>
      <c r="S141" s="3"/>
      <c r="T141" s="8"/>
      <c r="U141" s="3"/>
      <c r="V141" s="3"/>
      <c r="W141" s="3"/>
      <c r="X141" s="3"/>
      <c r="Y141" s="3"/>
      <c r="Z141" s="3"/>
    </row>
    <row r="142" ht="11.25" customHeight="1">
      <c r="A142" s="7"/>
      <c r="B142" s="14"/>
      <c r="C142" s="7"/>
      <c r="D142" s="7"/>
      <c r="E142" s="7">
        <v>1139.0</v>
      </c>
      <c r="F142" s="3" t="s">
        <v>1647</v>
      </c>
      <c r="G142" s="3" t="s">
        <v>1046</v>
      </c>
      <c r="H142" s="3"/>
      <c r="I142" s="7"/>
      <c r="J142" s="1"/>
      <c r="K142" s="3"/>
      <c r="L142" s="3"/>
      <c r="M142" s="3"/>
      <c r="N142" s="3"/>
      <c r="O142" s="3"/>
      <c r="P142" s="3"/>
      <c r="Q142" s="3"/>
      <c r="R142" s="3"/>
      <c r="S142" s="3"/>
      <c r="T142" s="8"/>
      <c r="U142" s="3"/>
      <c r="V142" s="3"/>
      <c r="W142" s="3"/>
      <c r="X142" s="3"/>
      <c r="Y142" s="3"/>
      <c r="Z142" s="3"/>
    </row>
    <row r="143" ht="11.25" customHeight="1">
      <c r="A143" s="7"/>
      <c r="B143" s="14"/>
      <c r="C143" s="7"/>
      <c r="D143" s="7"/>
      <c r="E143" s="7">
        <v>1140.0</v>
      </c>
      <c r="F143" s="3" t="s">
        <v>1648</v>
      </c>
      <c r="G143" s="3" t="s">
        <v>716</v>
      </c>
      <c r="H143" s="3"/>
      <c r="I143" s="7"/>
      <c r="J143" s="1"/>
      <c r="K143" s="3"/>
      <c r="L143" s="3"/>
      <c r="M143" s="3"/>
      <c r="N143" s="3"/>
      <c r="O143" s="3"/>
      <c r="P143" s="3"/>
      <c r="Q143" s="3"/>
      <c r="R143" s="3"/>
      <c r="S143" s="3"/>
      <c r="T143" s="8"/>
      <c r="U143" s="3"/>
      <c r="V143" s="3"/>
      <c r="W143" s="3"/>
      <c r="X143" s="3"/>
      <c r="Y143" s="3"/>
      <c r="Z143" s="3"/>
    </row>
    <row r="144" ht="11.25" customHeight="1">
      <c r="A144" s="7"/>
      <c r="B144" s="14"/>
      <c r="C144" s="7"/>
      <c r="D144" s="7"/>
      <c r="E144" s="7">
        <v>1141.0</v>
      </c>
      <c r="F144" s="3" t="s">
        <v>1649</v>
      </c>
      <c r="G144" s="3" t="s">
        <v>723</v>
      </c>
      <c r="H144" s="3"/>
      <c r="I144" s="7"/>
      <c r="J144" s="1"/>
      <c r="K144" s="3"/>
      <c r="L144" s="3"/>
      <c r="M144" s="3"/>
      <c r="N144" s="3"/>
      <c r="O144" s="3"/>
      <c r="P144" s="3"/>
      <c r="Q144" s="3"/>
      <c r="R144" s="3"/>
      <c r="S144" s="3"/>
      <c r="T144" s="8"/>
      <c r="U144" s="3"/>
      <c r="V144" s="3"/>
      <c r="W144" s="3"/>
      <c r="X144" s="3"/>
      <c r="Y144" s="3"/>
      <c r="Z144" s="3"/>
    </row>
    <row r="145" ht="11.25" customHeight="1">
      <c r="A145" s="7"/>
      <c r="B145" s="14"/>
      <c r="C145" s="7"/>
      <c r="D145" s="7"/>
      <c r="E145" s="7">
        <v>1142.0</v>
      </c>
      <c r="F145" s="3" t="s">
        <v>1650</v>
      </c>
      <c r="G145" s="3" t="s">
        <v>1048</v>
      </c>
      <c r="H145" s="3"/>
      <c r="I145" s="7"/>
      <c r="J145" s="1"/>
      <c r="K145" s="3"/>
      <c r="L145" s="3"/>
      <c r="M145" s="3"/>
      <c r="N145" s="3"/>
      <c r="O145" s="3"/>
      <c r="P145" s="3"/>
      <c r="Q145" s="3"/>
      <c r="R145" s="3"/>
      <c r="S145" s="3"/>
      <c r="T145" s="8"/>
      <c r="U145" s="3"/>
      <c r="V145" s="3"/>
      <c r="W145" s="3"/>
      <c r="X145" s="3"/>
      <c r="Y145" s="3"/>
      <c r="Z145" s="3"/>
    </row>
    <row r="146" ht="11.25" customHeight="1">
      <c r="A146" s="7"/>
      <c r="B146" s="14"/>
      <c r="C146" s="7"/>
      <c r="D146" s="7"/>
      <c r="E146" s="7">
        <v>1143.0</v>
      </c>
      <c r="F146" s="3" t="s">
        <v>1651</v>
      </c>
      <c r="G146" s="3" t="s">
        <v>1050</v>
      </c>
      <c r="H146" s="3"/>
      <c r="I146" s="7"/>
      <c r="J146" s="1"/>
      <c r="K146" s="3"/>
      <c r="L146" s="3"/>
      <c r="M146" s="3"/>
      <c r="N146" s="3"/>
      <c r="O146" s="3"/>
      <c r="P146" s="3"/>
      <c r="Q146" s="3"/>
      <c r="R146" s="3"/>
      <c r="S146" s="3"/>
      <c r="T146" s="8"/>
      <c r="U146" s="3"/>
      <c r="V146" s="3"/>
      <c r="W146" s="3"/>
      <c r="X146" s="3"/>
      <c r="Y146" s="3"/>
      <c r="Z146" s="3"/>
    </row>
    <row r="147" ht="11.25" customHeight="1">
      <c r="A147" s="7"/>
      <c r="B147" s="14"/>
      <c r="C147" s="7"/>
      <c r="D147" s="7"/>
      <c r="E147" s="7">
        <v>1144.0</v>
      </c>
      <c r="F147" s="3" t="s">
        <v>1652</v>
      </c>
      <c r="G147" s="3" t="s">
        <v>714</v>
      </c>
      <c r="H147" s="3"/>
      <c r="I147" s="7"/>
      <c r="J147" s="1"/>
      <c r="K147" s="3"/>
      <c r="L147" s="3"/>
      <c r="M147" s="3"/>
      <c r="N147" s="3"/>
      <c r="O147" s="3"/>
      <c r="P147" s="3"/>
      <c r="Q147" s="3"/>
      <c r="R147" s="3"/>
      <c r="S147" s="3"/>
      <c r="T147" s="8"/>
      <c r="U147" s="3"/>
      <c r="V147" s="3"/>
      <c r="W147" s="3"/>
      <c r="X147" s="3"/>
      <c r="Y147" s="3"/>
      <c r="Z147" s="3"/>
    </row>
    <row r="148" ht="11.25" customHeight="1">
      <c r="A148" s="7"/>
      <c r="B148" s="14"/>
      <c r="C148" s="7"/>
      <c r="D148" s="7"/>
      <c r="E148" s="7">
        <v>1145.0</v>
      </c>
      <c r="F148" s="3" t="s">
        <v>1653</v>
      </c>
      <c r="G148" s="3" t="s">
        <v>718</v>
      </c>
      <c r="H148" s="3"/>
      <c r="I148" s="7"/>
      <c r="J148" s="1"/>
      <c r="K148" s="3"/>
      <c r="L148" s="3"/>
      <c r="M148" s="3"/>
      <c r="N148" s="3"/>
      <c r="O148" s="3"/>
      <c r="P148" s="3"/>
      <c r="Q148" s="3"/>
      <c r="R148" s="3"/>
      <c r="S148" s="3"/>
      <c r="T148" s="8"/>
      <c r="U148" s="3"/>
      <c r="V148" s="3"/>
      <c r="W148" s="3"/>
      <c r="X148" s="3"/>
      <c r="Y148" s="3"/>
      <c r="Z148" s="3"/>
    </row>
    <row r="149" ht="11.25" customHeight="1">
      <c r="A149" s="7"/>
      <c r="B149" s="14"/>
      <c r="C149" s="7"/>
      <c r="D149" s="7"/>
      <c r="E149" s="7">
        <v>1146.0</v>
      </c>
      <c r="F149" s="3" t="s">
        <v>1654</v>
      </c>
      <c r="G149" s="3" t="s">
        <v>718</v>
      </c>
      <c r="H149" s="3"/>
      <c r="I149" s="7"/>
      <c r="J149" s="1"/>
      <c r="K149" s="3"/>
      <c r="L149" s="3"/>
      <c r="M149" s="3"/>
      <c r="N149" s="3"/>
      <c r="O149" s="3"/>
      <c r="P149" s="3"/>
      <c r="Q149" s="3"/>
      <c r="R149" s="3"/>
      <c r="S149" s="3"/>
      <c r="T149" s="8"/>
      <c r="U149" s="3"/>
      <c r="V149" s="3"/>
      <c r="W149" s="3"/>
      <c r="X149" s="3"/>
      <c r="Y149" s="3"/>
      <c r="Z149" s="3"/>
    </row>
    <row r="150" ht="11.25" customHeight="1">
      <c r="A150" s="7"/>
      <c r="B150" s="14"/>
      <c r="C150" s="7"/>
      <c r="D150" s="7"/>
      <c r="E150" s="7">
        <v>1147.0</v>
      </c>
      <c r="F150" s="3" t="s">
        <v>1655</v>
      </c>
      <c r="G150" s="3" t="s">
        <v>716</v>
      </c>
      <c r="H150" s="3"/>
      <c r="I150" s="7"/>
      <c r="J150" s="1"/>
      <c r="K150" s="3"/>
      <c r="L150" s="3"/>
      <c r="M150" s="3"/>
      <c r="N150" s="3"/>
      <c r="O150" s="3"/>
      <c r="P150" s="3"/>
      <c r="Q150" s="3"/>
      <c r="R150" s="3"/>
      <c r="S150" s="3"/>
      <c r="T150" s="8"/>
      <c r="U150" s="3"/>
      <c r="V150" s="3"/>
      <c r="W150" s="3"/>
      <c r="X150" s="3"/>
      <c r="Y150" s="3"/>
      <c r="Z150" s="3"/>
    </row>
    <row r="151" ht="11.25" customHeight="1">
      <c r="A151" s="7"/>
      <c r="B151" s="14"/>
      <c r="C151" s="7"/>
      <c r="D151" s="7"/>
      <c r="E151" s="7">
        <v>1148.0</v>
      </c>
      <c r="F151" s="3" t="s">
        <v>1656</v>
      </c>
      <c r="G151" s="3" t="s">
        <v>723</v>
      </c>
      <c r="H151" s="3"/>
      <c r="I151" s="7"/>
      <c r="J151" s="1"/>
      <c r="K151" s="3"/>
      <c r="L151" s="3"/>
      <c r="M151" s="3"/>
      <c r="N151" s="3"/>
      <c r="O151" s="3"/>
      <c r="P151" s="3"/>
      <c r="Q151" s="3"/>
      <c r="R151" s="3"/>
      <c r="S151" s="3"/>
      <c r="T151" s="8"/>
      <c r="U151" s="3"/>
      <c r="V151" s="3"/>
      <c r="W151" s="3"/>
      <c r="X151" s="3"/>
      <c r="Y151" s="3"/>
      <c r="Z151" s="3"/>
    </row>
    <row r="152" ht="11.25" customHeight="1">
      <c r="A152" s="7"/>
      <c r="B152" s="14"/>
      <c r="C152" s="7"/>
      <c r="D152" s="7"/>
      <c r="E152" s="7">
        <v>1149.0</v>
      </c>
      <c r="F152" s="3" t="s">
        <v>1657</v>
      </c>
      <c r="G152" s="3" t="s">
        <v>723</v>
      </c>
      <c r="H152" s="3"/>
      <c r="I152" s="7"/>
      <c r="J152" s="1"/>
      <c r="K152" s="3"/>
      <c r="L152" s="3"/>
      <c r="M152" s="3"/>
      <c r="N152" s="3"/>
      <c r="O152" s="3"/>
      <c r="P152" s="3"/>
      <c r="Q152" s="3"/>
      <c r="R152" s="3"/>
      <c r="S152" s="3"/>
      <c r="T152" s="8"/>
      <c r="U152" s="3"/>
      <c r="V152" s="3"/>
      <c r="W152" s="3"/>
      <c r="X152" s="3"/>
      <c r="Y152" s="3"/>
      <c r="Z152" s="3"/>
    </row>
    <row r="153" ht="11.25" customHeight="1">
      <c r="A153" s="7"/>
      <c r="B153" s="14"/>
      <c r="C153" s="7"/>
      <c r="D153" s="7"/>
      <c r="E153" s="7">
        <v>1150.0</v>
      </c>
      <c r="F153" s="3" t="s">
        <v>1658</v>
      </c>
      <c r="G153" s="3" t="s">
        <v>723</v>
      </c>
      <c r="H153" s="3"/>
      <c r="I153" s="7"/>
      <c r="J153" s="1"/>
      <c r="K153" s="3"/>
      <c r="L153" s="3"/>
      <c r="M153" s="3"/>
      <c r="N153" s="3"/>
      <c r="O153" s="3"/>
      <c r="P153" s="3"/>
      <c r="Q153" s="3"/>
      <c r="R153" s="3"/>
      <c r="S153" s="3"/>
      <c r="T153" s="8"/>
      <c r="U153" s="3"/>
      <c r="V153" s="3"/>
      <c r="W153" s="3"/>
      <c r="X153" s="3"/>
      <c r="Y153" s="3"/>
      <c r="Z153" s="3"/>
    </row>
    <row r="154" ht="11.25" customHeight="1">
      <c r="A154" s="7"/>
      <c r="B154" s="14"/>
      <c r="C154" s="7"/>
      <c r="D154" s="7"/>
      <c r="E154" s="7">
        <v>1151.0</v>
      </c>
      <c r="F154" s="3" t="s">
        <v>1659</v>
      </c>
      <c r="G154" s="3" t="s">
        <v>716</v>
      </c>
      <c r="H154" s="3"/>
      <c r="I154" s="7"/>
      <c r="J154" s="1"/>
      <c r="K154" s="3"/>
      <c r="L154" s="3"/>
      <c r="M154" s="3"/>
      <c r="N154" s="3"/>
      <c r="O154" s="3"/>
      <c r="P154" s="3"/>
      <c r="Q154" s="3"/>
      <c r="R154" s="3"/>
      <c r="S154" s="3"/>
      <c r="T154" s="8"/>
      <c r="U154" s="3"/>
      <c r="V154" s="3"/>
      <c r="W154" s="3"/>
      <c r="X154" s="3"/>
      <c r="Y154" s="3"/>
      <c r="Z154" s="3"/>
    </row>
    <row r="155" ht="11.25" customHeight="1">
      <c r="A155" s="7"/>
      <c r="B155" s="14"/>
      <c r="C155" s="7"/>
      <c r="D155" s="7"/>
      <c r="E155" s="7">
        <v>1152.0</v>
      </c>
      <c r="F155" s="3" t="s">
        <v>1660</v>
      </c>
      <c r="G155" s="3" t="s">
        <v>716</v>
      </c>
      <c r="H155" s="3"/>
      <c r="I155" s="7"/>
      <c r="J155" s="1"/>
      <c r="K155" s="3"/>
      <c r="L155" s="3"/>
      <c r="M155" s="3"/>
      <c r="N155" s="3"/>
      <c r="O155" s="3"/>
      <c r="P155" s="3"/>
      <c r="Q155" s="3"/>
      <c r="R155" s="3"/>
      <c r="S155" s="3"/>
      <c r="T155" s="8"/>
      <c r="U155" s="3"/>
      <c r="V155" s="3"/>
      <c r="W155" s="3"/>
      <c r="X155" s="3"/>
      <c r="Y155" s="3"/>
      <c r="Z155" s="3"/>
    </row>
    <row r="156" ht="11.25" customHeight="1">
      <c r="A156" s="7"/>
      <c r="B156" s="14"/>
      <c r="C156" s="7"/>
      <c r="D156" s="7"/>
      <c r="E156" s="7">
        <v>1153.0</v>
      </c>
      <c r="F156" s="3" t="s">
        <v>1661</v>
      </c>
      <c r="G156" s="3" t="s">
        <v>716</v>
      </c>
      <c r="H156" s="3"/>
      <c r="I156" s="7"/>
      <c r="J156" s="1"/>
      <c r="K156" s="3"/>
      <c r="L156" s="3"/>
      <c r="M156" s="3"/>
      <c r="N156" s="3"/>
      <c r="O156" s="3"/>
      <c r="P156" s="3"/>
      <c r="Q156" s="3"/>
      <c r="R156" s="3"/>
      <c r="S156" s="3"/>
      <c r="T156" s="8"/>
      <c r="U156" s="3"/>
      <c r="V156" s="3"/>
      <c r="W156" s="3"/>
      <c r="X156" s="3"/>
      <c r="Y156" s="3"/>
      <c r="Z156" s="3"/>
    </row>
    <row r="157" ht="11.25" customHeight="1">
      <c r="A157" s="7"/>
      <c r="B157" s="14"/>
      <c r="C157" s="7"/>
      <c r="D157" s="7"/>
      <c r="E157" s="7">
        <v>1154.0</v>
      </c>
      <c r="F157" s="3" t="s">
        <v>1662</v>
      </c>
      <c r="G157" s="3" t="s">
        <v>718</v>
      </c>
      <c r="H157" s="3"/>
      <c r="I157" s="7"/>
      <c r="J157" s="1"/>
      <c r="K157" s="3"/>
      <c r="L157" s="3"/>
      <c r="M157" s="3"/>
      <c r="N157" s="3"/>
      <c r="O157" s="3"/>
      <c r="P157" s="3"/>
      <c r="Q157" s="3"/>
      <c r="R157" s="3"/>
      <c r="S157" s="3"/>
      <c r="T157" s="8"/>
      <c r="U157" s="3"/>
      <c r="V157" s="3"/>
      <c r="W157" s="3"/>
      <c r="X157" s="3"/>
      <c r="Y157" s="3"/>
      <c r="Z157" s="3"/>
    </row>
    <row r="158" ht="11.25" customHeight="1">
      <c r="A158" s="7"/>
      <c r="B158" s="14"/>
      <c r="C158" s="7"/>
      <c r="D158" s="7"/>
      <c r="E158" s="7">
        <v>1155.0</v>
      </c>
      <c r="F158" s="3" t="s">
        <v>1663</v>
      </c>
      <c r="G158" s="3" t="s">
        <v>716</v>
      </c>
      <c r="H158" s="3"/>
      <c r="I158" s="7"/>
      <c r="J158" s="1"/>
      <c r="K158" s="3"/>
      <c r="L158" s="3"/>
      <c r="M158" s="3"/>
      <c r="N158" s="3"/>
      <c r="O158" s="3"/>
      <c r="P158" s="3"/>
      <c r="Q158" s="3"/>
      <c r="R158" s="3"/>
      <c r="S158" s="3"/>
      <c r="T158" s="8"/>
      <c r="U158" s="3"/>
      <c r="V158" s="3"/>
      <c r="W158" s="3"/>
      <c r="X158" s="3"/>
      <c r="Y158" s="3"/>
      <c r="Z158" s="3"/>
    </row>
    <row r="159" ht="11.25" customHeight="1">
      <c r="A159" s="7"/>
      <c r="B159" s="14"/>
      <c r="C159" s="7"/>
      <c r="D159" s="7"/>
      <c r="E159" s="7">
        <v>1156.0</v>
      </c>
      <c r="F159" s="3" t="s">
        <v>1664</v>
      </c>
      <c r="G159" s="3" t="s">
        <v>1665</v>
      </c>
      <c r="H159" s="3"/>
      <c r="I159" s="7"/>
      <c r="J159" s="1"/>
      <c r="K159" s="3"/>
      <c r="L159" s="3"/>
      <c r="M159" s="3"/>
      <c r="N159" s="3">
        <v>1020.0</v>
      </c>
      <c r="O159" s="3" t="s">
        <v>337</v>
      </c>
      <c r="P159" s="3" t="s">
        <v>223</v>
      </c>
      <c r="Q159" s="3" t="s">
        <v>224</v>
      </c>
      <c r="R159" s="3"/>
      <c r="S159" s="3"/>
      <c r="T159" s="8"/>
      <c r="U159" s="3"/>
      <c r="V159" s="3"/>
      <c r="W159" s="3"/>
      <c r="X159" s="3"/>
      <c r="Y159" s="3"/>
      <c r="Z159" s="3"/>
    </row>
    <row r="160" ht="11.25" customHeight="1">
      <c r="A160" s="7"/>
      <c r="B160" s="14"/>
      <c r="C160" s="7"/>
      <c r="D160" s="7"/>
      <c r="E160" s="7">
        <v>1157.0</v>
      </c>
      <c r="F160" s="3"/>
      <c r="G160" s="3"/>
      <c r="H160" s="3"/>
      <c r="I160" s="7"/>
      <c r="J160" s="1"/>
      <c r="K160" s="3"/>
      <c r="L160" s="3"/>
      <c r="M160" s="3"/>
      <c r="N160" s="3"/>
      <c r="O160" s="3"/>
      <c r="P160" s="3"/>
      <c r="Q160" s="3"/>
      <c r="R160" s="3"/>
      <c r="S160" s="3"/>
      <c r="T160" s="8"/>
      <c r="U160" s="3"/>
      <c r="V160" s="3"/>
      <c r="W160" s="3"/>
      <c r="X160" s="3"/>
      <c r="Y160" s="3"/>
      <c r="Z160" s="3"/>
    </row>
    <row r="161" ht="11.25" customHeight="1">
      <c r="A161" s="7"/>
      <c r="B161" s="14"/>
      <c r="C161" s="7"/>
      <c r="D161" s="7"/>
      <c r="E161" s="7">
        <v>1158.0</v>
      </c>
      <c r="F161" s="3"/>
      <c r="G161" s="3"/>
      <c r="H161" s="3"/>
      <c r="I161" s="7"/>
      <c r="J161" s="1"/>
      <c r="K161" s="3"/>
      <c r="L161" s="3"/>
      <c r="M161" s="3"/>
      <c r="N161" s="3"/>
      <c r="O161" s="3"/>
      <c r="P161" s="3"/>
      <c r="Q161" s="3"/>
      <c r="R161" s="3"/>
      <c r="S161" s="3"/>
      <c r="T161" s="8"/>
      <c r="U161" s="3"/>
      <c r="V161" s="3"/>
      <c r="W161" s="3"/>
      <c r="X161" s="3"/>
      <c r="Y161" s="3"/>
      <c r="Z161" s="3"/>
    </row>
    <row r="162" ht="11.25" customHeight="1">
      <c r="A162" s="7"/>
      <c r="B162" s="14"/>
      <c r="C162" s="7"/>
      <c r="D162" s="7"/>
      <c r="E162" s="7">
        <v>1159.0</v>
      </c>
      <c r="F162" s="3"/>
      <c r="G162" s="3"/>
      <c r="H162" s="3"/>
      <c r="I162" s="7"/>
      <c r="J162" s="1"/>
      <c r="K162" s="3"/>
      <c r="L162" s="3"/>
      <c r="M162" s="3"/>
      <c r="N162" s="3"/>
      <c r="O162" s="3"/>
      <c r="P162" s="3"/>
      <c r="Q162" s="3"/>
      <c r="R162" s="3"/>
      <c r="S162" s="3"/>
      <c r="T162" s="8"/>
      <c r="U162" s="3"/>
      <c r="V162" s="3"/>
      <c r="W162" s="3"/>
      <c r="X162" s="3"/>
      <c r="Y162" s="3"/>
      <c r="Z162" s="3"/>
    </row>
    <row r="163" ht="11.25" customHeight="1">
      <c r="A163" s="7"/>
      <c r="B163" s="14"/>
      <c r="C163" s="7"/>
      <c r="D163" s="7"/>
      <c r="E163" s="7">
        <v>1160.0</v>
      </c>
      <c r="F163" s="3"/>
      <c r="G163" s="3"/>
      <c r="H163" s="3"/>
      <c r="I163" s="7"/>
      <c r="J163" s="1"/>
      <c r="K163" s="3"/>
      <c r="L163" s="3"/>
      <c r="M163" s="3"/>
      <c r="N163" s="3"/>
      <c r="O163" s="3"/>
      <c r="P163" s="3"/>
      <c r="Q163" s="3"/>
      <c r="R163" s="3"/>
      <c r="S163" s="3"/>
      <c r="T163" s="8"/>
      <c r="U163" s="3"/>
      <c r="V163" s="3"/>
      <c r="W163" s="3"/>
      <c r="X163" s="3"/>
      <c r="Y163" s="3"/>
      <c r="Z163" s="3"/>
    </row>
    <row r="164" ht="11.25" customHeight="1">
      <c r="A164" s="7"/>
      <c r="B164" s="14"/>
      <c r="C164" s="7"/>
      <c r="D164" s="7"/>
      <c r="E164" s="7">
        <v>1161.0</v>
      </c>
      <c r="F164" s="3" t="s">
        <v>1666</v>
      </c>
      <c r="G164" s="3" t="s">
        <v>1667</v>
      </c>
      <c r="H164" s="3"/>
      <c r="I164" s="3"/>
      <c r="J164" s="3" t="s">
        <v>1668</v>
      </c>
      <c r="K164" s="3" t="s">
        <v>593</v>
      </c>
      <c r="L164" s="3"/>
      <c r="M164" s="3"/>
      <c r="N164" s="3">
        <v>1280.0</v>
      </c>
      <c r="O164" s="3" t="s">
        <v>593</v>
      </c>
      <c r="P164" s="3" t="s">
        <v>304</v>
      </c>
      <c r="Q164" s="3" t="s">
        <v>305</v>
      </c>
      <c r="R164" s="3"/>
      <c r="S164" s="3"/>
      <c r="T164" s="8"/>
      <c r="U164" s="3"/>
      <c r="V164" s="3" t="s">
        <v>334</v>
      </c>
      <c r="W164" s="3"/>
      <c r="X164" s="3"/>
      <c r="Y164" s="3"/>
      <c r="Z164" s="3"/>
    </row>
    <row r="165" ht="11.25" customHeight="1">
      <c r="A165" s="26"/>
      <c r="B165" s="16"/>
      <c r="C165" s="7"/>
      <c r="D165" s="7"/>
      <c r="E165" s="7">
        <v>1162.0</v>
      </c>
      <c r="F165" s="3" t="s">
        <v>1669</v>
      </c>
      <c r="G165" s="3" t="s">
        <v>1670</v>
      </c>
      <c r="H165" s="27">
        <v>4.0</v>
      </c>
      <c r="I165" s="7"/>
      <c r="J165" s="28"/>
      <c r="K165" s="3"/>
      <c r="L165" s="3"/>
      <c r="M165" s="3"/>
      <c r="N165" s="3"/>
      <c r="O165" s="3"/>
      <c r="P165" s="3" t="s">
        <v>1671</v>
      </c>
      <c r="Q165" s="3" t="s">
        <v>593</v>
      </c>
      <c r="R165" s="3"/>
      <c r="S165" s="3"/>
      <c r="T165" s="8"/>
      <c r="U165" s="3"/>
      <c r="V165" s="3" t="s">
        <v>334</v>
      </c>
      <c r="W165" s="3"/>
      <c r="X165" s="3"/>
      <c r="Y165" s="3"/>
      <c r="Z165" s="3"/>
    </row>
    <row r="166" ht="11.25" customHeight="1">
      <c r="A166" s="7"/>
      <c r="B166" s="14"/>
      <c r="C166" s="7"/>
      <c r="D166" s="7"/>
      <c r="E166" s="7">
        <v>1163.0</v>
      </c>
      <c r="F166" s="3" t="s">
        <v>1672</v>
      </c>
      <c r="G166" s="3" t="s">
        <v>248</v>
      </c>
      <c r="H166" s="3"/>
      <c r="I166" s="7"/>
      <c r="J166" s="1"/>
      <c r="K166" s="3"/>
      <c r="L166" s="3"/>
      <c r="M166" s="3"/>
      <c r="N166" s="3"/>
      <c r="O166" s="3"/>
      <c r="P166" s="3" t="s">
        <v>1673</v>
      </c>
      <c r="Q166" s="3" t="s">
        <v>234</v>
      </c>
      <c r="R166" s="3"/>
      <c r="S166" s="3"/>
      <c r="T166" s="8"/>
      <c r="U166" s="3"/>
      <c r="V166" s="3" t="s">
        <v>334</v>
      </c>
      <c r="W166" s="3"/>
      <c r="X166" s="3"/>
      <c r="Y166" s="3"/>
      <c r="Z166" s="3"/>
    </row>
    <row r="167" ht="11.25" customHeight="1">
      <c r="A167" s="7"/>
      <c r="B167" s="14"/>
      <c r="C167" s="7"/>
      <c r="D167" s="7"/>
      <c r="E167" s="7">
        <v>1164.0</v>
      </c>
      <c r="F167" s="3" t="s">
        <v>1674</v>
      </c>
      <c r="G167" s="3" t="s">
        <v>1675</v>
      </c>
      <c r="H167" s="3"/>
      <c r="I167" s="7"/>
      <c r="J167" s="1"/>
      <c r="K167" s="3"/>
      <c r="L167" s="3"/>
      <c r="M167" s="3"/>
      <c r="N167" s="3"/>
      <c r="O167" s="3"/>
      <c r="P167" s="3" t="s">
        <v>1673</v>
      </c>
      <c r="Q167" s="3" t="s">
        <v>234</v>
      </c>
      <c r="R167" s="3"/>
      <c r="S167" s="3"/>
      <c r="T167" s="8"/>
      <c r="U167" s="3"/>
      <c r="V167" s="3" t="s">
        <v>334</v>
      </c>
      <c r="W167" s="3"/>
      <c r="X167" s="3"/>
      <c r="Y167" s="3"/>
      <c r="Z167" s="3"/>
    </row>
    <row r="168" ht="11.25" customHeight="1">
      <c r="A168" s="7"/>
      <c r="B168" s="14"/>
      <c r="C168" s="7"/>
      <c r="D168" s="7"/>
      <c r="E168" s="7">
        <v>1165.0</v>
      </c>
      <c r="F168" s="3"/>
      <c r="G168" s="3"/>
      <c r="H168" s="3"/>
      <c r="I168" s="7"/>
      <c r="J168" s="1"/>
      <c r="K168" s="3"/>
      <c r="L168" s="3"/>
      <c r="M168" s="3"/>
      <c r="N168" s="3"/>
      <c r="O168" s="3"/>
      <c r="P168" s="3"/>
      <c r="Q168" s="3"/>
      <c r="R168" s="3"/>
      <c r="S168" s="3"/>
      <c r="T168" s="8"/>
      <c r="U168" s="3"/>
      <c r="V168" s="3"/>
      <c r="W168" s="3"/>
      <c r="X168" s="3"/>
      <c r="Y168" s="3"/>
      <c r="Z168" s="3"/>
    </row>
    <row r="169" ht="11.25" customHeight="1">
      <c r="A169" s="7"/>
      <c r="B169" s="14"/>
      <c r="C169" s="7"/>
      <c r="D169" s="7"/>
      <c r="E169" s="7">
        <v>1166.0</v>
      </c>
      <c r="F169" s="3"/>
      <c r="G169" s="3"/>
      <c r="H169" s="3"/>
      <c r="I169" s="7"/>
      <c r="J169" s="1"/>
      <c r="K169" s="3"/>
      <c r="L169" s="3"/>
      <c r="M169" s="3"/>
      <c r="N169" s="3"/>
      <c r="O169" s="3"/>
      <c r="P169" s="3"/>
      <c r="Q169" s="3"/>
      <c r="R169" s="3"/>
      <c r="S169" s="3"/>
      <c r="T169" s="8"/>
      <c r="U169" s="3"/>
      <c r="V169" s="3"/>
      <c r="W169" s="3"/>
      <c r="X169" s="3"/>
      <c r="Y169" s="3"/>
      <c r="Z169" s="3"/>
    </row>
    <row r="170" ht="11.25" customHeight="1">
      <c r="A170" s="7"/>
      <c r="B170" s="14"/>
      <c r="C170" s="7"/>
      <c r="D170" s="7"/>
      <c r="E170" s="7">
        <v>1167.0</v>
      </c>
      <c r="F170" s="3"/>
      <c r="G170" s="3"/>
      <c r="H170" s="3"/>
      <c r="I170" s="7"/>
      <c r="J170" s="1"/>
      <c r="K170" s="3"/>
      <c r="L170" s="3"/>
      <c r="M170" s="3"/>
      <c r="N170" s="3"/>
      <c r="O170" s="3"/>
      <c r="P170" s="3"/>
      <c r="Q170" s="3"/>
      <c r="R170" s="3"/>
      <c r="S170" s="3"/>
      <c r="T170" s="8"/>
      <c r="U170" s="3"/>
      <c r="V170" s="3"/>
      <c r="W170" s="3"/>
      <c r="X170" s="3"/>
      <c r="Y170" s="3"/>
      <c r="Z170" s="3"/>
    </row>
    <row r="171" ht="11.25" customHeight="1">
      <c r="A171" s="7"/>
      <c r="B171" s="14"/>
      <c r="C171" s="7"/>
      <c r="D171" s="7"/>
      <c r="E171" s="7">
        <v>1168.0</v>
      </c>
      <c r="F171" s="3" t="s">
        <v>1676</v>
      </c>
      <c r="G171" s="3" t="s">
        <v>1677</v>
      </c>
      <c r="H171" s="3"/>
      <c r="I171" s="7"/>
      <c r="J171" s="1"/>
      <c r="K171" s="3"/>
      <c r="L171" s="3"/>
      <c r="M171" s="3"/>
      <c r="N171" s="3"/>
      <c r="O171" s="3"/>
      <c r="P171" s="3"/>
      <c r="Q171" s="3"/>
      <c r="R171" s="3"/>
      <c r="S171" s="3"/>
      <c r="T171" s="8"/>
      <c r="U171" s="3"/>
      <c r="V171" s="3"/>
      <c r="W171" s="3"/>
      <c r="X171" s="3"/>
      <c r="Y171" s="3"/>
      <c r="Z171" s="3"/>
    </row>
    <row r="172" ht="11.25" customHeight="1">
      <c r="A172" s="7"/>
      <c r="B172" s="14"/>
      <c r="C172" s="7"/>
      <c r="D172" s="7"/>
      <c r="E172" s="7">
        <v>1169.0</v>
      </c>
      <c r="F172" s="3" t="s">
        <v>1678</v>
      </c>
      <c r="G172" s="3" t="s">
        <v>1679</v>
      </c>
      <c r="H172" s="3"/>
      <c r="I172" s="7"/>
      <c r="J172" s="1"/>
      <c r="K172" s="3"/>
      <c r="L172" s="3"/>
      <c r="M172" s="3"/>
      <c r="N172" s="3">
        <v>1020.0</v>
      </c>
      <c r="O172" s="3" t="s">
        <v>337</v>
      </c>
      <c r="P172" s="3" t="s">
        <v>1680</v>
      </c>
      <c r="Q172" s="3" t="s">
        <v>553</v>
      </c>
      <c r="R172" s="3"/>
      <c r="S172" s="3"/>
      <c r="T172" s="8">
        <v>84.99</v>
      </c>
      <c r="U172" s="3"/>
      <c r="V172" s="3" t="s">
        <v>334</v>
      </c>
      <c r="W172" s="3"/>
      <c r="X172" s="3"/>
      <c r="Y172" s="3"/>
      <c r="Z172" s="3"/>
    </row>
    <row r="173" ht="11.25" customHeight="1">
      <c r="A173" s="7"/>
      <c r="B173" s="14"/>
      <c r="C173" s="7"/>
      <c r="D173" s="7"/>
      <c r="E173" s="7">
        <v>1170.0</v>
      </c>
      <c r="F173" s="3" t="s">
        <v>1681</v>
      </c>
      <c r="G173" s="3" t="s">
        <v>1682</v>
      </c>
      <c r="H173" s="3"/>
      <c r="I173" s="7"/>
      <c r="J173" s="1"/>
      <c r="K173" s="3"/>
      <c r="L173" s="3"/>
      <c r="M173" s="3"/>
      <c r="N173" s="3">
        <v>1020.0</v>
      </c>
      <c r="O173" s="3" t="s">
        <v>337</v>
      </c>
      <c r="P173" s="3" t="s">
        <v>1680</v>
      </c>
      <c r="Q173" s="3" t="s">
        <v>553</v>
      </c>
      <c r="R173" s="3"/>
      <c r="S173" s="3"/>
      <c r="T173" s="8">
        <v>99.99</v>
      </c>
      <c r="U173" s="3"/>
      <c r="V173" s="3" t="s">
        <v>334</v>
      </c>
      <c r="W173" s="3"/>
      <c r="X173" s="3"/>
      <c r="Y173" s="3"/>
      <c r="Z173" s="3"/>
    </row>
    <row r="174" ht="11.25" customHeight="1">
      <c r="A174" s="7"/>
      <c r="B174" s="14"/>
      <c r="C174" s="7"/>
      <c r="D174" s="7"/>
      <c r="E174" s="7">
        <v>1171.0</v>
      </c>
      <c r="F174" s="3" t="s">
        <v>1683</v>
      </c>
      <c r="G174" s="3" t="s">
        <v>1684</v>
      </c>
      <c r="H174" s="3"/>
      <c r="I174" s="7"/>
      <c r="J174" s="1"/>
      <c r="K174" s="3"/>
      <c r="L174" s="3"/>
      <c r="M174" s="3"/>
      <c r="N174" s="3">
        <v>1020.0</v>
      </c>
      <c r="O174" s="3" t="s">
        <v>337</v>
      </c>
      <c r="P174" s="3" t="s">
        <v>1680</v>
      </c>
      <c r="Q174" s="3" t="s">
        <v>553</v>
      </c>
      <c r="R174" s="3"/>
      <c r="S174" s="3"/>
      <c r="T174" s="8">
        <v>114.99</v>
      </c>
      <c r="U174" s="3"/>
      <c r="V174" s="3" t="s">
        <v>334</v>
      </c>
      <c r="W174" s="3"/>
      <c r="X174" s="3"/>
      <c r="Y174" s="3"/>
      <c r="Z174" s="3"/>
    </row>
    <row r="175" ht="11.25" customHeight="1">
      <c r="A175" s="7"/>
      <c r="B175" s="14"/>
      <c r="C175" s="7"/>
      <c r="D175" s="7"/>
      <c r="E175" s="7">
        <v>1172.0</v>
      </c>
      <c r="F175" s="3"/>
      <c r="G175" s="3"/>
      <c r="H175" s="3"/>
      <c r="I175" s="7"/>
      <c r="J175" s="1"/>
      <c r="K175" s="3"/>
      <c r="L175" s="3"/>
      <c r="M175" s="3"/>
      <c r="N175" s="3"/>
      <c r="O175" s="3"/>
      <c r="P175" s="3"/>
      <c r="Q175" s="3"/>
      <c r="R175" s="3"/>
      <c r="S175" s="3"/>
      <c r="T175" s="8"/>
      <c r="U175" s="3"/>
      <c r="V175" s="3"/>
      <c r="W175" s="3"/>
      <c r="X175" s="3"/>
      <c r="Y175" s="3"/>
      <c r="Z175" s="3"/>
    </row>
    <row r="176" ht="11.25" customHeight="1">
      <c r="A176" s="7"/>
      <c r="B176" s="14"/>
      <c r="C176" s="7"/>
      <c r="D176" s="7"/>
      <c r="E176" s="7">
        <v>1173.0</v>
      </c>
      <c r="F176" s="3"/>
      <c r="G176" s="3"/>
      <c r="H176" s="3"/>
      <c r="I176" s="7"/>
      <c r="J176" s="1"/>
      <c r="K176" s="3"/>
      <c r="L176" s="3"/>
      <c r="M176" s="3"/>
      <c r="N176" s="3"/>
      <c r="O176" s="3"/>
      <c r="P176" s="3"/>
      <c r="Q176" s="3"/>
      <c r="R176" s="3"/>
      <c r="S176" s="3"/>
      <c r="T176" s="8"/>
      <c r="U176" s="3"/>
      <c r="V176" s="3"/>
      <c r="W176" s="3"/>
      <c r="X176" s="3"/>
      <c r="Y176" s="3"/>
      <c r="Z176" s="3"/>
    </row>
    <row r="177" ht="11.25" customHeight="1">
      <c r="A177" s="7"/>
      <c r="B177" s="14"/>
      <c r="C177" s="7"/>
      <c r="D177" s="7"/>
      <c r="E177" s="7">
        <v>1174.0</v>
      </c>
      <c r="F177" s="3" t="s">
        <v>1685</v>
      </c>
      <c r="G177" s="3" t="s">
        <v>1686</v>
      </c>
      <c r="H177" s="3"/>
      <c r="I177" s="7">
        <v>124.0</v>
      </c>
      <c r="J177" s="1"/>
      <c r="K177" s="3"/>
      <c r="L177" s="3"/>
      <c r="M177" s="3"/>
      <c r="N177" s="3"/>
      <c r="O177" s="3"/>
      <c r="P177" s="3" t="str">
        <f t="array" ref="P177">IF(ISNA(MATCH($I177,Group!$A$2:$A$10186,0))=TRUE,0,INDEX(Group!$A$2:$AH$10186,MATCH($I177,Group!$A$2:$A$10186,0),P$1))</f>
        <v>CIARANTO</v>
      </c>
      <c r="Q177" s="3" t="str">
        <f t="array" ref="Q177">IF(ISNA(MATCH($I177,Group!$A$2:$A$10186,0))=TRUE,0,INDEX(Group!$A$2:$AH$10186,MATCH($I177,Group!$A$2:$A$10186,0),Q$1))</f>
        <v>Ciaran PVC tools</v>
      </c>
      <c r="R177" s="3"/>
      <c r="S177" s="3"/>
      <c r="T177" s="8"/>
      <c r="U177" s="3"/>
      <c r="V177" s="3"/>
      <c r="W177" s="3"/>
      <c r="X177" s="3"/>
      <c r="Y177" s="3"/>
      <c r="Z177" s="3"/>
    </row>
    <row r="178" ht="11.25" customHeight="1">
      <c r="A178" s="7"/>
      <c r="B178" s="14"/>
      <c r="C178" s="7"/>
      <c r="D178" s="7"/>
      <c r="E178" s="7">
        <v>1175.0</v>
      </c>
      <c r="F178" s="3" t="s">
        <v>1687</v>
      </c>
      <c r="G178" s="3" t="s">
        <v>1688</v>
      </c>
      <c r="H178" s="3"/>
      <c r="I178" s="7"/>
      <c r="J178" s="1"/>
      <c r="K178" s="3"/>
      <c r="L178" s="3"/>
      <c r="M178" s="3"/>
      <c r="N178" s="3">
        <v>1350.0</v>
      </c>
      <c r="O178" s="3" t="s">
        <v>493</v>
      </c>
      <c r="P178" s="3" t="s">
        <v>1689</v>
      </c>
      <c r="Q178" s="3" t="s">
        <v>326</v>
      </c>
      <c r="R178" s="3"/>
      <c r="S178" s="3"/>
      <c r="T178" s="8">
        <v>84.99</v>
      </c>
      <c r="U178" s="3"/>
      <c r="V178" s="3" t="s">
        <v>334</v>
      </c>
      <c r="W178" s="3"/>
      <c r="X178" s="3"/>
      <c r="Y178" s="3"/>
      <c r="Z178" s="3"/>
    </row>
    <row r="179" ht="11.25" customHeight="1">
      <c r="A179" s="7"/>
      <c r="B179" s="14"/>
      <c r="C179" s="7"/>
      <c r="D179" s="7"/>
      <c r="E179" s="7">
        <v>1176.0</v>
      </c>
      <c r="F179" s="3" t="s">
        <v>1690</v>
      </c>
      <c r="G179" s="3" t="s">
        <v>1691</v>
      </c>
      <c r="H179" s="3"/>
      <c r="I179" s="7"/>
      <c r="J179" s="1"/>
      <c r="K179" s="3"/>
      <c r="L179" s="3"/>
      <c r="M179" s="3"/>
      <c r="N179" s="3">
        <v>1351.0</v>
      </c>
      <c r="O179" s="3" t="s">
        <v>493</v>
      </c>
      <c r="P179" s="3" t="s">
        <v>1689</v>
      </c>
      <c r="Q179" s="3" t="s">
        <v>326</v>
      </c>
      <c r="R179" s="3"/>
      <c r="S179" s="3"/>
      <c r="T179" s="8">
        <v>99.99</v>
      </c>
      <c r="U179" s="3"/>
      <c r="V179" s="3" t="s">
        <v>334</v>
      </c>
      <c r="W179" s="3"/>
      <c r="X179" s="3"/>
      <c r="Y179" s="3"/>
      <c r="Z179" s="3"/>
    </row>
    <row r="180" ht="11.25" customHeight="1">
      <c r="A180" s="7"/>
      <c r="B180" s="14"/>
      <c r="C180" s="7"/>
      <c r="D180" s="7"/>
      <c r="E180" s="7">
        <v>1177.0</v>
      </c>
      <c r="F180" s="3" t="s">
        <v>1692</v>
      </c>
      <c r="G180" s="3" t="s">
        <v>1693</v>
      </c>
      <c r="H180" s="3"/>
      <c r="I180" s="7"/>
      <c r="J180" s="1"/>
      <c r="K180" s="3"/>
      <c r="L180" s="3"/>
      <c r="M180" s="3"/>
      <c r="N180" s="3">
        <v>1352.0</v>
      </c>
      <c r="O180" s="3" t="s">
        <v>493</v>
      </c>
      <c r="P180" s="3"/>
      <c r="Q180" s="3" t="s">
        <v>326</v>
      </c>
      <c r="R180" s="3"/>
      <c r="S180" s="3"/>
      <c r="T180" s="8">
        <v>114.99</v>
      </c>
      <c r="U180" s="3"/>
      <c r="V180" s="3" t="s">
        <v>334</v>
      </c>
      <c r="W180" s="3"/>
      <c r="X180" s="3"/>
      <c r="Y180" s="3"/>
      <c r="Z180" s="3"/>
    </row>
    <row r="181" ht="11.25" customHeight="1">
      <c r="A181" s="7"/>
      <c r="B181" s="14"/>
      <c r="C181" s="7"/>
      <c r="D181" s="7"/>
      <c r="E181" s="7">
        <v>1178.0</v>
      </c>
      <c r="F181" s="3"/>
      <c r="G181" s="3"/>
      <c r="H181" s="3"/>
      <c r="I181" s="7"/>
      <c r="J181" s="1"/>
      <c r="K181" s="3"/>
      <c r="L181" s="3"/>
      <c r="M181" s="3"/>
      <c r="N181" s="3"/>
      <c r="O181" s="3"/>
      <c r="P181" s="3"/>
      <c r="Q181" s="3"/>
      <c r="R181" s="3"/>
      <c r="S181" s="3"/>
      <c r="T181" s="8"/>
      <c r="U181" s="3"/>
      <c r="V181" s="3"/>
      <c r="W181" s="3"/>
      <c r="X181" s="3"/>
      <c r="Y181" s="3"/>
      <c r="Z181" s="3"/>
    </row>
    <row r="182" ht="11.25" customHeight="1">
      <c r="A182" s="7"/>
      <c r="B182" s="14"/>
      <c r="C182" s="7"/>
      <c r="D182" s="7"/>
      <c r="E182" s="7">
        <v>1179.0</v>
      </c>
      <c r="F182" s="3"/>
      <c r="G182" s="3"/>
      <c r="H182" s="3"/>
      <c r="I182" s="7"/>
      <c r="J182" s="1"/>
      <c r="K182" s="3"/>
      <c r="L182" s="3"/>
      <c r="M182" s="3"/>
      <c r="N182" s="3"/>
      <c r="O182" s="3"/>
      <c r="P182" s="3"/>
      <c r="Q182" s="3"/>
      <c r="R182" s="3"/>
      <c r="S182" s="3"/>
      <c r="T182" s="8"/>
      <c r="U182" s="3"/>
      <c r="V182" s="3"/>
      <c r="W182" s="3"/>
      <c r="X182" s="3"/>
      <c r="Y182" s="3"/>
      <c r="Z182" s="3"/>
    </row>
    <row r="183" ht="11.25" customHeight="1">
      <c r="A183" s="7"/>
      <c r="B183" s="14"/>
      <c r="C183" s="7"/>
      <c r="D183" s="7"/>
      <c r="E183" s="7">
        <v>1180.0</v>
      </c>
      <c r="F183" s="3" t="s">
        <v>1694</v>
      </c>
      <c r="G183" s="3" t="s">
        <v>1695</v>
      </c>
      <c r="H183" s="3"/>
      <c r="I183" s="7">
        <v>133.0</v>
      </c>
      <c r="J183" s="1"/>
      <c r="K183" s="3"/>
      <c r="L183" s="3"/>
      <c r="M183" s="3"/>
      <c r="N183" s="3"/>
      <c r="O183" s="3"/>
      <c r="P183" s="3" t="str">
        <f t="array" ref="P183">IF(ISNA(MATCH($I183,Group!$A$2:$A$10186,0))=TRUE,0,INDEX(Group!$A$2:$AH$10186,MATCH($I183,Group!$A$2:$A$10186,0),P$1))</f>
        <v>MIPHATO</v>
      </c>
      <c r="Q183" s="29" t="str">
        <f t="array" ref="Q183">IF(ISNA(MATCH($I183,Group!$A$2:$A$10186,0))=TRUE,0,INDEX(Group!$A$2:$AH$10186,MATCH($I183,Group!$A$2:$A$10186,0),Q$1))</f>
        <v>Mipha Tools</v>
      </c>
      <c r="R183" s="3"/>
      <c r="S183" s="3"/>
      <c r="T183" s="8"/>
      <c r="U183" s="3"/>
      <c r="V183" s="3"/>
      <c r="W183" s="3"/>
      <c r="X183" s="3"/>
      <c r="Y183" s="3"/>
      <c r="Z183" s="3"/>
    </row>
    <row r="184" ht="11.25" customHeight="1">
      <c r="A184" s="7"/>
      <c r="B184" s="14"/>
      <c r="C184" s="7"/>
      <c r="D184" s="7"/>
      <c r="E184" s="7">
        <v>1181.0</v>
      </c>
      <c r="F184" s="3" t="s">
        <v>1696</v>
      </c>
      <c r="G184" s="3" t="s">
        <v>1697</v>
      </c>
      <c r="H184" s="3"/>
      <c r="I184" s="7"/>
      <c r="J184" s="1"/>
      <c r="K184" s="3"/>
      <c r="L184" s="3"/>
      <c r="M184" s="3"/>
      <c r="N184" s="3">
        <v>1020.0</v>
      </c>
      <c r="O184" s="3" t="s">
        <v>337</v>
      </c>
      <c r="P184" s="3" t="s">
        <v>1698</v>
      </c>
      <c r="Q184" s="3" t="s">
        <v>438</v>
      </c>
      <c r="R184" s="3"/>
      <c r="S184" s="3"/>
      <c r="T184" s="8">
        <v>84.99</v>
      </c>
      <c r="U184" s="3"/>
      <c r="V184" s="3" t="s">
        <v>334</v>
      </c>
      <c r="W184" s="3"/>
      <c r="X184" s="3"/>
      <c r="Y184" s="3"/>
      <c r="Z184" s="3"/>
    </row>
    <row r="185" ht="11.25" customHeight="1">
      <c r="A185" s="7"/>
      <c r="B185" s="14"/>
      <c r="C185" s="7"/>
      <c r="D185" s="7"/>
      <c r="E185" s="7">
        <v>1182.0</v>
      </c>
      <c r="F185" s="3" t="s">
        <v>1699</v>
      </c>
      <c r="G185" s="3" t="s">
        <v>1700</v>
      </c>
      <c r="H185" s="3"/>
      <c r="I185" s="7"/>
      <c r="J185" s="1"/>
      <c r="K185" s="3"/>
      <c r="L185" s="3"/>
      <c r="M185" s="3"/>
      <c r="N185" s="3">
        <v>1020.0</v>
      </c>
      <c r="O185" s="3" t="s">
        <v>337</v>
      </c>
      <c r="P185" s="3" t="s">
        <v>1698</v>
      </c>
      <c r="Q185" s="3" t="s">
        <v>438</v>
      </c>
      <c r="R185" s="3"/>
      <c r="S185" s="3"/>
      <c r="T185" s="8">
        <v>99.99</v>
      </c>
      <c r="U185" s="3"/>
      <c r="V185" s="3" t="s">
        <v>334</v>
      </c>
      <c r="W185" s="3"/>
      <c r="X185" s="3"/>
      <c r="Y185" s="3"/>
      <c r="Z185" s="3"/>
    </row>
    <row r="186" ht="11.25" customHeight="1">
      <c r="A186" s="7"/>
      <c r="B186" s="14"/>
      <c r="C186" s="7"/>
      <c r="D186" s="7"/>
      <c r="E186" s="7">
        <v>1183.0</v>
      </c>
      <c r="F186" s="3" t="s">
        <v>1701</v>
      </c>
      <c r="G186" s="3" t="s">
        <v>1702</v>
      </c>
      <c r="H186" s="3"/>
      <c r="I186" s="7"/>
      <c r="J186" s="1"/>
      <c r="K186" s="3"/>
      <c r="L186" s="3"/>
      <c r="M186" s="3"/>
      <c r="N186" s="3">
        <v>1020.0</v>
      </c>
      <c r="O186" s="3" t="s">
        <v>337</v>
      </c>
      <c r="P186" s="3" t="s">
        <v>1698</v>
      </c>
      <c r="Q186" s="3" t="s">
        <v>438</v>
      </c>
      <c r="R186" s="3"/>
      <c r="S186" s="3"/>
      <c r="T186" s="8">
        <v>114.99</v>
      </c>
      <c r="U186" s="3"/>
      <c r="V186" s="3" t="s">
        <v>334</v>
      </c>
      <c r="W186" s="3"/>
      <c r="X186" s="3"/>
      <c r="Y186" s="3"/>
      <c r="Z186" s="3"/>
    </row>
    <row r="187" ht="11.25" customHeight="1">
      <c r="A187" s="7"/>
      <c r="B187" s="14"/>
      <c r="C187" s="7"/>
      <c r="D187" s="7"/>
      <c r="E187" s="7">
        <v>1184.0</v>
      </c>
      <c r="F187" s="3"/>
      <c r="G187" s="3"/>
      <c r="H187" s="3"/>
      <c r="I187" s="7"/>
      <c r="J187" s="1"/>
      <c r="K187" s="3"/>
      <c r="L187" s="3"/>
      <c r="M187" s="3"/>
      <c r="N187" s="3"/>
      <c r="O187" s="3"/>
      <c r="P187" s="3"/>
      <c r="Q187" s="3"/>
      <c r="R187" s="3"/>
      <c r="S187" s="3"/>
      <c r="T187" s="8"/>
      <c r="U187" s="3"/>
      <c r="V187" s="3"/>
      <c r="W187" s="3"/>
      <c r="X187" s="3"/>
      <c r="Y187" s="3"/>
      <c r="Z187" s="3"/>
    </row>
    <row r="188" ht="11.25" customHeight="1">
      <c r="A188" s="7"/>
      <c r="B188" s="14"/>
      <c r="C188" s="7"/>
      <c r="D188" s="7"/>
      <c r="E188" s="7">
        <v>1185.0</v>
      </c>
      <c r="F188" s="3"/>
      <c r="G188" s="3"/>
      <c r="H188" s="3"/>
      <c r="I188" s="7"/>
      <c r="J188" s="1"/>
      <c r="K188" s="3"/>
      <c r="L188" s="3"/>
      <c r="M188" s="3"/>
      <c r="N188" s="3"/>
      <c r="O188" s="3"/>
      <c r="P188" s="3"/>
      <c r="Q188" s="3"/>
      <c r="R188" s="3"/>
      <c r="S188" s="3"/>
      <c r="T188" s="8"/>
      <c r="U188" s="3"/>
      <c r="V188" s="3"/>
      <c r="W188" s="3"/>
      <c r="X188" s="3"/>
      <c r="Y188" s="3"/>
      <c r="Z188" s="3"/>
    </row>
    <row r="189" ht="11.25" customHeight="1">
      <c r="A189" s="7"/>
      <c r="B189" s="14"/>
      <c r="C189" s="7"/>
      <c r="D189" s="7"/>
      <c r="E189" s="7">
        <v>1186.0</v>
      </c>
      <c r="F189" s="3" t="s">
        <v>1703</v>
      </c>
      <c r="G189" s="3" t="s">
        <v>1704</v>
      </c>
      <c r="H189" s="3"/>
      <c r="I189" s="7">
        <v>125.0</v>
      </c>
      <c r="J189" s="1"/>
      <c r="K189" s="3"/>
      <c r="L189" s="3"/>
      <c r="M189" s="3"/>
      <c r="N189" s="3"/>
      <c r="O189" s="3"/>
      <c r="P189" s="3" t="str">
        <f t="array" ref="P189">IF(ISNA(MATCH($I189,Group!$A$2:$A$10186,0))=TRUE,0,INDEX(Group!$A$2:$AH$10186,MATCH($I189,Group!$A$2:$A$10186,0),P$1))</f>
        <v>SIFTO</v>
      </c>
      <c r="Q189" s="3" t="str">
        <f t="array" ref="Q189">IF(ISNA(MATCH($I189,Group!$A$2:$A$10186,0))=TRUE,0,INDEX(Group!$A$2:$AH$10186,MATCH($I189,Group!$A$2:$A$10186,0),Q$1))</f>
        <v>Sif PVC tools</v>
      </c>
      <c r="R189" s="3"/>
      <c r="S189" s="3"/>
      <c r="T189" s="8"/>
      <c r="U189" s="3"/>
      <c r="V189" s="3"/>
      <c r="W189" s="3"/>
      <c r="X189" s="3"/>
      <c r="Y189" s="3"/>
      <c r="Z189" s="3"/>
    </row>
    <row r="190" ht="11.25" customHeight="1">
      <c r="A190" s="7"/>
      <c r="B190" s="14"/>
      <c r="C190" s="7"/>
      <c r="D190" s="7"/>
      <c r="E190" s="7">
        <v>1187.0</v>
      </c>
      <c r="F190" s="3" t="s">
        <v>1705</v>
      </c>
      <c r="G190" s="3" t="s">
        <v>1706</v>
      </c>
      <c r="H190" s="3"/>
      <c r="I190" s="7">
        <v>130.0</v>
      </c>
      <c r="J190" s="1"/>
      <c r="K190" s="3"/>
      <c r="L190" s="3"/>
      <c r="M190" s="3"/>
      <c r="N190" s="3">
        <v>1350.0</v>
      </c>
      <c r="O190" s="3" t="s">
        <v>493</v>
      </c>
      <c r="P190" s="3" t="str">
        <f t="array" ref="P190">IF(ISNA(MATCH($I190,Group!$A$2:$A$10186,0))=TRUE,0,INDEX(Group!$A$2:$AH$10186,MATCH($I190,Group!$A$2:$A$10186,0),P$1))</f>
        <v>SIFPVC</v>
      </c>
      <c r="Q190" s="3" t="str">
        <f t="array" ref="Q190">IF(ISNA(MATCH($I190,Group!$A$2:$A$10186,0))=TRUE,0,INDEX(Group!$A$2:$AH$10186,MATCH($I190,Group!$A$2:$A$10186,0),Q$1))</f>
        <v>Sif PVC</v>
      </c>
      <c r="R190" s="3"/>
      <c r="S190" s="3"/>
      <c r="T190" s="8">
        <v>84.99</v>
      </c>
      <c r="U190" s="3"/>
      <c r="V190" s="3" t="s">
        <v>334</v>
      </c>
      <c r="W190" s="3"/>
      <c r="X190" s="3"/>
      <c r="Y190" s="3"/>
      <c r="Z190" s="3"/>
    </row>
    <row r="191" ht="11.25" customHeight="1">
      <c r="A191" s="7"/>
      <c r="B191" s="14"/>
      <c r="C191" s="7"/>
      <c r="D191" s="7"/>
      <c r="E191" s="7">
        <v>1188.0</v>
      </c>
      <c r="F191" s="3" t="s">
        <v>1707</v>
      </c>
      <c r="G191" s="3" t="s">
        <v>1708</v>
      </c>
      <c r="H191" s="3"/>
      <c r="I191" s="7">
        <v>130.0</v>
      </c>
      <c r="J191" s="1"/>
      <c r="K191" s="3"/>
      <c r="L191" s="3"/>
      <c r="M191" s="3"/>
      <c r="N191" s="3">
        <v>1350.0</v>
      </c>
      <c r="O191" s="3" t="s">
        <v>493</v>
      </c>
      <c r="P191" s="3" t="str">
        <f t="array" ref="P191">IF(ISNA(MATCH($I191,Group!$A$2:$A$10186,0))=TRUE,0,INDEX(Group!$A$2:$AH$10186,MATCH($I191,Group!$A$2:$A$10186,0),P$1))</f>
        <v>SIFPVC</v>
      </c>
      <c r="Q191" s="3" t="str">
        <f t="array" ref="Q191">IF(ISNA(MATCH($I191,Group!$A$2:$A$10186,0))=TRUE,0,INDEX(Group!$A$2:$AH$10186,MATCH($I191,Group!$A$2:$A$10186,0),Q$1))</f>
        <v>Sif PVC</v>
      </c>
      <c r="R191" s="3"/>
      <c r="S191" s="3"/>
      <c r="T191" s="8">
        <v>99.99</v>
      </c>
      <c r="U191" s="3"/>
      <c r="V191" s="3" t="s">
        <v>334</v>
      </c>
      <c r="W191" s="3"/>
      <c r="X191" s="3"/>
      <c r="Y191" s="3"/>
      <c r="Z191" s="3"/>
    </row>
    <row r="192" ht="11.25" customHeight="1">
      <c r="A192" s="7"/>
      <c r="B192" s="14"/>
      <c r="C192" s="7"/>
      <c r="D192" s="7"/>
      <c r="E192" s="7">
        <v>1189.0</v>
      </c>
      <c r="F192" s="3" t="s">
        <v>1709</v>
      </c>
      <c r="G192" s="3" t="s">
        <v>1710</v>
      </c>
      <c r="H192" s="3"/>
      <c r="I192" s="7">
        <v>130.0</v>
      </c>
      <c r="J192" s="1"/>
      <c r="K192" s="3"/>
      <c r="L192" s="3"/>
      <c r="M192" s="3"/>
      <c r="N192" s="3">
        <v>1350.0</v>
      </c>
      <c r="O192" s="3" t="s">
        <v>493</v>
      </c>
      <c r="P192" s="3" t="str">
        <f t="array" ref="P192">IF(ISNA(MATCH($I192,Group!$A$2:$A$10186,0))=TRUE,0,INDEX(Group!$A$2:$AH$10186,MATCH($I192,Group!$A$2:$A$10186,0),P$1))</f>
        <v>SIFPVC</v>
      </c>
      <c r="Q192" s="3" t="str">
        <f t="array" ref="Q192">IF(ISNA(MATCH($I192,Group!$A$2:$A$10186,0))=TRUE,0,INDEX(Group!$A$2:$AH$10186,MATCH($I192,Group!$A$2:$A$10186,0),Q$1))</f>
        <v>Sif PVC</v>
      </c>
      <c r="R192" s="3"/>
      <c r="S192" s="3"/>
      <c r="T192" s="8">
        <v>114.99</v>
      </c>
      <c r="U192" s="3"/>
      <c r="V192" s="3" t="s">
        <v>334</v>
      </c>
      <c r="W192" s="3"/>
      <c r="X192" s="3"/>
      <c r="Y192" s="3"/>
      <c r="Z192" s="3"/>
    </row>
    <row r="193" ht="11.25" customHeight="1">
      <c r="A193" s="7"/>
      <c r="B193" s="14"/>
      <c r="C193" s="7"/>
      <c r="D193" s="7"/>
      <c r="E193" s="7">
        <v>1190.0</v>
      </c>
      <c r="F193" s="3"/>
      <c r="G193" s="3"/>
      <c r="H193" s="3"/>
      <c r="I193" s="7"/>
      <c r="J193" s="1"/>
      <c r="K193" s="3"/>
      <c r="L193" s="3"/>
      <c r="M193" s="3"/>
      <c r="N193" s="3"/>
      <c r="O193" s="3"/>
      <c r="P193" s="3"/>
      <c r="Q193" s="3"/>
      <c r="R193" s="3"/>
      <c r="S193" s="3"/>
      <c r="T193" s="8"/>
      <c r="U193" s="3"/>
      <c r="V193" s="3"/>
      <c r="W193" s="3"/>
      <c r="X193" s="3"/>
      <c r="Y193" s="3"/>
      <c r="Z193" s="3"/>
    </row>
    <row r="194" ht="11.25" customHeight="1">
      <c r="A194" s="26"/>
      <c r="B194" s="16"/>
      <c r="C194" s="7"/>
      <c r="D194" s="7"/>
      <c r="E194" s="7">
        <v>1191.0</v>
      </c>
      <c r="F194" s="3" t="s">
        <v>1711</v>
      </c>
      <c r="G194" s="3" t="s">
        <v>1712</v>
      </c>
      <c r="H194" s="27">
        <v>5.0</v>
      </c>
      <c r="I194" s="7">
        <v>66.0</v>
      </c>
      <c r="J194" s="28"/>
      <c r="K194" s="3"/>
      <c r="L194" s="3"/>
      <c r="M194" s="3"/>
      <c r="N194" s="3">
        <v>1390.0</v>
      </c>
      <c r="O194" s="3" t="s">
        <v>380</v>
      </c>
      <c r="P194" s="3" t="str">
        <f t="array" ref="P194">IF(ISNA(MATCH($I194,Group!$A$2:$A$10186,0))=TRUE,0,INDEX(Group!$A$2:$AH$10186,MATCH($I194,Group!$A$2:$A$10186,0),P$1))</f>
        <v>GNZS</v>
      </c>
      <c r="Q194" s="29" t="str">
        <f t="array" ref="Q194">IF(ISNA(MATCH($I194,Group!$A$2:$A$10186,0))=TRUE,0,INDEX(Group!$A$2:$AH$10186,MATCH($I194,Group!$A$2:$A$10186,0),Q$1))</f>
        <v>Sonic Boom</v>
      </c>
      <c r="R194" s="3"/>
      <c r="S194" s="3"/>
      <c r="T194" s="8">
        <v>22.5</v>
      </c>
      <c r="U194" s="3"/>
      <c r="V194" s="3" t="s">
        <v>334</v>
      </c>
      <c r="W194" s="3"/>
      <c r="X194" s="3"/>
      <c r="Y194" s="3"/>
      <c r="Z194" s="3"/>
    </row>
    <row r="195" ht="11.25" customHeight="1">
      <c r="A195" s="26"/>
      <c r="B195" s="16"/>
      <c r="C195" s="7"/>
      <c r="D195" s="7"/>
      <c r="E195" s="7">
        <v>1192.0</v>
      </c>
      <c r="F195" s="3" t="s">
        <v>1713</v>
      </c>
      <c r="G195" s="3" t="s">
        <v>1714</v>
      </c>
      <c r="H195" s="27">
        <v>5.0</v>
      </c>
      <c r="I195" s="7">
        <v>66.0</v>
      </c>
      <c r="J195" s="28"/>
      <c r="K195" s="3"/>
      <c r="L195" s="3"/>
      <c r="M195" s="3"/>
      <c r="N195" s="3">
        <v>1390.0</v>
      </c>
      <c r="O195" s="3" t="s">
        <v>380</v>
      </c>
      <c r="P195" s="3" t="str">
        <f t="array" ref="P195">IF(ISNA(MATCH($I195,Group!$A$2:$A$10186,0))=TRUE,0,INDEX(Group!$A$2:$AH$10186,MATCH($I195,Group!$A$2:$A$10186,0),P$1))</f>
        <v>GNZS</v>
      </c>
      <c r="Q195" s="29" t="str">
        <f t="array" ref="Q195">IF(ISNA(MATCH($I195,Group!$A$2:$A$10186,0))=TRUE,0,INDEX(Group!$A$2:$AH$10186,MATCH($I195,Group!$A$2:$A$10186,0),Q$1))</f>
        <v>Sonic Boom</v>
      </c>
      <c r="R195" s="3"/>
      <c r="S195" s="3"/>
      <c r="T195" s="8">
        <v>22.5</v>
      </c>
      <c r="U195" s="3"/>
      <c r="V195" s="3" t="s">
        <v>334</v>
      </c>
      <c r="W195" s="3"/>
      <c r="X195" s="3"/>
      <c r="Y195" s="3"/>
      <c r="Z195" s="3"/>
    </row>
    <row r="196" ht="11.25" customHeight="1">
      <c r="A196" s="7"/>
      <c r="B196" s="14"/>
      <c r="C196" s="7"/>
      <c r="D196" s="7"/>
      <c r="E196" s="7">
        <v>1193.0</v>
      </c>
      <c r="F196" s="3"/>
      <c r="G196" s="3"/>
      <c r="H196" s="3"/>
      <c r="I196" s="7"/>
      <c r="J196" s="1"/>
      <c r="K196" s="3"/>
      <c r="L196" s="3"/>
      <c r="M196" s="3"/>
      <c r="N196" s="3"/>
      <c r="O196" s="3"/>
      <c r="P196" s="3"/>
      <c r="Q196" s="3"/>
      <c r="R196" s="3"/>
      <c r="S196" s="3"/>
      <c r="T196" s="8"/>
      <c r="U196" s="3"/>
      <c r="V196" s="3"/>
      <c r="W196" s="3"/>
      <c r="X196" s="3"/>
      <c r="Y196" s="3"/>
      <c r="Z196" s="3"/>
    </row>
    <row r="197" ht="11.25" customHeight="1">
      <c r="A197" s="7"/>
      <c r="B197" s="14"/>
      <c r="C197" s="7"/>
      <c r="D197" s="7"/>
      <c r="E197" s="7">
        <v>1194.0</v>
      </c>
      <c r="F197" s="3" t="s">
        <v>1715</v>
      </c>
      <c r="G197" s="3" t="s">
        <v>1716</v>
      </c>
      <c r="H197" s="27">
        <v>4.0</v>
      </c>
      <c r="I197" s="7"/>
      <c r="J197" s="28"/>
      <c r="K197" s="3"/>
      <c r="L197" s="3"/>
      <c r="M197" s="3"/>
      <c r="N197" s="3"/>
      <c r="O197" s="3"/>
      <c r="P197" s="3" t="s">
        <v>259</v>
      </c>
      <c r="Q197" s="3" t="s">
        <v>1717</v>
      </c>
      <c r="R197" s="3"/>
      <c r="S197" s="3"/>
      <c r="T197" s="8"/>
      <c r="U197" s="3"/>
      <c r="V197" s="3"/>
      <c r="W197" s="3"/>
      <c r="X197" s="3"/>
      <c r="Y197" s="3"/>
      <c r="Z197" s="3"/>
    </row>
    <row r="198" ht="11.25" customHeight="1">
      <c r="A198" s="7"/>
      <c r="B198" s="14"/>
      <c r="C198" s="7"/>
      <c r="D198" s="7"/>
      <c r="E198" s="7">
        <v>1195.0</v>
      </c>
      <c r="F198" s="3"/>
      <c r="G198" s="3"/>
      <c r="H198" s="3"/>
      <c r="I198" s="7"/>
      <c r="J198" s="1"/>
      <c r="K198" s="3"/>
      <c r="L198" s="3"/>
      <c r="M198" s="3"/>
      <c r="N198" s="3"/>
      <c r="O198" s="3"/>
      <c r="P198" s="3"/>
      <c r="Q198" s="3"/>
      <c r="R198" s="3"/>
      <c r="S198" s="3"/>
      <c r="T198" s="8"/>
      <c r="U198" s="3"/>
      <c r="V198" s="3"/>
      <c r="W198" s="3"/>
      <c r="X198" s="3"/>
      <c r="Y198" s="3"/>
      <c r="Z198" s="3"/>
    </row>
    <row r="199" ht="11.25" customHeight="1">
      <c r="A199" s="7"/>
      <c r="B199" s="14"/>
      <c r="C199" s="7"/>
      <c r="D199" s="7"/>
      <c r="E199" s="7">
        <v>1196.0</v>
      </c>
      <c r="F199" s="3" t="s">
        <v>1718</v>
      </c>
      <c r="G199" s="3" t="s">
        <v>1719</v>
      </c>
      <c r="H199" s="27">
        <v>5.0</v>
      </c>
      <c r="I199" s="7">
        <v>66.0</v>
      </c>
      <c r="J199" s="28"/>
      <c r="K199" s="3"/>
      <c r="L199" s="3"/>
      <c r="M199" s="3"/>
      <c r="N199" s="3">
        <v>1390.0</v>
      </c>
      <c r="O199" s="3" t="s">
        <v>380</v>
      </c>
      <c r="P199" s="3" t="str">
        <f t="array" ref="P199">IF(ISNA(MATCH($I199,Group!$A$2:$A$10186,0))=TRUE,0,INDEX(Group!$A$2:$AH$10186,MATCH($I199,Group!$A$2:$A$10186,0),P$1))</f>
        <v>GNZS</v>
      </c>
      <c r="Q199" s="29" t="str">
        <f t="array" ref="Q199">IF(ISNA(MATCH($I199,Group!$A$2:$A$10186,0))=TRUE,0,INDEX(Group!$A$2:$AH$10186,MATCH($I199,Group!$A$2:$A$10186,0),Q$1))</f>
        <v>Sonic Boom</v>
      </c>
      <c r="R199" s="3"/>
      <c r="S199" s="3"/>
      <c r="T199" s="8">
        <v>22.5</v>
      </c>
      <c r="U199" s="3"/>
      <c r="V199" s="3" t="s">
        <v>334</v>
      </c>
      <c r="W199" s="3"/>
      <c r="X199" s="3"/>
      <c r="Y199" s="3"/>
      <c r="Z199" s="3"/>
    </row>
    <row r="200" ht="11.25" customHeight="1">
      <c r="A200" s="7"/>
      <c r="B200" s="14"/>
      <c r="C200" s="7"/>
      <c r="D200" s="7"/>
      <c r="E200" s="7">
        <v>1197.0</v>
      </c>
      <c r="F200" s="3" t="s">
        <v>1720</v>
      </c>
      <c r="G200" s="3" t="s">
        <v>1721</v>
      </c>
      <c r="H200" s="27">
        <v>5.0</v>
      </c>
      <c r="I200" s="7">
        <v>66.0</v>
      </c>
      <c r="J200" s="28"/>
      <c r="K200" s="3"/>
      <c r="L200" s="3"/>
      <c r="M200" s="3"/>
      <c r="N200" s="3">
        <v>1390.0</v>
      </c>
      <c r="O200" s="3" t="s">
        <v>380</v>
      </c>
      <c r="P200" s="3" t="str">
        <f t="array" ref="P200">IF(ISNA(MATCH($I200,Group!$A$2:$A$10186,0))=TRUE,0,INDEX(Group!$A$2:$AH$10186,MATCH($I200,Group!$A$2:$A$10186,0),P$1))</f>
        <v>GNZS</v>
      </c>
      <c r="Q200" s="29" t="str">
        <f t="array" ref="Q200">IF(ISNA(MATCH($I200,Group!$A$2:$A$10186,0))=TRUE,0,INDEX(Group!$A$2:$AH$10186,MATCH($I200,Group!$A$2:$A$10186,0),Q$1))</f>
        <v>Sonic Boom</v>
      </c>
      <c r="R200" s="3"/>
      <c r="S200" s="3"/>
      <c r="T200" s="8">
        <v>22.5</v>
      </c>
      <c r="U200" s="3"/>
      <c r="V200" s="3" t="s">
        <v>334</v>
      </c>
      <c r="W200" s="3"/>
      <c r="X200" s="3"/>
      <c r="Y200" s="3"/>
      <c r="Z200" s="3"/>
    </row>
    <row r="201" ht="11.25" customHeight="1">
      <c r="A201" s="7"/>
      <c r="B201" s="14"/>
      <c r="C201" s="7"/>
      <c r="D201" s="7"/>
      <c r="E201" s="7">
        <v>1198.0</v>
      </c>
      <c r="F201" s="3"/>
      <c r="G201" s="3"/>
      <c r="H201" s="3"/>
      <c r="I201" s="7"/>
      <c r="J201" s="1"/>
      <c r="K201" s="3"/>
      <c r="L201" s="3"/>
      <c r="M201" s="3"/>
      <c r="N201" s="3"/>
      <c r="O201" s="3"/>
      <c r="P201" s="3"/>
      <c r="Q201" s="3"/>
      <c r="R201" s="3"/>
      <c r="S201" s="3"/>
      <c r="T201" s="8"/>
      <c r="U201" s="3"/>
      <c r="V201" s="3"/>
      <c r="W201" s="3"/>
      <c r="X201" s="3"/>
      <c r="Y201" s="3"/>
      <c r="Z201" s="3"/>
    </row>
    <row r="202" ht="11.25" customHeight="1">
      <c r="A202" s="7"/>
      <c r="B202" s="14"/>
      <c r="C202" s="7"/>
      <c r="D202" s="7"/>
      <c r="E202" s="7">
        <v>1199.0</v>
      </c>
      <c r="F202" s="3" t="s">
        <v>1722</v>
      </c>
      <c r="G202" s="3" t="s">
        <v>1723</v>
      </c>
      <c r="H202" s="3"/>
      <c r="I202" s="7"/>
      <c r="J202" s="1"/>
      <c r="K202" s="3"/>
      <c r="L202" s="3"/>
      <c r="M202" s="3"/>
      <c r="N202" s="3">
        <v>1220.0</v>
      </c>
      <c r="O202" s="3" t="s">
        <v>512</v>
      </c>
      <c r="P202" s="3" t="s">
        <v>122</v>
      </c>
      <c r="Q202" s="3" t="s">
        <v>123</v>
      </c>
      <c r="R202" s="3">
        <v>8.0</v>
      </c>
      <c r="S202" s="8">
        <v>214.0</v>
      </c>
      <c r="T202" s="9">
        <v>229.99</v>
      </c>
      <c r="U202" s="10">
        <v>43427.0</v>
      </c>
      <c r="V202" s="3" t="s">
        <v>336</v>
      </c>
      <c r="W202" s="3"/>
      <c r="X202" s="3"/>
      <c r="Y202" s="3"/>
      <c r="Z202" s="3"/>
    </row>
    <row r="203" ht="11.25" customHeight="1">
      <c r="A203" s="7"/>
      <c r="B203" s="14"/>
      <c r="C203" s="7"/>
      <c r="D203" s="7"/>
      <c r="E203" s="7">
        <v>1200.0</v>
      </c>
      <c r="F203" s="3"/>
      <c r="G203" s="3"/>
      <c r="H203" s="3"/>
      <c r="I203" s="7"/>
      <c r="J203" s="1"/>
      <c r="K203" s="3"/>
      <c r="L203" s="3"/>
      <c r="M203" s="3"/>
      <c r="N203" s="3"/>
      <c r="O203" s="3"/>
      <c r="P203" s="3"/>
      <c r="Q203" s="3"/>
      <c r="R203" s="3"/>
      <c r="S203" s="3"/>
      <c r="T203" s="8"/>
      <c r="U203" s="3"/>
      <c r="V203" s="3"/>
      <c r="W203" s="3"/>
      <c r="X203" s="3"/>
      <c r="Y203" s="3"/>
      <c r="Z203" s="3"/>
    </row>
    <row r="204" ht="11.25" customHeight="1">
      <c r="A204" s="7"/>
      <c r="B204" s="14"/>
      <c r="C204" s="7"/>
      <c r="D204" s="7"/>
      <c r="E204" s="7">
        <v>1201.0</v>
      </c>
      <c r="F204" s="3" t="s">
        <v>1724</v>
      </c>
      <c r="G204" s="3" t="s">
        <v>1725</v>
      </c>
      <c r="H204" s="3"/>
      <c r="I204" s="7"/>
      <c r="J204" s="1"/>
      <c r="K204" s="3"/>
      <c r="L204" s="3"/>
      <c r="M204" s="3"/>
      <c r="N204" s="3"/>
      <c r="O204" s="3"/>
      <c r="P204" s="3" t="s">
        <v>308</v>
      </c>
      <c r="Q204" s="3" t="s">
        <v>309</v>
      </c>
      <c r="R204" s="3"/>
      <c r="S204" s="3"/>
      <c r="T204" s="8"/>
      <c r="U204" s="3"/>
      <c r="V204" s="3" t="s">
        <v>334</v>
      </c>
      <c r="W204" s="3"/>
      <c r="X204" s="3"/>
      <c r="Y204" s="3"/>
      <c r="Z204" s="3"/>
    </row>
    <row r="205" ht="11.25" customHeight="1">
      <c r="A205" s="7"/>
      <c r="B205" s="14"/>
      <c r="C205" s="7"/>
      <c r="D205" s="7"/>
      <c r="E205" s="7">
        <v>1202.0</v>
      </c>
      <c r="F205" s="3"/>
      <c r="G205" s="3"/>
      <c r="H205" s="3"/>
      <c r="I205" s="7"/>
      <c r="J205" s="1"/>
      <c r="K205" s="3"/>
      <c r="L205" s="3"/>
      <c r="M205" s="3"/>
      <c r="N205" s="3"/>
      <c r="O205" s="3"/>
      <c r="P205" s="3"/>
      <c r="Q205" s="3"/>
      <c r="R205" s="3"/>
      <c r="S205" s="3"/>
      <c r="T205" s="8"/>
      <c r="U205" s="3"/>
      <c r="V205" s="3"/>
      <c r="W205" s="3"/>
      <c r="X205" s="3"/>
      <c r="Y205" s="3"/>
      <c r="Z205" s="3"/>
    </row>
    <row r="206" ht="11.25" customHeight="1">
      <c r="A206" s="7"/>
      <c r="B206" s="14"/>
      <c r="C206" s="7"/>
      <c r="D206" s="7"/>
      <c r="E206" s="7">
        <v>1203.0</v>
      </c>
      <c r="F206" s="3" t="s">
        <v>1726</v>
      </c>
      <c r="G206" s="3" t="s">
        <v>311</v>
      </c>
      <c r="H206" s="3"/>
      <c r="I206" s="7"/>
      <c r="J206" s="1"/>
      <c r="K206" s="3"/>
      <c r="L206" s="3"/>
      <c r="M206" s="3"/>
      <c r="N206" s="3"/>
      <c r="O206" s="3"/>
      <c r="P206" s="3" t="s">
        <v>310</v>
      </c>
      <c r="Q206" s="3" t="s">
        <v>311</v>
      </c>
      <c r="R206" s="3"/>
      <c r="S206" s="3"/>
      <c r="T206" s="8"/>
      <c r="U206" s="3"/>
      <c r="V206" s="3" t="s">
        <v>334</v>
      </c>
      <c r="W206" s="3"/>
      <c r="X206" s="3"/>
      <c r="Y206" s="3"/>
      <c r="Z206" s="3"/>
    </row>
    <row r="207" ht="11.25" customHeight="1">
      <c r="A207" s="7"/>
      <c r="B207" s="14"/>
      <c r="C207" s="7"/>
      <c r="D207" s="7"/>
      <c r="E207" s="7">
        <v>1204.0</v>
      </c>
      <c r="F207" s="3"/>
      <c r="G207" s="3"/>
      <c r="H207" s="3"/>
      <c r="I207" s="7"/>
      <c r="J207" s="1"/>
      <c r="K207" s="3"/>
      <c r="L207" s="3"/>
      <c r="M207" s="3"/>
      <c r="N207" s="3"/>
      <c r="O207" s="3"/>
      <c r="P207" s="3"/>
      <c r="Q207" s="3"/>
      <c r="R207" s="3"/>
      <c r="S207" s="3"/>
      <c r="T207" s="8"/>
      <c r="U207" s="3"/>
      <c r="V207" s="3"/>
      <c r="W207" s="3"/>
      <c r="X207" s="3"/>
      <c r="Y207" s="3"/>
      <c r="Z207" s="3"/>
    </row>
    <row r="208" ht="11.25" customHeight="1">
      <c r="A208" s="7"/>
      <c r="B208" s="14"/>
      <c r="C208" s="7"/>
      <c r="D208" s="7"/>
      <c r="E208" s="7">
        <v>1205.0</v>
      </c>
      <c r="F208" s="3" t="s">
        <v>1727</v>
      </c>
      <c r="G208" s="3" t="s">
        <v>313</v>
      </c>
      <c r="H208" s="3"/>
      <c r="I208" s="7"/>
      <c r="J208" s="1"/>
      <c r="K208" s="3"/>
      <c r="L208" s="3"/>
      <c r="M208" s="3"/>
      <c r="N208" s="3"/>
      <c r="O208" s="3"/>
      <c r="P208" s="3" t="s">
        <v>312</v>
      </c>
      <c r="Q208" s="3" t="s">
        <v>313</v>
      </c>
      <c r="R208" s="3"/>
      <c r="S208" s="3"/>
      <c r="T208" s="8"/>
      <c r="U208" s="3"/>
      <c r="V208" s="3" t="s">
        <v>334</v>
      </c>
      <c r="W208" s="3"/>
      <c r="X208" s="3"/>
      <c r="Y208" s="3"/>
      <c r="Z208" s="3"/>
    </row>
    <row r="209" ht="11.25" customHeight="1">
      <c r="A209" s="7"/>
      <c r="B209" s="14"/>
      <c r="C209" s="7"/>
      <c r="D209" s="7"/>
      <c r="E209" s="7">
        <v>1206.0</v>
      </c>
      <c r="F209" s="3" t="s">
        <v>1728</v>
      </c>
      <c r="G209" s="3"/>
      <c r="H209" s="3"/>
      <c r="I209" s="7"/>
      <c r="J209" s="1"/>
      <c r="K209" s="3"/>
      <c r="L209" s="3"/>
      <c r="M209" s="3"/>
      <c r="N209" s="3"/>
      <c r="O209" s="3"/>
      <c r="P209" s="3"/>
      <c r="Q209" s="3"/>
      <c r="R209" s="3"/>
      <c r="S209" s="3"/>
      <c r="T209" s="8"/>
      <c r="U209" s="3"/>
      <c r="V209" s="3"/>
      <c r="W209" s="3"/>
      <c r="X209" s="3"/>
      <c r="Y209" s="3"/>
      <c r="Z209" s="3"/>
    </row>
    <row r="210" ht="11.25" customHeight="1">
      <c r="A210" s="7"/>
      <c r="B210" s="14"/>
      <c r="C210" s="7"/>
      <c r="D210" s="7"/>
      <c r="E210" s="7">
        <v>1207.0</v>
      </c>
      <c r="F210" s="3" t="s">
        <v>1152</v>
      </c>
      <c r="G210" s="3"/>
      <c r="H210" s="3"/>
      <c r="I210" s="7"/>
      <c r="J210" s="1"/>
      <c r="K210" s="3"/>
      <c r="L210" s="3"/>
      <c r="M210" s="3"/>
      <c r="N210" s="3"/>
      <c r="O210" s="3"/>
      <c r="P210" s="3"/>
      <c r="Q210" s="3"/>
      <c r="R210" s="3"/>
      <c r="S210" s="3"/>
      <c r="T210" s="8"/>
      <c r="U210" s="3"/>
      <c r="V210" s="3"/>
      <c r="W210" s="3"/>
      <c r="X210" s="3"/>
      <c r="Y210" s="3"/>
      <c r="Z210" s="3"/>
    </row>
    <row r="211" ht="11.25" customHeight="1">
      <c r="A211" s="7"/>
      <c r="B211" s="14"/>
      <c r="C211" s="7"/>
      <c r="D211" s="7"/>
      <c r="E211" s="7">
        <v>1208.0</v>
      </c>
      <c r="F211" s="3" t="s">
        <v>1729</v>
      </c>
      <c r="G211" s="3"/>
      <c r="H211" s="3"/>
      <c r="I211" s="7"/>
      <c r="J211" s="1"/>
      <c r="K211" s="3"/>
      <c r="L211" s="3"/>
      <c r="M211" s="3"/>
      <c r="N211" s="3"/>
      <c r="O211" s="3"/>
      <c r="P211" s="3"/>
      <c r="Q211" s="3"/>
      <c r="R211" s="3"/>
      <c r="S211" s="3"/>
      <c r="T211" s="8"/>
      <c r="U211" s="3"/>
      <c r="V211" s="3"/>
      <c r="W211" s="3"/>
      <c r="X211" s="3"/>
      <c r="Y211" s="3"/>
      <c r="Z211" s="3"/>
    </row>
    <row r="212" ht="11.25" customHeight="1">
      <c r="A212" s="7"/>
      <c r="B212" s="14"/>
      <c r="C212" s="7"/>
      <c r="D212" s="7"/>
      <c r="E212" s="7">
        <v>1209.0</v>
      </c>
      <c r="F212" s="3" t="s">
        <v>1730</v>
      </c>
      <c r="G212" s="3"/>
      <c r="H212" s="3"/>
      <c r="I212" s="7"/>
      <c r="J212" s="1"/>
      <c r="K212" s="3"/>
      <c r="L212" s="3"/>
      <c r="M212" s="3"/>
      <c r="N212" s="3"/>
      <c r="O212" s="3"/>
      <c r="P212" s="3"/>
      <c r="Q212" s="3"/>
      <c r="R212" s="3"/>
      <c r="S212" s="3"/>
      <c r="T212" s="8"/>
      <c r="U212" s="3"/>
      <c r="V212" s="3"/>
      <c r="W212" s="3"/>
      <c r="X212" s="3"/>
      <c r="Y212" s="3"/>
      <c r="Z212" s="3"/>
    </row>
    <row r="213" ht="11.25" customHeight="1">
      <c r="A213" s="7"/>
      <c r="B213" s="14"/>
      <c r="C213" s="7"/>
      <c r="D213" s="7"/>
      <c r="E213" s="7">
        <v>1210.0</v>
      </c>
      <c r="F213" s="3" t="s">
        <v>544</v>
      </c>
      <c r="G213" s="3" t="s">
        <v>545</v>
      </c>
      <c r="H213" s="3"/>
      <c r="I213" s="7"/>
      <c r="J213" s="1"/>
      <c r="K213" s="3"/>
      <c r="L213" s="3"/>
      <c r="M213" s="3"/>
      <c r="N213" s="3">
        <v>1300.0</v>
      </c>
      <c r="O213" s="3" t="s">
        <v>542</v>
      </c>
      <c r="P213" s="3" t="s">
        <v>265</v>
      </c>
      <c r="Q213" s="3" t="s">
        <v>543</v>
      </c>
      <c r="R213" s="3">
        <v>38.0</v>
      </c>
      <c r="S213" s="3"/>
      <c r="T213" s="8">
        <v>379.99</v>
      </c>
      <c r="U213" s="3">
        <v>44026.0</v>
      </c>
      <c r="V213" s="3" t="s">
        <v>336</v>
      </c>
      <c r="W213" s="3"/>
      <c r="X213" s="3"/>
      <c r="Y213" s="3"/>
      <c r="Z213" s="3"/>
    </row>
    <row r="214" ht="11.25" customHeight="1">
      <c r="A214" s="7"/>
      <c r="B214" s="14"/>
      <c r="C214" s="7"/>
      <c r="D214" s="7"/>
      <c r="E214" s="7">
        <v>1211.0</v>
      </c>
      <c r="F214" s="3"/>
      <c r="G214" s="3"/>
      <c r="H214" s="3"/>
      <c r="I214" s="7"/>
      <c r="J214" s="1"/>
      <c r="K214" s="3"/>
      <c r="L214" s="3"/>
      <c r="M214" s="3"/>
      <c r="N214" s="3"/>
      <c r="O214" s="3"/>
      <c r="P214" s="3"/>
      <c r="Q214" s="3"/>
      <c r="R214" s="3"/>
      <c r="S214" s="3"/>
      <c r="T214" s="8"/>
      <c r="U214" s="3"/>
      <c r="V214" s="3"/>
      <c r="W214" s="3"/>
      <c r="X214" s="3"/>
      <c r="Y214" s="3"/>
      <c r="Z214" s="3"/>
    </row>
    <row r="215" ht="11.25" customHeight="1">
      <c r="A215" s="7"/>
      <c r="B215" s="14"/>
      <c r="C215" s="7"/>
      <c r="D215" s="7"/>
      <c r="E215" s="7">
        <v>1212.0</v>
      </c>
      <c r="F215" s="3"/>
      <c r="G215" s="3"/>
      <c r="H215" s="3"/>
      <c r="I215" s="7"/>
      <c r="J215" s="1"/>
      <c r="K215" s="3"/>
      <c r="L215" s="3"/>
      <c r="M215" s="3"/>
      <c r="N215" s="3"/>
      <c r="O215" s="3"/>
      <c r="P215" s="3"/>
      <c r="Q215" s="3"/>
      <c r="R215" s="3"/>
      <c r="S215" s="3"/>
      <c r="T215" s="8"/>
      <c r="U215" s="3"/>
      <c r="V215" s="3"/>
      <c r="W215" s="3"/>
      <c r="X215" s="3"/>
      <c r="Y215" s="3"/>
      <c r="Z215" s="3"/>
    </row>
    <row r="216" ht="11.25" customHeight="1">
      <c r="A216" s="7"/>
      <c r="B216" s="14"/>
      <c r="C216" s="7"/>
      <c r="D216" s="7"/>
      <c r="E216" s="7">
        <v>1213.0</v>
      </c>
      <c r="F216" s="3"/>
      <c r="G216" s="3"/>
      <c r="H216" s="3"/>
      <c r="I216" s="7"/>
      <c r="J216" s="1"/>
      <c r="K216" s="3"/>
      <c r="L216" s="3"/>
      <c r="M216" s="3"/>
      <c r="N216" s="3"/>
      <c r="O216" s="3"/>
      <c r="P216" s="3"/>
      <c r="Q216" s="3"/>
      <c r="R216" s="3"/>
      <c r="S216" s="3"/>
      <c r="T216" s="8"/>
      <c r="U216" s="3"/>
      <c r="V216" s="3"/>
      <c r="W216" s="3"/>
      <c r="X216" s="3"/>
      <c r="Y216" s="3"/>
      <c r="Z216" s="3"/>
    </row>
    <row r="217" ht="11.25" customHeight="1">
      <c r="A217" s="7"/>
      <c r="B217" s="14"/>
      <c r="C217" s="7"/>
      <c r="D217" s="7"/>
      <c r="E217" s="7">
        <v>1214.0</v>
      </c>
      <c r="F217" s="3" t="s">
        <v>1731</v>
      </c>
      <c r="G217" s="3" t="s">
        <v>1732</v>
      </c>
      <c r="H217" s="3"/>
      <c r="I217" s="7"/>
      <c r="J217" s="1"/>
      <c r="K217" s="3"/>
      <c r="L217" s="3"/>
      <c r="M217" s="3"/>
      <c r="N217" s="3">
        <v>1180.0</v>
      </c>
      <c r="O217" s="3" t="s">
        <v>353</v>
      </c>
      <c r="P217" s="3" t="s">
        <v>158</v>
      </c>
      <c r="Q217" s="3" t="s">
        <v>159</v>
      </c>
      <c r="R217" s="3"/>
      <c r="S217" s="3"/>
      <c r="T217" s="8"/>
      <c r="U217" s="3"/>
      <c r="V217" s="3"/>
      <c r="W217" s="3"/>
      <c r="X217" s="3"/>
      <c r="Y217" s="3"/>
      <c r="Z217" s="3"/>
    </row>
    <row r="218" ht="11.25" customHeight="1">
      <c r="A218" s="7"/>
      <c r="B218" s="14"/>
      <c r="C218" s="7"/>
      <c r="D218" s="7"/>
      <c r="E218" s="7">
        <v>1215.0</v>
      </c>
      <c r="F218" s="3"/>
      <c r="G218" s="3"/>
      <c r="H218" s="3"/>
      <c r="I218" s="7"/>
      <c r="J218" s="1"/>
      <c r="K218" s="3"/>
      <c r="L218" s="3"/>
      <c r="M218" s="3"/>
      <c r="N218" s="3"/>
      <c r="O218" s="3"/>
      <c r="P218" s="3"/>
      <c r="Q218" s="3"/>
      <c r="R218" s="3"/>
      <c r="S218" s="3"/>
      <c r="T218" s="8"/>
      <c r="U218" s="3"/>
      <c r="V218" s="3"/>
      <c r="W218" s="3"/>
      <c r="X218" s="3"/>
      <c r="Y218" s="3"/>
      <c r="Z218" s="3"/>
    </row>
    <row r="219" ht="11.25" customHeight="1">
      <c r="A219" s="7"/>
      <c r="B219" s="14"/>
      <c r="C219" s="7"/>
      <c r="D219" s="7"/>
      <c r="E219" s="7">
        <v>1216.0</v>
      </c>
      <c r="F219" s="3"/>
      <c r="G219" s="3"/>
      <c r="H219" s="3"/>
      <c r="I219" s="7"/>
      <c r="J219" s="1"/>
      <c r="K219" s="3"/>
      <c r="L219" s="3"/>
      <c r="M219" s="3"/>
      <c r="N219" s="3"/>
      <c r="O219" s="3"/>
      <c r="P219" s="3"/>
      <c r="Q219" s="3"/>
      <c r="R219" s="3"/>
      <c r="S219" s="3"/>
      <c r="T219" s="8"/>
      <c r="U219" s="3"/>
      <c r="V219" s="3"/>
      <c r="W219" s="3"/>
      <c r="X219" s="3"/>
      <c r="Y219" s="3"/>
      <c r="Z219" s="3"/>
    </row>
    <row r="220" ht="11.25" customHeight="1">
      <c r="A220" s="7"/>
      <c r="B220" s="14"/>
      <c r="C220" s="7"/>
      <c r="D220" s="7"/>
      <c r="E220" s="7">
        <v>1217.0</v>
      </c>
      <c r="F220" s="3" t="s">
        <v>1733</v>
      </c>
      <c r="G220" s="3" t="s">
        <v>1734</v>
      </c>
      <c r="H220" s="3"/>
      <c r="I220" s="7"/>
      <c r="J220" s="1"/>
      <c r="K220" s="3"/>
      <c r="L220" s="3"/>
      <c r="M220" s="3"/>
      <c r="N220" s="3">
        <v>1180.0</v>
      </c>
      <c r="O220" s="3" t="s">
        <v>353</v>
      </c>
      <c r="P220" s="3" t="s">
        <v>296</v>
      </c>
      <c r="Q220" s="3" t="s">
        <v>159</v>
      </c>
      <c r="R220" s="3"/>
      <c r="S220" s="3"/>
      <c r="T220" s="8"/>
      <c r="U220" s="3"/>
      <c r="V220" s="3"/>
      <c r="W220" s="3"/>
      <c r="X220" s="3"/>
      <c r="Y220" s="3"/>
      <c r="Z220" s="3"/>
    </row>
    <row r="221" ht="11.25" customHeight="1">
      <c r="A221" s="7"/>
      <c r="B221" s="14"/>
      <c r="C221" s="7"/>
      <c r="D221" s="7"/>
      <c r="E221" s="7">
        <v>1218.0</v>
      </c>
      <c r="F221" s="3"/>
      <c r="G221" s="3"/>
      <c r="H221" s="3"/>
      <c r="I221" s="7"/>
      <c r="J221" s="1"/>
      <c r="K221" s="3"/>
      <c r="L221" s="3"/>
      <c r="M221" s="3"/>
      <c r="N221" s="3"/>
      <c r="O221" s="3"/>
      <c r="P221" s="3"/>
      <c r="Q221" s="3"/>
      <c r="R221" s="3"/>
      <c r="S221" s="3"/>
      <c r="T221" s="8"/>
      <c r="U221" s="3"/>
      <c r="V221" s="3"/>
      <c r="W221" s="3"/>
      <c r="X221" s="3"/>
      <c r="Y221" s="3"/>
      <c r="Z221" s="3"/>
    </row>
    <row r="222" ht="11.25" customHeight="1">
      <c r="A222" s="7"/>
      <c r="B222" s="14"/>
      <c r="C222" s="7"/>
      <c r="D222" s="7"/>
      <c r="E222" s="7">
        <v>1219.0</v>
      </c>
      <c r="F222" s="3" t="s">
        <v>1735</v>
      </c>
      <c r="G222" s="3" t="s">
        <v>1736</v>
      </c>
      <c r="H222" s="3"/>
      <c r="I222" s="7"/>
      <c r="J222" s="1"/>
      <c r="K222" s="3"/>
      <c r="L222" s="3"/>
      <c r="M222" s="3"/>
      <c r="N222" s="3">
        <v>1440.0</v>
      </c>
      <c r="O222" s="3" t="s">
        <v>389</v>
      </c>
      <c r="P222" s="3" t="s">
        <v>280</v>
      </c>
      <c r="Q222" s="3" t="s">
        <v>281</v>
      </c>
      <c r="R222" s="3"/>
      <c r="S222" s="3"/>
      <c r="T222" s="8"/>
      <c r="U222" s="3"/>
      <c r="V222" s="3"/>
      <c r="W222" s="3"/>
      <c r="X222" s="3"/>
      <c r="Y222" s="3"/>
      <c r="Z222" s="3"/>
    </row>
    <row r="223" ht="11.25" customHeight="1">
      <c r="A223" s="7"/>
      <c r="B223" s="14"/>
      <c r="C223" s="7"/>
      <c r="D223" s="7"/>
      <c r="E223" s="7">
        <v>1220.0</v>
      </c>
      <c r="F223" s="3"/>
      <c r="G223" s="3"/>
      <c r="H223" s="3"/>
      <c r="I223" s="7"/>
      <c r="J223" s="1"/>
      <c r="K223" s="3"/>
      <c r="L223" s="3"/>
      <c r="M223" s="3"/>
      <c r="N223" s="3"/>
      <c r="O223" s="3"/>
      <c r="P223" s="3"/>
      <c r="Q223" s="3"/>
      <c r="R223" s="3"/>
      <c r="S223" s="3"/>
      <c r="T223" s="8"/>
      <c r="U223" s="3"/>
      <c r="V223" s="3"/>
      <c r="W223" s="3"/>
      <c r="X223" s="3"/>
      <c r="Y223" s="3"/>
      <c r="Z223" s="3"/>
    </row>
    <row r="224" ht="11.25" customHeight="1">
      <c r="A224" s="7"/>
      <c r="B224" s="14"/>
      <c r="C224" s="7"/>
      <c r="D224" s="7"/>
      <c r="E224" s="7">
        <v>1221.0</v>
      </c>
      <c r="F224" s="3"/>
      <c r="G224" s="3"/>
      <c r="H224" s="3"/>
      <c r="I224" s="7"/>
      <c r="J224" s="1"/>
      <c r="K224" s="3"/>
      <c r="L224" s="3"/>
      <c r="M224" s="3"/>
      <c r="N224" s="3"/>
      <c r="O224" s="3"/>
      <c r="P224" s="3"/>
      <c r="Q224" s="3"/>
      <c r="R224" s="3"/>
      <c r="S224" s="3"/>
      <c r="T224" s="8"/>
      <c r="U224" s="3"/>
      <c r="V224" s="3"/>
      <c r="W224" s="3"/>
      <c r="X224" s="3"/>
      <c r="Y224" s="3"/>
      <c r="Z224" s="3"/>
    </row>
    <row r="225" ht="11.25" customHeight="1">
      <c r="A225" s="7"/>
      <c r="B225" s="14"/>
      <c r="C225" s="7"/>
      <c r="D225" s="7"/>
      <c r="E225" s="7">
        <v>1222.0</v>
      </c>
      <c r="F225" s="3"/>
      <c r="G225" s="3"/>
      <c r="H225" s="3"/>
      <c r="I225" s="7"/>
      <c r="J225" s="1"/>
      <c r="K225" s="3"/>
      <c r="L225" s="3"/>
      <c r="M225" s="3"/>
      <c r="N225" s="3"/>
      <c r="O225" s="3"/>
      <c r="P225" s="3"/>
      <c r="Q225" s="3"/>
      <c r="R225" s="3"/>
      <c r="S225" s="3"/>
      <c r="T225" s="8"/>
      <c r="U225" s="3"/>
      <c r="V225" s="3"/>
      <c r="W225" s="3"/>
      <c r="X225" s="3"/>
      <c r="Y225" s="3"/>
      <c r="Z225" s="3"/>
    </row>
    <row r="226" ht="11.25" customHeight="1">
      <c r="A226" s="7"/>
      <c r="B226" s="14"/>
      <c r="C226" s="7"/>
      <c r="D226" s="7"/>
      <c r="E226" s="7"/>
      <c r="F226" s="3"/>
      <c r="G226" s="3"/>
      <c r="H226" s="3"/>
      <c r="I226" s="7"/>
      <c r="J226" s="1"/>
      <c r="K226" s="3"/>
      <c r="L226" s="3"/>
      <c r="M226" s="3"/>
      <c r="N226" s="3"/>
      <c r="O226" s="3"/>
      <c r="P226" s="3"/>
      <c r="Q226" s="3"/>
      <c r="R226" s="3"/>
      <c r="S226" s="3"/>
      <c r="T226" s="8"/>
      <c r="U226" s="3"/>
      <c r="V226" s="3"/>
      <c r="W226" s="3"/>
      <c r="X226" s="3"/>
      <c r="Y226" s="3"/>
      <c r="Z226" s="3"/>
    </row>
    <row r="227" ht="11.25" customHeight="1">
      <c r="A227" s="7"/>
      <c r="B227" s="14"/>
      <c r="C227" s="7"/>
      <c r="D227" s="7"/>
      <c r="E227" s="7"/>
      <c r="F227" s="3"/>
      <c r="G227" s="3"/>
      <c r="H227" s="3"/>
      <c r="I227" s="7"/>
      <c r="J227" s="1"/>
      <c r="K227" s="3"/>
      <c r="L227" s="3"/>
      <c r="M227" s="3"/>
      <c r="N227" s="3"/>
      <c r="O227" s="3"/>
      <c r="P227" s="3"/>
      <c r="Q227" s="3"/>
      <c r="R227" s="3"/>
      <c r="S227" s="3"/>
      <c r="T227" s="8"/>
      <c r="U227" s="3"/>
      <c r="V227" s="3"/>
      <c r="W227" s="3"/>
      <c r="X227" s="3"/>
      <c r="Y227" s="3"/>
      <c r="Z227" s="3"/>
    </row>
    <row r="228" ht="11.25" customHeight="1">
      <c r="A228" s="7"/>
      <c r="B228" s="14"/>
      <c r="C228" s="7"/>
      <c r="D228" s="7"/>
      <c r="E228" s="7"/>
      <c r="F228" s="3"/>
      <c r="G228" s="3"/>
      <c r="H228" s="3"/>
      <c r="I228" s="7"/>
      <c r="J228" s="1"/>
      <c r="K228" s="3"/>
      <c r="L228" s="3"/>
      <c r="M228" s="3"/>
      <c r="N228" s="3"/>
      <c r="O228" s="3"/>
      <c r="P228" s="3"/>
      <c r="Q228" s="3"/>
      <c r="R228" s="3"/>
      <c r="S228" s="3"/>
      <c r="T228" s="8"/>
      <c r="U228" s="3"/>
      <c r="V228" s="3"/>
      <c r="W228" s="3"/>
      <c r="X228" s="3"/>
      <c r="Y228" s="3"/>
      <c r="Z228" s="3"/>
    </row>
    <row r="229" ht="11.25" customHeight="1">
      <c r="A229" s="7"/>
      <c r="B229" s="14"/>
      <c r="C229" s="7"/>
      <c r="D229" s="7"/>
      <c r="E229" s="7"/>
      <c r="F229" s="3"/>
      <c r="G229" s="3"/>
      <c r="H229" s="3"/>
      <c r="I229" s="7"/>
      <c r="J229" s="1"/>
      <c r="K229" s="3"/>
      <c r="L229" s="3"/>
      <c r="M229" s="3"/>
      <c r="N229" s="3"/>
      <c r="O229" s="3"/>
      <c r="P229" s="3"/>
      <c r="Q229" s="3"/>
      <c r="R229" s="3"/>
      <c r="S229" s="3"/>
      <c r="T229" s="8"/>
      <c r="U229" s="3"/>
      <c r="V229" s="3"/>
      <c r="W229" s="3"/>
      <c r="X229" s="3"/>
      <c r="Y229" s="3"/>
      <c r="Z229" s="3"/>
    </row>
    <row r="230" ht="11.25" customHeight="1">
      <c r="A230" s="7"/>
      <c r="B230" s="14"/>
      <c r="C230" s="7"/>
      <c r="D230" s="7"/>
      <c r="E230" s="7"/>
      <c r="F230" s="3"/>
      <c r="G230" s="3"/>
      <c r="H230" s="3"/>
      <c r="I230" s="7"/>
      <c r="J230" s="1"/>
      <c r="K230" s="3"/>
      <c r="L230" s="3"/>
      <c r="M230" s="3"/>
      <c r="N230" s="3"/>
      <c r="O230" s="3"/>
      <c r="P230" s="3"/>
      <c r="Q230" s="3"/>
      <c r="R230" s="3"/>
      <c r="S230" s="3"/>
      <c r="T230" s="8"/>
      <c r="U230" s="3"/>
      <c r="V230" s="3"/>
      <c r="W230" s="3"/>
      <c r="X230" s="3"/>
      <c r="Y230" s="3"/>
      <c r="Z230" s="3"/>
    </row>
    <row r="231" ht="11.25" customHeight="1">
      <c r="A231" s="7"/>
      <c r="B231" s="14"/>
      <c r="C231" s="7"/>
      <c r="D231" s="7"/>
      <c r="E231" s="7"/>
      <c r="F231" s="3"/>
      <c r="G231" s="3"/>
      <c r="H231" s="3"/>
      <c r="I231" s="7"/>
      <c r="J231" s="1"/>
      <c r="K231" s="3"/>
      <c r="L231" s="3"/>
      <c r="M231" s="3"/>
      <c r="N231" s="3"/>
      <c r="O231" s="3"/>
      <c r="P231" s="3"/>
      <c r="Q231" s="3"/>
      <c r="R231" s="3"/>
      <c r="S231" s="3"/>
      <c r="T231" s="8"/>
      <c r="U231" s="3"/>
      <c r="V231" s="3"/>
      <c r="W231" s="3"/>
      <c r="X231" s="3"/>
      <c r="Y231" s="3"/>
      <c r="Z231" s="3"/>
    </row>
    <row r="232" ht="11.25" customHeight="1">
      <c r="A232" s="7"/>
      <c r="B232" s="14"/>
      <c r="C232" s="7"/>
      <c r="D232" s="7"/>
      <c r="E232" s="7"/>
      <c r="F232" s="3"/>
      <c r="G232" s="3"/>
      <c r="H232" s="3"/>
      <c r="I232" s="7"/>
      <c r="J232" s="1"/>
      <c r="K232" s="3"/>
      <c r="L232" s="3"/>
      <c r="M232" s="3"/>
      <c r="N232" s="3"/>
      <c r="O232" s="3"/>
      <c r="P232" s="3"/>
      <c r="Q232" s="3"/>
      <c r="R232" s="3"/>
      <c r="S232" s="3"/>
      <c r="T232" s="8"/>
      <c r="U232" s="3"/>
      <c r="V232" s="3"/>
      <c r="W232" s="3"/>
      <c r="X232" s="3"/>
      <c r="Y232" s="3"/>
      <c r="Z232" s="3"/>
    </row>
    <row r="233" ht="11.25" customHeight="1">
      <c r="A233" s="7"/>
      <c r="B233" s="14"/>
      <c r="C233" s="7"/>
      <c r="D233" s="7"/>
      <c r="E233" s="7"/>
      <c r="F233" s="3"/>
      <c r="G233" s="3"/>
      <c r="H233" s="3"/>
      <c r="I233" s="7"/>
      <c r="J233" s="1"/>
      <c r="K233" s="3"/>
      <c r="L233" s="3"/>
      <c r="M233" s="3"/>
      <c r="N233" s="3"/>
      <c r="O233" s="3"/>
      <c r="P233" s="3"/>
      <c r="Q233" s="3"/>
      <c r="R233" s="3"/>
      <c r="S233" s="3"/>
      <c r="T233" s="8"/>
      <c r="U233" s="3"/>
      <c r="V233" s="3"/>
      <c r="W233" s="3"/>
      <c r="X233" s="3"/>
      <c r="Y233" s="3"/>
      <c r="Z233" s="3"/>
    </row>
    <row r="234" ht="11.25" customHeight="1">
      <c r="A234" s="7"/>
      <c r="B234" s="14"/>
      <c r="C234" s="7"/>
      <c r="D234" s="7"/>
      <c r="E234" s="7"/>
      <c r="F234" s="3"/>
      <c r="G234" s="3"/>
      <c r="H234" s="3"/>
      <c r="I234" s="7"/>
      <c r="J234" s="1"/>
      <c r="K234" s="3"/>
      <c r="L234" s="3"/>
      <c r="M234" s="3"/>
      <c r="N234" s="3"/>
      <c r="O234" s="3"/>
      <c r="P234" s="3"/>
      <c r="Q234" s="3"/>
      <c r="R234" s="3"/>
      <c r="S234" s="3"/>
      <c r="T234" s="8"/>
      <c r="U234" s="3"/>
      <c r="V234" s="3"/>
      <c r="W234" s="3"/>
      <c r="X234" s="3"/>
      <c r="Y234" s="3"/>
      <c r="Z234" s="3"/>
    </row>
    <row r="235" ht="11.25" customHeight="1">
      <c r="A235" s="7"/>
      <c r="B235" s="14"/>
      <c r="C235" s="7"/>
      <c r="D235" s="7"/>
      <c r="E235" s="7"/>
      <c r="F235" s="3"/>
      <c r="G235" s="3"/>
      <c r="H235" s="3"/>
      <c r="I235" s="7"/>
      <c r="J235" s="1"/>
      <c r="K235" s="3"/>
      <c r="L235" s="3"/>
      <c r="M235" s="3"/>
      <c r="N235" s="3"/>
      <c r="O235" s="3"/>
      <c r="P235" s="3"/>
      <c r="Q235" s="3"/>
      <c r="R235" s="3"/>
      <c r="S235" s="3"/>
      <c r="T235" s="8"/>
      <c r="U235" s="3"/>
      <c r="V235" s="3"/>
      <c r="W235" s="3"/>
      <c r="X235" s="3"/>
      <c r="Y235" s="3"/>
      <c r="Z235" s="3"/>
    </row>
    <row r="236" ht="11.25" customHeight="1">
      <c r="A236" s="7"/>
      <c r="B236" s="14"/>
      <c r="C236" s="7"/>
      <c r="D236" s="7"/>
      <c r="E236" s="7"/>
      <c r="F236" s="3"/>
      <c r="G236" s="3"/>
      <c r="H236" s="3"/>
      <c r="I236" s="7"/>
      <c r="J236" s="1"/>
      <c r="K236" s="3"/>
      <c r="L236" s="3"/>
      <c r="M236" s="3"/>
      <c r="N236" s="3"/>
      <c r="O236" s="3"/>
      <c r="P236" s="3"/>
      <c r="Q236" s="3"/>
      <c r="R236" s="3"/>
      <c r="S236" s="3"/>
      <c r="T236" s="8"/>
      <c r="U236" s="3"/>
      <c r="V236" s="3"/>
      <c r="W236" s="3"/>
      <c r="X236" s="3"/>
      <c r="Y236" s="3"/>
      <c r="Z236" s="3"/>
    </row>
    <row r="237" ht="11.25" customHeight="1">
      <c r="A237" s="7"/>
      <c r="B237" s="14"/>
      <c r="C237" s="7"/>
      <c r="D237" s="7"/>
      <c r="E237" s="7"/>
      <c r="F237" s="3"/>
      <c r="G237" s="3"/>
      <c r="H237" s="3"/>
      <c r="I237" s="7"/>
      <c r="J237" s="1"/>
      <c r="K237" s="3"/>
      <c r="L237" s="3"/>
      <c r="M237" s="3"/>
      <c r="N237" s="3"/>
      <c r="O237" s="3"/>
      <c r="P237" s="3"/>
      <c r="Q237" s="3"/>
      <c r="R237" s="3"/>
      <c r="S237" s="3"/>
      <c r="T237" s="8"/>
      <c r="U237" s="3"/>
      <c r="V237" s="3"/>
      <c r="W237" s="3"/>
      <c r="X237" s="3"/>
      <c r="Y237" s="3"/>
      <c r="Z237" s="3"/>
    </row>
    <row r="238" ht="11.25" customHeight="1">
      <c r="A238" s="7"/>
      <c r="B238" s="14"/>
      <c r="C238" s="7"/>
      <c r="D238" s="7"/>
      <c r="E238" s="7"/>
      <c r="F238" s="3"/>
      <c r="G238" s="3"/>
      <c r="H238" s="3"/>
      <c r="I238" s="7"/>
      <c r="J238" s="1"/>
      <c r="K238" s="3"/>
      <c r="L238" s="3"/>
      <c r="M238" s="3"/>
      <c r="N238" s="3"/>
      <c r="O238" s="3"/>
      <c r="P238" s="3"/>
      <c r="Q238" s="3"/>
      <c r="R238" s="3"/>
      <c r="S238" s="3"/>
      <c r="T238" s="8"/>
      <c r="U238" s="3"/>
      <c r="V238" s="3"/>
      <c r="W238" s="3"/>
      <c r="X238" s="3"/>
      <c r="Y238" s="3"/>
      <c r="Z238" s="3"/>
    </row>
    <row r="239" ht="11.25" customHeight="1">
      <c r="A239" s="7"/>
      <c r="B239" s="14"/>
      <c r="C239" s="7"/>
      <c r="D239" s="7"/>
      <c r="E239" s="7"/>
      <c r="F239" s="3"/>
      <c r="G239" s="3"/>
      <c r="H239" s="3"/>
      <c r="I239" s="7"/>
      <c r="J239" s="1"/>
      <c r="K239" s="3"/>
      <c r="L239" s="3"/>
      <c r="M239" s="3"/>
      <c r="N239" s="3"/>
      <c r="O239" s="3"/>
      <c r="P239" s="3"/>
      <c r="Q239" s="3"/>
      <c r="R239" s="3"/>
      <c r="S239" s="3"/>
      <c r="T239" s="8"/>
      <c r="U239" s="3"/>
      <c r="V239" s="3"/>
      <c r="W239" s="3"/>
      <c r="X239" s="3"/>
      <c r="Y239" s="3"/>
      <c r="Z239" s="3"/>
    </row>
    <row r="240" ht="11.25" customHeight="1">
      <c r="A240" s="7"/>
      <c r="B240" s="14"/>
      <c r="C240" s="7"/>
      <c r="D240" s="7"/>
      <c r="E240" s="7"/>
      <c r="F240" s="3"/>
      <c r="G240" s="3"/>
      <c r="H240" s="3"/>
      <c r="I240" s="7"/>
      <c r="J240" s="1"/>
      <c r="K240" s="3"/>
      <c r="L240" s="3"/>
      <c r="M240" s="3"/>
      <c r="N240" s="3"/>
      <c r="O240" s="3"/>
      <c r="P240" s="3"/>
      <c r="Q240" s="3"/>
      <c r="R240" s="3"/>
      <c r="S240" s="3"/>
      <c r="T240" s="8"/>
      <c r="U240" s="3"/>
      <c r="V240" s="3"/>
      <c r="W240" s="3"/>
      <c r="X240" s="3"/>
      <c r="Y240" s="3"/>
      <c r="Z240" s="3"/>
    </row>
    <row r="241" ht="11.25" customHeight="1">
      <c r="A241" s="7"/>
      <c r="B241" s="14"/>
      <c r="C241" s="7"/>
      <c r="D241" s="7"/>
      <c r="E241" s="7"/>
      <c r="F241" s="3"/>
      <c r="G241" s="3"/>
      <c r="H241" s="3"/>
      <c r="I241" s="7"/>
      <c r="J241" s="1"/>
      <c r="K241" s="3"/>
      <c r="L241" s="3"/>
      <c r="M241" s="3"/>
      <c r="N241" s="3"/>
      <c r="O241" s="3"/>
      <c r="P241" s="3"/>
      <c r="Q241" s="3"/>
      <c r="R241" s="3"/>
      <c r="S241" s="3"/>
      <c r="T241" s="8"/>
      <c r="U241" s="3"/>
      <c r="V241" s="3"/>
      <c r="W241" s="3"/>
      <c r="X241" s="3"/>
      <c r="Y241" s="3"/>
      <c r="Z241" s="3"/>
    </row>
    <row r="242" ht="11.25" customHeight="1">
      <c r="A242" s="7"/>
      <c r="B242" s="14"/>
      <c r="C242" s="7"/>
      <c r="D242" s="7"/>
      <c r="E242" s="7"/>
      <c r="F242" s="3"/>
      <c r="G242" s="3"/>
      <c r="H242" s="3"/>
      <c r="I242" s="7"/>
      <c r="J242" s="1"/>
      <c r="K242" s="3"/>
      <c r="L242" s="3"/>
      <c r="M242" s="3"/>
      <c r="N242" s="3"/>
      <c r="O242" s="3"/>
      <c r="P242" s="3"/>
      <c r="Q242" s="3"/>
      <c r="R242" s="3"/>
      <c r="S242" s="3"/>
      <c r="T242" s="8"/>
      <c r="U242" s="3"/>
      <c r="V242" s="3"/>
      <c r="W242" s="3"/>
      <c r="X242" s="3"/>
      <c r="Y242" s="3"/>
      <c r="Z242" s="3"/>
    </row>
    <row r="243" ht="11.25" customHeight="1">
      <c r="A243" s="7"/>
      <c r="B243" s="14"/>
      <c r="C243" s="7"/>
      <c r="D243" s="7"/>
      <c r="E243" s="7"/>
      <c r="F243" s="3"/>
      <c r="G243" s="3"/>
      <c r="H243" s="3"/>
      <c r="I243" s="7"/>
      <c r="J243" s="1"/>
      <c r="K243" s="3"/>
      <c r="L243" s="3"/>
      <c r="M243" s="3"/>
      <c r="N243" s="3"/>
      <c r="O243" s="3"/>
      <c r="P243" s="3"/>
      <c r="Q243" s="3"/>
      <c r="R243" s="3"/>
      <c r="S243" s="3"/>
      <c r="T243" s="8"/>
      <c r="U243" s="3"/>
      <c r="V243" s="3"/>
      <c r="W243" s="3"/>
      <c r="X243" s="3"/>
      <c r="Y243" s="3"/>
      <c r="Z243" s="3"/>
    </row>
    <row r="244" ht="11.25" customHeight="1">
      <c r="A244" s="7"/>
      <c r="B244" s="14"/>
      <c r="C244" s="7"/>
      <c r="D244" s="7"/>
      <c r="E244" s="7"/>
      <c r="F244" s="3"/>
      <c r="G244" s="3"/>
      <c r="H244" s="3"/>
      <c r="I244" s="7"/>
      <c r="J244" s="1"/>
      <c r="K244" s="3"/>
      <c r="L244" s="3"/>
      <c r="M244" s="3"/>
      <c r="N244" s="3"/>
      <c r="O244" s="3"/>
      <c r="P244" s="3"/>
      <c r="Q244" s="3"/>
      <c r="R244" s="3"/>
      <c r="S244" s="3"/>
      <c r="T244" s="8"/>
      <c r="U244" s="3"/>
      <c r="V244" s="3"/>
      <c r="W244" s="3"/>
      <c r="X244" s="3"/>
      <c r="Y244" s="3"/>
      <c r="Z244" s="3"/>
    </row>
    <row r="245" ht="11.25" customHeight="1">
      <c r="A245" s="7"/>
      <c r="B245" s="14"/>
      <c r="C245" s="7"/>
      <c r="D245" s="7"/>
      <c r="E245" s="7"/>
      <c r="F245" s="3"/>
      <c r="G245" s="3"/>
      <c r="H245" s="3"/>
      <c r="I245" s="7"/>
      <c r="J245" s="1"/>
      <c r="K245" s="3"/>
      <c r="L245" s="3"/>
      <c r="M245" s="3"/>
      <c r="N245" s="3"/>
      <c r="O245" s="3"/>
      <c r="P245" s="3"/>
      <c r="Q245" s="3"/>
      <c r="R245" s="3"/>
      <c r="S245" s="3"/>
      <c r="T245" s="8"/>
      <c r="U245" s="3"/>
      <c r="V245" s="3"/>
      <c r="W245" s="3"/>
      <c r="X245" s="3"/>
      <c r="Y245" s="3"/>
      <c r="Z245" s="3"/>
    </row>
    <row r="246" ht="11.25" customHeight="1">
      <c r="A246" s="7"/>
      <c r="B246" s="14"/>
      <c r="C246" s="7"/>
      <c r="D246" s="7"/>
      <c r="E246" s="7"/>
      <c r="F246" s="3"/>
      <c r="G246" s="3"/>
      <c r="H246" s="3"/>
      <c r="I246" s="7"/>
      <c r="J246" s="1"/>
      <c r="K246" s="3"/>
      <c r="L246" s="3"/>
      <c r="M246" s="3"/>
      <c r="N246" s="3"/>
      <c r="O246" s="3"/>
      <c r="P246" s="3"/>
      <c r="Q246" s="3"/>
      <c r="R246" s="3"/>
      <c r="S246" s="3"/>
      <c r="T246" s="8"/>
      <c r="U246" s="3"/>
      <c r="V246" s="3"/>
      <c r="W246" s="3"/>
      <c r="X246" s="3"/>
      <c r="Y246" s="3"/>
      <c r="Z246" s="3"/>
    </row>
    <row r="247" ht="11.25" customHeight="1">
      <c r="A247" s="7"/>
      <c r="B247" s="14"/>
      <c r="C247" s="7"/>
      <c r="D247" s="7"/>
      <c r="E247" s="7"/>
      <c r="F247" s="3"/>
      <c r="G247" s="3"/>
      <c r="H247" s="3"/>
      <c r="I247" s="7"/>
      <c r="J247" s="1"/>
      <c r="K247" s="3"/>
      <c r="L247" s="3"/>
      <c r="M247" s="3"/>
      <c r="N247" s="3"/>
      <c r="O247" s="3"/>
      <c r="P247" s="3"/>
      <c r="Q247" s="3"/>
      <c r="R247" s="3"/>
      <c r="S247" s="3"/>
      <c r="T247" s="8"/>
      <c r="U247" s="3"/>
      <c r="V247" s="3"/>
      <c r="W247" s="3"/>
      <c r="X247" s="3"/>
      <c r="Y247" s="3"/>
      <c r="Z247" s="3"/>
    </row>
    <row r="248" ht="11.25" customHeight="1">
      <c r="A248" s="7"/>
      <c r="B248" s="14"/>
      <c r="C248" s="7"/>
      <c r="D248" s="7"/>
      <c r="E248" s="7"/>
      <c r="F248" s="3"/>
      <c r="G248" s="3"/>
      <c r="H248" s="3"/>
      <c r="I248" s="7"/>
      <c r="J248" s="1"/>
      <c r="K248" s="3"/>
      <c r="L248" s="3"/>
      <c r="M248" s="3"/>
      <c r="N248" s="3"/>
      <c r="O248" s="3"/>
      <c r="P248" s="3"/>
      <c r="Q248" s="3"/>
      <c r="R248" s="3"/>
      <c r="S248" s="3"/>
      <c r="T248" s="8"/>
      <c r="U248" s="3"/>
      <c r="V248" s="3"/>
      <c r="W248" s="3"/>
      <c r="X248" s="3"/>
      <c r="Y248" s="3"/>
      <c r="Z248" s="3"/>
    </row>
    <row r="249" ht="11.25" customHeight="1">
      <c r="A249" s="7"/>
      <c r="B249" s="14"/>
      <c r="C249" s="7"/>
      <c r="D249" s="7"/>
      <c r="E249" s="7"/>
      <c r="F249" s="3"/>
      <c r="G249" s="3"/>
      <c r="H249" s="3"/>
      <c r="I249" s="7"/>
      <c r="J249" s="1"/>
      <c r="K249" s="3"/>
      <c r="L249" s="3"/>
      <c r="M249" s="3"/>
      <c r="N249" s="3"/>
      <c r="O249" s="3"/>
      <c r="P249" s="3"/>
      <c r="Q249" s="3"/>
      <c r="R249" s="3"/>
      <c r="S249" s="3"/>
      <c r="T249" s="8"/>
      <c r="U249" s="3"/>
      <c r="V249" s="3"/>
      <c r="W249" s="3"/>
      <c r="X249" s="3"/>
      <c r="Y249" s="3"/>
      <c r="Z249" s="3"/>
    </row>
    <row r="250" ht="11.25" customHeight="1">
      <c r="A250" s="7"/>
      <c r="B250" s="14"/>
      <c r="C250" s="7"/>
      <c r="D250" s="7"/>
      <c r="E250" s="7"/>
      <c r="F250" s="3"/>
      <c r="G250" s="3"/>
      <c r="H250" s="3"/>
      <c r="I250" s="7"/>
      <c r="J250" s="1"/>
      <c r="K250" s="3"/>
      <c r="L250" s="3"/>
      <c r="M250" s="3"/>
      <c r="N250" s="3"/>
      <c r="O250" s="3"/>
      <c r="P250" s="3"/>
      <c r="Q250" s="3"/>
      <c r="R250" s="3"/>
      <c r="S250" s="3"/>
      <c r="T250" s="8"/>
      <c r="U250" s="3"/>
      <c r="V250" s="3"/>
      <c r="W250" s="3"/>
      <c r="X250" s="3"/>
      <c r="Y250" s="3"/>
      <c r="Z250" s="3"/>
    </row>
    <row r="251" ht="11.25" customHeight="1">
      <c r="A251" s="7"/>
      <c r="B251" s="14"/>
      <c r="C251" s="7"/>
      <c r="D251" s="7"/>
      <c r="E251" s="7"/>
      <c r="F251" s="3"/>
      <c r="G251" s="3"/>
      <c r="H251" s="3"/>
      <c r="I251" s="7"/>
      <c r="J251" s="1"/>
      <c r="K251" s="3"/>
      <c r="L251" s="3"/>
      <c r="M251" s="3"/>
      <c r="N251" s="3"/>
      <c r="O251" s="3"/>
      <c r="P251" s="3"/>
      <c r="Q251" s="3"/>
      <c r="R251" s="3"/>
      <c r="S251" s="3"/>
      <c r="T251" s="8"/>
      <c r="U251" s="3"/>
      <c r="V251" s="3"/>
      <c r="W251" s="3"/>
      <c r="X251" s="3"/>
      <c r="Y251" s="3"/>
      <c r="Z251" s="3"/>
    </row>
    <row r="252" ht="11.25" customHeight="1">
      <c r="A252" s="7"/>
      <c r="B252" s="14"/>
      <c r="C252" s="7"/>
      <c r="D252" s="7"/>
      <c r="E252" s="7"/>
      <c r="F252" s="3"/>
      <c r="G252" s="3"/>
      <c r="H252" s="3"/>
      <c r="I252" s="7"/>
      <c r="J252" s="1"/>
      <c r="K252" s="3"/>
      <c r="L252" s="3"/>
      <c r="M252" s="3"/>
      <c r="N252" s="3"/>
      <c r="O252" s="3"/>
      <c r="P252" s="3"/>
      <c r="Q252" s="3"/>
      <c r="R252" s="3"/>
      <c r="S252" s="3"/>
      <c r="T252" s="8"/>
      <c r="U252" s="3"/>
      <c r="V252" s="3"/>
      <c r="W252" s="3"/>
      <c r="X252" s="3"/>
      <c r="Y252" s="3"/>
      <c r="Z252" s="3"/>
    </row>
    <row r="253" ht="11.25" customHeight="1">
      <c r="A253" s="7"/>
      <c r="B253" s="14"/>
      <c r="C253" s="7"/>
      <c r="D253" s="7"/>
      <c r="E253" s="7"/>
      <c r="F253" s="3"/>
      <c r="G253" s="3"/>
      <c r="H253" s="3"/>
      <c r="I253" s="7"/>
      <c r="J253" s="1"/>
      <c r="K253" s="3"/>
      <c r="L253" s="3"/>
      <c r="M253" s="3"/>
      <c r="N253" s="3"/>
      <c r="O253" s="3"/>
      <c r="P253" s="3"/>
      <c r="Q253" s="3"/>
      <c r="R253" s="3"/>
      <c r="S253" s="3"/>
      <c r="T253" s="8"/>
      <c r="U253" s="3"/>
      <c r="V253" s="3"/>
      <c r="W253" s="3"/>
      <c r="X253" s="3"/>
      <c r="Y253" s="3"/>
      <c r="Z253" s="3"/>
    </row>
    <row r="254" ht="11.25" customHeight="1">
      <c r="A254" s="7"/>
      <c r="B254" s="14"/>
      <c r="C254" s="7"/>
      <c r="D254" s="7"/>
      <c r="E254" s="7"/>
      <c r="F254" s="3"/>
      <c r="G254" s="3"/>
      <c r="H254" s="3"/>
      <c r="I254" s="7"/>
      <c r="J254" s="1"/>
      <c r="K254" s="3"/>
      <c r="L254" s="3"/>
      <c r="M254" s="3"/>
      <c r="N254" s="3"/>
      <c r="O254" s="3"/>
      <c r="P254" s="3"/>
      <c r="Q254" s="3"/>
      <c r="R254" s="3"/>
      <c r="S254" s="3"/>
      <c r="T254" s="8"/>
      <c r="U254" s="3"/>
      <c r="V254" s="3"/>
      <c r="W254" s="3"/>
      <c r="X254" s="3"/>
      <c r="Y254" s="3"/>
      <c r="Z254" s="3"/>
    </row>
    <row r="255" ht="11.25" customHeight="1">
      <c r="A255" s="7"/>
      <c r="B255" s="14"/>
      <c r="C255" s="7"/>
      <c r="D255" s="7"/>
      <c r="E255" s="7"/>
      <c r="F255" s="3"/>
      <c r="G255" s="3"/>
      <c r="H255" s="3"/>
      <c r="I255" s="7"/>
      <c r="J255" s="1"/>
      <c r="K255" s="3"/>
      <c r="L255" s="3"/>
      <c r="M255" s="3"/>
      <c r="N255" s="3"/>
      <c r="O255" s="3"/>
      <c r="P255" s="3"/>
      <c r="Q255" s="3"/>
      <c r="R255" s="3"/>
      <c r="S255" s="3"/>
      <c r="T255" s="8"/>
      <c r="U255" s="3"/>
      <c r="V255" s="3"/>
      <c r="W255" s="3"/>
      <c r="X255" s="3"/>
      <c r="Y255" s="3"/>
      <c r="Z255" s="3"/>
    </row>
    <row r="256" ht="11.25" customHeight="1">
      <c r="A256" s="7"/>
      <c r="B256" s="14"/>
      <c r="C256" s="7"/>
      <c r="D256" s="7"/>
      <c r="E256" s="7"/>
      <c r="F256" s="3"/>
      <c r="G256" s="3"/>
      <c r="H256" s="3"/>
      <c r="I256" s="7"/>
      <c r="J256" s="1"/>
      <c r="K256" s="3"/>
      <c r="L256" s="3"/>
      <c r="M256" s="3"/>
      <c r="N256" s="3"/>
      <c r="O256" s="3"/>
      <c r="P256" s="3"/>
      <c r="Q256" s="3"/>
      <c r="R256" s="3"/>
      <c r="S256" s="3"/>
      <c r="T256" s="8"/>
      <c r="U256" s="3"/>
      <c r="V256" s="3"/>
      <c r="W256" s="3"/>
      <c r="X256" s="3"/>
      <c r="Y256" s="3"/>
      <c r="Z256" s="3"/>
    </row>
    <row r="257" ht="11.25" customHeight="1">
      <c r="A257" s="7"/>
      <c r="B257" s="14"/>
      <c r="C257" s="7"/>
      <c r="D257" s="7"/>
      <c r="E257" s="7"/>
      <c r="F257" s="3"/>
      <c r="G257" s="3"/>
      <c r="H257" s="3"/>
      <c r="I257" s="7"/>
      <c r="J257" s="1"/>
      <c r="K257" s="3"/>
      <c r="L257" s="3"/>
      <c r="M257" s="3"/>
      <c r="N257" s="3"/>
      <c r="O257" s="3"/>
      <c r="P257" s="3"/>
      <c r="Q257" s="3"/>
      <c r="R257" s="3"/>
      <c r="S257" s="3"/>
      <c r="T257" s="8"/>
      <c r="U257" s="3"/>
      <c r="V257" s="3"/>
      <c r="W257" s="3"/>
      <c r="X257" s="3"/>
      <c r="Y257" s="3"/>
      <c r="Z257" s="3"/>
    </row>
    <row r="258" ht="11.25" customHeight="1">
      <c r="A258" s="7"/>
      <c r="B258" s="14"/>
      <c r="C258" s="7"/>
      <c r="D258" s="7"/>
      <c r="E258" s="7"/>
      <c r="F258" s="3"/>
      <c r="G258" s="3"/>
      <c r="H258" s="3"/>
      <c r="I258" s="7"/>
      <c r="J258" s="1"/>
      <c r="K258" s="3"/>
      <c r="L258" s="3"/>
      <c r="M258" s="3"/>
      <c r="N258" s="3"/>
      <c r="O258" s="3"/>
      <c r="P258" s="3"/>
      <c r="Q258" s="3"/>
      <c r="R258" s="3"/>
      <c r="S258" s="3"/>
      <c r="T258" s="8"/>
      <c r="U258" s="3"/>
      <c r="V258" s="3"/>
      <c r="W258" s="3"/>
      <c r="X258" s="3"/>
      <c r="Y258" s="3"/>
      <c r="Z258" s="3"/>
    </row>
    <row r="259" ht="11.25" customHeight="1">
      <c r="A259" s="7"/>
      <c r="B259" s="14"/>
      <c r="C259" s="7"/>
      <c r="D259" s="7"/>
      <c r="E259" s="7"/>
      <c r="F259" s="3"/>
      <c r="G259" s="3"/>
      <c r="H259" s="3"/>
      <c r="I259" s="7"/>
      <c r="J259" s="1"/>
      <c r="K259" s="3"/>
      <c r="L259" s="3"/>
      <c r="M259" s="3"/>
      <c r="N259" s="3"/>
      <c r="O259" s="3"/>
      <c r="P259" s="3"/>
      <c r="Q259" s="3"/>
      <c r="R259" s="3"/>
      <c r="S259" s="3"/>
      <c r="T259" s="8"/>
      <c r="U259" s="3"/>
      <c r="V259" s="3"/>
      <c r="W259" s="3"/>
      <c r="X259" s="3"/>
      <c r="Y259" s="3"/>
      <c r="Z259" s="3"/>
    </row>
    <row r="260" ht="11.25" customHeight="1">
      <c r="A260" s="7"/>
      <c r="B260" s="14"/>
      <c r="C260" s="7"/>
      <c r="D260" s="7"/>
      <c r="E260" s="7"/>
      <c r="F260" s="3"/>
      <c r="G260" s="3"/>
      <c r="H260" s="3"/>
      <c r="I260" s="7"/>
      <c r="J260" s="1"/>
      <c r="K260" s="3"/>
      <c r="L260" s="3"/>
      <c r="M260" s="3"/>
      <c r="N260" s="3"/>
      <c r="O260" s="3"/>
      <c r="P260" s="3"/>
      <c r="Q260" s="3"/>
      <c r="R260" s="3"/>
      <c r="S260" s="3"/>
      <c r="T260" s="8"/>
      <c r="U260" s="3"/>
      <c r="V260" s="3"/>
      <c r="W260" s="3"/>
      <c r="X260" s="3"/>
      <c r="Y260" s="3"/>
      <c r="Z260" s="3"/>
    </row>
    <row r="261" ht="11.25" customHeight="1">
      <c r="A261" s="7"/>
      <c r="B261" s="14"/>
      <c r="C261" s="7"/>
      <c r="D261" s="7"/>
      <c r="E261" s="7"/>
      <c r="F261" s="3"/>
      <c r="G261" s="3"/>
      <c r="H261" s="3"/>
      <c r="I261" s="7"/>
      <c r="J261" s="1"/>
      <c r="K261" s="3"/>
      <c r="L261" s="3"/>
      <c r="M261" s="3"/>
      <c r="N261" s="3"/>
      <c r="O261" s="3"/>
      <c r="P261" s="3"/>
      <c r="Q261" s="3"/>
      <c r="R261" s="3"/>
      <c r="S261" s="3"/>
      <c r="T261" s="8"/>
      <c r="U261" s="3"/>
      <c r="V261" s="3"/>
      <c r="W261" s="3"/>
      <c r="X261" s="3"/>
      <c r="Y261" s="3"/>
      <c r="Z261" s="3"/>
    </row>
    <row r="262" ht="11.25" customHeight="1">
      <c r="A262" s="7"/>
      <c r="B262" s="14"/>
      <c r="C262" s="7"/>
      <c r="D262" s="7"/>
      <c r="E262" s="7"/>
      <c r="F262" s="3"/>
      <c r="G262" s="3"/>
      <c r="H262" s="3"/>
      <c r="I262" s="7"/>
      <c r="J262" s="1"/>
      <c r="K262" s="3"/>
      <c r="L262" s="3"/>
      <c r="M262" s="3"/>
      <c r="N262" s="3"/>
      <c r="O262" s="3"/>
      <c r="P262" s="3"/>
      <c r="Q262" s="3"/>
      <c r="R262" s="3"/>
      <c r="S262" s="3"/>
      <c r="T262" s="8"/>
      <c r="U262" s="3"/>
      <c r="V262" s="3"/>
      <c r="W262" s="3"/>
      <c r="X262" s="3"/>
      <c r="Y262" s="3"/>
      <c r="Z262" s="3"/>
    </row>
    <row r="263" ht="11.25" customHeight="1">
      <c r="A263" s="7"/>
      <c r="B263" s="14"/>
      <c r="C263" s="7"/>
      <c r="D263" s="7"/>
      <c r="E263" s="7"/>
      <c r="F263" s="3"/>
      <c r="G263" s="3"/>
      <c r="H263" s="3"/>
      <c r="I263" s="7"/>
      <c r="J263" s="1"/>
      <c r="K263" s="3"/>
      <c r="L263" s="3"/>
      <c r="M263" s="3"/>
      <c r="N263" s="3"/>
      <c r="O263" s="3"/>
      <c r="P263" s="3"/>
      <c r="Q263" s="3"/>
      <c r="R263" s="3"/>
      <c r="S263" s="3"/>
      <c r="T263" s="8"/>
      <c r="U263" s="3"/>
      <c r="V263" s="3"/>
      <c r="W263" s="3"/>
      <c r="X263" s="3"/>
      <c r="Y263" s="3"/>
      <c r="Z263" s="3"/>
    </row>
    <row r="264" ht="11.25" customHeight="1">
      <c r="A264" s="7"/>
      <c r="B264" s="14"/>
      <c r="C264" s="7"/>
      <c r="D264" s="7"/>
      <c r="E264" s="7"/>
      <c r="F264" s="3"/>
      <c r="G264" s="3"/>
      <c r="H264" s="3"/>
      <c r="I264" s="7"/>
      <c r="J264" s="1"/>
      <c r="K264" s="3"/>
      <c r="L264" s="3"/>
      <c r="M264" s="3"/>
      <c r="N264" s="3"/>
      <c r="O264" s="3"/>
      <c r="P264" s="3"/>
      <c r="Q264" s="3"/>
      <c r="R264" s="3"/>
      <c r="S264" s="3"/>
      <c r="T264" s="8"/>
      <c r="U264" s="3"/>
      <c r="V264" s="3"/>
      <c r="W264" s="3"/>
      <c r="X264" s="3"/>
      <c r="Y264" s="3"/>
      <c r="Z264" s="3"/>
    </row>
    <row r="265" ht="11.25" customHeight="1">
      <c r="A265" s="7"/>
      <c r="B265" s="14"/>
      <c r="C265" s="7"/>
      <c r="D265" s="7"/>
      <c r="E265" s="7"/>
      <c r="F265" s="3"/>
      <c r="G265" s="3"/>
      <c r="H265" s="3"/>
      <c r="I265" s="7"/>
      <c r="J265" s="1"/>
      <c r="K265" s="3"/>
      <c r="L265" s="3"/>
      <c r="M265" s="3"/>
      <c r="N265" s="3"/>
      <c r="O265" s="3"/>
      <c r="P265" s="3"/>
      <c r="Q265" s="3"/>
      <c r="R265" s="3"/>
      <c r="S265" s="3"/>
      <c r="T265" s="8"/>
      <c r="U265" s="3"/>
      <c r="V265" s="3"/>
      <c r="W265" s="3"/>
      <c r="X265" s="3"/>
      <c r="Y265" s="3"/>
      <c r="Z265" s="3"/>
    </row>
    <row r="266" ht="11.25" customHeight="1">
      <c r="A266" s="7"/>
      <c r="B266" s="14"/>
      <c r="C266" s="7"/>
      <c r="D266" s="7"/>
      <c r="E266" s="7"/>
      <c r="F266" s="3"/>
      <c r="G266" s="3"/>
      <c r="H266" s="3"/>
      <c r="I266" s="7"/>
      <c r="J266" s="1"/>
      <c r="K266" s="3"/>
      <c r="L266" s="3"/>
      <c r="M266" s="3"/>
      <c r="N266" s="3"/>
      <c r="O266" s="3"/>
      <c r="P266" s="3"/>
      <c r="Q266" s="3"/>
      <c r="R266" s="3"/>
      <c r="S266" s="3"/>
      <c r="T266" s="8"/>
      <c r="U266" s="3"/>
      <c r="V266" s="3"/>
      <c r="W266" s="3"/>
      <c r="X266" s="3"/>
      <c r="Y266" s="3"/>
      <c r="Z266" s="3"/>
    </row>
    <row r="267" ht="11.25" customHeight="1">
      <c r="A267" s="7"/>
      <c r="B267" s="14"/>
      <c r="C267" s="7"/>
      <c r="D267" s="7"/>
      <c r="E267" s="7"/>
      <c r="F267" s="3"/>
      <c r="G267" s="3"/>
      <c r="H267" s="3"/>
      <c r="I267" s="7"/>
      <c r="J267" s="1"/>
      <c r="K267" s="3"/>
      <c r="L267" s="3"/>
      <c r="M267" s="3"/>
      <c r="N267" s="3"/>
      <c r="O267" s="3"/>
      <c r="P267" s="3"/>
      <c r="Q267" s="3"/>
      <c r="R267" s="3"/>
      <c r="S267" s="3"/>
      <c r="T267" s="8"/>
      <c r="U267" s="3"/>
      <c r="V267" s="3"/>
      <c r="W267" s="3"/>
      <c r="X267" s="3"/>
      <c r="Y267" s="3"/>
      <c r="Z267" s="3"/>
    </row>
    <row r="268" ht="11.25" customHeight="1">
      <c r="A268" s="7"/>
      <c r="B268" s="14"/>
      <c r="C268" s="7"/>
      <c r="D268" s="7"/>
      <c r="E268" s="7"/>
      <c r="F268" s="3"/>
      <c r="G268" s="3"/>
      <c r="H268" s="3"/>
      <c r="I268" s="7"/>
      <c r="J268" s="1"/>
      <c r="K268" s="3"/>
      <c r="L268" s="3"/>
      <c r="M268" s="3"/>
      <c r="N268" s="3"/>
      <c r="O268" s="3"/>
      <c r="P268" s="3"/>
      <c r="Q268" s="3"/>
      <c r="R268" s="3"/>
      <c r="S268" s="3"/>
      <c r="T268" s="8"/>
      <c r="U268" s="3"/>
      <c r="V268" s="3"/>
      <c r="W268" s="3"/>
      <c r="X268" s="3"/>
      <c r="Y268" s="3"/>
      <c r="Z268" s="3"/>
    </row>
    <row r="269" ht="11.25" customHeight="1">
      <c r="A269" s="7"/>
      <c r="B269" s="14"/>
      <c r="C269" s="7"/>
      <c r="D269" s="7"/>
      <c r="E269" s="7"/>
      <c r="F269" s="3"/>
      <c r="G269" s="3"/>
      <c r="H269" s="3"/>
      <c r="I269" s="7"/>
      <c r="J269" s="1"/>
      <c r="K269" s="3"/>
      <c r="L269" s="3"/>
      <c r="M269" s="3"/>
      <c r="N269" s="3"/>
      <c r="O269" s="3"/>
      <c r="P269" s="3"/>
      <c r="Q269" s="3"/>
      <c r="R269" s="3"/>
      <c r="S269" s="3"/>
      <c r="T269" s="8"/>
      <c r="U269" s="3"/>
      <c r="V269" s="3"/>
      <c r="W269" s="3"/>
      <c r="X269" s="3"/>
      <c r="Y269" s="3"/>
      <c r="Z269" s="3"/>
    </row>
    <row r="270" ht="11.25" customHeight="1">
      <c r="A270" s="7"/>
      <c r="B270" s="14"/>
      <c r="C270" s="7"/>
      <c r="D270" s="7"/>
      <c r="E270" s="7"/>
      <c r="F270" s="3"/>
      <c r="G270" s="3"/>
      <c r="H270" s="3"/>
      <c r="I270" s="7"/>
      <c r="J270" s="1"/>
      <c r="K270" s="3"/>
      <c r="L270" s="3"/>
      <c r="M270" s="3"/>
      <c r="N270" s="3"/>
      <c r="O270" s="3"/>
      <c r="P270" s="3"/>
      <c r="Q270" s="3"/>
      <c r="R270" s="3"/>
      <c r="S270" s="3"/>
      <c r="T270" s="8"/>
      <c r="U270" s="3"/>
      <c r="V270" s="3"/>
      <c r="W270" s="3"/>
      <c r="X270" s="3"/>
      <c r="Y270" s="3"/>
      <c r="Z270" s="3"/>
    </row>
    <row r="271" ht="11.25" customHeight="1">
      <c r="A271" s="7"/>
      <c r="B271" s="14"/>
      <c r="C271" s="7"/>
      <c r="D271" s="7"/>
      <c r="E271" s="7"/>
      <c r="F271" s="3"/>
      <c r="G271" s="3"/>
      <c r="H271" s="3"/>
      <c r="I271" s="7"/>
      <c r="J271" s="1"/>
      <c r="K271" s="3"/>
      <c r="L271" s="3"/>
      <c r="M271" s="3"/>
      <c r="N271" s="3"/>
      <c r="O271" s="3"/>
      <c r="P271" s="3"/>
      <c r="Q271" s="3"/>
      <c r="R271" s="3"/>
      <c r="S271" s="3"/>
      <c r="T271" s="8"/>
      <c r="U271" s="3"/>
      <c r="V271" s="3"/>
      <c r="W271" s="3"/>
      <c r="X271" s="3"/>
      <c r="Y271" s="3"/>
      <c r="Z271" s="3"/>
    </row>
    <row r="272" ht="11.25" customHeight="1">
      <c r="A272" s="7"/>
      <c r="B272" s="14"/>
      <c r="C272" s="7"/>
      <c r="D272" s="7"/>
      <c r="E272" s="7"/>
      <c r="F272" s="3"/>
      <c r="G272" s="3"/>
      <c r="H272" s="3"/>
      <c r="I272" s="7"/>
      <c r="J272" s="1"/>
      <c r="K272" s="3"/>
      <c r="L272" s="3"/>
      <c r="M272" s="3"/>
      <c r="N272" s="3"/>
      <c r="O272" s="3"/>
      <c r="P272" s="3"/>
      <c r="Q272" s="3"/>
      <c r="R272" s="3"/>
      <c r="S272" s="3"/>
      <c r="T272" s="8"/>
      <c r="U272" s="3"/>
      <c r="V272" s="3"/>
      <c r="W272" s="3"/>
      <c r="X272" s="3"/>
      <c r="Y272" s="3"/>
      <c r="Z272" s="3"/>
    </row>
    <row r="273" ht="11.25" customHeight="1">
      <c r="A273" s="7"/>
      <c r="B273" s="14"/>
      <c r="C273" s="7"/>
      <c r="D273" s="7"/>
      <c r="E273" s="7"/>
      <c r="F273" s="3"/>
      <c r="G273" s="3"/>
      <c r="H273" s="3"/>
      <c r="I273" s="7"/>
      <c r="J273" s="1"/>
      <c r="K273" s="3"/>
      <c r="L273" s="3"/>
      <c r="M273" s="3"/>
      <c r="N273" s="3"/>
      <c r="O273" s="3"/>
      <c r="P273" s="3"/>
      <c r="Q273" s="3"/>
      <c r="R273" s="3"/>
      <c r="S273" s="3"/>
      <c r="T273" s="8"/>
      <c r="U273" s="3"/>
      <c r="V273" s="3"/>
      <c r="W273" s="3"/>
      <c r="X273" s="3"/>
      <c r="Y273" s="3"/>
      <c r="Z273" s="3"/>
    </row>
    <row r="274" ht="11.25" customHeight="1">
      <c r="A274" s="7"/>
      <c r="B274" s="14"/>
      <c r="C274" s="7"/>
      <c r="D274" s="7"/>
      <c r="E274" s="7"/>
      <c r="F274" s="3"/>
      <c r="G274" s="3"/>
      <c r="H274" s="3"/>
      <c r="I274" s="7"/>
      <c r="J274" s="1"/>
      <c r="K274" s="3"/>
      <c r="L274" s="3"/>
      <c r="M274" s="3"/>
      <c r="N274" s="3"/>
      <c r="O274" s="3"/>
      <c r="P274" s="3"/>
      <c r="Q274" s="3"/>
      <c r="R274" s="3"/>
      <c r="S274" s="3"/>
      <c r="T274" s="8"/>
      <c r="U274" s="3"/>
      <c r="V274" s="3"/>
      <c r="W274" s="3"/>
      <c r="X274" s="3"/>
      <c r="Y274" s="3"/>
      <c r="Z274" s="3"/>
    </row>
    <row r="275" ht="11.25" customHeight="1">
      <c r="A275" s="7"/>
      <c r="B275" s="14"/>
      <c r="C275" s="7"/>
      <c r="D275" s="7"/>
      <c r="E275" s="7"/>
      <c r="F275" s="3"/>
      <c r="G275" s="3"/>
      <c r="H275" s="3"/>
      <c r="I275" s="7"/>
      <c r="J275" s="1"/>
      <c r="K275" s="3"/>
      <c r="L275" s="3"/>
      <c r="M275" s="3"/>
      <c r="N275" s="3"/>
      <c r="O275" s="3"/>
      <c r="P275" s="3"/>
      <c r="Q275" s="3"/>
      <c r="R275" s="3"/>
      <c r="S275" s="3"/>
      <c r="T275" s="8"/>
      <c r="U275" s="3"/>
      <c r="V275" s="3"/>
      <c r="W275" s="3"/>
      <c r="X275" s="3"/>
      <c r="Y275" s="3"/>
      <c r="Z275" s="3"/>
    </row>
    <row r="276" ht="11.25" customHeight="1">
      <c r="A276" s="7"/>
      <c r="B276" s="14"/>
      <c r="C276" s="7"/>
      <c r="D276" s="7"/>
      <c r="E276" s="7"/>
      <c r="F276" s="3"/>
      <c r="G276" s="3"/>
      <c r="H276" s="3"/>
      <c r="I276" s="7"/>
      <c r="J276" s="1"/>
      <c r="K276" s="3"/>
      <c r="L276" s="3"/>
      <c r="M276" s="3"/>
      <c r="N276" s="3"/>
      <c r="O276" s="3"/>
      <c r="P276" s="3"/>
      <c r="Q276" s="3"/>
      <c r="R276" s="3"/>
      <c r="S276" s="3"/>
      <c r="T276" s="8"/>
      <c r="U276" s="3"/>
      <c r="V276" s="3"/>
      <c r="W276" s="3"/>
      <c r="X276" s="3"/>
      <c r="Y276" s="3"/>
      <c r="Z276" s="3"/>
    </row>
    <row r="277" ht="11.25" customHeight="1">
      <c r="A277" s="7"/>
      <c r="B277" s="14"/>
      <c r="C277" s="7"/>
      <c r="D277" s="7"/>
      <c r="E277" s="7"/>
      <c r="F277" s="3"/>
      <c r="G277" s="3"/>
      <c r="H277" s="3"/>
      <c r="I277" s="7"/>
      <c r="J277" s="1"/>
      <c r="K277" s="3"/>
      <c r="L277" s="3"/>
      <c r="M277" s="3"/>
      <c r="N277" s="3"/>
      <c r="O277" s="3"/>
      <c r="P277" s="3"/>
      <c r="Q277" s="3"/>
      <c r="R277" s="3"/>
      <c r="S277" s="3"/>
      <c r="T277" s="8"/>
      <c r="U277" s="3"/>
      <c r="V277" s="3"/>
      <c r="W277" s="3"/>
      <c r="X277" s="3"/>
      <c r="Y277" s="3"/>
      <c r="Z277" s="3"/>
    </row>
    <row r="278" ht="11.25" customHeight="1">
      <c r="A278" s="7"/>
      <c r="B278" s="14"/>
      <c r="C278" s="7"/>
      <c r="D278" s="7"/>
      <c r="E278" s="7"/>
      <c r="F278" s="3"/>
      <c r="G278" s="3"/>
      <c r="H278" s="3"/>
      <c r="I278" s="7"/>
      <c r="J278" s="1"/>
      <c r="K278" s="3"/>
      <c r="L278" s="3"/>
      <c r="M278" s="3"/>
      <c r="N278" s="3"/>
      <c r="O278" s="3"/>
      <c r="P278" s="3"/>
      <c r="Q278" s="3"/>
      <c r="R278" s="3"/>
      <c r="S278" s="3"/>
      <c r="T278" s="8"/>
      <c r="U278" s="3"/>
      <c r="V278" s="3"/>
      <c r="W278" s="3"/>
      <c r="X278" s="3"/>
      <c r="Y278" s="3"/>
      <c r="Z278" s="3"/>
    </row>
    <row r="279" ht="11.25" customHeight="1">
      <c r="A279" s="7"/>
      <c r="B279" s="14"/>
      <c r="C279" s="7"/>
      <c r="D279" s="7"/>
      <c r="E279" s="7"/>
      <c r="F279" s="3"/>
      <c r="G279" s="3"/>
      <c r="H279" s="3"/>
      <c r="I279" s="7"/>
      <c r="J279" s="1"/>
      <c r="K279" s="3"/>
      <c r="L279" s="3"/>
      <c r="M279" s="3"/>
      <c r="N279" s="3"/>
      <c r="O279" s="3"/>
      <c r="P279" s="3"/>
      <c r="Q279" s="3"/>
      <c r="R279" s="3"/>
      <c r="S279" s="3"/>
      <c r="T279" s="8"/>
      <c r="U279" s="3"/>
      <c r="V279" s="3"/>
      <c r="W279" s="3"/>
      <c r="X279" s="3"/>
      <c r="Y279" s="3"/>
      <c r="Z279" s="3"/>
    </row>
    <row r="280" ht="11.25" customHeight="1">
      <c r="A280" s="7"/>
      <c r="B280" s="14"/>
      <c r="C280" s="7"/>
      <c r="D280" s="7"/>
      <c r="E280" s="7"/>
      <c r="F280" s="3"/>
      <c r="G280" s="3"/>
      <c r="H280" s="3"/>
      <c r="I280" s="7"/>
      <c r="J280" s="1"/>
      <c r="K280" s="3"/>
      <c r="L280" s="3"/>
      <c r="M280" s="3"/>
      <c r="N280" s="3"/>
      <c r="O280" s="3"/>
      <c r="P280" s="3"/>
      <c r="Q280" s="3"/>
      <c r="R280" s="3"/>
      <c r="S280" s="3"/>
      <c r="T280" s="8"/>
      <c r="U280" s="3"/>
      <c r="V280" s="3"/>
      <c r="W280" s="3"/>
      <c r="X280" s="3"/>
      <c r="Y280" s="3"/>
      <c r="Z280" s="3"/>
    </row>
    <row r="281" ht="11.25" customHeight="1">
      <c r="A281" s="7"/>
      <c r="B281" s="14"/>
      <c r="C281" s="7"/>
      <c r="D281" s="7"/>
      <c r="E281" s="7"/>
      <c r="F281" s="3"/>
      <c r="G281" s="3"/>
      <c r="H281" s="3"/>
      <c r="I281" s="7"/>
      <c r="J281" s="1"/>
      <c r="K281" s="3"/>
      <c r="L281" s="3"/>
      <c r="M281" s="3"/>
      <c r="N281" s="3"/>
      <c r="O281" s="3"/>
      <c r="P281" s="3"/>
      <c r="Q281" s="3"/>
      <c r="R281" s="3"/>
      <c r="S281" s="3"/>
      <c r="T281" s="8"/>
      <c r="U281" s="3"/>
      <c r="V281" s="3"/>
      <c r="W281" s="3"/>
      <c r="X281" s="3"/>
      <c r="Y281" s="3"/>
      <c r="Z281" s="3"/>
    </row>
    <row r="282" ht="11.25" customHeight="1">
      <c r="A282" s="7"/>
      <c r="B282" s="14"/>
      <c r="C282" s="7"/>
      <c r="D282" s="7"/>
      <c r="E282" s="7"/>
      <c r="F282" s="3"/>
      <c r="G282" s="3"/>
      <c r="H282" s="3"/>
      <c r="I282" s="7"/>
      <c r="J282" s="1"/>
      <c r="K282" s="3"/>
      <c r="L282" s="3"/>
      <c r="M282" s="3"/>
      <c r="N282" s="3"/>
      <c r="O282" s="3"/>
      <c r="P282" s="3"/>
      <c r="Q282" s="3"/>
      <c r="R282" s="3"/>
      <c r="S282" s="3"/>
      <c r="T282" s="8"/>
      <c r="U282" s="3"/>
      <c r="V282" s="3"/>
      <c r="W282" s="3"/>
      <c r="X282" s="3"/>
      <c r="Y282" s="3"/>
      <c r="Z282" s="3"/>
    </row>
    <row r="283" ht="11.25" customHeight="1">
      <c r="A283" s="7"/>
      <c r="B283" s="14"/>
      <c r="C283" s="7"/>
      <c r="D283" s="7"/>
      <c r="E283" s="7"/>
      <c r="F283" s="3"/>
      <c r="G283" s="3"/>
      <c r="H283" s="3"/>
      <c r="I283" s="7"/>
      <c r="J283" s="1"/>
      <c r="K283" s="3"/>
      <c r="L283" s="3"/>
      <c r="M283" s="3"/>
      <c r="N283" s="3"/>
      <c r="O283" s="3"/>
      <c r="P283" s="3"/>
      <c r="Q283" s="3"/>
      <c r="R283" s="3"/>
      <c r="S283" s="3"/>
      <c r="T283" s="8"/>
      <c r="U283" s="3"/>
      <c r="V283" s="3"/>
      <c r="W283" s="3"/>
      <c r="X283" s="3"/>
      <c r="Y283" s="3"/>
      <c r="Z283" s="3"/>
    </row>
    <row r="284" ht="11.25" customHeight="1">
      <c r="A284" s="7"/>
      <c r="B284" s="14"/>
      <c r="C284" s="7"/>
      <c r="D284" s="7"/>
      <c r="E284" s="7"/>
      <c r="F284" s="3"/>
      <c r="G284" s="3"/>
      <c r="H284" s="3"/>
      <c r="I284" s="7"/>
      <c r="J284" s="1"/>
      <c r="K284" s="3"/>
      <c r="L284" s="3"/>
      <c r="M284" s="3"/>
      <c r="N284" s="3"/>
      <c r="O284" s="3"/>
      <c r="P284" s="3"/>
      <c r="Q284" s="3"/>
      <c r="R284" s="3"/>
      <c r="S284" s="3"/>
      <c r="T284" s="8"/>
      <c r="U284" s="3"/>
      <c r="V284" s="3"/>
      <c r="W284" s="3"/>
      <c r="X284" s="3"/>
      <c r="Y284" s="3"/>
      <c r="Z284" s="3"/>
    </row>
    <row r="285" ht="11.25" customHeight="1">
      <c r="A285" s="7"/>
      <c r="B285" s="14"/>
      <c r="C285" s="7"/>
      <c r="D285" s="7"/>
      <c r="E285" s="7"/>
      <c r="F285" s="3"/>
      <c r="G285" s="3"/>
      <c r="H285" s="3"/>
      <c r="I285" s="7"/>
      <c r="J285" s="1"/>
      <c r="K285" s="3"/>
      <c r="L285" s="3"/>
      <c r="M285" s="3"/>
      <c r="N285" s="3"/>
      <c r="O285" s="3"/>
      <c r="P285" s="3"/>
      <c r="Q285" s="3"/>
      <c r="R285" s="3"/>
      <c r="S285" s="3"/>
      <c r="T285" s="8"/>
      <c r="U285" s="3"/>
      <c r="V285" s="3"/>
      <c r="W285" s="3"/>
      <c r="X285" s="3"/>
      <c r="Y285" s="3"/>
      <c r="Z285" s="3"/>
    </row>
    <row r="286" ht="11.25" customHeight="1">
      <c r="A286" s="7"/>
      <c r="B286" s="14"/>
      <c r="C286" s="7"/>
      <c r="D286" s="7"/>
      <c r="E286" s="7"/>
      <c r="F286" s="3"/>
      <c r="G286" s="3"/>
      <c r="H286" s="3"/>
      <c r="I286" s="7"/>
      <c r="J286" s="1"/>
      <c r="K286" s="3"/>
      <c r="L286" s="3"/>
      <c r="M286" s="3"/>
      <c r="N286" s="3"/>
      <c r="O286" s="3"/>
      <c r="P286" s="3"/>
      <c r="Q286" s="3"/>
      <c r="R286" s="3"/>
      <c r="S286" s="3"/>
      <c r="T286" s="8"/>
      <c r="U286" s="3"/>
      <c r="V286" s="3"/>
      <c r="W286" s="3"/>
      <c r="X286" s="3"/>
      <c r="Y286" s="3"/>
      <c r="Z286" s="3"/>
    </row>
    <row r="287" ht="11.25" customHeight="1">
      <c r="A287" s="7"/>
      <c r="B287" s="14"/>
      <c r="C287" s="7"/>
      <c r="D287" s="7"/>
      <c r="E287" s="7"/>
      <c r="F287" s="3"/>
      <c r="G287" s="3"/>
      <c r="H287" s="3"/>
      <c r="I287" s="7"/>
      <c r="J287" s="1"/>
      <c r="K287" s="3"/>
      <c r="L287" s="3"/>
      <c r="M287" s="3"/>
      <c r="N287" s="3"/>
      <c r="O287" s="3"/>
      <c r="P287" s="3"/>
      <c r="Q287" s="3"/>
      <c r="R287" s="3"/>
      <c r="S287" s="3"/>
      <c r="T287" s="8"/>
      <c r="U287" s="3"/>
      <c r="V287" s="3"/>
      <c r="W287" s="3"/>
      <c r="X287" s="3"/>
      <c r="Y287" s="3"/>
      <c r="Z287" s="3"/>
    </row>
    <row r="288" ht="11.25" customHeight="1">
      <c r="A288" s="7"/>
      <c r="B288" s="14"/>
      <c r="C288" s="7"/>
      <c r="D288" s="7"/>
      <c r="E288" s="7"/>
      <c r="F288" s="3"/>
      <c r="G288" s="3"/>
      <c r="H288" s="3"/>
      <c r="I288" s="7"/>
      <c r="J288" s="1"/>
      <c r="K288" s="3"/>
      <c r="L288" s="3"/>
      <c r="M288" s="3"/>
      <c r="N288" s="3"/>
      <c r="O288" s="3"/>
      <c r="P288" s="3"/>
      <c r="Q288" s="3"/>
      <c r="R288" s="3"/>
      <c r="S288" s="3"/>
      <c r="T288" s="8"/>
      <c r="U288" s="3"/>
      <c r="V288" s="3"/>
      <c r="W288" s="3"/>
      <c r="X288" s="3"/>
      <c r="Y288" s="3"/>
      <c r="Z288" s="3"/>
    </row>
    <row r="289" ht="11.25" customHeight="1">
      <c r="A289" s="7"/>
      <c r="B289" s="14"/>
      <c r="C289" s="7"/>
      <c r="D289" s="7"/>
      <c r="E289" s="7"/>
      <c r="F289" s="3"/>
      <c r="G289" s="3"/>
      <c r="H289" s="3"/>
      <c r="I289" s="7"/>
      <c r="J289" s="1"/>
      <c r="K289" s="3"/>
      <c r="L289" s="3"/>
      <c r="M289" s="3"/>
      <c r="N289" s="3"/>
      <c r="O289" s="3"/>
      <c r="P289" s="3"/>
      <c r="Q289" s="3"/>
      <c r="R289" s="3"/>
      <c r="S289" s="3"/>
      <c r="T289" s="8"/>
      <c r="U289" s="3"/>
      <c r="V289" s="3"/>
      <c r="W289" s="3"/>
      <c r="X289" s="3"/>
      <c r="Y289" s="3"/>
      <c r="Z289" s="3"/>
    </row>
    <row r="290" ht="11.25" customHeight="1">
      <c r="A290" s="7"/>
      <c r="B290" s="14"/>
      <c r="C290" s="7"/>
      <c r="D290" s="7"/>
      <c r="E290" s="7"/>
      <c r="F290" s="3"/>
      <c r="G290" s="3"/>
      <c r="H290" s="3"/>
      <c r="I290" s="7"/>
      <c r="J290" s="1"/>
      <c r="K290" s="3"/>
      <c r="L290" s="3"/>
      <c r="M290" s="3"/>
      <c r="N290" s="3"/>
      <c r="O290" s="3"/>
      <c r="P290" s="3"/>
      <c r="Q290" s="3"/>
      <c r="R290" s="3"/>
      <c r="S290" s="3"/>
      <c r="T290" s="8"/>
      <c r="U290" s="3"/>
      <c r="V290" s="3"/>
      <c r="W290" s="3"/>
      <c r="X290" s="3"/>
      <c r="Y290" s="3"/>
      <c r="Z290" s="3"/>
    </row>
    <row r="291" ht="11.25" customHeight="1">
      <c r="A291" s="7"/>
      <c r="B291" s="14"/>
      <c r="C291" s="7"/>
      <c r="D291" s="7"/>
      <c r="E291" s="7"/>
      <c r="F291" s="3"/>
      <c r="G291" s="3"/>
      <c r="H291" s="3"/>
      <c r="I291" s="7"/>
      <c r="J291" s="1"/>
      <c r="K291" s="3"/>
      <c r="L291" s="3"/>
      <c r="M291" s="3"/>
      <c r="N291" s="3"/>
      <c r="O291" s="3"/>
      <c r="P291" s="3"/>
      <c r="Q291" s="3"/>
      <c r="R291" s="3"/>
      <c r="S291" s="3"/>
      <c r="T291" s="8"/>
      <c r="U291" s="3"/>
      <c r="V291" s="3"/>
      <c r="W291" s="3"/>
      <c r="X291" s="3"/>
      <c r="Y291" s="3"/>
      <c r="Z291" s="3"/>
    </row>
    <row r="292" ht="11.25" customHeight="1">
      <c r="A292" s="7"/>
      <c r="B292" s="14"/>
      <c r="C292" s="7"/>
      <c r="D292" s="7"/>
      <c r="E292" s="7"/>
      <c r="F292" s="3"/>
      <c r="G292" s="3"/>
      <c r="H292" s="3"/>
      <c r="I292" s="7"/>
      <c r="J292" s="1"/>
      <c r="K292" s="3"/>
      <c r="L292" s="3"/>
      <c r="M292" s="3"/>
      <c r="N292" s="3"/>
      <c r="O292" s="3"/>
      <c r="P292" s="3"/>
      <c r="Q292" s="3"/>
      <c r="R292" s="3"/>
      <c r="S292" s="3"/>
      <c r="T292" s="8"/>
      <c r="U292" s="3"/>
      <c r="V292" s="3"/>
      <c r="W292" s="3"/>
      <c r="X292" s="3"/>
      <c r="Y292" s="3"/>
      <c r="Z292" s="3"/>
    </row>
    <row r="293" ht="11.25" customHeight="1">
      <c r="A293" s="7"/>
      <c r="B293" s="14"/>
      <c r="C293" s="7"/>
      <c r="D293" s="7"/>
      <c r="E293" s="7"/>
      <c r="F293" s="3"/>
      <c r="G293" s="3"/>
      <c r="H293" s="3"/>
      <c r="I293" s="7"/>
      <c r="J293" s="1"/>
      <c r="K293" s="3"/>
      <c r="L293" s="3"/>
      <c r="M293" s="3"/>
      <c r="N293" s="3"/>
      <c r="O293" s="3"/>
      <c r="P293" s="3"/>
      <c r="Q293" s="3"/>
      <c r="R293" s="3"/>
      <c r="S293" s="3"/>
      <c r="T293" s="8"/>
      <c r="U293" s="3"/>
      <c r="V293" s="3"/>
      <c r="W293" s="3"/>
      <c r="X293" s="3"/>
      <c r="Y293" s="3"/>
      <c r="Z293" s="3"/>
    </row>
    <row r="294" ht="11.25" customHeight="1">
      <c r="A294" s="7"/>
      <c r="B294" s="14"/>
      <c r="C294" s="7"/>
      <c r="D294" s="7"/>
      <c r="E294" s="7"/>
      <c r="F294" s="3"/>
      <c r="G294" s="3"/>
      <c r="H294" s="3"/>
      <c r="I294" s="7"/>
      <c r="J294" s="1"/>
      <c r="K294" s="3"/>
      <c r="L294" s="3"/>
      <c r="M294" s="3"/>
      <c r="N294" s="3"/>
      <c r="O294" s="3"/>
      <c r="P294" s="3"/>
      <c r="Q294" s="3"/>
      <c r="R294" s="3"/>
      <c r="S294" s="3"/>
      <c r="T294" s="8"/>
      <c r="U294" s="3"/>
      <c r="V294" s="3"/>
      <c r="W294" s="3"/>
      <c r="X294" s="3"/>
      <c r="Y294" s="3"/>
      <c r="Z294" s="3"/>
    </row>
    <row r="295" ht="11.25" customHeight="1">
      <c r="A295" s="7"/>
      <c r="B295" s="14"/>
      <c r="C295" s="7"/>
      <c r="D295" s="7"/>
      <c r="E295" s="7"/>
      <c r="F295" s="3"/>
      <c r="G295" s="3"/>
      <c r="H295" s="3"/>
      <c r="I295" s="7"/>
      <c r="J295" s="1"/>
      <c r="K295" s="3"/>
      <c r="L295" s="3"/>
      <c r="M295" s="3"/>
      <c r="N295" s="3"/>
      <c r="O295" s="3"/>
      <c r="P295" s="3"/>
      <c r="Q295" s="3"/>
      <c r="R295" s="3"/>
      <c r="S295" s="3"/>
      <c r="T295" s="8"/>
      <c r="U295" s="3"/>
      <c r="V295" s="3"/>
      <c r="W295" s="3"/>
      <c r="X295" s="3"/>
      <c r="Y295" s="3"/>
      <c r="Z295" s="3"/>
    </row>
    <row r="296" ht="11.25" customHeight="1">
      <c r="A296" s="7"/>
      <c r="B296" s="14"/>
      <c r="C296" s="7"/>
      <c r="D296" s="7"/>
      <c r="E296" s="7"/>
      <c r="F296" s="3"/>
      <c r="G296" s="3"/>
      <c r="H296" s="3"/>
      <c r="I296" s="7"/>
      <c r="J296" s="1"/>
      <c r="K296" s="3"/>
      <c r="L296" s="3"/>
      <c r="M296" s="3"/>
      <c r="N296" s="3"/>
      <c r="O296" s="3"/>
      <c r="P296" s="3"/>
      <c r="Q296" s="3"/>
      <c r="R296" s="3"/>
      <c r="S296" s="3"/>
      <c r="T296" s="8"/>
      <c r="U296" s="3"/>
      <c r="V296" s="3"/>
      <c r="W296" s="3"/>
      <c r="X296" s="3"/>
      <c r="Y296" s="3"/>
      <c r="Z296" s="3"/>
    </row>
    <row r="297" ht="11.25" customHeight="1">
      <c r="A297" s="7"/>
      <c r="B297" s="14"/>
      <c r="C297" s="7"/>
      <c r="D297" s="7"/>
      <c r="E297" s="7"/>
      <c r="F297" s="3"/>
      <c r="G297" s="3"/>
      <c r="H297" s="3"/>
      <c r="I297" s="7"/>
      <c r="J297" s="1"/>
      <c r="K297" s="3"/>
      <c r="L297" s="3"/>
      <c r="M297" s="3"/>
      <c r="N297" s="3"/>
      <c r="O297" s="3"/>
      <c r="P297" s="3"/>
      <c r="Q297" s="3"/>
      <c r="R297" s="3"/>
      <c r="S297" s="3"/>
      <c r="T297" s="8"/>
      <c r="U297" s="3"/>
      <c r="V297" s="3"/>
      <c r="W297" s="3"/>
      <c r="X297" s="3"/>
      <c r="Y297" s="3"/>
      <c r="Z297" s="3"/>
    </row>
    <row r="298" ht="11.25" customHeight="1">
      <c r="A298" s="7"/>
      <c r="B298" s="14"/>
      <c r="C298" s="7"/>
      <c r="D298" s="7"/>
      <c r="E298" s="7"/>
      <c r="F298" s="3"/>
      <c r="G298" s="3"/>
      <c r="H298" s="3"/>
      <c r="I298" s="7"/>
      <c r="J298" s="1"/>
      <c r="K298" s="3"/>
      <c r="L298" s="3"/>
      <c r="M298" s="3"/>
      <c r="N298" s="3"/>
      <c r="O298" s="3"/>
      <c r="P298" s="3"/>
      <c r="Q298" s="3"/>
      <c r="R298" s="3"/>
      <c r="S298" s="3"/>
      <c r="T298" s="8"/>
      <c r="U298" s="3"/>
      <c r="V298" s="3"/>
      <c r="W298" s="3"/>
      <c r="X298" s="3"/>
      <c r="Y298" s="3"/>
      <c r="Z298" s="3"/>
    </row>
    <row r="299" ht="11.25" customHeight="1">
      <c r="A299" s="7"/>
      <c r="B299" s="14"/>
      <c r="C299" s="7"/>
      <c r="D299" s="7"/>
      <c r="E299" s="7"/>
      <c r="F299" s="3"/>
      <c r="G299" s="3"/>
      <c r="H299" s="3"/>
      <c r="I299" s="7"/>
      <c r="J299" s="1"/>
      <c r="K299" s="3"/>
      <c r="L299" s="3"/>
      <c r="M299" s="3"/>
      <c r="N299" s="3"/>
      <c r="O299" s="3"/>
      <c r="P299" s="3"/>
      <c r="Q299" s="3"/>
      <c r="R299" s="3"/>
      <c r="S299" s="3"/>
      <c r="T299" s="8"/>
      <c r="U299" s="3"/>
      <c r="V299" s="3"/>
      <c r="W299" s="3"/>
      <c r="X299" s="3"/>
      <c r="Y299" s="3"/>
      <c r="Z299" s="3"/>
    </row>
    <row r="300" ht="11.25" customHeight="1">
      <c r="A300" s="7"/>
      <c r="B300" s="14"/>
      <c r="C300" s="7"/>
      <c r="D300" s="7"/>
      <c r="E300" s="7"/>
      <c r="F300" s="3"/>
      <c r="G300" s="3"/>
      <c r="H300" s="3"/>
      <c r="I300" s="7"/>
      <c r="J300" s="1"/>
      <c r="K300" s="3"/>
      <c r="L300" s="3"/>
      <c r="M300" s="3"/>
      <c r="N300" s="3"/>
      <c r="O300" s="3"/>
      <c r="P300" s="3"/>
      <c r="Q300" s="3"/>
      <c r="R300" s="3"/>
      <c r="S300" s="3"/>
      <c r="T300" s="8"/>
      <c r="U300" s="3"/>
      <c r="V300" s="3"/>
      <c r="W300" s="3"/>
      <c r="X300" s="3"/>
      <c r="Y300" s="3"/>
      <c r="Z300" s="3"/>
    </row>
    <row r="301" ht="11.25" customHeight="1">
      <c r="A301" s="7"/>
      <c r="B301" s="14"/>
      <c r="C301" s="7"/>
      <c r="D301" s="7"/>
      <c r="E301" s="7"/>
      <c r="F301" s="3"/>
      <c r="G301" s="3"/>
      <c r="H301" s="3"/>
      <c r="I301" s="7"/>
      <c r="J301" s="1"/>
      <c r="K301" s="3"/>
      <c r="L301" s="3"/>
      <c r="M301" s="3"/>
      <c r="N301" s="3"/>
      <c r="O301" s="3"/>
      <c r="P301" s="3"/>
      <c r="Q301" s="3"/>
      <c r="R301" s="3"/>
      <c r="S301" s="3"/>
      <c r="T301" s="8"/>
      <c r="U301" s="3"/>
      <c r="V301" s="3"/>
      <c r="W301" s="3"/>
      <c r="X301" s="3"/>
      <c r="Y301" s="3"/>
      <c r="Z301" s="3"/>
    </row>
    <row r="302" ht="11.25" customHeight="1">
      <c r="A302" s="7"/>
      <c r="B302" s="14"/>
      <c r="C302" s="7"/>
      <c r="D302" s="7"/>
      <c r="E302" s="7"/>
      <c r="F302" s="3"/>
      <c r="G302" s="3"/>
      <c r="H302" s="3"/>
      <c r="I302" s="7"/>
      <c r="J302" s="1"/>
      <c r="K302" s="3"/>
      <c r="L302" s="3"/>
      <c r="M302" s="3"/>
      <c r="N302" s="3"/>
      <c r="O302" s="3"/>
      <c r="P302" s="3"/>
      <c r="Q302" s="3"/>
      <c r="R302" s="3"/>
      <c r="S302" s="3"/>
      <c r="T302" s="8"/>
      <c r="U302" s="3"/>
      <c r="V302" s="3"/>
      <c r="W302" s="3"/>
      <c r="X302" s="3"/>
      <c r="Y302" s="3"/>
      <c r="Z302" s="3"/>
    </row>
    <row r="303" ht="11.25" customHeight="1">
      <c r="A303" s="7"/>
      <c r="B303" s="14"/>
      <c r="C303" s="7"/>
      <c r="D303" s="7"/>
      <c r="E303" s="7"/>
      <c r="F303" s="3"/>
      <c r="G303" s="3"/>
      <c r="H303" s="3"/>
      <c r="I303" s="7"/>
      <c r="J303" s="1"/>
      <c r="K303" s="3"/>
      <c r="L303" s="3"/>
      <c r="M303" s="3"/>
      <c r="N303" s="3"/>
      <c r="O303" s="3"/>
      <c r="P303" s="3"/>
      <c r="Q303" s="3"/>
      <c r="R303" s="3"/>
      <c r="S303" s="3"/>
      <c r="T303" s="8"/>
      <c r="U303" s="3"/>
      <c r="V303" s="3"/>
      <c r="W303" s="3"/>
      <c r="X303" s="3"/>
      <c r="Y303" s="3"/>
      <c r="Z303" s="3"/>
    </row>
    <row r="304" ht="11.25" customHeight="1">
      <c r="A304" s="7"/>
      <c r="B304" s="14"/>
      <c r="C304" s="7"/>
      <c r="D304" s="7"/>
      <c r="E304" s="7"/>
      <c r="F304" s="3"/>
      <c r="G304" s="3"/>
      <c r="H304" s="3"/>
      <c r="I304" s="7"/>
      <c r="J304" s="1"/>
      <c r="K304" s="3"/>
      <c r="L304" s="3"/>
      <c r="M304" s="3"/>
      <c r="N304" s="3"/>
      <c r="O304" s="3"/>
      <c r="P304" s="3"/>
      <c r="Q304" s="3"/>
      <c r="R304" s="3"/>
      <c r="S304" s="3"/>
      <c r="T304" s="8"/>
      <c r="U304" s="3"/>
      <c r="V304" s="3"/>
      <c r="W304" s="3"/>
      <c r="X304" s="3"/>
      <c r="Y304" s="3"/>
      <c r="Z304" s="3"/>
    </row>
    <row r="305" ht="11.25" customHeight="1">
      <c r="A305" s="7"/>
      <c r="B305" s="14"/>
      <c r="C305" s="7"/>
      <c r="D305" s="7"/>
      <c r="E305" s="7"/>
      <c r="F305" s="3"/>
      <c r="G305" s="3"/>
      <c r="H305" s="3"/>
      <c r="I305" s="7"/>
      <c r="J305" s="1"/>
      <c r="K305" s="3"/>
      <c r="L305" s="3"/>
      <c r="M305" s="3"/>
      <c r="N305" s="3"/>
      <c r="O305" s="3"/>
      <c r="P305" s="3"/>
      <c r="Q305" s="3"/>
      <c r="R305" s="3"/>
      <c r="S305" s="3"/>
      <c r="T305" s="8"/>
      <c r="U305" s="3"/>
      <c r="V305" s="3"/>
      <c r="W305" s="3"/>
      <c r="X305" s="3"/>
      <c r="Y305" s="3"/>
      <c r="Z305" s="3"/>
    </row>
    <row r="306" ht="11.25" customHeight="1">
      <c r="A306" s="7"/>
      <c r="B306" s="14"/>
      <c r="C306" s="7"/>
      <c r="D306" s="7"/>
      <c r="E306" s="7"/>
      <c r="F306" s="3"/>
      <c r="G306" s="3"/>
      <c r="H306" s="3"/>
      <c r="I306" s="7"/>
      <c r="J306" s="1"/>
      <c r="K306" s="3"/>
      <c r="L306" s="3"/>
      <c r="M306" s="3"/>
      <c r="N306" s="3"/>
      <c r="O306" s="3"/>
      <c r="P306" s="3"/>
      <c r="Q306" s="3"/>
      <c r="R306" s="3"/>
      <c r="S306" s="3"/>
      <c r="T306" s="8"/>
      <c r="U306" s="3"/>
      <c r="V306" s="3"/>
      <c r="W306" s="3"/>
      <c r="X306" s="3"/>
      <c r="Y306" s="3"/>
      <c r="Z306" s="3"/>
    </row>
    <row r="307" ht="11.25" customHeight="1">
      <c r="A307" s="7"/>
      <c r="B307" s="14"/>
      <c r="C307" s="7"/>
      <c r="D307" s="7"/>
      <c r="E307" s="7"/>
      <c r="F307" s="3"/>
      <c r="G307" s="3"/>
      <c r="H307" s="3"/>
      <c r="I307" s="7"/>
      <c r="J307" s="1"/>
      <c r="K307" s="3"/>
      <c r="L307" s="3"/>
      <c r="M307" s="3"/>
      <c r="N307" s="3"/>
      <c r="O307" s="3"/>
      <c r="P307" s="3"/>
      <c r="Q307" s="3"/>
      <c r="R307" s="3"/>
      <c r="S307" s="3"/>
      <c r="T307" s="8"/>
      <c r="U307" s="3"/>
      <c r="V307" s="3"/>
      <c r="W307" s="3"/>
      <c r="X307" s="3"/>
      <c r="Y307" s="3"/>
      <c r="Z307" s="3"/>
    </row>
    <row r="308" ht="11.25" customHeight="1">
      <c r="A308" s="7"/>
      <c r="B308" s="14"/>
      <c r="C308" s="7"/>
      <c r="D308" s="7"/>
      <c r="E308" s="7"/>
      <c r="F308" s="3"/>
      <c r="G308" s="3"/>
      <c r="H308" s="3"/>
      <c r="I308" s="7"/>
      <c r="J308" s="1"/>
      <c r="K308" s="3"/>
      <c r="L308" s="3"/>
      <c r="M308" s="3"/>
      <c r="N308" s="3"/>
      <c r="O308" s="3"/>
      <c r="P308" s="3"/>
      <c r="Q308" s="3"/>
      <c r="R308" s="3"/>
      <c r="S308" s="3"/>
      <c r="T308" s="8"/>
      <c r="U308" s="3"/>
      <c r="V308" s="3"/>
      <c r="W308" s="3"/>
      <c r="X308" s="3"/>
      <c r="Y308" s="3"/>
      <c r="Z308" s="3"/>
    </row>
    <row r="309" ht="11.25" customHeight="1">
      <c r="A309" s="7"/>
      <c r="B309" s="14"/>
      <c r="C309" s="7"/>
      <c r="D309" s="7"/>
      <c r="E309" s="7"/>
      <c r="F309" s="3"/>
      <c r="G309" s="3"/>
      <c r="H309" s="3"/>
      <c r="I309" s="7"/>
      <c r="J309" s="1"/>
      <c r="K309" s="3"/>
      <c r="L309" s="3"/>
      <c r="M309" s="3"/>
      <c r="N309" s="3"/>
      <c r="O309" s="3"/>
      <c r="P309" s="3"/>
      <c r="Q309" s="3"/>
      <c r="R309" s="3"/>
      <c r="S309" s="3"/>
      <c r="T309" s="8"/>
      <c r="U309" s="3"/>
      <c r="V309" s="3"/>
      <c r="W309" s="3"/>
      <c r="X309" s="3"/>
      <c r="Y309" s="3"/>
      <c r="Z309" s="3"/>
    </row>
    <row r="310" ht="11.25" customHeight="1">
      <c r="A310" s="7"/>
      <c r="B310" s="14"/>
      <c r="C310" s="7"/>
      <c r="D310" s="7"/>
      <c r="E310" s="7"/>
      <c r="F310" s="3"/>
      <c r="G310" s="3"/>
      <c r="H310" s="3"/>
      <c r="I310" s="7"/>
      <c r="J310" s="1"/>
      <c r="K310" s="3"/>
      <c r="L310" s="3"/>
      <c r="M310" s="3"/>
      <c r="N310" s="3"/>
      <c r="O310" s="3"/>
      <c r="P310" s="3"/>
      <c r="Q310" s="3"/>
      <c r="R310" s="3"/>
      <c r="S310" s="3"/>
      <c r="T310" s="8"/>
      <c r="U310" s="3"/>
      <c r="V310" s="3"/>
      <c r="W310" s="3"/>
      <c r="X310" s="3"/>
      <c r="Y310" s="3"/>
      <c r="Z310" s="3"/>
    </row>
    <row r="311" ht="11.25" customHeight="1">
      <c r="A311" s="7"/>
      <c r="B311" s="14"/>
      <c r="C311" s="7"/>
      <c r="D311" s="7"/>
      <c r="E311" s="7"/>
      <c r="F311" s="3"/>
      <c r="G311" s="3"/>
      <c r="H311" s="3"/>
      <c r="I311" s="7"/>
      <c r="J311" s="1"/>
      <c r="K311" s="3"/>
      <c r="L311" s="3"/>
      <c r="M311" s="3"/>
      <c r="N311" s="3"/>
      <c r="O311" s="3"/>
      <c r="P311" s="3"/>
      <c r="Q311" s="3"/>
      <c r="R311" s="3"/>
      <c r="S311" s="3"/>
      <c r="T311" s="8"/>
      <c r="U311" s="3"/>
      <c r="V311" s="3"/>
      <c r="W311" s="3"/>
      <c r="X311" s="3"/>
      <c r="Y311" s="3"/>
      <c r="Z311" s="3"/>
    </row>
    <row r="312" ht="11.25" customHeight="1">
      <c r="A312" s="7"/>
      <c r="B312" s="14"/>
      <c r="C312" s="7"/>
      <c r="D312" s="7"/>
      <c r="E312" s="7"/>
      <c r="F312" s="3"/>
      <c r="G312" s="3"/>
      <c r="H312" s="3"/>
      <c r="I312" s="7"/>
      <c r="J312" s="1"/>
      <c r="K312" s="3"/>
      <c r="L312" s="3"/>
      <c r="M312" s="3"/>
      <c r="N312" s="3"/>
      <c r="O312" s="3"/>
      <c r="P312" s="3"/>
      <c r="Q312" s="3"/>
      <c r="R312" s="3"/>
      <c r="S312" s="3"/>
      <c r="T312" s="8"/>
      <c r="U312" s="3"/>
      <c r="V312" s="3"/>
      <c r="W312" s="3"/>
      <c r="X312" s="3"/>
      <c r="Y312" s="3"/>
      <c r="Z312" s="3"/>
    </row>
    <row r="313" ht="11.25" customHeight="1">
      <c r="A313" s="7"/>
      <c r="B313" s="14"/>
      <c r="C313" s="7"/>
      <c r="D313" s="7"/>
      <c r="E313" s="7"/>
      <c r="F313" s="3"/>
      <c r="G313" s="3"/>
      <c r="H313" s="3"/>
      <c r="I313" s="7"/>
      <c r="J313" s="1"/>
      <c r="K313" s="3"/>
      <c r="L313" s="3"/>
      <c r="M313" s="3"/>
      <c r="N313" s="3"/>
      <c r="O313" s="3"/>
      <c r="P313" s="3"/>
      <c r="Q313" s="3"/>
      <c r="R313" s="3"/>
      <c r="S313" s="3"/>
      <c r="T313" s="8"/>
      <c r="U313" s="3"/>
      <c r="V313" s="3"/>
      <c r="W313" s="3"/>
      <c r="X313" s="3"/>
      <c r="Y313" s="3"/>
      <c r="Z313" s="3"/>
    </row>
    <row r="314" ht="11.25" customHeight="1">
      <c r="A314" s="7"/>
      <c r="B314" s="14"/>
      <c r="C314" s="7"/>
      <c r="D314" s="7"/>
      <c r="E314" s="7"/>
      <c r="F314" s="3"/>
      <c r="G314" s="3"/>
      <c r="H314" s="3"/>
      <c r="I314" s="7"/>
      <c r="J314" s="1"/>
      <c r="K314" s="3"/>
      <c r="L314" s="3"/>
      <c r="M314" s="3"/>
      <c r="N314" s="3"/>
      <c r="O314" s="3"/>
      <c r="P314" s="3"/>
      <c r="Q314" s="3"/>
      <c r="R314" s="3"/>
      <c r="S314" s="3"/>
      <c r="T314" s="8"/>
      <c r="U314" s="3"/>
      <c r="V314" s="3"/>
      <c r="W314" s="3"/>
      <c r="X314" s="3"/>
      <c r="Y314" s="3"/>
      <c r="Z314" s="3"/>
    </row>
    <row r="315" ht="11.25" customHeight="1">
      <c r="A315" s="7"/>
      <c r="B315" s="14"/>
      <c r="C315" s="7"/>
      <c r="D315" s="7"/>
      <c r="E315" s="7"/>
      <c r="F315" s="3"/>
      <c r="G315" s="3"/>
      <c r="H315" s="3"/>
      <c r="I315" s="7"/>
      <c r="J315" s="1"/>
      <c r="K315" s="3"/>
      <c r="L315" s="3"/>
      <c r="M315" s="3"/>
      <c r="N315" s="3"/>
      <c r="O315" s="3"/>
      <c r="P315" s="3"/>
      <c r="Q315" s="3"/>
      <c r="R315" s="3"/>
      <c r="S315" s="3"/>
      <c r="T315" s="8"/>
      <c r="U315" s="3"/>
      <c r="V315" s="3"/>
      <c r="W315" s="3"/>
      <c r="X315" s="3"/>
      <c r="Y315" s="3"/>
      <c r="Z315" s="3"/>
    </row>
    <row r="316" ht="11.25" customHeight="1">
      <c r="A316" s="7"/>
      <c r="B316" s="14"/>
      <c r="C316" s="7"/>
      <c r="D316" s="7"/>
      <c r="E316" s="7"/>
      <c r="F316" s="3"/>
      <c r="G316" s="3"/>
      <c r="H316" s="3"/>
      <c r="I316" s="7"/>
      <c r="J316" s="1"/>
      <c r="K316" s="3"/>
      <c r="L316" s="3"/>
      <c r="M316" s="3"/>
      <c r="N316" s="3"/>
      <c r="O316" s="3"/>
      <c r="P316" s="3"/>
      <c r="Q316" s="3"/>
      <c r="R316" s="3"/>
      <c r="S316" s="3"/>
      <c r="T316" s="8"/>
      <c r="U316" s="3"/>
      <c r="V316" s="3"/>
      <c r="W316" s="3"/>
      <c r="X316" s="3"/>
      <c r="Y316" s="3"/>
      <c r="Z316" s="3"/>
    </row>
    <row r="317" ht="11.25" customHeight="1">
      <c r="A317" s="7"/>
      <c r="B317" s="14"/>
      <c r="C317" s="7"/>
      <c r="D317" s="7"/>
      <c r="E317" s="7"/>
      <c r="F317" s="3"/>
      <c r="G317" s="3"/>
      <c r="H317" s="3"/>
      <c r="I317" s="7"/>
      <c r="J317" s="1"/>
      <c r="K317" s="3"/>
      <c r="L317" s="3"/>
      <c r="M317" s="3"/>
      <c r="N317" s="3"/>
      <c r="O317" s="3"/>
      <c r="P317" s="3"/>
      <c r="Q317" s="3"/>
      <c r="R317" s="3"/>
      <c r="S317" s="3"/>
      <c r="T317" s="8"/>
      <c r="U317" s="3"/>
      <c r="V317" s="3"/>
      <c r="W317" s="3"/>
      <c r="X317" s="3"/>
      <c r="Y317" s="3"/>
      <c r="Z317" s="3"/>
    </row>
    <row r="318" ht="11.25" customHeight="1">
      <c r="A318" s="7"/>
      <c r="B318" s="14"/>
      <c r="C318" s="7"/>
      <c r="D318" s="7"/>
      <c r="E318" s="7"/>
      <c r="F318" s="3"/>
      <c r="G318" s="3"/>
      <c r="H318" s="3"/>
      <c r="I318" s="7"/>
      <c r="J318" s="1"/>
      <c r="K318" s="3"/>
      <c r="L318" s="3"/>
      <c r="M318" s="3"/>
      <c r="N318" s="3"/>
      <c r="O318" s="3"/>
      <c r="P318" s="3"/>
      <c r="Q318" s="3"/>
      <c r="R318" s="3"/>
      <c r="S318" s="3"/>
      <c r="T318" s="8"/>
      <c r="U318" s="3"/>
      <c r="V318" s="3"/>
      <c r="W318" s="3"/>
      <c r="X318" s="3"/>
      <c r="Y318" s="3"/>
      <c r="Z318" s="3"/>
    </row>
    <row r="319" ht="11.25" customHeight="1">
      <c r="A319" s="7"/>
      <c r="B319" s="14"/>
      <c r="C319" s="7"/>
      <c r="D319" s="7"/>
      <c r="E319" s="7"/>
      <c r="F319" s="3"/>
      <c r="G319" s="3"/>
      <c r="H319" s="3"/>
      <c r="I319" s="7"/>
      <c r="J319" s="1"/>
      <c r="K319" s="3"/>
      <c r="L319" s="3"/>
      <c r="M319" s="3"/>
      <c r="N319" s="3"/>
      <c r="O319" s="3"/>
      <c r="P319" s="3"/>
      <c r="Q319" s="3"/>
      <c r="R319" s="3"/>
      <c r="S319" s="3"/>
      <c r="T319" s="8"/>
      <c r="U319" s="3"/>
      <c r="V319" s="3"/>
      <c r="W319" s="3"/>
      <c r="X319" s="3"/>
      <c r="Y319" s="3"/>
      <c r="Z319" s="3"/>
    </row>
    <row r="320" ht="11.25" customHeight="1">
      <c r="A320" s="7"/>
      <c r="B320" s="14"/>
      <c r="C320" s="7"/>
      <c r="D320" s="7"/>
      <c r="E320" s="7"/>
      <c r="F320" s="3"/>
      <c r="G320" s="3"/>
      <c r="H320" s="3"/>
      <c r="I320" s="7"/>
      <c r="J320" s="1"/>
      <c r="K320" s="3"/>
      <c r="L320" s="3"/>
      <c r="M320" s="3"/>
      <c r="N320" s="3"/>
      <c r="O320" s="3"/>
      <c r="P320" s="3"/>
      <c r="Q320" s="3"/>
      <c r="R320" s="3"/>
      <c r="S320" s="3"/>
      <c r="T320" s="8"/>
      <c r="U320" s="3"/>
      <c r="V320" s="3"/>
      <c r="W320" s="3"/>
      <c r="X320" s="3"/>
      <c r="Y320" s="3"/>
      <c r="Z320" s="3"/>
    </row>
    <row r="321" ht="11.25" customHeight="1">
      <c r="A321" s="7"/>
      <c r="B321" s="14"/>
      <c r="C321" s="7"/>
      <c r="D321" s="7"/>
      <c r="E321" s="7"/>
      <c r="F321" s="3"/>
      <c r="G321" s="3"/>
      <c r="H321" s="3"/>
      <c r="I321" s="7"/>
      <c r="J321" s="1"/>
      <c r="K321" s="3"/>
      <c r="L321" s="3"/>
      <c r="M321" s="3"/>
      <c r="N321" s="3"/>
      <c r="O321" s="3"/>
      <c r="P321" s="3"/>
      <c r="Q321" s="3"/>
      <c r="R321" s="3"/>
      <c r="S321" s="3"/>
      <c r="T321" s="8"/>
      <c r="U321" s="3"/>
      <c r="V321" s="3"/>
      <c r="W321" s="3"/>
      <c r="X321" s="3"/>
      <c r="Y321" s="3"/>
      <c r="Z321" s="3"/>
    </row>
    <row r="322" ht="11.25" customHeight="1">
      <c r="A322" s="7"/>
      <c r="B322" s="14"/>
      <c r="C322" s="7"/>
      <c r="D322" s="7"/>
      <c r="E322" s="7"/>
      <c r="F322" s="3"/>
      <c r="G322" s="3"/>
      <c r="H322" s="3"/>
      <c r="I322" s="7"/>
      <c r="J322" s="1"/>
      <c r="K322" s="3"/>
      <c r="L322" s="3"/>
      <c r="M322" s="3"/>
      <c r="N322" s="3"/>
      <c r="O322" s="3"/>
      <c r="P322" s="3"/>
      <c r="Q322" s="3"/>
      <c r="R322" s="3"/>
      <c r="S322" s="3"/>
      <c r="T322" s="8"/>
      <c r="U322" s="3"/>
      <c r="V322" s="3"/>
      <c r="W322" s="3"/>
      <c r="X322" s="3"/>
      <c r="Y322" s="3"/>
      <c r="Z322" s="3"/>
    </row>
    <row r="323" ht="11.25" customHeight="1">
      <c r="A323" s="7"/>
      <c r="B323" s="14"/>
      <c r="C323" s="7"/>
      <c r="D323" s="7"/>
      <c r="E323" s="7"/>
      <c r="F323" s="3"/>
      <c r="G323" s="3"/>
      <c r="H323" s="3"/>
      <c r="I323" s="7"/>
      <c r="J323" s="1"/>
      <c r="K323" s="3"/>
      <c r="L323" s="3"/>
      <c r="M323" s="3"/>
      <c r="N323" s="3"/>
      <c r="O323" s="3"/>
      <c r="P323" s="3"/>
      <c r="Q323" s="3"/>
      <c r="R323" s="3"/>
      <c r="S323" s="3"/>
      <c r="T323" s="8"/>
      <c r="U323" s="3"/>
      <c r="V323" s="3"/>
      <c r="W323" s="3"/>
      <c r="X323" s="3"/>
      <c r="Y323" s="3"/>
      <c r="Z323" s="3"/>
    </row>
    <row r="324" ht="11.25" customHeight="1">
      <c r="A324" s="7"/>
      <c r="B324" s="14"/>
      <c r="C324" s="7"/>
      <c r="D324" s="7"/>
      <c r="E324" s="7"/>
      <c r="F324" s="3"/>
      <c r="G324" s="3"/>
      <c r="H324" s="3"/>
      <c r="I324" s="7"/>
      <c r="J324" s="1"/>
      <c r="K324" s="3"/>
      <c r="L324" s="3"/>
      <c r="M324" s="3"/>
      <c r="N324" s="3"/>
      <c r="O324" s="3"/>
      <c r="P324" s="3"/>
      <c r="Q324" s="3"/>
      <c r="R324" s="3"/>
      <c r="S324" s="3"/>
      <c r="T324" s="8"/>
      <c r="U324" s="3"/>
      <c r="V324" s="3"/>
      <c r="W324" s="3"/>
      <c r="X324" s="3"/>
      <c r="Y324" s="3"/>
      <c r="Z324" s="3"/>
    </row>
    <row r="325" ht="11.25" customHeight="1">
      <c r="A325" s="7"/>
      <c r="B325" s="14"/>
      <c r="C325" s="7"/>
      <c r="D325" s="7"/>
      <c r="E325" s="7"/>
      <c r="F325" s="3"/>
      <c r="G325" s="3"/>
      <c r="H325" s="3"/>
      <c r="I325" s="7"/>
      <c r="J325" s="1"/>
      <c r="K325" s="3"/>
      <c r="L325" s="3"/>
      <c r="M325" s="3"/>
      <c r="N325" s="3"/>
      <c r="O325" s="3"/>
      <c r="P325" s="3"/>
      <c r="Q325" s="3"/>
      <c r="R325" s="3"/>
      <c r="S325" s="3"/>
      <c r="T325" s="8"/>
      <c r="U325" s="3"/>
      <c r="V325" s="3"/>
      <c r="W325" s="3"/>
      <c r="X325" s="3"/>
      <c r="Y325" s="3"/>
      <c r="Z325" s="3"/>
    </row>
    <row r="326" ht="11.25" customHeight="1">
      <c r="A326" s="7"/>
      <c r="B326" s="14"/>
      <c r="C326" s="7"/>
      <c r="D326" s="7"/>
      <c r="E326" s="7"/>
      <c r="F326" s="3"/>
      <c r="G326" s="3"/>
      <c r="H326" s="3"/>
      <c r="I326" s="7"/>
      <c r="J326" s="1"/>
      <c r="K326" s="3"/>
      <c r="L326" s="3"/>
      <c r="M326" s="3"/>
      <c r="N326" s="3"/>
      <c r="O326" s="3"/>
      <c r="P326" s="3"/>
      <c r="Q326" s="3"/>
      <c r="R326" s="3"/>
      <c r="S326" s="3"/>
      <c r="T326" s="8"/>
      <c r="U326" s="3"/>
      <c r="V326" s="3"/>
      <c r="W326" s="3"/>
      <c r="X326" s="3"/>
      <c r="Y326" s="3"/>
      <c r="Z326" s="3"/>
    </row>
    <row r="327" ht="11.25" customHeight="1">
      <c r="A327" s="7"/>
      <c r="B327" s="14"/>
      <c r="C327" s="7"/>
      <c r="D327" s="7"/>
      <c r="E327" s="7"/>
      <c r="F327" s="3"/>
      <c r="G327" s="3"/>
      <c r="H327" s="3"/>
      <c r="I327" s="7"/>
      <c r="J327" s="1"/>
      <c r="K327" s="3"/>
      <c r="L327" s="3"/>
      <c r="M327" s="3"/>
      <c r="N327" s="3"/>
      <c r="O327" s="3"/>
      <c r="P327" s="3"/>
      <c r="Q327" s="3"/>
      <c r="R327" s="3"/>
      <c r="S327" s="3"/>
      <c r="T327" s="8"/>
      <c r="U327" s="3"/>
      <c r="V327" s="3"/>
      <c r="W327" s="3"/>
      <c r="X327" s="3"/>
      <c r="Y327" s="3"/>
      <c r="Z327" s="3"/>
    </row>
    <row r="328" ht="11.25" customHeight="1">
      <c r="A328" s="7"/>
      <c r="B328" s="14"/>
      <c r="C328" s="7"/>
      <c r="D328" s="7"/>
      <c r="E328" s="7"/>
      <c r="F328" s="3"/>
      <c r="G328" s="3"/>
      <c r="H328" s="3"/>
      <c r="I328" s="7"/>
      <c r="J328" s="1"/>
      <c r="K328" s="3"/>
      <c r="L328" s="3"/>
      <c r="M328" s="3"/>
      <c r="N328" s="3"/>
      <c r="O328" s="3"/>
      <c r="P328" s="3"/>
      <c r="Q328" s="3"/>
      <c r="R328" s="3"/>
      <c r="S328" s="3"/>
      <c r="T328" s="8"/>
      <c r="U328" s="3"/>
      <c r="V328" s="3"/>
      <c r="W328" s="3"/>
      <c r="X328" s="3"/>
      <c r="Y328" s="3"/>
      <c r="Z328" s="3"/>
    </row>
    <row r="329" ht="11.25" customHeight="1">
      <c r="A329" s="7"/>
      <c r="B329" s="14"/>
      <c r="C329" s="7"/>
      <c r="D329" s="7"/>
      <c r="E329" s="7"/>
      <c r="F329" s="3"/>
      <c r="G329" s="3"/>
      <c r="H329" s="3"/>
      <c r="I329" s="7"/>
      <c r="J329" s="1"/>
      <c r="K329" s="3"/>
      <c r="L329" s="3"/>
      <c r="M329" s="3"/>
      <c r="N329" s="3"/>
      <c r="O329" s="3"/>
      <c r="P329" s="3"/>
      <c r="Q329" s="3"/>
      <c r="R329" s="3"/>
      <c r="S329" s="3"/>
      <c r="T329" s="8"/>
      <c r="U329" s="3"/>
      <c r="V329" s="3"/>
      <c r="W329" s="3"/>
      <c r="X329" s="3"/>
      <c r="Y329" s="3"/>
      <c r="Z329" s="3"/>
    </row>
    <row r="330" ht="11.25" customHeight="1">
      <c r="A330" s="7"/>
      <c r="B330" s="14"/>
      <c r="C330" s="7"/>
      <c r="D330" s="7"/>
      <c r="E330" s="7"/>
      <c r="F330" s="3"/>
      <c r="G330" s="3"/>
      <c r="H330" s="3"/>
      <c r="I330" s="7"/>
      <c r="J330" s="1"/>
      <c r="K330" s="3"/>
      <c r="L330" s="3"/>
      <c r="M330" s="3"/>
      <c r="N330" s="3"/>
      <c r="O330" s="3"/>
      <c r="P330" s="3"/>
      <c r="Q330" s="3"/>
      <c r="R330" s="3"/>
      <c r="S330" s="3"/>
      <c r="T330" s="8"/>
      <c r="U330" s="3"/>
      <c r="V330" s="3"/>
      <c r="W330" s="3"/>
      <c r="X330" s="3"/>
      <c r="Y330" s="3"/>
      <c r="Z330" s="3"/>
    </row>
    <row r="331" ht="11.25" customHeight="1">
      <c r="A331" s="7"/>
      <c r="B331" s="14"/>
      <c r="C331" s="7"/>
      <c r="D331" s="7"/>
      <c r="E331" s="7"/>
      <c r="F331" s="3"/>
      <c r="G331" s="3"/>
      <c r="H331" s="3"/>
      <c r="I331" s="7"/>
      <c r="J331" s="1"/>
      <c r="K331" s="3"/>
      <c r="L331" s="3"/>
      <c r="M331" s="3"/>
      <c r="N331" s="3"/>
      <c r="O331" s="3"/>
      <c r="P331" s="3"/>
      <c r="Q331" s="3"/>
      <c r="R331" s="3"/>
      <c r="S331" s="3"/>
      <c r="T331" s="8"/>
      <c r="U331" s="3"/>
      <c r="V331" s="3"/>
      <c r="W331" s="3"/>
      <c r="X331" s="3"/>
      <c r="Y331" s="3"/>
      <c r="Z331" s="3"/>
    </row>
    <row r="332" ht="11.25" customHeight="1">
      <c r="A332" s="7"/>
      <c r="B332" s="14"/>
      <c r="C332" s="7"/>
      <c r="D332" s="7"/>
      <c r="E332" s="7"/>
      <c r="F332" s="3"/>
      <c r="G332" s="3"/>
      <c r="H332" s="3"/>
      <c r="I332" s="7"/>
      <c r="J332" s="1"/>
      <c r="K332" s="3"/>
      <c r="L332" s="3"/>
      <c r="M332" s="3"/>
      <c r="N332" s="3"/>
      <c r="O332" s="3"/>
      <c r="P332" s="3"/>
      <c r="Q332" s="3"/>
      <c r="R332" s="3"/>
      <c r="S332" s="3"/>
      <c r="T332" s="8"/>
      <c r="U332" s="3"/>
      <c r="V332" s="3"/>
      <c r="W332" s="3"/>
      <c r="X332" s="3"/>
      <c r="Y332" s="3"/>
      <c r="Z332" s="3"/>
    </row>
    <row r="333" ht="11.25" customHeight="1">
      <c r="A333" s="7"/>
      <c r="B333" s="14"/>
      <c r="C333" s="7"/>
      <c r="D333" s="7"/>
      <c r="E333" s="7"/>
      <c r="F333" s="3"/>
      <c r="G333" s="3"/>
      <c r="H333" s="3"/>
      <c r="I333" s="7"/>
      <c r="J333" s="1"/>
      <c r="K333" s="3"/>
      <c r="L333" s="3"/>
      <c r="M333" s="3"/>
      <c r="N333" s="3"/>
      <c r="O333" s="3"/>
      <c r="P333" s="3"/>
      <c r="Q333" s="3"/>
      <c r="R333" s="3"/>
      <c r="S333" s="3"/>
      <c r="T333" s="8"/>
      <c r="U333" s="3"/>
      <c r="V333" s="3"/>
      <c r="W333" s="3"/>
      <c r="X333" s="3"/>
      <c r="Y333" s="3"/>
      <c r="Z333" s="3"/>
    </row>
    <row r="334" ht="11.25" customHeight="1">
      <c r="A334" s="7"/>
      <c r="B334" s="14"/>
      <c r="C334" s="7"/>
      <c r="D334" s="7"/>
      <c r="E334" s="7"/>
      <c r="F334" s="3"/>
      <c r="G334" s="3"/>
      <c r="H334" s="3"/>
      <c r="I334" s="7"/>
      <c r="J334" s="1"/>
      <c r="K334" s="3"/>
      <c r="L334" s="3"/>
      <c r="M334" s="3"/>
      <c r="N334" s="3"/>
      <c r="O334" s="3"/>
      <c r="P334" s="3"/>
      <c r="Q334" s="3"/>
      <c r="R334" s="3"/>
      <c r="S334" s="3"/>
      <c r="T334" s="8"/>
      <c r="U334" s="3"/>
      <c r="V334" s="3"/>
      <c r="W334" s="3"/>
      <c r="X334" s="3"/>
      <c r="Y334" s="3"/>
      <c r="Z334" s="3"/>
    </row>
    <row r="335" ht="11.25" customHeight="1">
      <c r="A335" s="7"/>
      <c r="B335" s="14"/>
      <c r="C335" s="7"/>
      <c r="D335" s="7"/>
      <c r="E335" s="7"/>
      <c r="F335" s="3"/>
      <c r="G335" s="3"/>
      <c r="H335" s="3"/>
      <c r="I335" s="7"/>
      <c r="J335" s="1"/>
      <c r="K335" s="3"/>
      <c r="L335" s="3"/>
      <c r="M335" s="3"/>
      <c r="N335" s="3"/>
      <c r="O335" s="3"/>
      <c r="P335" s="3"/>
      <c r="Q335" s="3"/>
      <c r="R335" s="3"/>
      <c r="S335" s="3"/>
      <c r="T335" s="8"/>
      <c r="U335" s="3"/>
      <c r="V335" s="3"/>
      <c r="W335" s="3"/>
      <c r="X335" s="3"/>
      <c r="Y335" s="3"/>
      <c r="Z335" s="3"/>
    </row>
    <row r="336" ht="11.25" customHeight="1">
      <c r="A336" s="7"/>
      <c r="B336" s="14"/>
      <c r="C336" s="7"/>
      <c r="D336" s="7"/>
      <c r="E336" s="7"/>
      <c r="F336" s="3"/>
      <c r="G336" s="3"/>
      <c r="H336" s="3"/>
      <c r="I336" s="7"/>
      <c r="J336" s="1"/>
      <c r="K336" s="3"/>
      <c r="L336" s="3"/>
      <c r="M336" s="3"/>
      <c r="N336" s="3"/>
      <c r="O336" s="3"/>
      <c r="P336" s="3"/>
      <c r="Q336" s="3"/>
      <c r="R336" s="3"/>
      <c r="S336" s="3"/>
      <c r="T336" s="8"/>
      <c r="U336" s="3"/>
      <c r="V336" s="3"/>
      <c r="W336" s="3"/>
      <c r="X336" s="3"/>
      <c r="Y336" s="3"/>
      <c r="Z336" s="3"/>
    </row>
    <row r="337" ht="11.25" customHeight="1">
      <c r="A337" s="7"/>
      <c r="B337" s="14"/>
      <c r="C337" s="7"/>
      <c r="D337" s="7"/>
      <c r="E337" s="7"/>
      <c r="F337" s="3"/>
      <c r="G337" s="3"/>
      <c r="H337" s="3"/>
      <c r="I337" s="7"/>
      <c r="J337" s="1"/>
      <c r="K337" s="3"/>
      <c r="L337" s="3"/>
      <c r="M337" s="3"/>
      <c r="N337" s="3"/>
      <c r="O337" s="3"/>
      <c r="P337" s="3"/>
      <c r="Q337" s="3"/>
      <c r="R337" s="3"/>
      <c r="S337" s="3"/>
      <c r="T337" s="8"/>
      <c r="U337" s="3"/>
      <c r="V337" s="3"/>
      <c r="W337" s="3"/>
      <c r="X337" s="3"/>
      <c r="Y337" s="3"/>
      <c r="Z337" s="3"/>
    </row>
    <row r="338" ht="11.25" customHeight="1">
      <c r="A338" s="7"/>
      <c r="B338" s="14"/>
      <c r="C338" s="7"/>
      <c r="D338" s="7"/>
      <c r="E338" s="7"/>
      <c r="F338" s="3"/>
      <c r="G338" s="3"/>
      <c r="H338" s="3"/>
      <c r="I338" s="7"/>
      <c r="J338" s="1"/>
      <c r="K338" s="3"/>
      <c r="L338" s="3"/>
      <c r="M338" s="3"/>
      <c r="N338" s="3"/>
      <c r="O338" s="3"/>
      <c r="P338" s="3"/>
      <c r="Q338" s="3"/>
      <c r="R338" s="3"/>
      <c r="S338" s="3"/>
      <c r="T338" s="8"/>
      <c r="U338" s="3"/>
      <c r="V338" s="3"/>
      <c r="W338" s="3"/>
      <c r="X338" s="3"/>
      <c r="Y338" s="3"/>
      <c r="Z338" s="3"/>
    </row>
    <row r="339" ht="11.25" customHeight="1">
      <c r="A339" s="7"/>
      <c r="B339" s="14"/>
      <c r="C339" s="7"/>
      <c r="D339" s="7"/>
      <c r="E339" s="7"/>
      <c r="F339" s="3"/>
      <c r="G339" s="3"/>
      <c r="H339" s="3"/>
      <c r="I339" s="7"/>
      <c r="J339" s="1"/>
      <c r="K339" s="3"/>
      <c r="L339" s="3"/>
      <c r="M339" s="3"/>
      <c r="N339" s="3"/>
      <c r="O339" s="3"/>
      <c r="P339" s="3"/>
      <c r="Q339" s="3"/>
      <c r="R339" s="3"/>
      <c r="S339" s="3"/>
      <c r="T339" s="8"/>
      <c r="U339" s="3"/>
      <c r="V339" s="3"/>
      <c r="W339" s="3"/>
      <c r="X339" s="3"/>
      <c r="Y339" s="3"/>
      <c r="Z339" s="3"/>
    </row>
    <row r="340" ht="11.25" customHeight="1">
      <c r="A340" s="7"/>
      <c r="B340" s="14"/>
      <c r="C340" s="7"/>
      <c r="D340" s="7"/>
      <c r="E340" s="7"/>
      <c r="F340" s="3"/>
      <c r="G340" s="3"/>
      <c r="H340" s="3"/>
      <c r="I340" s="7"/>
      <c r="J340" s="1"/>
      <c r="K340" s="3"/>
      <c r="L340" s="3"/>
      <c r="M340" s="3"/>
      <c r="N340" s="3"/>
      <c r="O340" s="3"/>
      <c r="P340" s="3"/>
      <c r="Q340" s="3"/>
      <c r="R340" s="3"/>
      <c r="S340" s="3"/>
      <c r="T340" s="8"/>
      <c r="U340" s="3"/>
      <c r="V340" s="3"/>
      <c r="W340" s="3"/>
      <c r="X340" s="3"/>
      <c r="Y340" s="3"/>
      <c r="Z340" s="3"/>
    </row>
    <row r="341" ht="11.25" customHeight="1">
      <c r="A341" s="7"/>
      <c r="B341" s="14"/>
      <c r="C341" s="7"/>
      <c r="D341" s="7"/>
      <c r="E341" s="7"/>
      <c r="F341" s="3"/>
      <c r="G341" s="3"/>
      <c r="H341" s="3"/>
      <c r="I341" s="7"/>
      <c r="J341" s="1"/>
      <c r="K341" s="3"/>
      <c r="L341" s="3"/>
      <c r="M341" s="3"/>
      <c r="N341" s="3"/>
      <c r="O341" s="3"/>
      <c r="P341" s="3"/>
      <c r="Q341" s="3"/>
      <c r="R341" s="3"/>
      <c r="S341" s="3"/>
      <c r="T341" s="8"/>
      <c r="U341" s="3"/>
      <c r="V341" s="3"/>
      <c r="W341" s="3"/>
      <c r="X341" s="3"/>
      <c r="Y341" s="3"/>
      <c r="Z341" s="3"/>
    </row>
    <row r="342" ht="11.25" customHeight="1">
      <c r="A342" s="7"/>
      <c r="B342" s="14"/>
      <c r="C342" s="7"/>
      <c r="D342" s="7"/>
      <c r="E342" s="7"/>
      <c r="F342" s="3"/>
      <c r="G342" s="3"/>
      <c r="H342" s="3"/>
      <c r="I342" s="7"/>
      <c r="J342" s="1"/>
      <c r="K342" s="3"/>
      <c r="L342" s="3"/>
      <c r="M342" s="3"/>
      <c r="N342" s="3"/>
      <c r="O342" s="3"/>
      <c r="P342" s="3"/>
      <c r="Q342" s="3"/>
      <c r="R342" s="3"/>
      <c r="S342" s="3"/>
      <c r="T342" s="8"/>
      <c r="U342" s="3"/>
      <c r="V342" s="3"/>
      <c r="W342" s="3"/>
      <c r="X342" s="3"/>
      <c r="Y342" s="3"/>
      <c r="Z342" s="3"/>
    </row>
    <row r="343" ht="11.25" customHeight="1">
      <c r="A343" s="7"/>
      <c r="B343" s="14"/>
      <c r="C343" s="7"/>
      <c r="D343" s="7"/>
      <c r="E343" s="7"/>
      <c r="F343" s="3"/>
      <c r="G343" s="3"/>
      <c r="H343" s="3"/>
      <c r="I343" s="7"/>
      <c r="J343" s="1"/>
      <c r="K343" s="3"/>
      <c r="L343" s="3"/>
      <c r="M343" s="3"/>
      <c r="N343" s="3"/>
      <c r="O343" s="3"/>
      <c r="P343" s="3"/>
      <c r="Q343" s="3"/>
      <c r="R343" s="3"/>
      <c r="S343" s="3"/>
      <c r="T343" s="8"/>
      <c r="U343" s="3"/>
      <c r="V343" s="3"/>
      <c r="W343" s="3"/>
      <c r="X343" s="3"/>
      <c r="Y343" s="3"/>
      <c r="Z343" s="3"/>
    </row>
    <row r="344" ht="11.25" customHeight="1">
      <c r="A344" s="7"/>
      <c r="B344" s="14"/>
      <c r="C344" s="7"/>
      <c r="D344" s="7"/>
      <c r="E344" s="7"/>
      <c r="F344" s="3"/>
      <c r="G344" s="3"/>
      <c r="H344" s="3"/>
      <c r="I344" s="7"/>
      <c r="J344" s="1"/>
      <c r="K344" s="3"/>
      <c r="L344" s="3"/>
      <c r="M344" s="3"/>
      <c r="N344" s="3"/>
      <c r="O344" s="3"/>
      <c r="P344" s="3"/>
      <c r="Q344" s="3"/>
      <c r="R344" s="3"/>
      <c r="S344" s="3"/>
      <c r="T344" s="8"/>
      <c r="U344" s="3"/>
      <c r="V344" s="3"/>
      <c r="W344" s="3"/>
      <c r="X344" s="3"/>
      <c r="Y344" s="3"/>
      <c r="Z344" s="3"/>
    </row>
    <row r="345" ht="11.25" customHeight="1">
      <c r="A345" s="7"/>
      <c r="B345" s="14"/>
      <c r="C345" s="7"/>
      <c r="D345" s="7"/>
      <c r="E345" s="7"/>
      <c r="F345" s="3"/>
      <c r="G345" s="3"/>
      <c r="H345" s="3"/>
      <c r="I345" s="7"/>
      <c r="J345" s="1"/>
      <c r="K345" s="3"/>
      <c r="L345" s="3"/>
      <c r="M345" s="3"/>
      <c r="N345" s="3"/>
      <c r="O345" s="3"/>
      <c r="P345" s="3"/>
      <c r="Q345" s="3"/>
      <c r="R345" s="3"/>
      <c r="S345" s="3"/>
      <c r="T345" s="8"/>
      <c r="U345" s="3"/>
      <c r="V345" s="3"/>
      <c r="W345" s="3"/>
      <c r="X345" s="3"/>
      <c r="Y345" s="3"/>
      <c r="Z345" s="3"/>
    </row>
    <row r="346" ht="11.25" customHeight="1">
      <c r="A346" s="7"/>
      <c r="B346" s="14"/>
      <c r="C346" s="7"/>
      <c r="D346" s="7"/>
      <c r="E346" s="7"/>
      <c r="F346" s="3"/>
      <c r="G346" s="3"/>
      <c r="H346" s="3"/>
      <c r="I346" s="7"/>
      <c r="J346" s="1"/>
      <c r="K346" s="3"/>
      <c r="L346" s="3"/>
      <c r="M346" s="3"/>
      <c r="N346" s="3"/>
      <c r="O346" s="3"/>
      <c r="P346" s="3"/>
      <c r="Q346" s="3"/>
      <c r="R346" s="3"/>
      <c r="S346" s="3"/>
      <c r="T346" s="8"/>
      <c r="U346" s="3"/>
      <c r="V346" s="3"/>
      <c r="W346" s="3"/>
      <c r="X346" s="3"/>
      <c r="Y346" s="3"/>
      <c r="Z346" s="3"/>
    </row>
    <row r="347" ht="11.25" customHeight="1">
      <c r="A347" s="7"/>
      <c r="B347" s="14"/>
      <c r="C347" s="7"/>
      <c r="D347" s="7"/>
      <c r="E347" s="7"/>
      <c r="F347" s="3"/>
      <c r="G347" s="3"/>
      <c r="H347" s="3"/>
      <c r="I347" s="7"/>
      <c r="J347" s="1"/>
      <c r="K347" s="3"/>
      <c r="L347" s="3"/>
      <c r="M347" s="3"/>
      <c r="N347" s="3"/>
      <c r="O347" s="3"/>
      <c r="P347" s="3"/>
      <c r="Q347" s="3"/>
      <c r="R347" s="3"/>
      <c r="S347" s="3"/>
      <c r="T347" s="8"/>
      <c r="U347" s="3"/>
      <c r="V347" s="3"/>
      <c r="W347" s="3"/>
      <c r="X347" s="3"/>
      <c r="Y347" s="3"/>
      <c r="Z347" s="3"/>
    </row>
    <row r="348" ht="11.25" customHeight="1">
      <c r="A348" s="7"/>
      <c r="B348" s="14"/>
      <c r="C348" s="7"/>
      <c r="D348" s="7"/>
      <c r="E348" s="7"/>
      <c r="F348" s="3"/>
      <c r="G348" s="3"/>
      <c r="H348" s="3"/>
      <c r="I348" s="7"/>
      <c r="J348" s="1"/>
      <c r="K348" s="3"/>
      <c r="L348" s="3"/>
      <c r="M348" s="3"/>
      <c r="N348" s="3"/>
      <c r="O348" s="3"/>
      <c r="P348" s="3"/>
      <c r="Q348" s="3"/>
      <c r="R348" s="3"/>
      <c r="S348" s="3"/>
      <c r="T348" s="8"/>
      <c r="U348" s="3"/>
      <c r="V348" s="3"/>
      <c r="W348" s="3"/>
      <c r="X348" s="3"/>
      <c r="Y348" s="3"/>
      <c r="Z348" s="3"/>
    </row>
    <row r="349" ht="11.25" customHeight="1">
      <c r="A349" s="7"/>
      <c r="B349" s="14"/>
      <c r="C349" s="7"/>
      <c r="D349" s="7"/>
      <c r="E349" s="7"/>
      <c r="F349" s="3"/>
      <c r="G349" s="3"/>
      <c r="H349" s="3"/>
      <c r="I349" s="7"/>
      <c r="J349" s="1"/>
      <c r="K349" s="3"/>
      <c r="L349" s="3"/>
      <c r="M349" s="3"/>
      <c r="N349" s="3"/>
      <c r="O349" s="3"/>
      <c r="P349" s="3"/>
      <c r="Q349" s="3"/>
      <c r="R349" s="3"/>
      <c r="S349" s="3"/>
      <c r="T349" s="8"/>
      <c r="U349" s="3"/>
      <c r="V349" s="3"/>
      <c r="W349" s="3"/>
      <c r="X349" s="3"/>
      <c r="Y349" s="3"/>
      <c r="Z349" s="3"/>
    </row>
    <row r="350" ht="11.25" customHeight="1">
      <c r="A350" s="7"/>
      <c r="B350" s="14"/>
      <c r="C350" s="7"/>
      <c r="D350" s="7"/>
      <c r="E350" s="7"/>
      <c r="F350" s="3"/>
      <c r="G350" s="3"/>
      <c r="H350" s="3"/>
      <c r="I350" s="7"/>
      <c r="J350" s="1"/>
      <c r="K350" s="3"/>
      <c r="L350" s="3"/>
      <c r="M350" s="3"/>
      <c r="N350" s="3"/>
      <c r="O350" s="3"/>
      <c r="P350" s="3"/>
      <c r="Q350" s="3"/>
      <c r="R350" s="3"/>
      <c r="S350" s="3"/>
      <c r="T350" s="8"/>
      <c r="U350" s="3"/>
      <c r="V350" s="3"/>
      <c r="W350" s="3"/>
      <c r="X350" s="3"/>
      <c r="Y350" s="3"/>
      <c r="Z350" s="3"/>
    </row>
    <row r="351" ht="11.25" customHeight="1">
      <c r="A351" s="7"/>
      <c r="B351" s="14"/>
      <c r="C351" s="7"/>
      <c r="D351" s="7"/>
      <c r="E351" s="7"/>
      <c r="F351" s="3"/>
      <c r="G351" s="3"/>
      <c r="H351" s="3"/>
      <c r="I351" s="7"/>
      <c r="J351" s="1"/>
      <c r="K351" s="3"/>
      <c r="L351" s="3"/>
      <c r="M351" s="3"/>
      <c r="N351" s="3"/>
      <c r="O351" s="3"/>
      <c r="P351" s="3"/>
      <c r="Q351" s="3"/>
      <c r="R351" s="3"/>
      <c r="S351" s="3"/>
      <c r="T351" s="8"/>
      <c r="U351" s="3"/>
      <c r="V351" s="3"/>
      <c r="W351" s="3"/>
      <c r="X351" s="3"/>
      <c r="Y351" s="3"/>
      <c r="Z351" s="3"/>
    </row>
    <row r="352" ht="11.25" customHeight="1">
      <c r="A352" s="7"/>
      <c r="B352" s="14"/>
      <c r="C352" s="7"/>
      <c r="D352" s="7"/>
      <c r="E352" s="7"/>
      <c r="F352" s="3"/>
      <c r="G352" s="3"/>
      <c r="H352" s="3"/>
      <c r="I352" s="7"/>
      <c r="J352" s="1"/>
      <c r="K352" s="3"/>
      <c r="L352" s="3"/>
      <c r="M352" s="3"/>
      <c r="N352" s="3"/>
      <c r="O352" s="3"/>
      <c r="P352" s="3"/>
      <c r="Q352" s="3"/>
      <c r="R352" s="3"/>
      <c r="S352" s="3"/>
      <c r="T352" s="8"/>
      <c r="U352" s="3"/>
      <c r="V352" s="3"/>
      <c r="W352" s="3"/>
      <c r="X352" s="3"/>
      <c r="Y352" s="3"/>
      <c r="Z352" s="3"/>
    </row>
    <row r="353" ht="11.25" customHeight="1">
      <c r="A353" s="7"/>
      <c r="B353" s="14"/>
      <c r="C353" s="7"/>
      <c r="D353" s="7"/>
      <c r="E353" s="7"/>
      <c r="F353" s="3"/>
      <c r="G353" s="3"/>
      <c r="H353" s="3"/>
      <c r="I353" s="7"/>
      <c r="J353" s="1"/>
      <c r="K353" s="3"/>
      <c r="L353" s="3"/>
      <c r="M353" s="3"/>
      <c r="N353" s="3"/>
      <c r="O353" s="3"/>
      <c r="P353" s="3"/>
      <c r="Q353" s="3"/>
      <c r="R353" s="3"/>
      <c r="S353" s="3"/>
      <c r="T353" s="8"/>
      <c r="U353" s="3"/>
      <c r="V353" s="3"/>
      <c r="W353" s="3"/>
      <c r="X353" s="3"/>
      <c r="Y353" s="3"/>
      <c r="Z353" s="3"/>
    </row>
    <row r="354" ht="11.25" customHeight="1">
      <c r="A354" s="7"/>
      <c r="B354" s="14"/>
      <c r="C354" s="7"/>
      <c r="D354" s="7"/>
      <c r="E354" s="7"/>
      <c r="F354" s="3"/>
      <c r="G354" s="3"/>
      <c r="H354" s="3"/>
      <c r="I354" s="7"/>
      <c r="J354" s="1"/>
      <c r="K354" s="3"/>
      <c r="L354" s="3"/>
      <c r="M354" s="3"/>
      <c r="N354" s="3"/>
      <c r="O354" s="3"/>
      <c r="P354" s="3"/>
      <c r="Q354" s="3"/>
      <c r="R354" s="3"/>
      <c r="S354" s="3"/>
      <c r="T354" s="8"/>
      <c r="U354" s="3"/>
      <c r="V354" s="3"/>
      <c r="W354" s="3"/>
      <c r="X354" s="3"/>
      <c r="Y354" s="3"/>
      <c r="Z354" s="3"/>
    </row>
    <row r="355" ht="11.25" customHeight="1">
      <c r="A355" s="7"/>
      <c r="B355" s="14"/>
      <c r="C355" s="7"/>
      <c r="D355" s="7"/>
      <c r="E355" s="7"/>
      <c r="F355" s="3"/>
      <c r="G355" s="3"/>
      <c r="H355" s="3"/>
      <c r="I355" s="7"/>
      <c r="J355" s="1"/>
      <c r="K355" s="3"/>
      <c r="L355" s="3"/>
      <c r="M355" s="3"/>
      <c r="N355" s="3"/>
      <c r="O355" s="3"/>
      <c r="P355" s="3"/>
      <c r="Q355" s="3"/>
      <c r="R355" s="3"/>
      <c r="S355" s="3"/>
      <c r="T355" s="8"/>
      <c r="U355" s="3"/>
      <c r="V355" s="3"/>
      <c r="W355" s="3"/>
      <c r="X355" s="3"/>
      <c r="Y355" s="3"/>
      <c r="Z355" s="3"/>
    </row>
    <row r="356" ht="11.25" customHeight="1">
      <c r="A356" s="7"/>
      <c r="B356" s="14"/>
      <c r="C356" s="7"/>
      <c r="D356" s="7"/>
      <c r="E356" s="7"/>
      <c r="F356" s="3"/>
      <c r="G356" s="3"/>
      <c r="H356" s="3"/>
      <c r="I356" s="7"/>
      <c r="J356" s="1"/>
      <c r="K356" s="3"/>
      <c r="L356" s="3"/>
      <c r="M356" s="3"/>
      <c r="N356" s="3"/>
      <c r="O356" s="3"/>
      <c r="P356" s="3"/>
      <c r="Q356" s="3"/>
      <c r="R356" s="3"/>
      <c r="S356" s="3"/>
      <c r="T356" s="8"/>
      <c r="U356" s="3"/>
      <c r="V356" s="3"/>
      <c r="W356" s="3"/>
      <c r="X356" s="3"/>
      <c r="Y356" s="3"/>
      <c r="Z356" s="3"/>
    </row>
    <row r="357" ht="11.25" customHeight="1">
      <c r="A357" s="7"/>
      <c r="B357" s="14"/>
      <c r="C357" s="7"/>
      <c r="D357" s="7"/>
      <c r="E357" s="7"/>
      <c r="F357" s="3"/>
      <c r="G357" s="3"/>
      <c r="H357" s="3"/>
      <c r="I357" s="7"/>
      <c r="J357" s="1"/>
      <c r="K357" s="3"/>
      <c r="L357" s="3"/>
      <c r="M357" s="3"/>
      <c r="N357" s="3"/>
      <c r="O357" s="3"/>
      <c r="P357" s="3"/>
      <c r="Q357" s="3"/>
      <c r="R357" s="3"/>
      <c r="S357" s="3"/>
      <c r="T357" s="8"/>
      <c r="U357" s="3"/>
      <c r="V357" s="3"/>
      <c r="W357" s="3"/>
      <c r="X357" s="3"/>
      <c r="Y357" s="3"/>
      <c r="Z357" s="3"/>
    </row>
    <row r="358" ht="11.25" customHeight="1">
      <c r="A358" s="7"/>
      <c r="B358" s="14"/>
      <c r="C358" s="7"/>
      <c r="D358" s="7"/>
      <c r="E358" s="7"/>
      <c r="F358" s="3"/>
      <c r="G358" s="3"/>
      <c r="H358" s="3"/>
      <c r="I358" s="7"/>
      <c r="J358" s="1"/>
      <c r="K358" s="3"/>
      <c r="L358" s="3"/>
      <c r="M358" s="3"/>
      <c r="N358" s="3"/>
      <c r="O358" s="3"/>
      <c r="P358" s="3"/>
      <c r="Q358" s="3"/>
      <c r="R358" s="3"/>
      <c r="S358" s="3"/>
      <c r="T358" s="8"/>
      <c r="U358" s="3"/>
      <c r="V358" s="3"/>
      <c r="W358" s="3"/>
      <c r="X358" s="3"/>
      <c r="Y358" s="3"/>
      <c r="Z358" s="3"/>
    </row>
    <row r="359" ht="11.25" customHeight="1">
      <c r="A359" s="7"/>
      <c r="B359" s="14"/>
      <c r="C359" s="7"/>
      <c r="D359" s="7"/>
      <c r="E359" s="7"/>
      <c r="F359" s="3"/>
      <c r="G359" s="3"/>
      <c r="H359" s="3"/>
      <c r="I359" s="7"/>
      <c r="J359" s="1"/>
      <c r="K359" s="3"/>
      <c r="L359" s="3"/>
      <c r="M359" s="3"/>
      <c r="N359" s="3"/>
      <c r="O359" s="3"/>
      <c r="P359" s="3"/>
      <c r="Q359" s="3"/>
      <c r="R359" s="3"/>
      <c r="S359" s="3"/>
      <c r="T359" s="8"/>
      <c r="U359" s="3"/>
      <c r="V359" s="3"/>
      <c r="W359" s="3"/>
      <c r="X359" s="3"/>
      <c r="Y359" s="3"/>
      <c r="Z359" s="3"/>
    </row>
    <row r="360" ht="11.25" customHeight="1">
      <c r="A360" s="7"/>
      <c r="B360" s="14"/>
      <c r="C360" s="7"/>
      <c r="D360" s="7"/>
      <c r="E360" s="7"/>
      <c r="F360" s="3"/>
      <c r="G360" s="3"/>
      <c r="H360" s="3"/>
      <c r="I360" s="7"/>
      <c r="J360" s="1"/>
      <c r="K360" s="3"/>
      <c r="L360" s="3"/>
      <c r="M360" s="3"/>
      <c r="N360" s="3"/>
      <c r="O360" s="3"/>
      <c r="P360" s="3"/>
      <c r="Q360" s="3"/>
      <c r="R360" s="3"/>
      <c r="S360" s="3"/>
      <c r="T360" s="8"/>
      <c r="U360" s="3"/>
      <c r="V360" s="3"/>
      <c r="W360" s="3"/>
      <c r="X360" s="3"/>
      <c r="Y360" s="3"/>
      <c r="Z360" s="3"/>
    </row>
    <row r="361" ht="11.25" customHeight="1">
      <c r="A361" s="7"/>
      <c r="B361" s="14"/>
      <c r="C361" s="7"/>
      <c r="D361" s="7"/>
      <c r="E361" s="7"/>
      <c r="F361" s="3"/>
      <c r="G361" s="3"/>
      <c r="H361" s="3"/>
      <c r="I361" s="7"/>
      <c r="J361" s="1"/>
      <c r="K361" s="3"/>
      <c r="L361" s="3"/>
      <c r="M361" s="3"/>
      <c r="N361" s="3"/>
      <c r="O361" s="3"/>
      <c r="P361" s="3"/>
      <c r="Q361" s="3"/>
      <c r="R361" s="3"/>
      <c r="S361" s="3"/>
      <c r="T361" s="8"/>
      <c r="U361" s="3"/>
      <c r="V361" s="3"/>
      <c r="W361" s="3"/>
      <c r="X361" s="3"/>
      <c r="Y361" s="3"/>
      <c r="Z361" s="3"/>
    </row>
    <row r="362" ht="11.25" customHeight="1">
      <c r="A362" s="7"/>
      <c r="B362" s="14"/>
      <c r="C362" s="7"/>
      <c r="D362" s="7"/>
      <c r="E362" s="7"/>
      <c r="F362" s="3"/>
      <c r="G362" s="3"/>
      <c r="H362" s="3"/>
      <c r="I362" s="7"/>
      <c r="J362" s="1"/>
      <c r="K362" s="3"/>
      <c r="L362" s="3"/>
      <c r="M362" s="3"/>
      <c r="N362" s="3"/>
      <c r="O362" s="3"/>
      <c r="P362" s="3"/>
      <c r="Q362" s="3"/>
      <c r="R362" s="3"/>
      <c r="S362" s="3"/>
      <c r="T362" s="8"/>
      <c r="U362" s="3"/>
      <c r="V362" s="3"/>
      <c r="W362" s="3"/>
      <c r="X362" s="3"/>
      <c r="Y362" s="3"/>
      <c r="Z362" s="3"/>
    </row>
    <row r="363" ht="11.25" customHeight="1">
      <c r="A363" s="7"/>
      <c r="B363" s="14"/>
      <c r="C363" s="7"/>
      <c r="D363" s="7"/>
      <c r="E363" s="7"/>
      <c r="F363" s="3"/>
      <c r="G363" s="3"/>
      <c r="H363" s="3"/>
      <c r="I363" s="7"/>
      <c r="J363" s="1"/>
      <c r="K363" s="3"/>
      <c r="L363" s="3"/>
      <c r="M363" s="3"/>
      <c r="N363" s="3"/>
      <c r="O363" s="3"/>
      <c r="P363" s="3"/>
      <c r="Q363" s="3"/>
      <c r="R363" s="3"/>
      <c r="S363" s="3"/>
      <c r="T363" s="8"/>
      <c r="U363" s="3"/>
      <c r="V363" s="3"/>
      <c r="W363" s="3"/>
      <c r="X363" s="3"/>
      <c r="Y363" s="3"/>
      <c r="Z363" s="3"/>
    </row>
    <row r="364" ht="11.25" customHeight="1">
      <c r="A364" s="7"/>
      <c r="B364" s="14"/>
      <c r="C364" s="7"/>
      <c r="D364" s="7"/>
      <c r="E364" s="7"/>
      <c r="F364" s="3"/>
      <c r="G364" s="3"/>
      <c r="H364" s="3"/>
      <c r="I364" s="7"/>
      <c r="J364" s="1"/>
      <c r="K364" s="3"/>
      <c r="L364" s="3"/>
      <c r="M364" s="3"/>
      <c r="N364" s="3"/>
      <c r="O364" s="3"/>
      <c r="P364" s="3"/>
      <c r="Q364" s="3"/>
      <c r="R364" s="3"/>
      <c r="S364" s="3"/>
      <c r="T364" s="8"/>
      <c r="U364" s="3"/>
      <c r="V364" s="3"/>
      <c r="W364" s="3"/>
      <c r="X364" s="3"/>
      <c r="Y364" s="3"/>
      <c r="Z364" s="3"/>
    </row>
    <row r="365" ht="11.25" customHeight="1">
      <c r="A365" s="7"/>
      <c r="B365" s="14"/>
      <c r="C365" s="7"/>
      <c r="D365" s="7"/>
      <c r="E365" s="7"/>
      <c r="F365" s="3"/>
      <c r="G365" s="3"/>
      <c r="H365" s="3"/>
      <c r="I365" s="7"/>
      <c r="J365" s="1"/>
      <c r="K365" s="3"/>
      <c r="L365" s="3"/>
      <c r="M365" s="3"/>
      <c r="N365" s="3"/>
      <c r="O365" s="3"/>
      <c r="P365" s="3"/>
      <c r="Q365" s="3"/>
      <c r="R365" s="3"/>
      <c r="S365" s="3"/>
      <c r="T365" s="8"/>
      <c r="U365" s="3"/>
      <c r="V365" s="3"/>
      <c r="W365" s="3"/>
      <c r="X365" s="3"/>
      <c r="Y365" s="3"/>
      <c r="Z365" s="3"/>
    </row>
    <row r="366" ht="11.25" customHeight="1">
      <c r="A366" s="7"/>
      <c r="B366" s="14"/>
      <c r="C366" s="7"/>
      <c r="D366" s="7"/>
      <c r="E366" s="7"/>
      <c r="F366" s="3"/>
      <c r="G366" s="3"/>
      <c r="H366" s="3"/>
      <c r="I366" s="7"/>
      <c r="J366" s="1"/>
      <c r="K366" s="3"/>
      <c r="L366" s="3"/>
      <c r="M366" s="3"/>
      <c r="N366" s="3"/>
      <c r="O366" s="3"/>
      <c r="P366" s="3"/>
      <c r="Q366" s="3"/>
      <c r="R366" s="3"/>
      <c r="S366" s="3"/>
      <c r="T366" s="8"/>
      <c r="U366" s="3"/>
      <c r="V366" s="3"/>
      <c r="W366" s="3"/>
      <c r="X366" s="3"/>
      <c r="Y366" s="3"/>
      <c r="Z366" s="3"/>
    </row>
    <row r="367" ht="11.25" customHeight="1">
      <c r="A367" s="7"/>
      <c r="B367" s="14"/>
      <c r="C367" s="7"/>
      <c r="D367" s="7"/>
      <c r="E367" s="7"/>
      <c r="F367" s="3"/>
      <c r="G367" s="3"/>
      <c r="H367" s="3"/>
      <c r="I367" s="7"/>
      <c r="J367" s="1"/>
      <c r="K367" s="3"/>
      <c r="L367" s="3"/>
      <c r="M367" s="3"/>
      <c r="N367" s="3"/>
      <c r="O367" s="3"/>
      <c r="P367" s="3"/>
      <c r="Q367" s="3"/>
      <c r="R367" s="3"/>
      <c r="S367" s="3"/>
      <c r="T367" s="8"/>
      <c r="U367" s="3"/>
      <c r="V367" s="3"/>
      <c r="W367" s="3"/>
      <c r="X367" s="3"/>
      <c r="Y367" s="3"/>
      <c r="Z367" s="3"/>
    </row>
    <row r="368" ht="11.25" customHeight="1">
      <c r="A368" s="7"/>
      <c r="B368" s="14"/>
      <c r="C368" s="7"/>
      <c r="D368" s="7"/>
      <c r="E368" s="7"/>
      <c r="F368" s="3"/>
      <c r="G368" s="3"/>
      <c r="H368" s="3"/>
      <c r="I368" s="7"/>
      <c r="J368" s="1"/>
      <c r="K368" s="3"/>
      <c r="L368" s="3"/>
      <c r="M368" s="3"/>
      <c r="N368" s="3"/>
      <c r="O368" s="3"/>
      <c r="P368" s="3"/>
      <c r="Q368" s="3"/>
      <c r="R368" s="3"/>
      <c r="S368" s="3"/>
      <c r="T368" s="8"/>
      <c r="U368" s="3"/>
      <c r="V368" s="3"/>
      <c r="W368" s="3"/>
      <c r="X368" s="3"/>
      <c r="Y368" s="3"/>
      <c r="Z368" s="3"/>
    </row>
    <row r="369" ht="11.25" customHeight="1">
      <c r="A369" s="7"/>
      <c r="B369" s="14"/>
      <c r="C369" s="7"/>
      <c r="D369" s="7"/>
      <c r="E369" s="7"/>
      <c r="F369" s="3"/>
      <c r="G369" s="3"/>
      <c r="H369" s="3"/>
      <c r="I369" s="7"/>
      <c r="J369" s="1"/>
      <c r="K369" s="3"/>
      <c r="L369" s="3"/>
      <c r="M369" s="3"/>
      <c r="N369" s="3"/>
      <c r="O369" s="3"/>
      <c r="P369" s="3"/>
      <c r="Q369" s="3"/>
      <c r="R369" s="3"/>
      <c r="S369" s="3"/>
      <c r="T369" s="8"/>
      <c r="U369" s="3"/>
      <c r="V369" s="3"/>
      <c r="W369" s="3"/>
      <c r="X369" s="3"/>
      <c r="Y369" s="3"/>
      <c r="Z369" s="3"/>
    </row>
    <row r="370" ht="11.25" customHeight="1">
      <c r="A370" s="7"/>
      <c r="B370" s="14"/>
      <c r="C370" s="7"/>
      <c r="D370" s="7"/>
      <c r="E370" s="7"/>
      <c r="F370" s="3"/>
      <c r="G370" s="3"/>
      <c r="H370" s="3"/>
      <c r="I370" s="7"/>
      <c r="J370" s="1"/>
      <c r="K370" s="3"/>
      <c r="L370" s="3"/>
      <c r="M370" s="3"/>
      <c r="N370" s="3"/>
      <c r="O370" s="3"/>
      <c r="P370" s="3"/>
      <c r="Q370" s="3"/>
      <c r="R370" s="3"/>
      <c r="S370" s="3"/>
      <c r="T370" s="8"/>
      <c r="U370" s="3"/>
      <c r="V370" s="3"/>
      <c r="W370" s="3"/>
      <c r="X370" s="3"/>
      <c r="Y370" s="3"/>
      <c r="Z370" s="3"/>
    </row>
    <row r="371" ht="11.25" customHeight="1">
      <c r="A371" s="7"/>
      <c r="B371" s="14"/>
      <c r="C371" s="7"/>
      <c r="D371" s="7"/>
      <c r="E371" s="7"/>
      <c r="F371" s="3"/>
      <c r="G371" s="3"/>
      <c r="H371" s="3"/>
      <c r="I371" s="7"/>
      <c r="J371" s="1"/>
      <c r="K371" s="3"/>
      <c r="L371" s="3"/>
      <c r="M371" s="3"/>
      <c r="N371" s="3"/>
      <c r="O371" s="3"/>
      <c r="P371" s="3"/>
      <c r="Q371" s="3"/>
      <c r="R371" s="3"/>
      <c r="S371" s="3"/>
      <c r="T371" s="8"/>
      <c r="U371" s="3"/>
      <c r="V371" s="3"/>
      <c r="W371" s="3"/>
      <c r="X371" s="3"/>
      <c r="Y371" s="3"/>
      <c r="Z371" s="3"/>
    </row>
    <row r="372" ht="11.25" customHeight="1">
      <c r="A372" s="7"/>
      <c r="B372" s="14"/>
      <c r="C372" s="7"/>
      <c r="D372" s="7"/>
      <c r="E372" s="7"/>
      <c r="F372" s="3"/>
      <c r="G372" s="3"/>
      <c r="H372" s="3"/>
      <c r="I372" s="7"/>
      <c r="J372" s="1"/>
      <c r="K372" s="3"/>
      <c r="L372" s="3"/>
      <c r="M372" s="3"/>
      <c r="N372" s="3"/>
      <c r="O372" s="3"/>
      <c r="P372" s="3"/>
      <c r="Q372" s="3"/>
      <c r="R372" s="3"/>
      <c r="S372" s="3"/>
      <c r="T372" s="8"/>
      <c r="U372" s="3"/>
      <c r="V372" s="3"/>
      <c r="W372" s="3"/>
      <c r="X372" s="3"/>
      <c r="Y372" s="3"/>
      <c r="Z372" s="3"/>
    </row>
    <row r="373" ht="11.25" customHeight="1">
      <c r="A373" s="7"/>
      <c r="B373" s="14"/>
      <c r="C373" s="7"/>
      <c r="D373" s="7"/>
      <c r="E373" s="7"/>
      <c r="F373" s="3"/>
      <c r="G373" s="3"/>
      <c r="H373" s="3"/>
      <c r="I373" s="7"/>
      <c r="J373" s="1"/>
      <c r="K373" s="3"/>
      <c r="L373" s="3"/>
      <c r="M373" s="3"/>
      <c r="N373" s="3"/>
      <c r="O373" s="3"/>
      <c r="P373" s="3"/>
      <c r="Q373" s="3"/>
      <c r="R373" s="3"/>
      <c r="S373" s="3"/>
      <c r="T373" s="8"/>
      <c r="U373" s="3"/>
      <c r="V373" s="3"/>
      <c r="W373" s="3"/>
      <c r="X373" s="3"/>
      <c r="Y373" s="3"/>
      <c r="Z373" s="3"/>
    </row>
    <row r="374" ht="11.25" customHeight="1">
      <c r="A374" s="7"/>
      <c r="B374" s="14"/>
      <c r="C374" s="7"/>
      <c r="D374" s="7"/>
      <c r="E374" s="7"/>
      <c r="F374" s="3"/>
      <c r="G374" s="3"/>
      <c r="H374" s="3"/>
      <c r="I374" s="7"/>
      <c r="J374" s="1"/>
      <c r="K374" s="3"/>
      <c r="L374" s="3"/>
      <c r="M374" s="3"/>
      <c r="N374" s="3"/>
      <c r="O374" s="3"/>
      <c r="P374" s="3"/>
      <c r="Q374" s="3"/>
      <c r="R374" s="3"/>
      <c r="S374" s="3"/>
      <c r="T374" s="8"/>
      <c r="U374" s="3"/>
      <c r="V374" s="3"/>
      <c r="W374" s="3"/>
      <c r="X374" s="3"/>
      <c r="Y374" s="3"/>
      <c r="Z374" s="3"/>
    </row>
    <row r="375" ht="11.25" customHeight="1">
      <c r="A375" s="7"/>
      <c r="B375" s="14"/>
      <c r="C375" s="7"/>
      <c r="D375" s="7"/>
      <c r="E375" s="7"/>
      <c r="F375" s="3"/>
      <c r="G375" s="3"/>
      <c r="H375" s="3"/>
      <c r="I375" s="7"/>
      <c r="J375" s="1"/>
      <c r="K375" s="3"/>
      <c r="L375" s="3"/>
      <c r="M375" s="3"/>
      <c r="N375" s="3"/>
      <c r="O375" s="3"/>
      <c r="P375" s="3"/>
      <c r="Q375" s="3"/>
      <c r="R375" s="3"/>
      <c r="S375" s="3"/>
      <c r="T375" s="8"/>
      <c r="U375" s="3"/>
      <c r="V375" s="3"/>
      <c r="W375" s="3"/>
      <c r="X375" s="3"/>
      <c r="Y375" s="3"/>
      <c r="Z375" s="3"/>
    </row>
    <row r="376" ht="11.25" customHeight="1">
      <c r="A376" s="7"/>
      <c r="B376" s="14"/>
      <c r="C376" s="7"/>
      <c r="D376" s="7"/>
      <c r="E376" s="7"/>
      <c r="F376" s="3"/>
      <c r="G376" s="3"/>
      <c r="H376" s="3"/>
      <c r="I376" s="7"/>
      <c r="J376" s="1"/>
      <c r="K376" s="3"/>
      <c r="L376" s="3"/>
      <c r="M376" s="3"/>
      <c r="N376" s="3"/>
      <c r="O376" s="3"/>
      <c r="P376" s="3"/>
      <c r="Q376" s="3"/>
      <c r="R376" s="3"/>
      <c r="S376" s="3"/>
      <c r="T376" s="8"/>
      <c r="U376" s="3"/>
      <c r="V376" s="3"/>
      <c r="W376" s="3"/>
      <c r="X376" s="3"/>
      <c r="Y376" s="3"/>
      <c r="Z376" s="3"/>
    </row>
    <row r="377" ht="11.25" customHeight="1">
      <c r="A377" s="7"/>
      <c r="B377" s="14"/>
      <c r="C377" s="7"/>
      <c r="D377" s="7"/>
      <c r="E377" s="7"/>
      <c r="F377" s="3"/>
      <c r="G377" s="3"/>
      <c r="H377" s="3"/>
      <c r="I377" s="7"/>
      <c r="J377" s="1"/>
      <c r="K377" s="3"/>
      <c r="L377" s="3"/>
      <c r="M377" s="3"/>
      <c r="N377" s="3"/>
      <c r="O377" s="3"/>
      <c r="P377" s="3"/>
      <c r="Q377" s="3"/>
      <c r="R377" s="3"/>
      <c r="S377" s="3"/>
      <c r="T377" s="8"/>
      <c r="U377" s="3"/>
      <c r="V377" s="3"/>
      <c r="W377" s="3"/>
      <c r="X377" s="3"/>
      <c r="Y377" s="3"/>
      <c r="Z377" s="3"/>
    </row>
    <row r="378" ht="11.25" customHeight="1">
      <c r="A378" s="7"/>
      <c r="B378" s="14"/>
      <c r="C378" s="7"/>
      <c r="D378" s="7"/>
      <c r="E378" s="7"/>
      <c r="F378" s="3"/>
      <c r="G378" s="3"/>
      <c r="H378" s="3"/>
      <c r="I378" s="7"/>
      <c r="J378" s="1"/>
      <c r="K378" s="3"/>
      <c r="L378" s="3"/>
      <c r="M378" s="3"/>
      <c r="N378" s="3"/>
      <c r="O378" s="3"/>
      <c r="P378" s="3"/>
      <c r="Q378" s="3"/>
      <c r="R378" s="3"/>
      <c r="S378" s="3"/>
      <c r="T378" s="8"/>
      <c r="U378" s="3"/>
      <c r="V378" s="3"/>
      <c r="W378" s="3"/>
      <c r="X378" s="3"/>
      <c r="Y378" s="3"/>
      <c r="Z378" s="3"/>
    </row>
    <row r="379" ht="11.25" customHeight="1">
      <c r="A379" s="7"/>
      <c r="B379" s="14"/>
      <c r="C379" s="7"/>
      <c r="D379" s="7"/>
      <c r="E379" s="7"/>
      <c r="F379" s="3"/>
      <c r="G379" s="3"/>
      <c r="H379" s="3"/>
      <c r="I379" s="7"/>
      <c r="J379" s="1"/>
      <c r="K379" s="3"/>
      <c r="L379" s="3"/>
      <c r="M379" s="3"/>
      <c r="N379" s="3"/>
      <c r="O379" s="3"/>
      <c r="P379" s="3"/>
      <c r="Q379" s="3"/>
      <c r="R379" s="3"/>
      <c r="S379" s="3"/>
      <c r="T379" s="8"/>
      <c r="U379" s="3"/>
      <c r="V379" s="3"/>
      <c r="W379" s="3"/>
      <c r="X379" s="3"/>
      <c r="Y379" s="3"/>
      <c r="Z379" s="3"/>
    </row>
    <row r="380" ht="11.25" customHeight="1">
      <c r="A380" s="7"/>
      <c r="B380" s="14"/>
      <c r="C380" s="7"/>
      <c r="D380" s="7"/>
      <c r="E380" s="7"/>
      <c r="F380" s="3"/>
      <c r="G380" s="3"/>
      <c r="H380" s="3"/>
      <c r="I380" s="7"/>
      <c r="J380" s="1"/>
      <c r="K380" s="3"/>
      <c r="L380" s="3"/>
      <c r="M380" s="3"/>
      <c r="N380" s="3"/>
      <c r="O380" s="3"/>
      <c r="P380" s="3"/>
      <c r="Q380" s="3"/>
      <c r="R380" s="3"/>
      <c r="S380" s="3"/>
      <c r="T380" s="8"/>
      <c r="U380" s="3"/>
      <c r="V380" s="3"/>
      <c r="W380" s="3"/>
      <c r="X380" s="3"/>
      <c r="Y380" s="3"/>
      <c r="Z380" s="3"/>
    </row>
    <row r="381" ht="11.25" customHeight="1">
      <c r="A381" s="7"/>
      <c r="B381" s="14"/>
      <c r="C381" s="7"/>
      <c r="D381" s="7"/>
      <c r="E381" s="7"/>
      <c r="F381" s="3"/>
      <c r="G381" s="3"/>
      <c r="H381" s="3"/>
      <c r="I381" s="7"/>
      <c r="J381" s="1"/>
      <c r="K381" s="3"/>
      <c r="L381" s="3"/>
      <c r="M381" s="3"/>
      <c r="N381" s="3"/>
      <c r="O381" s="3"/>
      <c r="P381" s="3"/>
      <c r="Q381" s="3"/>
      <c r="R381" s="3"/>
      <c r="S381" s="3"/>
      <c r="T381" s="8"/>
      <c r="U381" s="3"/>
      <c r="V381" s="3"/>
      <c r="W381" s="3"/>
      <c r="X381" s="3"/>
      <c r="Y381" s="3"/>
      <c r="Z381" s="3"/>
    </row>
    <row r="382" ht="11.25" customHeight="1">
      <c r="A382" s="7"/>
      <c r="B382" s="14"/>
      <c r="C382" s="7"/>
      <c r="D382" s="7"/>
      <c r="E382" s="7"/>
      <c r="F382" s="3"/>
      <c r="G382" s="3"/>
      <c r="H382" s="3"/>
      <c r="I382" s="7"/>
      <c r="J382" s="1"/>
      <c r="K382" s="3"/>
      <c r="L382" s="3"/>
      <c r="M382" s="3"/>
      <c r="N382" s="3"/>
      <c r="O382" s="3"/>
      <c r="P382" s="3"/>
      <c r="Q382" s="3"/>
      <c r="R382" s="3"/>
      <c r="S382" s="3"/>
      <c r="T382" s="8"/>
      <c r="U382" s="3"/>
      <c r="V382" s="3"/>
      <c r="W382" s="3"/>
      <c r="X382" s="3"/>
      <c r="Y382" s="3"/>
      <c r="Z382" s="3"/>
    </row>
    <row r="383" ht="11.25" customHeight="1">
      <c r="A383" s="7"/>
      <c r="B383" s="14"/>
      <c r="C383" s="7"/>
      <c r="D383" s="7"/>
      <c r="E383" s="7"/>
      <c r="F383" s="3"/>
      <c r="G383" s="3"/>
      <c r="H383" s="3"/>
      <c r="I383" s="7"/>
      <c r="J383" s="1"/>
      <c r="K383" s="3"/>
      <c r="L383" s="3"/>
      <c r="M383" s="3"/>
      <c r="N383" s="3"/>
      <c r="O383" s="3"/>
      <c r="P383" s="3"/>
      <c r="Q383" s="3"/>
      <c r="R383" s="3"/>
      <c r="S383" s="3"/>
      <c r="T383" s="8"/>
      <c r="U383" s="3"/>
      <c r="V383" s="3"/>
      <c r="W383" s="3"/>
      <c r="X383" s="3"/>
      <c r="Y383" s="3"/>
      <c r="Z383" s="3"/>
    </row>
    <row r="384" ht="11.25" customHeight="1">
      <c r="A384" s="7"/>
      <c r="B384" s="14"/>
      <c r="C384" s="7"/>
      <c r="D384" s="7"/>
      <c r="E384" s="7"/>
      <c r="F384" s="3"/>
      <c r="G384" s="3"/>
      <c r="H384" s="3"/>
      <c r="I384" s="7"/>
      <c r="J384" s="1"/>
      <c r="K384" s="3"/>
      <c r="L384" s="3"/>
      <c r="M384" s="3"/>
      <c r="N384" s="3"/>
      <c r="O384" s="3"/>
      <c r="P384" s="3"/>
      <c r="Q384" s="3"/>
      <c r="R384" s="3"/>
      <c r="S384" s="3"/>
      <c r="T384" s="8"/>
      <c r="U384" s="3"/>
      <c r="V384" s="3"/>
      <c r="W384" s="3"/>
      <c r="X384" s="3"/>
      <c r="Y384" s="3"/>
      <c r="Z384" s="3"/>
    </row>
    <row r="385" ht="11.25" customHeight="1">
      <c r="A385" s="7"/>
      <c r="B385" s="14"/>
      <c r="C385" s="7"/>
      <c r="D385" s="7"/>
      <c r="E385" s="7"/>
      <c r="F385" s="3"/>
      <c r="G385" s="3"/>
      <c r="H385" s="3"/>
      <c r="I385" s="7"/>
      <c r="J385" s="1"/>
      <c r="K385" s="3"/>
      <c r="L385" s="3"/>
      <c r="M385" s="3"/>
      <c r="N385" s="3"/>
      <c r="O385" s="3"/>
      <c r="P385" s="3"/>
      <c r="Q385" s="3"/>
      <c r="R385" s="3"/>
      <c r="S385" s="3"/>
      <c r="T385" s="8"/>
      <c r="U385" s="3"/>
      <c r="V385" s="3"/>
      <c r="W385" s="3"/>
      <c r="X385" s="3"/>
      <c r="Y385" s="3"/>
      <c r="Z385" s="3"/>
    </row>
    <row r="386" ht="11.25" customHeight="1">
      <c r="A386" s="7"/>
      <c r="B386" s="14"/>
      <c r="C386" s="7"/>
      <c r="D386" s="7"/>
      <c r="E386" s="7"/>
      <c r="F386" s="3"/>
      <c r="G386" s="3"/>
      <c r="H386" s="3"/>
      <c r="I386" s="7"/>
      <c r="J386" s="1"/>
      <c r="K386" s="3"/>
      <c r="L386" s="3"/>
      <c r="M386" s="3"/>
      <c r="N386" s="3"/>
      <c r="O386" s="3"/>
      <c r="P386" s="3"/>
      <c r="Q386" s="3"/>
      <c r="R386" s="3"/>
      <c r="S386" s="3"/>
      <c r="T386" s="8"/>
      <c r="U386" s="3"/>
      <c r="V386" s="3"/>
      <c r="W386" s="3"/>
      <c r="X386" s="3"/>
      <c r="Y386" s="3"/>
      <c r="Z386" s="3"/>
    </row>
    <row r="387" ht="11.25" customHeight="1">
      <c r="A387" s="7"/>
      <c r="B387" s="14"/>
      <c r="C387" s="7"/>
      <c r="D387" s="7"/>
      <c r="E387" s="7"/>
      <c r="F387" s="3"/>
      <c r="G387" s="3"/>
      <c r="H387" s="3"/>
      <c r="I387" s="7"/>
      <c r="J387" s="1"/>
      <c r="K387" s="3"/>
      <c r="L387" s="3"/>
      <c r="M387" s="3"/>
      <c r="N387" s="3"/>
      <c r="O387" s="3"/>
      <c r="P387" s="3"/>
      <c r="Q387" s="3"/>
      <c r="R387" s="3"/>
      <c r="S387" s="3"/>
      <c r="T387" s="8"/>
      <c r="U387" s="3"/>
      <c r="V387" s="3"/>
      <c r="W387" s="3"/>
      <c r="X387" s="3"/>
      <c r="Y387" s="3"/>
      <c r="Z387" s="3"/>
    </row>
    <row r="388" ht="11.25" customHeight="1">
      <c r="A388" s="7"/>
      <c r="B388" s="14"/>
      <c r="C388" s="7"/>
      <c r="D388" s="7"/>
      <c r="E388" s="7"/>
      <c r="F388" s="3"/>
      <c r="G388" s="3"/>
      <c r="H388" s="3"/>
      <c r="I388" s="7"/>
      <c r="J388" s="1"/>
      <c r="K388" s="3"/>
      <c r="L388" s="3"/>
      <c r="M388" s="3"/>
      <c r="N388" s="3"/>
      <c r="O388" s="3"/>
      <c r="P388" s="3"/>
      <c r="Q388" s="3"/>
      <c r="R388" s="3"/>
      <c r="S388" s="3"/>
      <c r="T388" s="8"/>
      <c r="U388" s="3"/>
      <c r="V388" s="3"/>
      <c r="W388" s="3"/>
      <c r="X388" s="3"/>
      <c r="Y388" s="3"/>
      <c r="Z388" s="3"/>
    </row>
    <row r="389" ht="11.25" customHeight="1">
      <c r="A389" s="7"/>
      <c r="B389" s="14"/>
      <c r="C389" s="7"/>
      <c r="D389" s="7"/>
      <c r="E389" s="7"/>
      <c r="F389" s="3"/>
      <c r="G389" s="3"/>
      <c r="H389" s="3"/>
      <c r="I389" s="7"/>
      <c r="J389" s="1"/>
      <c r="K389" s="3"/>
      <c r="L389" s="3"/>
      <c r="M389" s="3"/>
      <c r="N389" s="3"/>
      <c r="O389" s="3"/>
      <c r="P389" s="3"/>
      <c r="Q389" s="3"/>
      <c r="R389" s="3"/>
      <c r="S389" s="3"/>
      <c r="T389" s="8"/>
      <c r="U389" s="3"/>
      <c r="V389" s="3"/>
      <c r="W389" s="3"/>
      <c r="X389" s="3"/>
      <c r="Y389" s="3"/>
      <c r="Z389" s="3"/>
    </row>
    <row r="390" ht="11.25" customHeight="1">
      <c r="A390" s="7"/>
      <c r="B390" s="14"/>
      <c r="C390" s="7"/>
      <c r="D390" s="7"/>
      <c r="E390" s="7"/>
      <c r="F390" s="3"/>
      <c r="G390" s="3"/>
      <c r="H390" s="3"/>
      <c r="I390" s="7"/>
      <c r="J390" s="1"/>
      <c r="K390" s="3"/>
      <c r="L390" s="3"/>
      <c r="M390" s="3"/>
      <c r="N390" s="3"/>
      <c r="O390" s="3"/>
      <c r="P390" s="3"/>
      <c r="Q390" s="3"/>
      <c r="R390" s="3"/>
      <c r="S390" s="3"/>
      <c r="T390" s="8"/>
      <c r="U390" s="3"/>
      <c r="V390" s="3"/>
      <c r="W390" s="3"/>
      <c r="X390" s="3"/>
      <c r="Y390" s="3"/>
      <c r="Z390" s="3"/>
    </row>
    <row r="391" ht="11.25" customHeight="1">
      <c r="A391" s="7"/>
      <c r="B391" s="14"/>
      <c r="C391" s="7"/>
      <c r="D391" s="7"/>
      <c r="E391" s="7"/>
      <c r="F391" s="3"/>
      <c r="G391" s="3"/>
      <c r="H391" s="3"/>
      <c r="I391" s="7"/>
      <c r="J391" s="1"/>
      <c r="K391" s="3"/>
      <c r="L391" s="3"/>
      <c r="M391" s="3"/>
      <c r="N391" s="3"/>
      <c r="O391" s="3"/>
      <c r="P391" s="3"/>
      <c r="Q391" s="3"/>
      <c r="R391" s="3"/>
      <c r="S391" s="3"/>
      <c r="T391" s="8"/>
      <c r="U391" s="3"/>
      <c r="V391" s="3"/>
      <c r="W391" s="3"/>
      <c r="X391" s="3"/>
      <c r="Y391" s="3"/>
      <c r="Z391" s="3"/>
    </row>
    <row r="392" ht="11.25" customHeight="1">
      <c r="A392" s="7"/>
      <c r="B392" s="14"/>
      <c r="C392" s="7"/>
      <c r="D392" s="7"/>
      <c r="E392" s="7"/>
      <c r="F392" s="3"/>
      <c r="G392" s="3"/>
      <c r="H392" s="3"/>
      <c r="I392" s="7"/>
      <c r="J392" s="1"/>
      <c r="K392" s="3"/>
      <c r="L392" s="3"/>
      <c r="M392" s="3"/>
      <c r="N392" s="3"/>
      <c r="O392" s="3"/>
      <c r="P392" s="3"/>
      <c r="Q392" s="3"/>
      <c r="R392" s="3"/>
      <c r="S392" s="3"/>
      <c r="T392" s="8"/>
      <c r="U392" s="3"/>
      <c r="V392" s="3"/>
      <c r="W392" s="3"/>
      <c r="X392" s="3"/>
      <c r="Y392" s="3"/>
      <c r="Z392" s="3"/>
    </row>
    <row r="393" ht="11.25" customHeight="1">
      <c r="A393" s="7"/>
      <c r="B393" s="14"/>
      <c r="C393" s="7"/>
      <c r="D393" s="7"/>
      <c r="E393" s="7"/>
      <c r="F393" s="3"/>
      <c r="G393" s="3"/>
      <c r="H393" s="3"/>
      <c r="I393" s="7"/>
      <c r="J393" s="1"/>
      <c r="K393" s="3"/>
      <c r="L393" s="3"/>
      <c r="M393" s="3"/>
      <c r="N393" s="3"/>
      <c r="O393" s="3"/>
      <c r="P393" s="3"/>
      <c r="Q393" s="3"/>
      <c r="R393" s="3"/>
      <c r="S393" s="3"/>
      <c r="T393" s="8"/>
      <c r="U393" s="3"/>
      <c r="V393" s="3"/>
      <c r="W393" s="3"/>
      <c r="X393" s="3"/>
      <c r="Y393" s="3"/>
      <c r="Z393" s="3"/>
    </row>
    <row r="394" ht="11.25" customHeight="1">
      <c r="A394" s="7"/>
      <c r="B394" s="14"/>
      <c r="C394" s="7"/>
      <c r="D394" s="7"/>
      <c r="E394" s="7"/>
      <c r="F394" s="3"/>
      <c r="G394" s="3"/>
      <c r="H394" s="3"/>
      <c r="I394" s="7"/>
      <c r="J394" s="1"/>
      <c r="K394" s="3"/>
      <c r="L394" s="3"/>
      <c r="M394" s="3"/>
      <c r="N394" s="3"/>
      <c r="O394" s="3"/>
      <c r="P394" s="3"/>
      <c r="Q394" s="3"/>
      <c r="R394" s="3"/>
      <c r="S394" s="3"/>
      <c r="T394" s="8"/>
      <c r="U394" s="3"/>
      <c r="V394" s="3"/>
      <c r="W394" s="3"/>
      <c r="X394" s="3"/>
      <c r="Y394" s="3"/>
      <c r="Z394" s="3"/>
    </row>
    <row r="395" ht="11.25" customHeight="1">
      <c r="A395" s="7"/>
      <c r="B395" s="14"/>
      <c r="C395" s="7"/>
      <c r="D395" s="7"/>
      <c r="E395" s="7"/>
      <c r="F395" s="3"/>
      <c r="G395" s="3"/>
      <c r="H395" s="3"/>
      <c r="I395" s="7"/>
      <c r="J395" s="1"/>
      <c r="K395" s="3"/>
      <c r="L395" s="3"/>
      <c r="M395" s="3"/>
      <c r="N395" s="3"/>
      <c r="O395" s="3"/>
      <c r="P395" s="3"/>
      <c r="Q395" s="3"/>
      <c r="R395" s="3"/>
      <c r="S395" s="3"/>
      <c r="T395" s="8"/>
      <c r="U395" s="3"/>
      <c r="V395" s="3"/>
      <c r="W395" s="3"/>
      <c r="X395" s="3"/>
      <c r="Y395" s="3"/>
      <c r="Z395" s="3"/>
    </row>
    <row r="396" ht="11.25" customHeight="1">
      <c r="A396" s="7"/>
      <c r="B396" s="14"/>
      <c r="C396" s="7"/>
      <c r="D396" s="7"/>
      <c r="E396" s="7"/>
      <c r="F396" s="3"/>
      <c r="G396" s="3"/>
      <c r="H396" s="3"/>
      <c r="I396" s="7"/>
      <c r="J396" s="1"/>
      <c r="K396" s="3"/>
      <c r="L396" s="3"/>
      <c r="M396" s="3"/>
      <c r="N396" s="3"/>
      <c r="O396" s="3"/>
      <c r="P396" s="3"/>
      <c r="Q396" s="3"/>
      <c r="R396" s="3"/>
      <c r="S396" s="3"/>
      <c r="T396" s="8"/>
      <c r="U396" s="3"/>
      <c r="V396" s="3"/>
      <c r="W396" s="3"/>
      <c r="X396" s="3"/>
      <c r="Y396" s="3"/>
      <c r="Z396" s="3"/>
    </row>
    <row r="397" ht="11.25" customHeight="1">
      <c r="A397" s="7"/>
      <c r="B397" s="14"/>
      <c r="C397" s="7"/>
      <c r="D397" s="7"/>
      <c r="E397" s="7"/>
      <c r="F397" s="3"/>
      <c r="G397" s="3"/>
      <c r="H397" s="3"/>
      <c r="I397" s="7"/>
      <c r="J397" s="1"/>
      <c r="K397" s="3"/>
      <c r="L397" s="3"/>
      <c r="M397" s="3"/>
      <c r="N397" s="3"/>
      <c r="O397" s="3"/>
      <c r="P397" s="3"/>
      <c r="Q397" s="3"/>
      <c r="R397" s="3"/>
      <c r="S397" s="3"/>
      <c r="T397" s="8"/>
      <c r="U397" s="3"/>
      <c r="V397" s="3"/>
      <c r="W397" s="3"/>
      <c r="X397" s="3"/>
      <c r="Y397" s="3"/>
      <c r="Z397" s="3"/>
    </row>
    <row r="398" ht="11.25" customHeight="1">
      <c r="A398" s="7"/>
      <c r="B398" s="14"/>
      <c r="C398" s="7"/>
      <c r="D398" s="7"/>
      <c r="E398" s="7"/>
      <c r="F398" s="3"/>
      <c r="G398" s="3"/>
      <c r="H398" s="3"/>
      <c r="I398" s="7"/>
      <c r="J398" s="1"/>
      <c r="K398" s="3"/>
      <c r="L398" s="3"/>
      <c r="M398" s="3"/>
      <c r="N398" s="3"/>
      <c r="O398" s="3"/>
      <c r="P398" s="3"/>
      <c r="Q398" s="3"/>
      <c r="R398" s="3"/>
      <c r="S398" s="3"/>
      <c r="T398" s="8"/>
      <c r="U398" s="3"/>
      <c r="V398" s="3"/>
      <c r="W398" s="3"/>
      <c r="X398" s="3"/>
      <c r="Y398" s="3"/>
      <c r="Z398" s="3"/>
    </row>
    <row r="399" ht="11.25" customHeight="1">
      <c r="A399" s="7"/>
      <c r="B399" s="14"/>
      <c r="C399" s="7"/>
      <c r="D399" s="7"/>
      <c r="E399" s="7"/>
      <c r="F399" s="3"/>
      <c r="G399" s="3"/>
      <c r="H399" s="3"/>
      <c r="I399" s="7"/>
      <c r="J399" s="1"/>
      <c r="K399" s="3"/>
      <c r="L399" s="3"/>
      <c r="M399" s="3"/>
      <c r="N399" s="3"/>
      <c r="O399" s="3"/>
      <c r="P399" s="3"/>
      <c r="Q399" s="3"/>
      <c r="R399" s="3"/>
      <c r="S399" s="3"/>
      <c r="T399" s="8"/>
      <c r="U399" s="3"/>
      <c r="V399" s="3"/>
      <c r="W399" s="3"/>
      <c r="X399" s="3"/>
      <c r="Y399" s="3"/>
      <c r="Z399" s="3"/>
    </row>
    <row r="400" ht="11.25" customHeight="1">
      <c r="A400" s="7"/>
      <c r="B400" s="14"/>
      <c r="C400" s="7"/>
      <c r="D400" s="7"/>
      <c r="E400" s="7"/>
      <c r="F400" s="3"/>
      <c r="G400" s="3"/>
      <c r="H400" s="3"/>
      <c r="I400" s="7"/>
      <c r="J400" s="1"/>
      <c r="K400" s="3"/>
      <c r="L400" s="3"/>
      <c r="M400" s="3"/>
      <c r="N400" s="3"/>
      <c r="O400" s="3"/>
      <c r="P400" s="3"/>
      <c r="Q400" s="3"/>
      <c r="R400" s="3"/>
      <c r="S400" s="3"/>
      <c r="T400" s="8"/>
      <c r="U400" s="3"/>
      <c r="V400" s="3"/>
      <c r="W400" s="3"/>
      <c r="X400" s="3"/>
      <c r="Y400" s="3"/>
      <c r="Z400" s="3"/>
    </row>
    <row r="401" ht="11.25" customHeight="1">
      <c r="A401" s="7"/>
      <c r="B401" s="14"/>
      <c r="C401" s="7"/>
      <c r="D401" s="7"/>
      <c r="E401" s="7"/>
      <c r="F401" s="3"/>
      <c r="G401" s="3"/>
      <c r="H401" s="3"/>
      <c r="I401" s="7"/>
      <c r="J401" s="1"/>
      <c r="K401" s="3"/>
      <c r="L401" s="3"/>
      <c r="M401" s="3"/>
      <c r="N401" s="3"/>
      <c r="O401" s="3"/>
      <c r="P401" s="3"/>
      <c r="Q401" s="3"/>
      <c r="R401" s="3"/>
      <c r="S401" s="3"/>
      <c r="T401" s="8"/>
      <c r="U401" s="3"/>
      <c r="V401" s="3"/>
      <c r="W401" s="3"/>
      <c r="X401" s="3"/>
      <c r="Y401" s="3"/>
      <c r="Z401" s="3"/>
    </row>
    <row r="402" ht="11.25" customHeight="1">
      <c r="A402" s="7"/>
      <c r="B402" s="14"/>
      <c r="C402" s="7"/>
      <c r="D402" s="7"/>
      <c r="E402" s="7"/>
      <c r="F402" s="3"/>
      <c r="G402" s="3"/>
      <c r="H402" s="3"/>
      <c r="I402" s="7"/>
      <c r="J402" s="1"/>
      <c r="K402" s="3"/>
      <c r="L402" s="3"/>
      <c r="M402" s="3"/>
      <c r="N402" s="3"/>
      <c r="O402" s="3"/>
      <c r="P402" s="3"/>
      <c r="Q402" s="3"/>
      <c r="R402" s="3"/>
      <c r="S402" s="3"/>
      <c r="T402" s="8"/>
      <c r="U402" s="3"/>
      <c r="V402" s="3"/>
      <c r="W402" s="3"/>
      <c r="X402" s="3"/>
      <c r="Y402" s="3"/>
      <c r="Z402" s="3"/>
    </row>
    <row r="403" ht="11.25" customHeight="1">
      <c r="A403" s="7"/>
      <c r="B403" s="14"/>
      <c r="C403" s="7"/>
      <c r="D403" s="7"/>
      <c r="E403" s="7"/>
      <c r="F403" s="3"/>
      <c r="G403" s="3"/>
      <c r="H403" s="3"/>
      <c r="I403" s="7"/>
      <c r="J403" s="1"/>
      <c r="K403" s="3"/>
      <c r="L403" s="3"/>
      <c r="M403" s="3"/>
      <c r="N403" s="3"/>
      <c r="O403" s="3"/>
      <c r="P403" s="3"/>
      <c r="Q403" s="3"/>
      <c r="R403" s="3"/>
      <c r="S403" s="3"/>
      <c r="T403" s="8"/>
      <c r="U403" s="3"/>
      <c r="V403" s="3"/>
      <c r="W403" s="3"/>
      <c r="X403" s="3"/>
      <c r="Y403" s="3"/>
      <c r="Z403" s="3"/>
    </row>
    <row r="404" ht="11.25" customHeight="1">
      <c r="A404" s="7"/>
      <c r="B404" s="14"/>
      <c r="C404" s="7"/>
      <c r="D404" s="7"/>
      <c r="E404" s="7"/>
      <c r="F404" s="3"/>
      <c r="G404" s="3"/>
      <c r="H404" s="3"/>
      <c r="I404" s="7"/>
      <c r="J404" s="1"/>
      <c r="K404" s="3"/>
      <c r="L404" s="3"/>
      <c r="M404" s="3"/>
      <c r="N404" s="3"/>
      <c r="O404" s="3"/>
      <c r="P404" s="3"/>
      <c r="Q404" s="3"/>
      <c r="R404" s="3"/>
      <c r="S404" s="3"/>
      <c r="T404" s="8"/>
      <c r="U404" s="3"/>
      <c r="V404" s="3"/>
      <c r="W404" s="3"/>
      <c r="X404" s="3"/>
      <c r="Y404" s="3"/>
      <c r="Z404" s="3"/>
    </row>
    <row r="405" ht="11.25" customHeight="1">
      <c r="A405" s="7"/>
      <c r="B405" s="14"/>
      <c r="C405" s="7"/>
      <c r="D405" s="7"/>
      <c r="E405" s="7"/>
      <c r="F405" s="3"/>
      <c r="G405" s="3"/>
      <c r="H405" s="3"/>
      <c r="I405" s="7"/>
      <c r="J405" s="1"/>
      <c r="K405" s="3"/>
      <c r="L405" s="3"/>
      <c r="M405" s="3"/>
      <c r="N405" s="3"/>
      <c r="O405" s="3"/>
      <c r="P405" s="3"/>
      <c r="Q405" s="3"/>
      <c r="R405" s="3"/>
      <c r="S405" s="3"/>
      <c r="T405" s="8"/>
      <c r="U405" s="3"/>
      <c r="V405" s="3"/>
      <c r="W405" s="3"/>
      <c r="X405" s="3"/>
      <c r="Y405" s="3"/>
      <c r="Z405" s="3"/>
    </row>
    <row r="406" ht="11.25" customHeight="1">
      <c r="A406" s="7"/>
      <c r="B406" s="14"/>
      <c r="C406" s="7"/>
      <c r="D406" s="7"/>
      <c r="E406" s="7"/>
      <c r="F406" s="3"/>
      <c r="G406" s="3"/>
      <c r="H406" s="3"/>
      <c r="I406" s="7"/>
      <c r="J406" s="1"/>
      <c r="K406" s="3"/>
      <c r="L406" s="3"/>
      <c r="M406" s="3"/>
      <c r="N406" s="3"/>
      <c r="O406" s="3"/>
      <c r="P406" s="3"/>
      <c r="Q406" s="3"/>
      <c r="R406" s="3"/>
      <c r="S406" s="3"/>
      <c r="T406" s="8"/>
      <c r="U406" s="3"/>
      <c r="V406" s="3"/>
      <c r="W406" s="3"/>
      <c r="X406" s="3"/>
      <c r="Y406" s="3"/>
      <c r="Z406" s="3"/>
    </row>
    <row r="407" ht="11.25" customHeight="1">
      <c r="A407" s="7"/>
      <c r="B407" s="14"/>
      <c r="C407" s="7"/>
      <c r="D407" s="7"/>
      <c r="E407" s="7"/>
      <c r="F407" s="3"/>
      <c r="G407" s="3"/>
      <c r="H407" s="3"/>
      <c r="I407" s="7"/>
      <c r="J407" s="1"/>
      <c r="K407" s="3"/>
      <c r="L407" s="3"/>
      <c r="M407" s="3"/>
      <c r="N407" s="3"/>
      <c r="O407" s="3"/>
      <c r="P407" s="3"/>
      <c r="Q407" s="3"/>
      <c r="R407" s="3"/>
      <c r="S407" s="3"/>
      <c r="T407" s="8"/>
      <c r="U407" s="3"/>
      <c r="V407" s="3"/>
      <c r="W407" s="3"/>
      <c r="X407" s="3"/>
      <c r="Y407" s="3"/>
      <c r="Z407" s="3"/>
    </row>
    <row r="408" ht="11.25" customHeight="1">
      <c r="A408" s="7"/>
      <c r="B408" s="14"/>
      <c r="C408" s="7"/>
      <c r="D408" s="7"/>
      <c r="E408" s="7"/>
      <c r="F408" s="3"/>
      <c r="G408" s="3"/>
      <c r="H408" s="3"/>
      <c r="I408" s="7"/>
      <c r="J408" s="1"/>
      <c r="K408" s="3"/>
      <c r="L408" s="3"/>
      <c r="M408" s="3"/>
      <c r="N408" s="3"/>
      <c r="O408" s="3"/>
      <c r="P408" s="3"/>
      <c r="Q408" s="3"/>
      <c r="R408" s="3"/>
      <c r="S408" s="3"/>
      <c r="T408" s="8"/>
      <c r="U408" s="3"/>
      <c r="V408" s="3"/>
      <c r="W408" s="3"/>
      <c r="X408" s="3"/>
      <c r="Y408" s="3"/>
      <c r="Z408" s="3"/>
    </row>
    <row r="409" ht="11.25" customHeight="1">
      <c r="A409" s="7"/>
      <c r="B409" s="14"/>
      <c r="C409" s="7"/>
      <c r="D409" s="7"/>
      <c r="E409" s="7"/>
      <c r="F409" s="3"/>
      <c r="G409" s="3"/>
      <c r="H409" s="3"/>
      <c r="I409" s="7"/>
      <c r="J409" s="1"/>
      <c r="K409" s="3"/>
      <c r="L409" s="3"/>
      <c r="M409" s="3"/>
      <c r="N409" s="3"/>
      <c r="O409" s="3"/>
      <c r="P409" s="3"/>
      <c r="Q409" s="3"/>
      <c r="R409" s="3"/>
      <c r="S409" s="3"/>
      <c r="T409" s="8"/>
      <c r="U409" s="3"/>
      <c r="V409" s="3"/>
      <c r="W409" s="3"/>
      <c r="X409" s="3"/>
      <c r="Y409" s="3"/>
      <c r="Z409" s="3"/>
    </row>
    <row r="410" ht="11.25" customHeight="1">
      <c r="A410" s="7"/>
      <c r="B410" s="14"/>
      <c r="C410" s="7"/>
      <c r="D410" s="7"/>
      <c r="E410" s="7"/>
      <c r="F410" s="3"/>
      <c r="G410" s="3"/>
      <c r="H410" s="3"/>
      <c r="I410" s="7"/>
      <c r="J410" s="1"/>
      <c r="K410" s="3"/>
      <c r="L410" s="3"/>
      <c r="M410" s="3"/>
      <c r="N410" s="3"/>
      <c r="O410" s="3"/>
      <c r="P410" s="3"/>
      <c r="Q410" s="3"/>
      <c r="R410" s="3"/>
      <c r="S410" s="3"/>
      <c r="T410" s="8"/>
      <c r="U410" s="3"/>
      <c r="V410" s="3"/>
      <c r="W410" s="3"/>
      <c r="X410" s="3"/>
      <c r="Y410" s="3"/>
      <c r="Z410" s="3"/>
    </row>
    <row r="411" ht="11.25" customHeight="1">
      <c r="A411" s="7"/>
      <c r="B411" s="14"/>
      <c r="C411" s="7"/>
      <c r="D411" s="7"/>
      <c r="E411" s="7"/>
      <c r="F411" s="3"/>
      <c r="G411" s="3"/>
      <c r="H411" s="3"/>
      <c r="I411" s="7"/>
      <c r="J411" s="1"/>
      <c r="K411" s="3"/>
      <c r="L411" s="3"/>
      <c r="M411" s="3"/>
      <c r="N411" s="3"/>
      <c r="O411" s="3"/>
      <c r="P411" s="3"/>
      <c r="Q411" s="3"/>
      <c r="R411" s="3"/>
      <c r="S411" s="3"/>
      <c r="T411" s="8"/>
      <c r="U411" s="3"/>
      <c r="V411" s="3"/>
      <c r="W411" s="3"/>
      <c r="X411" s="3"/>
      <c r="Y411" s="3"/>
      <c r="Z411" s="3"/>
    </row>
    <row r="412" ht="11.25" customHeight="1">
      <c r="A412" s="7"/>
      <c r="B412" s="14"/>
      <c r="C412" s="7"/>
      <c r="D412" s="7"/>
      <c r="E412" s="7"/>
      <c r="F412" s="3"/>
      <c r="G412" s="3"/>
      <c r="H412" s="3"/>
      <c r="I412" s="7"/>
      <c r="J412" s="1"/>
      <c r="K412" s="3"/>
      <c r="L412" s="3"/>
      <c r="M412" s="3"/>
      <c r="N412" s="3"/>
      <c r="O412" s="3"/>
      <c r="P412" s="3"/>
      <c r="Q412" s="3"/>
      <c r="R412" s="3"/>
      <c r="S412" s="3"/>
      <c r="T412" s="8"/>
      <c r="U412" s="3"/>
      <c r="V412" s="3"/>
      <c r="W412" s="3"/>
      <c r="X412" s="3"/>
      <c r="Y412" s="3"/>
      <c r="Z412" s="3"/>
    </row>
    <row r="413" ht="11.25" customHeight="1">
      <c r="A413" s="7"/>
      <c r="B413" s="14"/>
      <c r="C413" s="7"/>
      <c r="D413" s="7"/>
      <c r="E413" s="7"/>
      <c r="F413" s="3"/>
      <c r="G413" s="3"/>
      <c r="H413" s="3"/>
      <c r="I413" s="7"/>
      <c r="J413" s="1"/>
      <c r="K413" s="3"/>
      <c r="L413" s="3"/>
      <c r="M413" s="3"/>
      <c r="N413" s="3"/>
      <c r="O413" s="3"/>
      <c r="P413" s="3"/>
      <c r="Q413" s="3"/>
      <c r="R413" s="3"/>
      <c r="S413" s="3"/>
      <c r="T413" s="8"/>
      <c r="U413" s="3"/>
      <c r="V413" s="3"/>
      <c r="W413" s="3"/>
      <c r="X413" s="3"/>
      <c r="Y413" s="3"/>
      <c r="Z413" s="3"/>
    </row>
    <row r="414" ht="11.25" customHeight="1">
      <c r="A414" s="7"/>
      <c r="B414" s="14"/>
      <c r="C414" s="7"/>
      <c r="D414" s="7"/>
      <c r="E414" s="7"/>
      <c r="F414" s="3"/>
      <c r="G414" s="3"/>
      <c r="H414" s="3"/>
      <c r="I414" s="7"/>
      <c r="J414" s="1"/>
      <c r="K414" s="3"/>
      <c r="L414" s="3"/>
      <c r="M414" s="3"/>
      <c r="N414" s="3"/>
      <c r="O414" s="3"/>
      <c r="P414" s="3"/>
      <c r="Q414" s="3"/>
      <c r="R414" s="3"/>
      <c r="S414" s="3"/>
      <c r="T414" s="8"/>
      <c r="U414" s="3"/>
      <c r="V414" s="3"/>
      <c r="W414" s="3"/>
      <c r="X414" s="3"/>
      <c r="Y414" s="3"/>
      <c r="Z414" s="3"/>
    </row>
    <row r="415" ht="11.25" customHeight="1">
      <c r="A415" s="7"/>
      <c r="B415" s="14"/>
      <c r="C415" s="7"/>
      <c r="D415" s="7"/>
      <c r="E415" s="7"/>
      <c r="F415" s="3"/>
      <c r="G415" s="3"/>
      <c r="H415" s="3"/>
      <c r="I415" s="7"/>
      <c r="J415" s="1"/>
      <c r="K415" s="3"/>
      <c r="L415" s="3"/>
      <c r="M415" s="3"/>
      <c r="N415" s="3"/>
      <c r="O415" s="3"/>
      <c r="P415" s="3"/>
      <c r="Q415" s="3"/>
      <c r="R415" s="3"/>
      <c r="S415" s="3"/>
      <c r="T415" s="8"/>
      <c r="U415" s="3"/>
      <c r="V415" s="3"/>
      <c r="W415" s="3"/>
      <c r="X415" s="3"/>
      <c r="Y415" s="3"/>
      <c r="Z415" s="3"/>
    </row>
    <row r="416" ht="11.25" customHeight="1">
      <c r="A416" s="7"/>
      <c r="B416" s="14"/>
      <c r="C416" s="7"/>
      <c r="D416" s="7"/>
      <c r="E416" s="7"/>
      <c r="F416" s="3"/>
      <c r="G416" s="3"/>
      <c r="H416" s="3"/>
      <c r="I416" s="7"/>
      <c r="J416" s="1"/>
      <c r="K416" s="3"/>
      <c r="L416" s="3"/>
      <c r="M416" s="3"/>
      <c r="N416" s="3"/>
      <c r="O416" s="3"/>
      <c r="P416" s="3"/>
      <c r="Q416" s="3"/>
      <c r="R416" s="3"/>
      <c r="S416" s="3"/>
      <c r="T416" s="8"/>
      <c r="U416" s="3"/>
      <c r="V416" s="3"/>
      <c r="W416" s="3"/>
      <c r="X416" s="3"/>
      <c r="Y416" s="3"/>
      <c r="Z416" s="3"/>
    </row>
    <row r="417" ht="11.25" customHeight="1">
      <c r="A417" s="7"/>
      <c r="B417" s="14"/>
      <c r="C417" s="7"/>
      <c r="D417" s="7"/>
      <c r="E417" s="7"/>
      <c r="F417" s="3"/>
      <c r="G417" s="3"/>
      <c r="H417" s="3"/>
      <c r="I417" s="7"/>
      <c r="J417" s="1"/>
      <c r="K417" s="3"/>
      <c r="L417" s="3"/>
      <c r="M417" s="3"/>
      <c r="N417" s="3"/>
      <c r="O417" s="3"/>
      <c r="P417" s="3"/>
      <c r="Q417" s="3"/>
      <c r="R417" s="3"/>
      <c r="S417" s="3"/>
      <c r="T417" s="8"/>
      <c r="U417" s="3"/>
      <c r="V417" s="3"/>
      <c r="W417" s="3"/>
      <c r="X417" s="3"/>
      <c r="Y417" s="3"/>
      <c r="Z417" s="3"/>
    </row>
    <row r="418" ht="11.25" customHeight="1">
      <c r="A418" s="7"/>
      <c r="B418" s="14"/>
      <c r="C418" s="7"/>
      <c r="D418" s="7"/>
      <c r="E418" s="7"/>
      <c r="F418" s="3"/>
      <c r="G418" s="3"/>
      <c r="H418" s="3"/>
      <c r="I418" s="7"/>
      <c r="J418" s="1"/>
      <c r="K418" s="3"/>
      <c r="L418" s="3"/>
      <c r="M418" s="3"/>
      <c r="N418" s="3"/>
      <c r="O418" s="3"/>
      <c r="P418" s="3"/>
      <c r="Q418" s="3"/>
      <c r="R418" s="3"/>
      <c r="S418" s="3"/>
      <c r="T418" s="8"/>
      <c r="U418" s="3"/>
      <c r="V418" s="3"/>
      <c r="W418" s="3"/>
      <c r="X418" s="3"/>
      <c r="Y418" s="3"/>
      <c r="Z418" s="3"/>
    </row>
    <row r="419" ht="11.25" customHeight="1">
      <c r="A419" s="7"/>
      <c r="B419" s="14"/>
      <c r="C419" s="7"/>
      <c r="D419" s="7"/>
      <c r="E419" s="7"/>
      <c r="F419" s="3"/>
      <c r="G419" s="3"/>
      <c r="H419" s="3"/>
      <c r="I419" s="7"/>
      <c r="J419" s="1"/>
      <c r="K419" s="3"/>
      <c r="L419" s="3"/>
      <c r="M419" s="3"/>
      <c r="N419" s="3"/>
      <c r="O419" s="3"/>
      <c r="P419" s="3"/>
      <c r="Q419" s="3"/>
      <c r="R419" s="3"/>
      <c r="S419" s="3"/>
      <c r="T419" s="8"/>
      <c r="U419" s="3"/>
      <c r="V419" s="3"/>
      <c r="W419" s="3"/>
      <c r="X419" s="3"/>
      <c r="Y419" s="3"/>
      <c r="Z419" s="3"/>
    </row>
    <row r="420" ht="11.25" customHeight="1">
      <c r="A420" s="7"/>
      <c r="B420" s="14"/>
      <c r="C420" s="7"/>
      <c r="D420" s="7"/>
      <c r="E420" s="7"/>
      <c r="F420" s="3"/>
      <c r="G420" s="3"/>
      <c r="H420" s="3"/>
      <c r="I420" s="7"/>
      <c r="J420" s="1"/>
      <c r="K420" s="3"/>
      <c r="L420" s="3"/>
      <c r="M420" s="3"/>
      <c r="N420" s="3"/>
      <c r="O420" s="3"/>
      <c r="P420" s="3"/>
      <c r="Q420" s="3"/>
      <c r="R420" s="3"/>
      <c r="S420" s="3"/>
      <c r="T420" s="8"/>
      <c r="U420" s="3"/>
      <c r="V420" s="3"/>
      <c r="W420" s="3"/>
      <c r="X420" s="3"/>
      <c r="Y420" s="3"/>
      <c r="Z420" s="3"/>
    </row>
    <row r="421" ht="11.25" customHeight="1">
      <c r="A421" s="7"/>
      <c r="B421" s="14"/>
      <c r="C421" s="7"/>
      <c r="D421" s="7"/>
      <c r="E421" s="7"/>
      <c r="F421" s="3"/>
      <c r="G421" s="3"/>
      <c r="H421" s="3"/>
      <c r="I421" s="7"/>
      <c r="J421" s="1"/>
      <c r="K421" s="3"/>
      <c r="L421" s="3"/>
      <c r="M421" s="3"/>
      <c r="N421" s="3"/>
      <c r="O421" s="3"/>
      <c r="P421" s="3"/>
      <c r="Q421" s="3"/>
      <c r="R421" s="3"/>
      <c r="S421" s="3"/>
      <c r="T421" s="8"/>
      <c r="U421" s="3"/>
      <c r="V421" s="3"/>
      <c r="W421" s="3"/>
      <c r="X421" s="3"/>
      <c r="Y421" s="3"/>
      <c r="Z421" s="3"/>
    </row>
    <row r="422" ht="11.25" customHeight="1">
      <c r="A422" s="7"/>
      <c r="B422" s="14"/>
      <c r="C422" s="7"/>
      <c r="D422" s="7"/>
      <c r="E422" s="7"/>
      <c r="F422" s="3"/>
      <c r="G422" s="3"/>
      <c r="H422" s="3"/>
      <c r="I422" s="7"/>
      <c r="J422" s="1"/>
      <c r="K422" s="3"/>
      <c r="L422" s="3"/>
      <c r="M422" s="3"/>
      <c r="N422" s="3"/>
      <c r="O422" s="3"/>
      <c r="P422" s="3"/>
      <c r="Q422" s="3"/>
      <c r="R422" s="3"/>
      <c r="S422" s="3"/>
      <c r="T422" s="8"/>
      <c r="U422" s="3"/>
      <c r="V422" s="3"/>
      <c r="W422" s="3"/>
      <c r="X422" s="3"/>
      <c r="Y422" s="3"/>
      <c r="Z422" s="3"/>
    </row>
    <row r="423" ht="11.25" customHeight="1">
      <c r="A423" s="7"/>
      <c r="B423" s="14"/>
      <c r="C423" s="7"/>
      <c r="D423" s="7"/>
      <c r="E423" s="7"/>
      <c r="F423" s="3"/>
      <c r="G423" s="3"/>
      <c r="H423" s="3"/>
      <c r="I423" s="7"/>
      <c r="J423" s="1"/>
      <c r="K423" s="3"/>
      <c r="L423" s="3"/>
      <c r="M423" s="3"/>
      <c r="N423" s="3"/>
      <c r="O423" s="3"/>
      <c r="P423" s="3"/>
      <c r="Q423" s="3"/>
      <c r="R423" s="3"/>
      <c r="S423" s="3"/>
      <c r="T423" s="8"/>
      <c r="U423" s="3"/>
      <c r="V423" s="3"/>
      <c r="W423" s="3"/>
      <c r="X423" s="3"/>
      <c r="Y423" s="3"/>
      <c r="Z423" s="3"/>
    </row>
    <row r="424" ht="11.25" customHeight="1">
      <c r="A424" s="7"/>
      <c r="B424" s="14"/>
      <c r="C424" s="7"/>
      <c r="D424" s="7"/>
      <c r="E424" s="7"/>
      <c r="F424" s="3"/>
      <c r="G424" s="3"/>
      <c r="H424" s="3"/>
      <c r="I424" s="7"/>
      <c r="J424" s="1"/>
      <c r="K424" s="3"/>
      <c r="L424" s="3"/>
      <c r="M424" s="3"/>
      <c r="N424" s="3"/>
      <c r="O424" s="3"/>
      <c r="P424" s="3"/>
      <c r="Q424" s="3"/>
      <c r="R424" s="3"/>
      <c r="S424" s="3"/>
      <c r="T424" s="8"/>
      <c r="U424" s="3"/>
      <c r="V424" s="3"/>
      <c r="W424" s="3"/>
      <c r="X424" s="3"/>
      <c r="Y424" s="3"/>
      <c r="Z424" s="3"/>
    </row>
    <row r="425" ht="11.25" customHeight="1">
      <c r="A425" s="7"/>
      <c r="B425" s="14"/>
      <c r="C425" s="7"/>
      <c r="D425" s="7"/>
      <c r="E425" s="7"/>
      <c r="F425" s="3"/>
      <c r="G425" s="3"/>
      <c r="H425" s="3"/>
      <c r="I425" s="7"/>
      <c r="J425" s="1"/>
      <c r="K425" s="3"/>
      <c r="L425" s="3"/>
      <c r="M425" s="3"/>
      <c r="N425" s="3"/>
      <c r="O425" s="3"/>
      <c r="P425" s="3"/>
      <c r="Q425" s="3"/>
      <c r="R425" s="3"/>
      <c r="S425" s="3"/>
      <c r="T425" s="8"/>
      <c r="U425" s="3"/>
      <c r="V425" s="3"/>
      <c r="W425" s="3"/>
      <c r="X425" s="3"/>
      <c r="Y425" s="3"/>
      <c r="Z425" s="3"/>
    </row>
    <row r="426" ht="11.25" customHeight="1">
      <c r="A426" s="7"/>
      <c r="B426" s="14"/>
      <c r="C426" s="7"/>
      <c r="D426" s="7"/>
      <c r="E426" s="7"/>
      <c r="F426" s="3"/>
      <c r="G426" s="3"/>
      <c r="H426" s="3"/>
      <c r="I426" s="7"/>
      <c r="J426" s="1"/>
      <c r="K426" s="3"/>
      <c r="L426" s="3"/>
      <c r="M426" s="3"/>
      <c r="N426" s="3"/>
      <c r="O426" s="3"/>
      <c r="P426" s="3"/>
      <c r="Q426" s="3"/>
      <c r="R426" s="3"/>
      <c r="S426" s="3"/>
      <c r="T426" s="8"/>
      <c r="U426" s="3"/>
      <c r="V426" s="3"/>
      <c r="W426" s="3"/>
      <c r="X426" s="3"/>
      <c r="Y426" s="3"/>
      <c r="Z426" s="3"/>
    </row>
    <row r="427" ht="11.25" customHeight="1">
      <c r="A427" s="7"/>
      <c r="B427" s="14"/>
      <c r="C427" s="7"/>
      <c r="D427" s="7"/>
      <c r="E427" s="7"/>
      <c r="F427" s="3"/>
      <c r="G427" s="3"/>
      <c r="H427" s="3"/>
      <c r="I427" s="7"/>
      <c r="J427" s="1"/>
      <c r="K427" s="3"/>
      <c r="L427" s="3"/>
      <c r="M427" s="3"/>
      <c r="N427" s="3"/>
      <c r="O427" s="3"/>
      <c r="P427" s="3"/>
      <c r="Q427" s="3"/>
      <c r="R427" s="3"/>
      <c r="S427" s="3"/>
      <c r="T427" s="8"/>
      <c r="U427" s="3"/>
      <c r="V427" s="3"/>
      <c r="W427" s="3"/>
      <c r="X427" s="3"/>
      <c r="Y427" s="3"/>
      <c r="Z427" s="3"/>
    </row>
    <row r="428" ht="11.25" customHeight="1">
      <c r="A428" s="7"/>
      <c r="B428" s="14"/>
      <c r="C428" s="7"/>
      <c r="D428" s="7"/>
      <c r="E428" s="7"/>
      <c r="F428" s="3"/>
      <c r="G428" s="3"/>
      <c r="H428" s="3"/>
      <c r="I428" s="7"/>
      <c r="J428" s="1"/>
      <c r="K428" s="3"/>
      <c r="L428" s="3"/>
      <c r="M428" s="3"/>
      <c r="N428" s="3"/>
      <c r="O428" s="3"/>
      <c r="P428" s="3"/>
      <c r="Q428" s="3"/>
      <c r="R428" s="3"/>
      <c r="S428" s="3"/>
      <c r="T428" s="8"/>
      <c r="U428" s="3"/>
      <c r="V428" s="3"/>
      <c r="W428" s="3"/>
      <c r="X428" s="3"/>
      <c r="Y428" s="3"/>
      <c r="Z428" s="3"/>
    </row>
    <row r="429" ht="11.25" customHeight="1">
      <c r="A429" s="7"/>
      <c r="B429" s="14"/>
      <c r="C429" s="7"/>
      <c r="D429" s="7"/>
      <c r="E429" s="7"/>
      <c r="F429" s="3"/>
      <c r="G429" s="3"/>
      <c r="H429" s="3"/>
      <c r="I429" s="7"/>
      <c r="J429" s="1"/>
      <c r="K429" s="3"/>
      <c r="L429" s="3"/>
      <c r="M429" s="3"/>
      <c r="N429" s="3"/>
      <c r="O429" s="3"/>
      <c r="P429" s="3"/>
      <c r="Q429" s="3"/>
      <c r="R429" s="3"/>
      <c r="S429" s="3"/>
      <c r="T429" s="8"/>
      <c r="U429" s="3"/>
      <c r="V429" s="3"/>
      <c r="W429" s="3"/>
      <c r="X429" s="3"/>
      <c r="Y429" s="3"/>
      <c r="Z429" s="3"/>
    </row>
    <row r="430" ht="11.25" customHeight="1">
      <c r="A430" s="7"/>
      <c r="B430" s="14"/>
      <c r="C430" s="7"/>
      <c r="D430" s="7"/>
      <c r="E430" s="7"/>
      <c r="F430" s="3"/>
      <c r="G430" s="3"/>
      <c r="H430" s="3"/>
      <c r="I430" s="7"/>
      <c r="J430" s="1"/>
      <c r="K430" s="3"/>
      <c r="L430" s="3"/>
      <c r="M430" s="3"/>
      <c r="N430" s="3"/>
      <c r="O430" s="3"/>
      <c r="P430" s="3"/>
      <c r="Q430" s="3"/>
      <c r="R430" s="3"/>
      <c r="S430" s="3"/>
      <c r="T430" s="8"/>
      <c r="U430" s="3"/>
      <c r="V430" s="3"/>
      <c r="W430" s="3"/>
      <c r="X430" s="3"/>
      <c r="Y430" s="3"/>
      <c r="Z430" s="3"/>
    </row>
    <row r="431" ht="11.25" customHeight="1">
      <c r="A431" s="7"/>
      <c r="B431" s="14"/>
      <c r="C431" s="7"/>
      <c r="D431" s="7"/>
      <c r="E431" s="7"/>
      <c r="F431" s="3"/>
      <c r="G431" s="3"/>
      <c r="H431" s="3"/>
      <c r="I431" s="7"/>
      <c r="J431" s="1"/>
      <c r="K431" s="3"/>
      <c r="L431" s="3"/>
      <c r="M431" s="3"/>
      <c r="N431" s="3"/>
      <c r="O431" s="3"/>
      <c r="P431" s="3"/>
      <c r="Q431" s="3"/>
      <c r="R431" s="3"/>
      <c r="S431" s="3"/>
      <c r="T431" s="8"/>
      <c r="U431" s="3"/>
      <c r="V431" s="3"/>
      <c r="W431" s="3"/>
      <c r="X431" s="3"/>
      <c r="Y431" s="3"/>
      <c r="Z431" s="3"/>
    </row>
    <row r="432" ht="11.25" customHeight="1">
      <c r="A432" s="7"/>
      <c r="B432" s="14"/>
      <c r="C432" s="7"/>
      <c r="D432" s="7"/>
      <c r="E432" s="7"/>
      <c r="F432" s="3"/>
      <c r="G432" s="3"/>
      <c r="H432" s="3"/>
      <c r="I432" s="7"/>
      <c r="J432" s="1"/>
      <c r="K432" s="3"/>
      <c r="L432" s="3"/>
      <c r="M432" s="3"/>
      <c r="N432" s="3"/>
      <c r="O432" s="3"/>
      <c r="P432" s="3"/>
      <c r="Q432" s="3"/>
      <c r="R432" s="3"/>
      <c r="S432" s="3"/>
      <c r="T432" s="8"/>
      <c r="U432" s="3"/>
      <c r="V432" s="3"/>
      <c r="W432" s="3"/>
      <c r="X432" s="3"/>
      <c r="Y432" s="3"/>
      <c r="Z432" s="3"/>
    </row>
    <row r="433" ht="11.25" customHeight="1">
      <c r="A433" s="7"/>
      <c r="B433" s="14"/>
      <c r="C433" s="7"/>
      <c r="D433" s="7"/>
      <c r="E433" s="7"/>
      <c r="F433" s="3"/>
      <c r="G433" s="3"/>
      <c r="H433" s="3"/>
      <c r="I433" s="7"/>
      <c r="J433" s="1"/>
      <c r="K433" s="3"/>
      <c r="L433" s="3"/>
      <c r="M433" s="3"/>
      <c r="N433" s="3"/>
      <c r="O433" s="3"/>
      <c r="P433" s="3"/>
      <c r="Q433" s="3"/>
      <c r="R433" s="3"/>
      <c r="S433" s="3"/>
      <c r="T433" s="8"/>
      <c r="U433" s="3"/>
      <c r="V433" s="3"/>
      <c r="W433" s="3"/>
      <c r="X433" s="3"/>
      <c r="Y433" s="3"/>
      <c r="Z433" s="3"/>
    </row>
    <row r="434" ht="11.25" customHeight="1">
      <c r="A434" s="7"/>
      <c r="B434" s="14"/>
      <c r="C434" s="7"/>
      <c r="D434" s="7"/>
      <c r="E434" s="7"/>
      <c r="F434" s="3"/>
      <c r="G434" s="3"/>
      <c r="H434" s="3"/>
      <c r="I434" s="7"/>
      <c r="J434" s="1"/>
      <c r="K434" s="3"/>
      <c r="L434" s="3"/>
      <c r="M434" s="3"/>
      <c r="N434" s="3"/>
      <c r="O434" s="3"/>
      <c r="P434" s="3"/>
      <c r="Q434" s="3"/>
      <c r="R434" s="3"/>
      <c r="S434" s="3"/>
      <c r="T434" s="8"/>
      <c r="U434" s="3"/>
      <c r="V434" s="3"/>
      <c r="W434" s="3"/>
      <c r="X434" s="3"/>
      <c r="Y434" s="3"/>
      <c r="Z434" s="3"/>
    </row>
    <row r="435" ht="11.25" customHeight="1">
      <c r="A435" s="7"/>
      <c r="B435" s="14"/>
      <c r="C435" s="7"/>
      <c r="D435" s="7"/>
      <c r="E435" s="7"/>
      <c r="F435" s="3"/>
      <c r="G435" s="3"/>
      <c r="H435" s="3"/>
      <c r="I435" s="7"/>
      <c r="J435" s="1"/>
      <c r="K435" s="3"/>
      <c r="L435" s="3"/>
      <c r="M435" s="3"/>
      <c r="N435" s="3"/>
      <c r="O435" s="3"/>
      <c r="P435" s="3"/>
      <c r="Q435" s="3"/>
      <c r="R435" s="3"/>
      <c r="S435" s="3"/>
      <c r="T435" s="8"/>
      <c r="U435" s="3"/>
      <c r="V435" s="3"/>
      <c r="W435" s="3"/>
      <c r="X435" s="3"/>
      <c r="Y435" s="3"/>
      <c r="Z435" s="3"/>
    </row>
    <row r="436" ht="11.25" customHeight="1">
      <c r="A436" s="7"/>
      <c r="B436" s="14"/>
      <c r="C436" s="7"/>
      <c r="D436" s="7"/>
      <c r="E436" s="7"/>
      <c r="F436" s="3"/>
      <c r="G436" s="3"/>
      <c r="H436" s="3"/>
      <c r="I436" s="7"/>
      <c r="J436" s="1"/>
      <c r="K436" s="3"/>
      <c r="L436" s="3"/>
      <c r="M436" s="3"/>
      <c r="N436" s="3"/>
      <c r="O436" s="3"/>
      <c r="P436" s="3"/>
      <c r="Q436" s="3"/>
      <c r="R436" s="3"/>
      <c r="S436" s="3"/>
      <c r="T436" s="8"/>
      <c r="U436" s="3"/>
      <c r="V436" s="3"/>
      <c r="W436" s="3"/>
      <c r="X436" s="3"/>
      <c r="Y436" s="3"/>
      <c r="Z436" s="3"/>
    </row>
    <row r="437" ht="11.25" customHeight="1">
      <c r="A437" s="7"/>
      <c r="B437" s="14"/>
      <c r="C437" s="7"/>
      <c r="D437" s="7"/>
      <c r="E437" s="7"/>
      <c r="F437" s="3"/>
      <c r="G437" s="3"/>
      <c r="H437" s="3"/>
      <c r="I437" s="7"/>
      <c r="J437" s="1"/>
      <c r="K437" s="3"/>
      <c r="L437" s="3"/>
      <c r="M437" s="3"/>
      <c r="N437" s="3"/>
      <c r="O437" s="3"/>
      <c r="P437" s="3"/>
      <c r="Q437" s="3"/>
      <c r="R437" s="3"/>
      <c r="S437" s="3"/>
      <c r="T437" s="8"/>
      <c r="U437" s="3"/>
      <c r="V437" s="3"/>
      <c r="W437" s="3"/>
      <c r="X437" s="3"/>
      <c r="Y437" s="3"/>
      <c r="Z437" s="3"/>
    </row>
    <row r="438" ht="11.25" customHeight="1">
      <c r="A438" s="7"/>
      <c r="B438" s="14"/>
      <c r="C438" s="7"/>
      <c r="D438" s="7"/>
      <c r="E438" s="7"/>
      <c r="F438" s="3"/>
      <c r="G438" s="3"/>
      <c r="H438" s="3"/>
      <c r="I438" s="7"/>
      <c r="J438" s="1"/>
      <c r="K438" s="3"/>
      <c r="L438" s="3"/>
      <c r="M438" s="3"/>
      <c r="N438" s="3"/>
      <c r="O438" s="3"/>
      <c r="P438" s="3"/>
      <c r="Q438" s="3"/>
      <c r="R438" s="3"/>
      <c r="S438" s="3"/>
      <c r="T438" s="8"/>
      <c r="U438" s="3"/>
      <c r="V438" s="3"/>
      <c r="W438" s="3"/>
      <c r="X438" s="3"/>
      <c r="Y438" s="3"/>
      <c r="Z438" s="3"/>
    </row>
    <row r="439" ht="11.25" customHeight="1">
      <c r="A439" s="7"/>
      <c r="B439" s="14"/>
      <c r="C439" s="7"/>
      <c r="D439" s="7"/>
      <c r="E439" s="7"/>
      <c r="F439" s="3"/>
      <c r="G439" s="3"/>
      <c r="H439" s="3"/>
      <c r="I439" s="7"/>
      <c r="J439" s="1"/>
      <c r="K439" s="3"/>
      <c r="L439" s="3"/>
      <c r="M439" s="3"/>
      <c r="N439" s="3"/>
      <c r="O439" s="3"/>
      <c r="P439" s="3"/>
      <c r="Q439" s="3"/>
      <c r="R439" s="3"/>
      <c r="S439" s="3"/>
      <c r="T439" s="8"/>
      <c r="U439" s="3"/>
      <c r="V439" s="3"/>
      <c r="W439" s="3"/>
      <c r="X439" s="3"/>
      <c r="Y439" s="3"/>
      <c r="Z439" s="3"/>
    </row>
    <row r="440" ht="11.25" customHeight="1">
      <c r="A440" s="7"/>
      <c r="B440" s="14"/>
      <c r="C440" s="7"/>
      <c r="D440" s="7"/>
      <c r="E440" s="7"/>
      <c r="F440" s="3"/>
      <c r="G440" s="3"/>
      <c r="H440" s="3"/>
      <c r="I440" s="7"/>
      <c r="J440" s="1"/>
      <c r="K440" s="3"/>
      <c r="L440" s="3"/>
      <c r="M440" s="3"/>
      <c r="N440" s="3"/>
      <c r="O440" s="3"/>
      <c r="P440" s="3"/>
      <c r="Q440" s="3"/>
      <c r="R440" s="3"/>
      <c r="S440" s="3"/>
      <c r="T440" s="8"/>
      <c r="U440" s="3"/>
      <c r="V440" s="3"/>
      <c r="W440" s="3"/>
      <c r="X440" s="3"/>
      <c r="Y440" s="3"/>
      <c r="Z440" s="3"/>
    </row>
    <row r="441" ht="11.25" customHeight="1">
      <c r="A441" s="7"/>
      <c r="B441" s="14"/>
      <c r="C441" s="7"/>
      <c r="D441" s="7"/>
      <c r="E441" s="7"/>
      <c r="F441" s="3"/>
      <c r="G441" s="3"/>
      <c r="H441" s="3"/>
      <c r="I441" s="7"/>
      <c r="J441" s="1"/>
      <c r="K441" s="3"/>
      <c r="L441" s="3"/>
      <c r="M441" s="3"/>
      <c r="N441" s="3"/>
      <c r="O441" s="3"/>
      <c r="P441" s="3"/>
      <c r="Q441" s="3"/>
      <c r="R441" s="3"/>
      <c r="S441" s="3"/>
      <c r="T441" s="8"/>
      <c r="U441" s="3"/>
      <c r="V441" s="3"/>
      <c r="W441" s="3"/>
      <c r="X441" s="3"/>
      <c r="Y441" s="3"/>
      <c r="Z441" s="3"/>
    </row>
    <row r="442" ht="11.25" customHeight="1">
      <c r="A442" s="7"/>
      <c r="B442" s="14"/>
      <c r="C442" s="7"/>
      <c r="D442" s="7"/>
      <c r="E442" s="7"/>
      <c r="F442" s="3"/>
      <c r="G442" s="3"/>
      <c r="H442" s="3"/>
      <c r="I442" s="7"/>
      <c r="J442" s="1"/>
      <c r="K442" s="3"/>
      <c r="L442" s="3"/>
      <c r="M442" s="3"/>
      <c r="N442" s="3"/>
      <c r="O442" s="3"/>
      <c r="P442" s="3"/>
      <c r="Q442" s="3"/>
      <c r="R442" s="3"/>
      <c r="S442" s="3"/>
      <c r="T442" s="8"/>
      <c r="U442" s="3"/>
      <c r="V442" s="3"/>
      <c r="W442" s="3"/>
      <c r="X442" s="3"/>
      <c r="Y442" s="3"/>
      <c r="Z442" s="3"/>
    </row>
    <row r="443" ht="11.25" customHeight="1">
      <c r="A443" s="7"/>
      <c r="B443" s="14"/>
      <c r="C443" s="7"/>
      <c r="D443" s="7"/>
      <c r="E443" s="7"/>
      <c r="F443" s="3"/>
      <c r="G443" s="3"/>
      <c r="H443" s="3"/>
      <c r="I443" s="7"/>
      <c r="J443" s="1"/>
      <c r="K443" s="3"/>
      <c r="L443" s="3"/>
      <c r="M443" s="3"/>
      <c r="N443" s="3"/>
      <c r="O443" s="3"/>
      <c r="P443" s="3"/>
      <c r="Q443" s="3"/>
      <c r="R443" s="3"/>
      <c r="S443" s="3"/>
      <c r="T443" s="8"/>
      <c r="U443" s="3"/>
      <c r="V443" s="3"/>
      <c r="W443" s="3"/>
      <c r="X443" s="3"/>
      <c r="Y443" s="3"/>
      <c r="Z443" s="3"/>
    </row>
    <row r="444" ht="11.25" customHeight="1">
      <c r="A444" s="7"/>
      <c r="B444" s="14"/>
      <c r="C444" s="7"/>
      <c r="D444" s="7"/>
      <c r="E444" s="7"/>
      <c r="F444" s="3"/>
      <c r="G444" s="3"/>
      <c r="H444" s="3"/>
      <c r="I444" s="7"/>
      <c r="J444" s="1"/>
      <c r="K444" s="3"/>
      <c r="L444" s="3"/>
      <c r="M444" s="3"/>
      <c r="N444" s="3"/>
      <c r="O444" s="3"/>
      <c r="P444" s="3"/>
      <c r="Q444" s="3"/>
      <c r="R444" s="3"/>
      <c r="S444" s="3"/>
      <c r="T444" s="8"/>
      <c r="U444" s="3"/>
      <c r="V444" s="3"/>
      <c r="W444" s="3"/>
      <c r="X444" s="3"/>
      <c r="Y444" s="3"/>
      <c r="Z444" s="3"/>
    </row>
    <row r="445" ht="11.25" customHeight="1">
      <c r="A445" s="7"/>
      <c r="B445" s="14"/>
      <c r="C445" s="7"/>
      <c r="D445" s="7"/>
      <c r="E445" s="7"/>
      <c r="F445" s="3"/>
      <c r="G445" s="3"/>
      <c r="H445" s="3"/>
      <c r="I445" s="7"/>
      <c r="J445" s="1"/>
      <c r="K445" s="3"/>
      <c r="L445" s="3"/>
      <c r="M445" s="3"/>
      <c r="N445" s="3"/>
      <c r="O445" s="3"/>
      <c r="P445" s="3"/>
      <c r="Q445" s="3"/>
      <c r="R445" s="3"/>
      <c r="S445" s="3"/>
      <c r="T445" s="8"/>
      <c r="U445" s="3"/>
      <c r="V445" s="3"/>
      <c r="W445" s="3"/>
      <c r="X445" s="3"/>
      <c r="Y445" s="3"/>
      <c r="Z445" s="3"/>
    </row>
    <row r="446" ht="11.25" customHeight="1">
      <c r="A446" s="7"/>
      <c r="B446" s="14"/>
      <c r="C446" s="7"/>
      <c r="D446" s="7"/>
      <c r="E446" s="7"/>
      <c r="F446" s="3"/>
      <c r="G446" s="3"/>
      <c r="H446" s="3"/>
      <c r="I446" s="7"/>
      <c r="J446" s="1"/>
      <c r="K446" s="3"/>
      <c r="L446" s="3"/>
      <c r="M446" s="3"/>
      <c r="N446" s="3"/>
      <c r="O446" s="3"/>
      <c r="P446" s="3"/>
      <c r="Q446" s="3"/>
      <c r="R446" s="3"/>
      <c r="S446" s="3"/>
      <c r="T446" s="8"/>
      <c r="U446" s="3"/>
      <c r="V446" s="3"/>
      <c r="W446" s="3"/>
      <c r="X446" s="3"/>
      <c r="Y446" s="3"/>
      <c r="Z446" s="3"/>
    </row>
    <row r="447" ht="11.25" customHeight="1">
      <c r="A447" s="7"/>
      <c r="B447" s="14"/>
      <c r="C447" s="7"/>
      <c r="D447" s="7"/>
      <c r="E447" s="7"/>
      <c r="F447" s="3"/>
      <c r="G447" s="3"/>
      <c r="H447" s="3"/>
      <c r="I447" s="7"/>
      <c r="J447" s="1"/>
      <c r="K447" s="3"/>
      <c r="L447" s="3"/>
      <c r="M447" s="3"/>
      <c r="N447" s="3"/>
      <c r="O447" s="3"/>
      <c r="P447" s="3"/>
      <c r="Q447" s="3"/>
      <c r="R447" s="3"/>
      <c r="S447" s="3"/>
      <c r="T447" s="8"/>
      <c r="U447" s="3"/>
      <c r="V447" s="3"/>
      <c r="W447" s="3"/>
      <c r="X447" s="3"/>
      <c r="Y447" s="3"/>
      <c r="Z447" s="3"/>
    </row>
    <row r="448" ht="11.25" customHeight="1">
      <c r="A448" s="7"/>
      <c r="B448" s="14"/>
      <c r="C448" s="7"/>
      <c r="D448" s="7"/>
      <c r="E448" s="7"/>
      <c r="F448" s="3"/>
      <c r="G448" s="3"/>
      <c r="H448" s="3"/>
      <c r="I448" s="7"/>
      <c r="J448" s="1"/>
      <c r="K448" s="3"/>
      <c r="L448" s="3"/>
      <c r="M448" s="3"/>
      <c r="N448" s="3"/>
      <c r="O448" s="3"/>
      <c r="P448" s="3"/>
      <c r="Q448" s="3"/>
      <c r="R448" s="3"/>
      <c r="S448" s="3"/>
      <c r="T448" s="8"/>
      <c r="U448" s="3"/>
      <c r="V448" s="3"/>
      <c r="W448" s="3"/>
      <c r="X448" s="3"/>
      <c r="Y448" s="3"/>
      <c r="Z448" s="3"/>
    </row>
    <row r="449" ht="11.25" customHeight="1">
      <c r="A449" s="7"/>
      <c r="B449" s="14"/>
      <c r="C449" s="7"/>
      <c r="D449" s="7"/>
      <c r="E449" s="7"/>
      <c r="F449" s="3"/>
      <c r="G449" s="3"/>
      <c r="H449" s="3"/>
      <c r="I449" s="7"/>
      <c r="J449" s="1"/>
      <c r="K449" s="3"/>
      <c r="L449" s="3"/>
      <c r="M449" s="3"/>
      <c r="N449" s="3"/>
      <c r="O449" s="3"/>
      <c r="P449" s="3"/>
      <c r="Q449" s="3"/>
      <c r="R449" s="3"/>
      <c r="S449" s="3"/>
      <c r="T449" s="8"/>
      <c r="U449" s="3"/>
      <c r="V449" s="3"/>
      <c r="W449" s="3"/>
      <c r="X449" s="3"/>
      <c r="Y449" s="3"/>
      <c r="Z449" s="3"/>
    </row>
    <row r="450" ht="11.25" customHeight="1">
      <c r="A450" s="7"/>
      <c r="B450" s="14"/>
      <c r="C450" s="7"/>
      <c r="D450" s="7"/>
      <c r="E450" s="7"/>
      <c r="F450" s="3"/>
      <c r="G450" s="3"/>
      <c r="H450" s="3"/>
      <c r="I450" s="7"/>
      <c r="J450" s="1"/>
      <c r="K450" s="3"/>
      <c r="L450" s="3"/>
      <c r="M450" s="3"/>
      <c r="N450" s="3"/>
      <c r="O450" s="3"/>
      <c r="P450" s="3"/>
      <c r="Q450" s="3"/>
      <c r="R450" s="3"/>
      <c r="S450" s="3"/>
      <c r="T450" s="8"/>
      <c r="U450" s="3"/>
      <c r="V450" s="3"/>
      <c r="W450" s="3"/>
      <c r="X450" s="3"/>
      <c r="Y450" s="3"/>
      <c r="Z450" s="3"/>
    </row>
    <row r="451" ht="11.25" customHeight="1">
      <c r="A451" s="7"/>
      <c r="B451" s="14"/>
      <c r="C451" s="7"/>
      <c r="D451" s="7"/>
      <c r="E451" s="7"/>
      <c r="F451" s="3"/>
      <c r="G451" s="3"/>
      <c r="H451" s="3"/>
      <c r="I451" s="7"/>
      <c r="J451" s="1"/>
      <c r="K451" s="3"/>
      <c r="L451" s="3"/>
      <c r="M451" s="3"/>
      <c r="N451" s="3"/>
      <c r="O451" s="3"/>
      <c r="P451" s="3"/>
      <c r="Q451" s="3"/>
      <c r="R451" s="3"/>
      <c r="S451" s="3"/>
      <c r="T451" s="8"/>
      <c r="U451" s="3"/>
      <c r="V451" s="3"/>
      <c r="W451" s="3"/>
      <c r="X451" s="3"/>
      <c r="Y451" s="3"/>
      <c r="Z451" s="3"/>
    </row>
    <row r="452" ht="11.25" customHeight="1">
      <c r="A452" s="7"/>
      <c r="B452" s="14"/>
      <c r="C452" s="7"/>
      <c r="D452" s="7"/>
      <c r="E452" s="7"/>
      <c r="F452" s="3"/>
      <c r="G452" s="3"/>
      <c r="H452" s="3"/>
      <c r="I452" s="7"/>
      <c r="J452" s="1"/>
      <c r="K452" s="3"/>
      <c r="L452" s="3"/>
      <c r="M452" s="3"/>
      <c r="N452" s="3"/>
      <c r="O452" s="3"/>
      <c r="P452" s="3"/>
      <c r="Q452" s="3"/>
      <c r="R452" s="3"/>
      <c r="S452" s="3"/>
      <c r="T452" s="8"/>
      <c r="U452" s="3"/>
      <c r="V452" s="3"/>
      <c r="W452" s="3"/>
      <c r="X452" s="3"/>
      <c r="Y452" s="3"/>
      <c r="Z452" s="3"/>
    </row>
    <row r="453" ht="11.25" customHeight="1">
      <c r="A453" s="7"/>
      <c r="B453" s="14"/>
      <c r="C453" s="7"/>
      <c r="D453" s="7"/>
      <c r="E453" s="7"/>
      <c r="F453" s="3"/>
      <c r="G453" s="3"/>
      <c r="H453" s="3"/>
      <c r="I453" s="7"/>
      <c r="J453" s="1"/>
      <c r="K453" s="3"/>
      <c r="L453" s="3"/>
      <c r="M453" s="3"/>
      <c r="N453" s="3"/>
      <c r="O453" s="3"/>
      <c r="P453" s="3"/>
      <c r="Q453" s="3"/>
      <c r="R453" s="3"/>
      <c r="S453" s="3"/>
      <c r="T453" s="8"/>
      <c r="U453" s="3"/>
      <c r="V453" s="3"/>
      <c r="W453" s="3"/>
      <c r="X453" s="3"/>
      <c r="Y453" s="3"/>
      <c r="Z453" s="3"/>
    </row>
    <row r="454" ht="11.25" customHeight="1">
      <c r="A454" s="7"/>
      <c r="B454" s="14"/>
      <c r="C454" s="7"/>
      <c r="D454" s="7"/>
      <c r="E454" s="7"/>
      <c r="F454" s="3"/>
      <c r="G454" s="3"/>
      <c r="H454" s="3"/>
      <c r="I454" s="7"/>
      <c r="J454" s="1"/>
      <c r="K454" s="3"/>
      <c r="L454" s="3"/>
      <c r="M454" s="3"/>
      <c r="N454" s="3"/>
      <c r="O454" s="3"/>
      <c r="P454" s="3"/>
      <c r="Q454" s="3"/>
      <c r="R454" s="3"/>
      <c r="S454" s="3"/>
      <c r="T454" s="8"/>
      <c r="U454" s="3"/>
      <c r="V454" s="3"/>
      <c r="W454" s="3"/>
      <c r="X454" s="3"/>
      <c r="Y454" s="3"/>
      <c r="Z454" s="3"/>
    </row>
    <row r="455" ht="11.25" customHeight="1">
      <c r="A455" s="7"/>
      <c r="B455" s="14"/>
      <c r="C455" s="7"/>
      <c r="D455" s="7"/>
      <c r="E455" s="7"/>
      <c r="F455" s="3"/>
      <c r="G455" s="3"/>
      <c r="H455" s="3"/>
      <c r="I455" s="7"/>
      <c r="J455" s="1"/>
      <c r="K455" s="3"/>
      <c r="L455" s="3"/>
      <c r="M455" s="3"/>
      <c r="N455" s="3"/>
      <c r="O455" s="3"/>
      <c r="P455" s="3"/>
      <c r="Q455" s="3"/>
      <c r="R455" s="3"/>
      <c r="S455" s="3"/>
      <c r="T455" s="8"/>
      <c r="U455" s="3"/>
      <c r="V455" s="3"/>
      <c r="W455" s="3"/>
      <c r="X455" s="3"/>
      <c r="Y455" s="3"/>
      <c r="Z455" s="3"/>
    </row>
    <row r="456" ht="11.25" customHeight="1">
      <c r="A456" s="7"/>
      <c r="B456" s="14"/>
      <c r="C456" s="7"/>
      <c r="D456" s="7"/>
      <c r="E456" s="7"/>
      <c r="F456" s="3"/>
      <c r="G456" s="3"/>
      <c r="H456" s="3"/>
      <c r="I456" s="7"/>
      <c r="J456" s="1"/>
      <c r="K456" s="3"/>
      <c r="L456" s="3"/>
      <c r="M456" s="3"/>
      <c r="N456" s="3"/>
      <c r="O456" s="3"/>
      <c r="P456" s="3"/>
      <c r="Q456" s="3"/>
      <c r="R456" s="3"/>
      <c r="S456" s="3"/>
      <c r="T456" s="8"/>
      <c r="U456" s="3"/>
      <c r="V456" s="3"/>
      <c r="W456" s="3"/>
      <c r="X456" s="3"/>
      <c r="Y456" s="3"/>
      <c r="Z456" s="3"/>
    </row>
    <row r="457" ht="11.25" customHeight="1">
      <c r="A457" s="7"/>
      <c r="B457" s="14"/>
      <c r="C457" s="7"/>
      <c r="D457" s="7"/>
      <c r="E457" s="7"/>
      <c r="F457" s="3"/>
      <c r="G457" s="3"/>
      <c r="H457" s="3"/>
      <c r="I457" s="7"/>
      <c r="J457" s="1"/>
      <c r="K457" s="3"/>
      <c r="L457" s="3"/>
      <c r="M457" s="3"/>
      <c r="N457" s="3"/>
      <c r="O457" s="3"/>
      <c r="P457" s="3"/>
      <c r="Q457" s="3"/>
      <c r="R457" s="3"/>
      <c r="S457" s="3"/>
      <c r="T457" s="8"/>
      <c r="U457" s="3"/>
      <c r="V457" s="3"/>
      <c r="W457" s="3"/>
      <c r="X457" s="3"/>
      <c r="Y457" s="3"/>
      <c r="Z457" s="3"/>
    </row>
    <row r="458" ht="11.25" customHeight="1">
      <c r="A458" s="7"/>
      <c r="B458" s="14"/>
      <c r="C458" s="7"/>
      <c r="D458" s="7"/>
      <c r="E458" s="7"/>
      <c r="F458" s="3"/>
      <c r="G458" s="3"/>
      <c r="H458" s="3"/>
      <c r="I458" s="7"/>
      <c r="J458" s="1"/>
      <c r="K458" s="3"/>
      <c r="L458" s="3"/>
      <c r="M458" s="3"/>
      <c r="N458" s="3"/>
      <c r="O458" s="3"/>
      <c r="P458" s="3"/>
      <c r="Q458" s="3"/>
      <c r="R458" s="3"/>
      <c r="S458" s="3"/>
      <c r="T458" s="8"/>
      <c r="U458" s="3"/>
      <c r="V458" s="3"/>
      <c r="W458" s="3"/>
      <c r="X458" s="3"/>
      <c r="Y458" s="3"/>
      <c r="Z458" s="3"/>
    </row>
    <row r="459" ht="11.25" customHeight="1">
      <c r="A459" s="7"/>
      <c r="B459" s="14"/>
      <c r="C459" s="7"/>
      <c r="D459" s="7"/>
      <c r="E459" s="7"/>
      <c r="F459" s="3"/>
      <c r="G459" s="3"/>
      <c r="H459" s="3"/>
      <c r="I459" s="7"/>
      <c r="J459" s="1"/>
      <c r="K459" s="3"/>
      <c r="L459" s="3"/>
      <c r="M459" s="3"/>
      <c r="N459" s="3"/>
      <c r="O459" s="3"/>
      <c r="P459" s="3"/>
      <c r="Q459" s="3"/>
      <c r="R459" s="3"/>
      <c r="S459" s="3"/>
      <c r="T459" s="8"/>
      <c r="U459" s="3"/>
      <c r="V459" s="3"/>
      <c r="W459" s="3"/>
      <c r="X459" s="3"/>
      <c r="Y459" s="3"/>
      <c r="Z459" s="3"/>
    </row>
    <row r="460" ht="11.25" customHeight="1">
      <c r="A460" s="7"/>
      <c r="B460" s="14"/>
      <c r="C460" s="7"/>
      <c r="D460" s="7"/>
      <c r="E460" s="7"/>
      <c r="F460" s="3"/>
      <c r="G460" s="3"/>
      <c r="H460" s="3"/>
      <c r="I460" s="7"/>
      <c r="J460" s="1"/>
      <c r="K460" s="3"/>
      <c r="L460" s="3"/>
      <c r="M460" s="3"/>
      <c r="N460" s="3"/>
      <c r="O460" s="3"/>
      <c r="P460" s="3"/>
      <c r="Q460" s="3"/>
      <c r="R460" s="3"/>
      <c r="S460" s="3"/>
      <c r="T460" s="8"/>
      <c r="U460" s="3"/>
      <c r="V460" s="3"/>
      <c r="W460" s="3"/>
      <c r="X460" s="3"/>
      <c r="Y460" s="3"/>
      <c r="Z460" s="3"/>
    </row>
    <row r="461" ht="11.25" customHeight="1">
      <c r="A461" s="7"/>
      <c r="B461" s="14"/>
      <c r="C461" s="7"/>
      <c r="D461" s="7"/>
      <c r="E461" s="7"/>
      <c r="F461" s="3"/>
      <c r="G461" s="3"/>
      <c r="H461" s="3"/>
      <c r="I461" s="7"/>
      <c r="J461" s="1"/>
      <c r="K461" s="3"/>
      <c r="L461" s="3"/>
      <c r="M461" s="3"/>
      <c r="N461" s="3"/>
      <c r="O461" s="3"/>
      <c r="P461" s="3"/>
      <c r="Q461" s="3"/>
      <c r="R461" s="3"/>
      <c r="S461" s="3"/>
      <c r="T461" s="8"/>
      <c r="U461" s="3"/>
      <c r="V461" s="3"/>
      <c r="W461" s="3"/>
      <c r="X461" s="3"/>
      <c r="Y461" s="3"/>
      <c r="Z461" s="3"/>
    </row>
    <row r="462" ht="11.25" customHeight="1">
      <c r="A462" s="7"/>
      <c r="B462" s="14"/>
      <c r="C462" s="7"/>
      <c r="D462" s="7"/>
      <c r="E462" s="7"/>
      <c r="F462" s="3"/>
      <c r="G462" s="3"/>
      <c r="H462" s="3"/>
      <c r="I462" s="7"/>
      <c r="J462" s="1"/>
      <c r="K462" s="3"/>
      <c r="L462" s="3"/>
      <c r="M462" s="3"/>
      <c r="N462" s="3"/>
      <c r="O462" s="3"/>
      <c r="P462" s="3"/>
      <c r="Q462" s="3"/>
      <c r="R462" s="3"/>
      <c r="S462" s="3"/>
      <c r="T462" s="8"/>
      <c r="U462" s="3"/>
      <c r="V462" s="3"/>
      <c r="W462" s="3"/>
      <c r="X462" s="3"/>
      <c r="Y462" s="3"/>
      <c r="Z462" s="3"/>
    </row>
    <row r="463" ht="11.25" customHeight="1">
      <c r="A463" s="7"/>
      <c r="B463" s="14"/>
      <c r="C463" s="7"/>
      <c r="D463" s="7"/>
      <c r="E463" s="7"/>
      <c r="F463" s="3"/>
      <c r="G463" s="3"/>
      <c r="H463" s="3"/>
      <c r="I463" s="7"/>
      <c r="J463" s="1"/>
      <c r="K463" s="3"/>
      <c r="L463" s="3"/>
      <c r="M463" s="3"/>
      <c r="N463" s="3"/>
      <c r="O463" s="3"/>
      <c r="P463" s="3"/>
      <c r="Q463" s="3"/>
      <c r="R463" s="3"/>
      <c r="S463" s="3"/>
      <c r="T463" s="8"/>
      <c r="U463" s="3"/>
      <c r="V463" s="3"/>
      <c r="W463" s="3"/>
      <c r="X463" s="3"/>
      <c r="Y463" s="3"/>
      <c r="Z463" s="3"/>
    </row>
    <row r="464" ht="11.25" customHeight="1">
      <c r="A464" s="7"/>
      <c r="B464" s="14"/>
      <c r="C464" s="7"/>
      <c r="D464" s="7"/>
      <c r="E464" s="7"/>
      <c r="F464" s="3"/>
      <c r="G464" s="3"/>
      <c r="H464" s="3"/>
      <c r="I464" s="7"/>
      <c r="J464" s="1"/>
      <c r="K464" s="3"/>
      <c r="L464" s="3"/>
      <c r="M464" s="3"/>
      <c r="N464" s="3"/>
      <c r="O464" s="3"/>
      <c r="P464" s="3"/>
      <c r="Q464" s="3"/>
      <c r="R464" s="3"/>
      <c r="S464" s="3"/>
      <c r="T464" s="8"/>
      <c r="U464" s="3"/>
      <c r="V464" s="3"/>
      <c r="W464" s="3"/>
      <c r="X464" s="3"/>
      <c r="Y464" s="3"/>
      <c r="Z464" s="3"/>
    </row>
    <row r="465" ht="11.25" customHeight="1">
      <c r="A465" s="7"/>
      <c r="B465" s="14"/>
      <c r="C465" s="7"/>
      <c r="D465" s="7"/>
      <c r="E465" s="7"/>
      <c r="F465" s="3"/>
      <c r="G465" s="3"/>
      <c r="H465" s="3"/>
      <c r="I465" s="7"/>
      <c r="J465" s="1"/>
      <c r="K465" s="3"/>
      <c r="L465" s="3"/>
      <c r="M465" s="3"/>
      <c r="N465" s="3"/>
      <c r="O465" s="3"/>
      <c r="P465" s="3"/>
      <c r="Q465" s="3"/>
      <c r="R465" s="3"/>
      <c r="S465" s="3"/>
      <c r="T465" s="8"/>
      <c r="U465" s="3"/>
      <c r="V465" s="3"/>
      <c r="W465" s="3"/>
      <c r="X465" s="3"/>
      <c r="Y465" s="3"/>
      <c r="Z465" s="3"/>
    </row>
    <row r="466" ht="11.25" customHeight="1">
      <c r="A466" s="7"/>
      <c r="B466" s="14"/>
      <c r="C466" s="7"/>
      <c r="D466" s="7"/>
      <c r="E466" s="7"/>
      <c r="F466" s="3"/>
      <c r="G466" s="3"/>
      <c r="H466" s="3"/>
      <c r="I466" s="7"/>
      <c r="J466" s="1"/>
      <c r="K466" s="3"/>
      <c r="L466" s="3"/>
      <c r="M466" s="3"/>
      <c r="N466" s="3"/>
      <c r="O466" s="3"/>
      <c r="P466" s="3"/>
      <c r="Q466" s="3"/>
      <c r="R466" s="3"/>
      <c r="S466" s="3"/>
      <c r="T466" s="8"/>
      <c r="U466" s="3"/>
      <c r="V466" s="3"/>
      <c r="W466" s="3"/>
      <c r="X466" s="3"/>
      <c r="Y466" s="3"/>
      <c r="Z466" s="3"/>
    </row>
    <row r="467" ht="11.25" customHeight="1">
      <c r="A467" s="7"/>
      <c r="B467" s="14"/>
      <c r="C467" s="7"/>
      <c r="D467" s="7"/>
      <c r="E467" s="7"/>
      <c r="F467" s="3"/>
      <c r="G467" s="3"/>
      <c r="H467" s="3"/>
      <c r="I467" s="7"/>
      <c r="J467" s="1"/>
      <c r="K467" s="3"/>
      <c r="L467" s="3"/>
      <c r="M467" s="3"/>
      <c r="N467" s="3"/>
      <c r="O467" s="3"/>
      <c r="P467" s="3"/>
      <c r="Q467" s="3"/>
      <c r="R467" s="3"/>
      <c r="S467" s="3"/>
      <c r="T467" s="8"/>
      <c r="U467" s="3"/>
      <c r="V467" s="3"/>
      <c r="W467" s="3"/>
      <c r="X467" s="3"/>
      <c r="Y467" s="3"/>
      <c r="Z467" s="3"/>
    </row>
    <row r="468" ht="11.25" customHeight="1">
      <c r="A468" s="7"/>
      <c r="B468" s="14"/>
      <c r="C468" s="7"/>
      <c r="D468" s="7"/>
      <c r="E468" s="7"/>
      <c r="F468" s="3"/>
      <c r="G468" s="3"/>
      <c r="H468" s="3"/>
      <c r="I468" s="7"/>
      <c r="J468" s="1"/>
      <c r="K468" s="3"/>
      <c r="L468" s="3"/>
      <c r="M468" s="3"/>
      <c r="N468" s="3"/>
      <c r="O468" s="3"/>
      <c r="P468" s="3"/>
      <c r="Q468" s="3"/>
      <c r="R468" s="3"/>
      <c r="S468" s="3"/>
      <c r="T468" s="8"/>
      <c r="U468" s="3"/>
      <c r="V468" s="3"/>
      <c r="W468" s="3"/>
      <c r="X468" s="3"/>
      <c r="Y468" s="3"/>
      <c r="Z468" s="3"/>
    </row>
    <row r="469" ht="11.25" customHeight="1">
      <c r="A469" s="7"/>
      <c r="B469" s="14"/>
      <c r="C469" s="7"/>
      <c r="D469" s="7"/>
      <c r="E469" s="7"/>
      <c r="F469" s="3"/>
      <c r="G469" s="3"/>
      <c r="H469" s="3"/>
      <c r="I469" s="7"/>
      <c r="J469" s="1"/>
      <c r="K469" s="3"/>
      <c r="L469" s="3"/>
      <c r="M469" s="3"/>
      <c r="N469" s="3"/>
      <c r="O469" s="3"/>
      <c r="P469" s="3"/>
      <c r="Q469" s="3"/>
      <c r="R469" s="3"/>
      <c r="S469" s="3"/>
      <c r="T469" s="8"/>
      <c r="U469" s="3"/>
      <c r="V469" s="3"/>
      <c r="W469" s="3"/>
      <c r="X469" s="3"/>
      <c r="Y469" s="3"/>
      <c r="Z469" s="3"/>
    </row>
    <row r="470" ht="11.25" customHeight="1">
      <c r="A470" s="7"/>
      <c r="B470" s="14"/>
      <c r="C470" s="7"/>
      <c r="D470" s="7"/>
      <c r="E470" s="7"/>
      <c r="F470" s="3"/>
      <c r="G470" s="3"/>
      <c r="H470" s="3"/>
      <c r="I470" s="7"/>
      <c r="J470" s="1"/>
      <c r="K470" s="3"/>
      <c r="L470" s="3"/>
      <c r="M470" s="3"/>
      <c r="N470" s="3"/>
      <c r="O470" s="3"/>
      <c r="P470" s="3"/>
      <c r="Q470" s="3"/>
      <c r="R470" s="3"/>
      <c r="S470" s="3"/>
      <c r="T470" s="8"/>
      <c r="U470" s="3"/>
      <c r="V470" s="3"/>
      <c r="W470" s="3"/>
      <c r="X470" s="3"/>
      <c r="Y470" s="3"/>
      <c r="Z470" s="3"/>
    </row>
    <row r="471" ht="11.25" customHeight="1">
      <c r="A471" s="7"/>
      <c r="B471" s="14"/>
      <c r="C471" s="7"/>
      <c r="D471" s="7"/>
      <c r="E471" s="7"/>
      <c r="F471" s="3"/>
      <c r="G471" s="3"/>
      <c r="H471" s="3"/>
      <c r="I471" s="7"/>
      <c r="J471" s="1"/>
      <c r="K471" s="3"/>
      <c r="L471" s="3"/>
      <c r="M471" s="3"/>
      <c r="N471" s="3"/>
      <c r="O471" s="3"/>
      <c r="P471" s="3"/>
      <c r="Q471" s="3"/>
      <c r="R471" s="3"/>
      <c r="S471" s="3"/>
      <c r="T471" s="8"/>
      <c r="U471" s="3"/>
      <c r="V471" s="3"/>
      <c r="W471" s="3"/>
      <c r="X471" s="3"/>
      <c r="Y471" s="3"/>
      <c r="Z471" s="3"/>
    </row>
    <row r="472" ht="11.25" customHeight="1">
      <c r="A472" s="7"/>
      <c r="B472" s="14"/>
      <c r="C472" s="7"/>
      <c r="D472" s="7"/>
      <c r="E472" s="7"/>
      <c r="F472" s="3"/>
      <c r="G472" s="3"/>
      <c r="H472" s="3"/>
      <c r="I472" s="7"/>
      <c r="J472" s="1"/>
      <c r="K472" s="3"/>
      <c r="L472" s="3"/>
      <c r="M472" s="3"/>
      <c r="N472" s="3"/>
      <c r="O472" s="3"/>
      <c r="P472" s="3"/>
      <c r="Q472" s="3"/>
      <c r="R472" s="3"/>
      <c r="S472" s="3"/>
      <c r="T472" s="8"/>
      <c r="U472" s="3"/>
      <c r="V472" s="3"/>
      <c r="W472" s="3"/>
      <c r="X472" s="3"/>
      <c r="Y472" s="3"/>
      <c r="Z472" s="3"/>
    </row>
    <row r="473" ht="11.25" customHeight="1">
      <c r="A473" s="7"/>
      <c r="B473" s="14"/>
      <c r="C473" s="7"/>
      <c r="D473" s="7"/>
      <c r="E473" s="7"/>
      <c r="F473" s="3"/>
      <c r="G473" s="3"/>
      <c r="H473" s="3"/>
      <c r="I473" s="7"/>
      <c r="J473" s="1"/>
      <c r="K473" s="3"/>
      <c r="L473" s="3"/>
      <c r="M473" s="3"/>
      <c r="N473" s="3"/>
      <c r="O473" s="3"/>
      <c r="P473" s="3"/>
      <c r="Q473" s="3"/>
      <c r="R473" s="3"/>
      <c r="S473" s="3"/>
      <c r="T473" s="8"/>
      <c r="U473" s="3"/>
      <c r="V473" s="3"/>
      <c r="W473" s="3"/>
      <c r="X473" s="3"/>
      <c r="Y473" s="3"/>
      <c r="Z473" s="3"/>
    </row>
    <row r="474" ht="11.25" customHeight="1">
      <c r="A474" s="7"/>
      <c r="B474" s="14"/>
      <c r="C474" s="7"/>
      <c r="D474" s="7"/>
      <c r="E474" s="7"/>
      <c r="F474" s="3"/>
      <c r="G474" s="3"/>
      <c r="H474" s="3"/>
      <c r="I474" s="7"/>
      <c r="J474" s="1"/>
      <c r="K474" s="3"/>
      <c r="L474" s="3"/>
      <c r="M474" s="3"/>
      <c r="N474" s="3"/>
      <c r="O474" s="3"/>
      <c r="P474" s="3"/>
      <c r="Q474" s="3"/>
      <c r="R474" s="3"/>
      <c r="S474" s="3"/>
      <c r="T474" s="8"/>
      <c r="U474" s="3"/>
      <c r="V474" s="3"/>
      <c r="W474" s="3"/>
      <c r="X474" s="3"/>
      <c r="Y474" s="3"/>
      <c r="Z474" s="3"/>
    </row>
    <row r="475" ht="11.25" customHeight="1">
      <c r="A475" s="7"/>
      <c r="B475" s="14"/>
      <c r="C475" s="7"/>
      <c r="D475" s="7"/>
      <c r="E475" s="7"/>
      <c r="F475" s="3"/>
      <c r="G475" s="3"/>
      <c r="H475" s="3"/>
      <c r="I475" s="7"/>
      <c r="J475" s="1"/>
      <c r="K475" s="3"/>
      <c r="L475" s="3"/>
      <c r="M475" s="3"/>
      <c r="N475" s="3"/>
      <c r="O475" s="3"/>
      <c r="P475" s="3"/>
      <c r="Q475" s="3"/>
      <c r="R475" s="3"/>
      <c r="S475" s="3"/>
      <c r="T475" s="8"/>
      <c r="U475" s="3"/>
      <c r="V475" s="3"/>
      <c r="W475" s="3"/>
      <c r="X475" s="3"/>
      <c r="Y475" s="3"/>
      <c r="Z475" s="3"/>
    </row>
    <row r="476" ht="11.25" customHeight="1">
      <c r="A476" s="7"/>
      <c r="B476" s="14"/>
      <c r="C476" s="7"/>
      <c r="D476" s="7"/>
      <c r="E476" s="7"/>
      <c r="F476" s="3"/>
      <c r="G476" s="3"/>
      <c r="H476" s="3"/>
      <c r="I476" s="7"/>
      <c r="J476" s="1"/>
      <c r="K476" s="3"/>
      <c r="L476" s="3"/>
      <c r="M476" s="3"/>
      <c r="N476" s="3"/>
      <c r="O476" s="3"/>
      <c r="P476" s="3"/>
      <c r="Q476" s="3"/>
      <c r="R476" s="3"/>
      <c r="S476" s="3"/>
      <c r="T476" s="8"/>
      <c r="U476" s="3"/>
      <c r="V476" s="3"/>
      <c r="W476" s="3"/>
      <c r="X476" s="3"/>
      <c r="Y476" s="3"/>
      <c r="Z476" s="3"/>
    </row>
    <row r="477" ht="11.25" customHeight="1">
      <c r="A477" s="7"/>
      <c r="B477" s="14"/>
      <c r="C477" s="7"/>
      <c r="D477" s="7"/>
      <c r="E477" s="7"/>
      <c r="F477" s="3"/>
      <c r="G477" s="3"/>
      <c r="H477" s="3"/>
      <c r="I477" s="7"/>
      <c r="J477" s="1"/>
      <c r="K477" s="3"/>
      <c r="L477" s="3"/>
      <c r="M477" s="3"/>
      <c r="N477" s="3"/>
      <c r="O477" s="3"/>
      <c r="P477" s="3"/>
      <c r="Q477" s="3"/>
      <c r="R477" s="3"/>
      <c r="S477" s="3"/>
      <c r="T477" s="8"/>
      <c r="U477" s="3"/>
      <c r="V477" s="3"/>
      <c r="W477" s="3"/>
      <c r="X477" s="3"/>
      <c r="Y477" s="3"/>
      <c r="Z477" s="3"/>
    </row>
    <row r="478" ht="11.25" customHeight="1">
      <c r="A478" s="7"/>
      <c r="B478" s="14"/>
      <c r="C478" s="7"/>
      <c r="D478" s="7"/>
      <c r="E478" s="7"/>
      <c r="F478" s="3"/>
      <c r="G478" s="3"/>
      <c r="H478" s="3"/>
      <c r="I478" s="7"/>
      <c r="J478" s="1"/>
      <c r="K478" s="3"/>
      <c r="L478" s="3"/>
      <c r="M478" s="3"/>
      <c r="N478" s="3"/>
      <c r="O478" s="3"/>
      <c r="P478" s="3"/>
      <c r="Q478" s="3"/>
      <c r="R478" s="3"/>
      <c r="S478" s="3"/>
      <c r="T478" s="8"/>
      <c r="U478" s="3"/>
      <c r="V478" s="3"/>
      <c r="W478" s="3"/>
      <c r="X478" s="3"/>
      <c r="Y478" s="3"/>
      <c r="Z478" s="3"/>
    </row>
    <row r="479" ht="11.25" customHeight="1">
      <c r="A479" s="7"/>
      <c r="B479" s="14"/>
      <c r="C479" s="7"/>
      <c r="D479" s="7"/>
      <c r="E479" s="7"/>
      <c r="F479" s="3"/>
      <c r="G479" s="3"/>
      <c r="H479" s="3"/>
      <c r="I479" s="7"/>
      <c r="J479" s="1"/>
      <c r="K479" s="3"/>
      <c r="L479" s="3"/>
      <c r="M479" s="3"/>
      <c r="N479" s="3"/>
      <c r="O479" s="3"/>
      <c r="P479" s="3"/>
      <c r="Q479" s="3"/>
      <c r="R479" s="3"/>
      <c r="S479" s="3"/>
      <c r="T479" s="8"/>
      <c r="U479" s="3"/>
      <c r="V479" s="3"/>
      <c r="W479" s="3"/>
      <c r="X479" s="3"/>
      <c r="Y479" s="3"/>
      <c r="Z479" s="3"/>
    </row>
    <row r="480" ht="11.25" customHeight="1">
      <c r="A480" s="7"/>
      <c r="B480" s="14"/>
      <c r="C480" s="7"/>
      <c r="D480" s="7"/>
      <c r="E480" s="7"/>
      <c r="F480" s="3"/>
      <c r="G480" s="3"/>
      <c r="H480" s="3"/>
      <c r="I480" s="7"/>
      <c r="J480" s="1"/>
      <c r="K480" s="3"/>
      <c r="L480" s="3"/>
      <c r="M480" s="3"/>
      <c r="N480" s="3"/>
      <c r="O480" s="3"/>
      <c r="P480" s="3"/>
      <c r="Q480" s="3"/>
      <c r="R480" s="3"/>
      <c r="S480" s="3"/>
      <c r="T480" s="8"/>
      <c r="U480" s="3"/>
      <c r="V480" s="3"/>
      <c r="W480" s="3"/>
      <c r="X480" s="3"/>
      <c r="Y480" s="3"/>
      <c r="Z480" s="3"/>
    </row>
    <row r="481" ht="11.25" customHeight="1">
      <c r="A481" s="7"/>
      <c r="B481" s="14"/>
      <c r="C481" s="7"/>
      <c r="D481" s="7"/>
      <c r="E481" s="7"/>
      <c r="F481" s="3"/>
      <c r="G481" s="3"/>
      <c r="H481" s="3"/>
      <c r="I481" s="7"/>
      <c r="J481" s="1"/>
      <c r="K481" s="3"/>
      <c r="L481" s="3"/>
      <c r="M481" s="3"/>
      <c r="N481" s="3"/>
      <c r="O481" s="3"/>
      <c r="P481" s="3"/>
      <c r="Q481" s="3"/>
      <c r="R481" s="3"/>
      <c r="S481" s="3"/>
      <c r="T481" s="8"/>
      <c r="U481" s="3"/>
      <c r="V481" s="3"/>
      <c r="W481" s="3"/>
      <c r="X481" s="3"/>
      <c r="Y481" s="3"/>
      <c r="Z481" s="3"/>
    </row>
    <row r="482" ht="11.25" customHeight="1">
      <c r="A482" s="7"/>
      <c r="B482" s="14"/>
      <c r="C482" s="7"/>
      <c r="D482" s="7"/>
      <c r="E482" s="7"/>
      <c r="F482" s="3"/>
      <c r="G482" s="3"/>
      <c r="H482" s="3"/>
      <c r="I482" s="7"/>
      <c r="J482" s="1"/>
      <c r="K482" s="3"/>
      <c r="L482" s="3"/>
      <c r="M482" s="3"/>
      <c r="N482" s="3"/>
      <c r="O482" s="3"/>
      <c r="P482" s="3"/>
      <c r="Q482" s="3"/>
      <c r="R482" s="3"/>
      <c r="S482" s="3"/>
      <c r="T482" s="8"/>
      <c r="U482" s="3"/>
      <c r="V482" s="3"/>
      <c r="W482" s="3"/>
      <c r="X482" s="3"/>
      <c r="Y482" s="3"/>
      <c r="Z482" s="3"/>
    </row>
    <row r="483" ht="11.25" customHeight="1">
      <c r="A483" s="7"/>
      <c r="B483" s="14"/>
      <c r="C483" s="7"/>
      <c r="D483" s="7"/>
      <c r="E483" s="7"/>
      <c r="F483" s="3"/>
      <c r="G483" s="3"/>
      <c r="H483" s="3"/>
      <c r="I483" s="7"/>
      <c r="J483" s="1"/>
      <c r="K483" s="3"/>
      <c r="L483" s="3"/>
      <c r="M483" s="3"/>
      <c r="N483" s="3"/>
      <c r="O483" s="3"/>
      <c r="P483" s="3"/>
      <c r="Q483" s="3"/>
      <c r="R483" s="3"/>
      <c r="S483" s="3"/>
      <c r="T483" s="8"/>
      <c r="U483" s="3"/>
      <c r="V483" s="3"/>
      <c r="W483" s="3"/>
      <c r="X483" s="3"/>
      <c r="Y483" s="3"/>
      <c r="Z483" s="3"/>
    </row>
    <row r="484" ht="11.25" customHeight="1">
      <c r="A484" s="7"/>
      <c r="B484" s="14"/>
      <c r="C484" s="7"/>
      <c r="D484" s="7"/>
      <c r="E484" s="7"/>
      <c r="F484" s="3"/>
      <c r="G484" s="3"/>
      <c r="H484" s="3"/>
      <c r="I484" s="7"/>
      <c r="J484" s="1"/>
      <c r="K484" s="3"/>
      <c r="L484" s="3"/>
      <c r="M484" s="3"/>
      <c r="N484" s="3"/>
      <c r="O484" s="3"/>
      <c r="P484" s="3"/>
      <c r="Q484" s="3"/>
      <c r="R484" s="3"/>
      <c r="S484" s="3"/>
      <c r="T484" s="8"/>
      <c r="U484" s="3"/>
      <c r="V484" s="3"/>
      <c r="W484" s="3"/>
      <c r="X484" s="3"/>
      <c r="Y484" s="3"/>
      <c r="Z484" s="3"/>
    </row>
    <row r="485" ht="11.25" customHeight="1">
      <c r="A485" s="7"/>
      <c r="B485" s="14"/>
      <c r="C485" s="7"/>
      <c r="D485" s="7"/>
      <c r="E485" s="7"/>
      <c r="F485" s="3"/>
      <c r="G485" s="3"/>
      <c r="H485" s="3"/>
      <c r="I485" s="7"/>
      <c r="J485" s="1"/>
      <c r="K485" s="3"/>
      <c r="L485" s="3"/>
      <c r="M485" s="3"/>
      <c r="N485" s="3"/>
      <c r="O485" s="3"/>
      <c r="P485" s="3"/>
      <c r="Q485" s="3"/>
      <c r="R485" s="3"/>
      <c r="S485" s="3"/>
      <c r="T485" s="8"/>
      <c r="U485" s="3"/>
      <c r="V485" s="3"/>
      <c r="W485" s="3"/>
      <c r="X485" s="3"/>
      <c r="Y485" s="3"/>
      <c r="Z485" s="3"/>
    </row>
    <row r="486" ht="11.25" customHeight="1">
      <c r="A486" s="7"/>
      <c r="B486" s="14"/>
      <c r="C486" s="7"/>
      <c r="D486" s="7"/>
      <c r="E486" s="7"/>
      <c r="F486" s="3"/>
      <c r="G486" s="3"/>
      <c r="H486" s="3"/>
      <c r="I486" s="7"/>
      <c r="J486" s="1"/>
      <c r="K486" s="3"/>
      <c r="L486" s="3"/>
      <c r="M486" s="3"/>
      <c r="N486" s="3"/>
      <c r="O486" s="3"/>
      <c r="P486" s="3"/>
      <c r="Q486" s="3"/>
      <c r="R486" s="3"/>
      <c r="S486" s="3"/>
      <c r="T486" s="8"/>
      <c r="U486" s="3"/>
      <c r="V486" s="3"/>
      <c r="W486" s="3"/>
      <c r="X486" s="3"/>
      <c r="Y486" s="3"/>
      <c r="Z486" s="3"/>
    </row>
    <row r="487" ht="11.25" customHeight="1">
      <c r="A487" s="7"/>
      <c r="B487" s="14"/>
      <c r="C487" s="7"/>
      <c r="D487" s="7"/>
      <c r="E487" s="7"/>
      <c r="F487" s="3"/>
      <c r="G487" s="3"/>
      <c r="H487" s="3"/>
      <c r="I487" s="7"/>
      <c r="J487" s="1"/>
      <c r="K487" s="3"/>
      <c r="L487" s="3"/>
      <c r="M487" s="3"/>
      <c r="N487" s="3"/>
      <c r="O487" s="3"/>
      <c r="P487" s="3"/>
      <c r="Q487" s="3"/>
      <c r="R487" s="3"/>
      <c r="S487" s="3"/>
      <c r="T487" s="8"/>
      <c r="U487" s="3"/>
      <c r="V487" s="3"/>
      <c r="W487" s="3"/>
      <c r="X487" s="3"/>
      <c r="Y487" s="3"/>
      <c r="Z487" s="3"/>
    </row>
    <row r="488" ht="11.25" customHeight="1">
      <c r="A488" s="7"/>
      <c r="B488" s="14"/>
      <c r="C488" s="7"/>
      <c r="D488" s="7"/>
      <c r="E488" s="7"/>
      <c r="F488" s="3"/>
      <c r="G488" s="3"/>
      <c r="H488" s="3"/>
      <c r="I488" s="7"/>
      <c r="J488" s="1"/>
      <c r="K488" s="3"/>
      <c r="L488" s="3"/>
      <c r="M488" s="3"/>
      <c r="N488" s="3"/>
      <c r="O488" s="3"/>
      <c r="P488" s="3"/>
      <c r="Q488" s="3"/>
      <c r="R488" s="3"/>
      <c r="S488" s="3"/>
      <c r="T488" s="8"/>
      <c r="U488" s="3"/>
      <c r="V488" s="3"/>
      <c r="W488" s="3"/>
      <c r="X488" s="3"/>
      <c r="Y488" s="3"/>
      <c r="Z488" s="3"/>
    </row>
    <row r="489" ht="11.25" customHeight="1">
      <c r="A489" s="7"/>
      <c r="B489" s="14"/>
      <c r="C489" s="7"/>
      <c r="D489" s="7"/>
      <c r="E489" s="7"/>
      <c r="F489" s="3"/>
      <c r="G489" s="3"/>
      <c r="H489" s="3"/>
      <c r="I489" s="7"/>
      <c r="J489" s="1"/>
      <c r="K489" s="3"/>
      <c r="L489" s="3"/>
      <c r="M489" s="3"/>
      <c r="N489" s="3"/>
      <c r="O489" s="3"/>
      <c r="P489" s="3"/>
      <c r="Q489" s="3"/>
      <c r="R489" s="3"/>
      <c r="S489" s="3"/>
      <c r="T489" s="8"/>
      <c r="U489" s="3"/>
      <c r="V489" s="3"/>
      <c r="W489" s="3"/>
      <c r="X489" s="3"/>
      <c r="Y489" s="3"/>
      <c r="Z489" s="3"/>
    </row>
    <row r="490" ht="11.25" customHeight="1">
      <c r="A490" s="7"/>
      <c r="B490" s="14"/>
      <c r="C490" s="7"/>
      <c r="D490" s="7"/>
      <c r="E490" s="7"/>
      <c r="F490" s="3"/>
      <c r="G490" s="3"/>
      <c r="H490" s="3"/>
      <c r="I490" s="7"/>
      <c r="J490" s="1"/>
      <c r="K490" s="3"/>
      <c r="L490" s="3"/>
      <c r="M490" s="3"/>
      <c r="N490" s="3"/>
      <c r="O490" s="3"/>
      <c r="P490" s="3"/>
      <c r="Q490" s="3"/>
      <c r="R490" s="3"/>
      <c r="S490" s="3"/>
      <c r="T490" s="8"/>
      <c r="U490" s="3"/>
      <c r="V490" s="3"/>
      <c r="W490" s="3"/>
      <c r="X490" s="3"/>
      <c r="Y490" s="3"/>
      <c r="Z490" s="3"/>
    </row>
    <row r="491" ht="11.25" customHeight="1">
      <c r="A491" s="7"/>
      <c r="B491" s="14"/>
      <c r="C491" s="7"/>
      <c r="D491" s="7"/>
      <c r="E491" s="7"/>
      <c r="F491" s="3"/>
      <c r="G491" s="3"/>
      <c r="H491" s="3"/>
      <c r="I491" s="7"/>
      <c r="J491" s="1"/>
      <c r="K491" s="3"/>
      <c r="L491" s="3"/>
      <c r="M491" s="3"/>
      <c r="N491" s="3"/>
      <c r="O491" s="3"/>
      <c r="P491" s="3"/>
      <c r="Q491" s="3"/>
      <c r="R491" s="3"/>
      <c r="S491" s="3"/>
      <c r="T491" s="8"/>
      <c r="U491" s="3"/>
      <c r="V491" s="3"/>
      <c r="W491" s="3"/>
      <c r="X491" s="3"/>
      <c r="Y491" s="3"/>
      <c r="Z491" s="3"/>
    </row>
    <row r="492" ht="11.25" customHeight="1">
      <c r="A492" s="7"/>
      <c r="B492" s="14"/>
      <c r="C492" s="7"/>
      <c r="D492" s="7"/>
      <c r="E492" s="7"/>
      <c r="F492" s="3"/>
      <c r="G492" s="3"/>
      <c r="H492" s="3"/>
      <c r="I492" s="7"/>
      <c r="J492" s="1"/>
      <c r="K492" s="3"/>
      <c r="L492" s="3"/>
      <c r="M492" s="3"/>
      <c r="N492" s="3"/>
      <c r="O492" s="3"/>
      <c r="P492" s="3"/>
      <c r="Q492" s="3"/>
      <c r="R492" s="3"/>
      <c r="S492" s="3"/>
      <c r="T492" s="8"/>
      <c r="U492" s="3"/>
      <c r="V492" s="3"/>
      <c r="W492" s="3"/>
      <c r="X492" s="3"/>
      <c r="Y492" s="3"/>
      <c r="Z492" s="3"/>
    </row>
    <row r="493" ht="11.25" customHeight="1">
      <c r="A493" s="7"/>
      <c r="B493" s="14"/>
      <c r="C493" s="7"/>
      <c r="D493" s="7"/>
      <c r="E493" s="7"/>
      <c r="F493" s="3"/>
      <c r="G493" s="3"/>
      <c r="H493" s="3"/>
      <c r="I493" s="7"/>
      <c r="J493" s="1"/>
      <c r="K493" s="3"/>
      <c r="L493" s="3"/>
      <c r="M493" s="3"/>
      <c r="N493" s="3"/>
      <c r="O493" s="3"/>
      <c r="P493" s="3"/>
      <c r="Q493" s="3"/>
      <c r="R493" s="3"/>
      <c r="S493" s="3"/>
      <c r="T493" s="8"/>
      <c r="U493" s="3"/>
      <c r="V493" s="3"/>
      <c r="W493" s="3"/>
      <c r="X493" s="3"/>
      <c r="Y493" s="3"/>
      <c r="Z493" s="3"/>
    </row>
    <row r="494" ht="11.25" customHeight="1">
      <c r="A494" s="7"/>
      <c r="B494" s="14"/>
      <c r="C494" s="7"/>
      <c r="D494" s="7"/>
      <c r="E494" s="7"/>
      <c r="F494" s="3"/>
      <c r="G494" s="3"/>
      <c r="H494" s="3"/>
      <c r="I494" s="7"/>
      <c r="J494" s="1"/>
      <c r="K494" s="3"/>
      <c r="L494" s="3"/>
      <c r="M494" s="3"/>
      <c r="N494" s="3"/>
      <c r="O494" s="3"/>
      <c r="P494" s="3"/>
      <c r="Q494" s="3"/>
      <c r="R494" s="3"/>
      <c r="S494" s="3"/>
      <c r="T494" s="8"/>
      <c r="U494" s="3"/>
      <c r="V494" s="3"/>
      <c r="W494" s="3"/>
      <c r="X494" s="3"/>
      <c r="Y494" s="3"/>
      <c r="Z494" s="3"/>
    </row>
    <row r="495" ht="11.25" customHeight="1">
      <c r="A495" s="7"/>
      <c r="B495" s="14"/>
      <c r="C495" s="7"/>
      <c r="D495" s="7"/>
      <c r="E495" s="7"/>
      <c r="F495" s="3"/>
      <c r="G495" s="3"/>
      <c r="H495" s="3"/>
      <c r="I495" s="7"/>
      <c r="J495" s="1"/>
      <c r="K495" s="3"/>
      <c r="L495" s="3"/>
      <c r="M495" s="3"/>
      <c r="N495" s="3"/>
      <c r="O495" s="3"/>
      <c r="P495" s="3"/>
      <c r="Q495" s="3"/>
      <c r="R495" s="3"/>
      <c r="S495" s="3"/>
      <c r="T495" s="8"/>
      <c r="U495" s="3"/>
      <c r="V495" s="3"/>
      <c r="W495" s="3"/>
      <c r="X495" s="3"/>
      <c r="Y495" s="3"/>
      <c r="Z495" s="3"/>
    </row>
    <row r="496" ht="11.25" customHeight="1">
      <c r="A496" s="7"/>
      <c r="B496" s="14"/>
      <c r="C496" s="7"/>
      <c r="D496" s="7"/>
      <c r="E496" s="7"/>
      <c r="F496" s="3"/>
      <c r="G496" s="3"/>
      <c r="H496" s="3"/>
      <c r="I496" s="7"/>
      <c r="J496" s="1"/>
      <c r="K496" s="3"/>
      <c r="L496" s="3"/>
      <c r="M496" s="3"/>
      <c r="N496" s="3"/>
      <c r="O496" s="3"/>
      <c r="P496" s="3"/>
      <c r="Q496" s="3"/>
      <c r="R496" s="3"/>
      <c r="S496" s="3"/>
      <c r="T496" s="8"/>
      <c r="U496" s="3"/>
      <c r="V496" s="3"/>
      <c r="W496" s="3"/>
      <c r="X496" s="3"/>
      <c r="Y496" s="3"/>
      <c r="Z496" s="3"/>
    </row>
    <row r="497" ht="11.25" customHeight="1">
      <c r="A497" s="7"/>
      <c r="B497" s="14"/>
      <c r="C497" s="7"/>
      <c r="D497" s="7"/>
      <c r="E497" s="7"/>
      <c r="F497" s="3"/>
      <c r="G497" s="3"/>
      <c r="H497" s="3"/>
      <c r="I497" s="7"/>
      <c r="J497" s="1"/>
      <c r="K497" s="3"/>
      <c r="L497" s="3"/>
      <c r="M497" s="3"/>
      <c r="N497" s="3"/>
      <c r="O497" s="3"/>
      <c r="P497" s="3"/>
      <c r="Q497" s="3"/>
      <c r="R497" s="3"/>
      <c r="S497" s="3"/>
      <c r="T497" s="8"/>
      <c r="U497" s="3"/>
      <c r="V497" s="3"/>
      <c r="W497" s="3"/>
      <c r="X497" s="3"/>
      <c r="Y497" s="3"/>
      <c r="Z497" s="3"/>
    </row>
    <row r="498" ht="11.25" customHeight="1">
      <c r="A498" s="7"/>
      <c r="B498" s="14"/>
      <c r="C498" s="7"/>
      <c r="D498" s="7"/>
      <c r="E498" s="7"/>
      <c r="F498" s="3"/>
      <c r="G498" s="3"/>
      <c r="H498" s="3"/>
      <c r="I498" s="7"/>
      <c r="J498" s="1"/>
      <c r="K498" s="3"/>
      <c r="L498" s="3"/>
      <c r="M498" s="3"/>
      <c r="N498" s="3"/>
      <c r="O498" s="3"/>
      <c r="P498" s="3"/>
      <c r="Q498" s="3"/>
      <c r="R498" s="3"/>
      <c r="S498" s="3"/>
      <c r="T498" s="8"/>
      <c r="U498" s="3"/>
      <c r="V498" s="3"/>
      <c r="W498" s="3"/>
      <c r="X498" s="3"/>
      <c r="Y498" s="3"/>
      <c r="Z498" s="3"/>
    </row>
    <row r="499" ht="11.25" customHeight="1">
      <c r="A499" s="7"/>
      <c r="B499" s="14"/>
      <c r="C499" s="7"/>
      <c r="D499" s="7"/>
      <c r="E499" s="7"/>
      <c r="F499" s="3"/>
      <c r="G499" s="3"/>
      <c r="H499" s="3"/>
      <c r="I499" s="7"/>
      <c r="J499" s="1"/>
      <c r="K499" s="3"/>
      <c r="L499" s="3"/>
      <c r="M499" s="3"/>
      <c r="N499" s="3"/>
      <c r="O499" s="3"/>
      <c r="P499" s="3"/>
      <c r="Q499" s="3"/>
      <c r="R499" s="3"/>
      <c r="S499" s="3"/>
      <c r="T499" s="8"/>
      <c r="U499" s="3"/>
      <c r="V499" s="3"/>
      <c r="W499" s="3"/>
      <c r="X499" s="3"/>
      <c r="Y499" s="3"/>
      <c r="Z499" s="3"/>
    </row>
    <row r="500" ht="11.25" customHeight="1">
      <c r="A500" s="7"/>
      <c r="B500" s="14"/>
      <c r="C500" s="7"/>
      <c r="D500" s="7"/>
      <c r="E500" s="7"/>
      <c r="F500" s="3"/>
      <c r="G500" s="3"/>
      <c r="H500" s="3"/>
      <c r="I500" s="7"/>
      <c r="J500" s="1"/>
      <c r="K500" s="3"/>
      <c r="L500" s="3"/>
      <c r="M500" s="3"/>
      <c r="N500" s="3"/>
      <c r="O500" s="3"/>
      <c r="P500" s="3"/>
      <c r="Q500" s="3"/>
      <c r="R500" s="3"/>
      <c r="S500" s="3"/>
      <c r="T500" s="8"/>
      <c r="U500" s="3"/>
      <c r="V500" s="3"/>
      <c r="W500" s="3"/>
      <c r="X500" s="3"/>
      <c r="Y500" s="3"/>
      <c r="Z500" s="3"/>
    </row>
    <row r="501" ht="11.25" customHeight="1">
      <c r="A501" s="7"/>
      <c r="B501" s="14"/>
      <c r="C501" s="7"/>
      <c r="D501" s="7"/>
      <c r="E501" s="7"/>
      <c r="F501" s="3"/>
      <c r="G501" s="3"/>
      <c r="H501" s="3"/>
      <c r="I501" s="7"/>
      <c r="J501" s="1"/>
      <c r="K501" s="3"/>
      <c r="L501" s="3"/>
      <c r="M501" s="3"/>
      <c r="N501" s="3"/>
      <c r="O501" s="3"/>
      <c r="P501" s="3"/>
      <c r="Q501" s="3"/>
      <c r="R501" s="3"/>
      <c r="S501" s="3"/>
      <c r="T501" s="8"/>
      <c r="U501" s="3"/>
      <c r="V501" s="3"/>
      <c r="W501" s="3"/>
      <c r="X501" s="3"/>
      <c r="Y501" s="3"/>
      <c r="Z501" s="3"/>
    </row>
    <row r="502" ht="11.25" customHeight="1">
      <c r="A502" s="7"/>
      <c r="B502" s="14"/>
      <c r="C502" s="7"/>
      <c r="D502" s="7"/>
      <c r="E502" s="7"/>
      <c r="F502" s="3"/>
      <c r="G502" s="3"/>
      <c r="H502" s="3"/>
      <c r="I502" s="7"/>
      <c r="J502" s="1"/>
      <c r="K502" s="3"/>
      <c r="L502" s="3"/>
      <c r="M502" s="3"/>
      <c r="N502" s="3"/>
      <c r="O502" s="3"/>
      <c r="P502" s="3"/>
      <c r="Q502" s="3"/>
      <c r="R502" s="3"/>
      <c r="S502" s="3"/>
      <c r="T502" s="8"/>
      <c r="U502" s="3"/>
      <c r="V502" s="3"/>
      <c r="W502" s="3"/>
      <c r="X502" s="3"/>
      <c r="Y502" s="3"/>
      <c r="Z502" s="3"/>
    </row>
    <row r="503" ht="11.25" customHeight="1">
      <c r="A503" s="7"/>
      <c r="B503" s="14"/>
      <c r="C503" s="7"/>
      <c r="D503" s="7"/>
      <c r="E503" s="7"/>
      <c r="F503" s="3"/>
      <c r="G503" s="3"/>
      <c r="H503" s="3"/>
      <c r="I503" s="7"/>
      <c r="J503" s="1"/>
      <c r="K503" s="3"/>
      <c r="L503" s="3"/>
      <c r="M503" s="3"/>
      <c r="N503" s="3"/>
      <c r="O503" s="3"/>
      <c r="P503" s="3"/>
      <c r="Q503" s="3"/>
      <c r="R503" s="3"/>
      <c r="S503" s="3"/>
      <c r="T503" s="8"/>
      <c r="U503" s="3"/>
      <c r="V503" s="3"/>
      <c r="W503" s="3"/>
      <c r="X503" s="3"/>
      <c r="Y503" s="3"/>
      <c r="Z503" s="3"/>
    </row>
    <row r="504" ht="11.25" customHeight="1">
      <c r="A504" s="7"/>
      <c r="B504" s="14"/>
      <c r="C504" s="7"/>
      <c r="D504" s="7"/>
      <c r="E504" s="7"/>
      <c r="F504" s="3"/>
      <c r="G504" s="3"/>
      <c r="H504" s="3"/>
      <c r="I504" s="7"/>
      <c r="J504" s="1"/>
      <c r="K504" s="3"/>
      <c r="L504" s="3"/>
      <c r="M504" s="3"/>
      <c r="N504" s="3"/>
      <c r="O504" s="3"/>
      <c r="P504" s="3"/>
      <c r="Q504" s="3"/>
      <c r="R504" s="3"/>
      <c r="S504" s="3"/>
      <c r="T504" s="8"/>
      <c r="U504" s="3"/>
      <c r="V504" s="3"/>
      <c r="W504" s="3"/>
      <c r="X504" s="3"/>
      <c r="Y504" s="3"/>
      <c r="Z504" s="3"/>
    </row>
    <row r="505" ht="11.25" customHeight="1">
      <c r="A505" s="7"/>
      <c r="B505" s="14"/>
      <c r="C505" s="7"/>
      <c r="D505" s="7"/>
      <c r="E505" s="7"/>
      <c r="F505" s="3"/>
      <c r="G505" s="3"/>
      <c r="H505" s="3"/>
      <c r="I505" s="7"/>
      <c r="J505" s="1"/>
      <c r="K505" s="3"/>
      <c r="L505" s="3"/>
      <c r="M505" s="3"/>
      <c r="N505" s="3"/>
      <c r="O505" s="3"/>
      <c r="P505" s="3"/>
      <c r="Q505" s="3"/>
      <c r="R505" s="3"/>
      <c r="S505" s="3"/>
      <c r="T505" s="8"/>
      <c r="U505" s="3"/>
      <c r="V505" s="3"/>
      <c r="W505" s="3"/>
      <c r="X505" s="3"/>
      <c r="Y505" s="3"/>
      <c r="Z505" s="3"/>
    </row>
    <row r="506" ht="11.25" customHeight="1">
      <c r="A506" s="7"/>
      <c r="B506" s="14"/>
      <c r="C506" s="7"/>
      <c r="D506" s="7"/>
      <c r="E506" s="7"/>
      <c r="F506" s="3"/>
      <c r="G506" s="3"/>
      <c r="H506" s="3"/>
      <c r="I506" s="7"/>
      <c r="J506" s="1"/>
      <c r="K506" s="3"/>
      <c r="L506" s="3"/>
      <c r="M506" s="3"/>
      <c r="N506" s="3"/>
      <c r="O506" s="3"/>
      <c r="P506" s="3"/>
      <c r="Q506" s="3"/>
      <c r="R506" s="3"/>
      <c r="S506" s="3"/>
      <c r="T506" s="8"/>
      <c r="U506" s="3"/>
      <c r="V506" s="3"/>
      <c r="W506" s="3"/>
      <c r="X506" s="3"/>
      <c r="Y506" s="3"/>
      <c r="Z506" s="3"/>
    </row>
    <row r="507" ht="11.25" customHeight="1">
      <c r="A507" s="7"/>
      <c r="B507" s="14"/>
      <c r="C507" s="7"/>
      <c r="D507" s="7"/>
      <c r="E507" s="7"/>
      <c r="F507" s="3"/>
      <c r="G507" s="3"/>
      <c r="H507" s="3"/>
      <c r="I507" s="7"/>
      <c r="J507" s="1"/>
      <c r="K507" s="3"/>
      <c r="L507" s="3"/>
      <c r="M507" s="3"/>
      <c r="N507" s="3"/>
      <c r="O507" s="3"/>
      <c r="P507" s="3"/>
      <c r="Q507" s="3"/>
      <c r="R507" s="3"/>
      <c r="S507" s="3"/>
      <c r="T507" s="8"/>
      <c r="U507" s="3"/>
      <c r="V507" s="3"/>
      <c r="W507" s="3"/>
      <c r="X507" s="3"/>
      <c r="Y507" s="3"/>
      <c r="Z507" s="3"/>
    </row>
    <row r="508" ht="11.25" customHeight="1">
      <c r="A508" s="7"/>
      <c r="B508" s="14"/>
      <c r="C508" s="7"/>
      <c r="D508" s="7"/>
      <c r="E508" s="7"/>
      <c r="F508" s="3"/>
      <c r="G508" s="3"/>
      <c r="H508" s="3"/>
      <c r="I508" s="7"/>
      <c r="J508" s="1"/>
      <c r="K508" s="3"/>
      <c r="L508" s="3"/>
      <c r="M508" s="3"/>
      <c r="N508" s="3"/>
      <c r="O508" s="3"/>
      <c r="P508" s="3"/>
      <c r="Q508" s="3"/>
      <c r="R508" s="3"/>
      <c r="S508" s="3"/>
      <c r="T508" s="8"/>
      <c r="U508" s="3"/>
      <c r="V508" s="3"/>
      <c r="W508" s="3"/>
      <c r="X508" s="3"/>
      <c r="Y508" s="3"/>
      <c r="Z508" s="3"/>
    </row>
    <row r="509" ht="11.25" customHeight="1">
      <c r="A509" s="7"/>
      <c r="B509" s="14"/>
      <c r="C509" s="7"/>
      <c r="D509" s="7"/>
      <c r="E509" s="7"/>
      <c r="F509" s="3"/>
      <c r="G509" s="3"/>
      <c r="H509" s="3"/>
      <c r="I509" s="7"/>
      <c r="J509" s="1"/>
      <c r="K509" s="3"/>
      <c r="L509" s="3"/>
      <c r="M509" s="3"/>
      <c r="N509" s="3"/>
      <c r="O509" s="3"/>
      <c r="P509" s="3"/>
      <c r="Q509" s="3"/>
      <c r="R509" s="3"/>
      <c r="S509" s="3"/>
      <c r="T509" s="8"/>
      <c r="U509" s="3"/>
      <c r="V509" s="3"/>
      <c r="W509" s="3"/>
      <c r="X509" s="3"/>
      <c r="Y509" s="3"/>
      <c r="Z509" s="3"/>
    </row>
    <row r="510" ht="11.25" customHeight="1">
      <c r="A510" s="7"/>
      <c r="B510" s="14"/>
      <c r="C510" s="7"/>
      <c r="D510" s="7"/>
      <c r="E510" s="7"/>
      <c r="F510" s="3"/>
      <c r="G510" s="3"/>
      <c r="H510" s="3"/>
      <c r="I510" s="7"/>
      <c r="J510" s="1"/>
      <c r="K510" s="3"/>
      <c r="L510" s="3"/>
      <c r="M510" s="3"/>
      <c r="N510" s="3"/>
      <c r="O510" s="3"/>
      <c r="P510" s="3"/>
      <c r="Q510" s="3"/>
      <c r="R510" s="3"/>
      <c r="S510" s="3"/>
      <c r="T510" s="8"/>
      <c r="U510" s="3"/>
      <c r="V510" s="3"/>
      <c r="W510" s="3"/>
      <c r="X510" s="3"/>
      <c r="Y510" s="3"/>
      <c r="Z510" s="3"/>
    </row>
    <row r="511" ht="11.25" customHeight="1">
      <c r="A511" s="7"/>
      <c r="B511" s="14"/>
      <c r="C511" s="7"/>
      <c r="D511" s="7"/>
      <c r="E511" s="7"/>
      <c r="F511" s="3"/>
      <c r="G511" s="3"/>
      <c r="H511" s="3"/>
      <c r="I511" s="7"/>
      <c r="J511" s="1"/>
      <c r="K511" s="3"/>
      <c r="L511" s="3"/>
      <c r="M511" s="3"/>
      <c r="N511" s="3"/>
      <c r="O511" s="3"/>
      <c r="P511" s="3"/>
      <c r="Q511" s="3"/>
      <c r="R511" s="3"/>
      <c r="S511" s="3"/>
      <c r="T511" s="8"/>
      <c r="U511" s="3"/>
      <c r="V511" s="3"/>
      <c r="W511" s="3"/>
      <c r="X511" s="3"/>
      <c r="Y511" s="3"/>
      <c r="Z511" s="3"/>
    </row>
    <row r="512" ht="11.25" customHeight="1">
      <c r="A512" s="7"/>
      <c r="B512" s="14"/>
      <c r="C512" s="7"/>
      <c r="D512" s="7"/>
      <c r="E512" s="7"/>
      <c r="F512" s="3"/>
      <c r="G512" s="3"/>
      <c r="H512" s="3"/>
      <c r="I512" s="7"/>
      <c r="J512" s="1"/>
      <c r="K512" s="3"/>
      <c r="L512" s="3"/>
      <c r="M512" s="3"/>
      <c r="N512" s="3"/>
      <c r="O512" s="3"/>
      <c r="P512" s="3"/>
      <c r="Q512" s="3"/>
      <c r="R512" s="3"/>
      <c r="S512" s="3"/>
      <c r="T512" s="8"/>
      <c r="U512" s="3"/>
      <c r="V512" s="3"/>
      <c r="W512" s="3"/>
      <c r="X512" s="3"/>
      <c r="Y512" s="3"/>
      <c r="Z512" s="3"/>
    </row>
    <row r="513" ht="11.25" customHeight="1">
      <c r="A513" s="7"/>
      <c r="B513" s="14"/>
      <c r="C513" s="7"/>
      <c r="D513" s="7"/>
      <c r="E513" s="7"/>
      <c r="F513" s="3"/>
      <c r="G513" s="3"/>
      <c r="H513" s="3"/>
      <c r="I513" s="7"/>
      <c r="J513" s="1"/>
      <c r="K513" s="3"/>
      <c r="L513" s="3"/>
      <c r="M513" s="3"/>
      <c r="N513" s="3"/>
      <c r="O513" s="3"/>
      <c r="P513" s="3"/>
      <c r="Q513" s="3"/>
      <c r="R513" s="3"/>
      <c r="S513" s="3"/>
      <c r="T513" s="8"/>
      <c r="U513" s="3"/>
      <c r="V513" s="3"/>
      <c r="W513" s="3"/>
      <c r="X513" s="3"/>
      <c r="Y513" s="3"/>
      <c r="Z513" s="3"/>
    </row>
    <row r="514" ht="11.25" customHeight="1">
      <c r="A514" s="7"/>
      <c r="B514" s="14"/>
      <c r="C514" s="7"/>
      <c r="D514" s="7"/>
      <c r="E514" s="7"/>
      <c r="F514" s="3"/>
      <c r="G514" s="3"/>
      <c r="H514" s="3"/>
      <c r="I514" s="7"/>
      <c r="J514" s="1"/>
      <c r="K514" s="3"/>
      <c r="L514" s="3"/>
      <c r="M514" s="3"/>
      <c r="N514" s="3"/>
      <c r="O514" s="3"/>
      <c r="P514" s="3"/>
      <c r="Q514" s="3"/>
      <c r="R514" s="3"/>
      <c r="S514" s="3"/>
      <c r="T514" s="8"/>
      <c r="U514" s="3"/>
      <c r="V514" s="3"/>
      <c r="W514" s="3"/>
      <c r="X514" s="3"/>
      <c r="Y514" s="3"/>
      <c r="Z514" s="3"/>
    </row>
    <row r="515" ht="11.25" customHeight="1">
      <c r="A515" s="7"/>
      <c r="B515" s="14"/>
      <c r="C515" s="7"/>
      <c r="D515" s="7"/>
      <c r="E515" s="7"/>
      <c r="F515" s="3"/>
      <c r="G515" s="3"/>
      <c r="H515" s="3"/>
      <c r="I515" s="7"/>
      <c r="J515" s="1"/>
      <c r="K515" s="3"/>
      <c r="L515" s="3"/>
      <c r="M515" s="3"/>
      <c r="N515" s="3"/>
      <c r="O515" s="3"/>
      <c r="P515" s="3"/>
      <c r="Q515" s="3"/>
      <c r="R515" s="3"/>
      <c r="S515" s="3"/>
      <c r="T515" s="8"/>
      <c r="U515" s="3"/>
      <c r="V515" s="3"/>
      <c r="W515" s="3"/>
      <c r="X515" s="3"/>
      <c r="Y515" s="3"/>
      <c r="Z515" s="3"/>
    </row>
    <row r="516" ht="11.25" customHeight="1">
      <c r="A516" s="7"/>
      <c r="B516" s="14"/>
      <c r="C516" s="7"/>
      <c r="D516" s="7"/>
      <c r="E516" s="7"/>
      <c r="F516" s="3"/>
      <c r="G516" s="3"/>
      <c r="H516" s="3"/>
      <c r="I516" s="7"/>
      <c r="J516" s="1"/>
      <c r="K516" s="3"/>
      <c r="L516" s="3"/>
      <c r="M516" s="3"/>
      <c r="N516" s="3"/>
      <c r="O516" s="3"/>
      <c r="P516" s="3"/>
      <c r="Q516" s="3"/>
      <c r="R516" s="3"/>
      <c r="S516" s="3"/>
      <c r="T516" s="8"/>
      <c r="U516" s="3"/>
      <c r="V516" s="3"/>
      <c r="W516" s="3"/>
      <c r="X516" s="3"/>
      <c r="Y516" s="3"/>
      <c r="Z516" s="3"/>
    </row>
    <row r="517" ht="11.25" customHeight="1">
      <c r="A517" s="7"/>
      <c r="B517" s="14"/>
      <c r="C517" s="7"/>
      <c r="D517" s="7"/>
      <c r="E517" s="7"/>
      <c r="F517" s="3"/>
      <c r="G517" s="3"/>
      <c r="H517" s="3"/>
      <c r="I517" s="7"/>
      <c r="J517" s="1"/>
      <c r="K517" s="3"/>
      <c r="L517" s="3"/>
      <c r="M517" s="3"/>
      <c r="N517" s="3"/>
      <c r="O517" s="3"/>
      <c r="P517" s="3"/>
      <c r="Q517" s="3"/>
      <c r="R517" s="3"/>
      <c r="S517" s="3"/>
      <c r="T517" s="8"/>
      <c r="U517" s="3"/>
      <c r="V517" s="3"/>
      <c r="W517" s="3"/>
      <c r="X517" s="3"/>
      <c r="Y517" s="3"/>
      <c r="Z517" s="3"/>
    </row>
    <row r="518" ht="11.25" customHeight="1">
      <c r="A518" s="7"/>
      <c r="B518" s="14"/>
      <c r="C518" s="7"/>
      <c r="D518" s="7"/>
      <c r="E518" s="7"/>
      <c r="F518" s="3"/>
      <c r="G518" s="3"/>
      <c r="H518" s="3"/>
      <c r="I518" s="7"/>
      <c r="J518" s="1"/>
      <c r="K518" s="3"/>
      <c r="L518" s="3"/>
      <c r="M518" s="3"/>
      <c r="N518" s="3"/>
      <c r="O518" s="3"/>
      <c r="P518" s="3"/>
      <c r="Q518" s="3"/>
      <c r="R518" s="3"/>
      <c r="S518" s="3"/>
      <c r="T518" s="8"/>
      <c r="U518" s="3"/>
      <c r="V518" s="3"/>
      <c r="W518" s="3"/>
      <c r="X518" s="3"/>
      <c r="Y518" s="3"/>
      <c r="Z518" s="3"/>
    </row>
    <row r="519" ht="11.25" customHeight="1">
      <c r="A519" s="7"/>
      <c r="B519" s="14"/>
      <c r="C519" s="7"/>
      <c r="D519" s="7"/>
      <c r="E519" s="7"/>
      <c r="F519" s="3"/>
      <c r="G519" s="3"/>
      <c r="H519" s="3"/>
      <c r="I519" s="7"/>
      <c r="J519" s="1"/>
      <c r="K519" s="3"/>
      <c r="L519" s="3"/>
      <c r="M519" s="3"/>
      <c r="N519" s="3"/>
      <c r="O519" s="3"/>
      <c r="P519" s="3"/>
      <c r="Q519" s="3"/>
      <c r="R519" s="3"/>
      <c r="S519" s="3"/>
      <c r="T519" s="8"/>
      <c r="U519" s="3"/>
      <c r="V519" s="3"/>
      <c r="W519" s="3"/>
      <c r="X519" s="3"/>
      <c r="Y519" s="3"/>
      <c r="Z519" s="3"/>
    </row>
    <row r="520" ht="11.25" customHeight="1">
      <c r="A520" s="7"/>
      <c r="B520" s="14"/>
      <c r="C520" s="7"/>
      <c r="D520" s="7"/>
      <c r="E520" s="7"/>
      <c r="F520" s="3"/>
      <c r="G520" s="3"/>
      <c r="H520" s="3"/>
      <c r="I520" s="7"/>
      <c r="J520" s="1"/>
      <c r="K520" s="3"/>
      <c r="L520" s="3"/>
      <c r="M520" s="3"/>
      <c r="N520" s="3"/>
      <c r="O520" s="3"/>
      <c r="P520" s="3"/>
      <c r="Q520" s="3"/>
      <c r="R520" s="3"/>
      <c r="S520" s="3"/>
      <c r="T520" s="8"/>
      <c r="U520" s="3"/>
      <c r="V520" s="3"/>
      <c r="W520" s="3"/>
      <c r="X520" s="3"/>
      <c r="Y520" s="3"/>
      <c r="Z520" s="3"/>
    </row>
    <row r="521" ht="11.25" customHeight="1">
      <c r="A521" s="7"/>
      <c r="B521" s="14"/>
      <c r="C521" s="7"/>
      <c r="D521" s="7"/>
      <c r="E521" s="7"/>
      <c r="F521" s="3"/>
      <c r="G521" s="3"/>
      <c r="H521" s="3"/>
      <c r="I521" s="7"/>
      <c r="J521" s="1"/>
      <c r="K521" s="3"/>
      <c r="L521" s="3"/>
      <c r="M521" s="3"/>
      <c r="N521" s="3"/>
      <c r="O521" s="3"/>
      <c r="P521" s="3"/>
      <c r="Q521" s="3"/>
      <c r="R521" s="3"/>
      <c r="S521" s="3"/>
      <c r="T521" s="8"/>
      <c r="U521" s="3"/>
      <c r="V521" s="3"/>
      <c r="W521" s="3"/>
      <c r="X521" s="3"/>
      <c r="Y521" s="3"/>
      <c r="Z521" s="3"/>
    </row>
    <row r="522" ht="11.25" customHeight="1">
      <c r="A522" s="7"/>
      <c r="B522" s="14"/>
      <c r="C522" s="7"/>
      <c r="D522" s="7"/>
      <c r="E522" s="7"/>
      <c r="F522" s="3"/>
      <c r="G522" s="3"/>
      <c r="H522" s="3"/>
      <c r="I522" s="7"/>
      <c r="J522" s="1"/>
      <c r="K522" s="3"/>
      <c r="L522" s="3"/>
      <c r="M522" s="3"/>
      <c r="N522" s="3"/>
      <c r="O522" s="3"/>
      <c r="P522" s="3"/>
      <c r="Q522" s="3"/>
      <c r="R522" s="3"/>
      <c r="S522" s="3"/>
      <c r="T522" s="8"/>
      <c r="U522" s="3"/>
      <c r="V522" s="3"/>
      <c r="W522" s="3"/>
      <c r="X522" s="3"/>
      <c r="Y522" s="3"/>
      <c r="Z522" s="3"/>
    </row>
    <row r="523" ht="11.25" customHeight="1">
      <c r="A523" s="7"/>
      <c r="B523" s="14"/>
      <c r="C523" s="7"/>
      <c r="D523" s="7"/>
      <c r="E523" s="7"/>
      <c r="F523" s="3"/>
      <c r="G523" s="3"/>
      <c r="H523" s="3"/>
      <c r="I523" s="7"/>
      <c r="J523" s="1"/>
      <c r="K523" s="3"/>
      <c r="L523" s="3"/>
      <c r="M523" s="3"/>
      <c r="N523" s="3"/>
      <c r="O523" s="3"/>
      <c r="P523" s="3"/>
      <c r="Q523" s="3"/>
      <c r="R523" s="3"/>
      <c r="S523" s="3"/>
      <c r="T523" s="8"/>
      <c r="U523" s="3"/>
      <c r="V523" s="3"/>
      <c r="W523" s="3"/>
      <c r="X523" s="3"/>
      <c r="Y523" s="3"/>
      <c r="Z523" s="3"/>
    </row>
    <row r="524" ht="11.25" customHeight="1">
      <c r="A524" s="7"/>
      <c r="B524" s="14"/>
      <c r="C524" s="7"/>
      <c r="D524" s="7"/>
      <c r="E524" s="7"/>
      <c r="F524" s="3"/>
      <c r="G524" s="3"/>
      <c r="H524" s="3"/>
      <c r="I524" s="7"/>
      <c r="J524" s="1"/>
      <c r="K524" s="3"/>
      <c r="L524" s="3"/>
      <c r="M524" s="3"/>
      <c r="N524" s="3"/>
      <c r="O524" s="3"/>
      <c r="P524" s="3"/>
      <c r="Q524" s="3"/>
      <c r="R524" s="3"/>
      <c r="S524" s="3"/>
      <c r="T524" s="8"/>
      <c r="U524" s="3"/>
      <c r="V524" s="3"/>
      <c r="W524" s="3"/>
      <c r="X524" s="3"/>
      <c r="Y524" s="3"/>
      <c r="Z524" s="3"/>
    </row>
    <row r="525" ht="11.25" customHeight="1">
      <c r="A525" s="7"/>
      <c r="B525" s="14"/>
      <c r="C525" s="7"/>
      <c r="D525" s="7"/>
      <c r="E525" s="7"/>
      <c r="F525" s="3"/>
      <c r="G525" s="3"/>
      <c r="H525" s="3"/>
      <c r="I525" s="7"/>
      <c r="J525" s="1"/>
      <c r="K525" s="3"/>
      <c r="L525" s="3"/>
      <c r="M525" s="3"/>
      <c r="N525" s="3"/>
      <c r="O525" s="3"/>
      <c r="P525" s="3"/>
      <c r="Q525" s="3"/>
      <c r="R525" s="3"/>
      <c r="S525" s="3"/>
      <c r="T525" s="8"/>
      <c r="U525" s="3"/>
      <c r="V525" s="3"/>
      <c r="W525" s="3"/>
      <c r="X525" s="3"/>
      <c r="Y525" s="3"/>
      <c r="Z525" s="3"/>
    </row>
    <row r="526" ht="11.25" customHeight="1">
      <c r="A526" s="7"/>
      <c r="B526" s="14"/>
      <c r="C526" s="7"/>
      <c r="D526" s="7"/>
      <c r="E526" s="7"/>
      <c r="F526" s="3"/>
      <c r="G526" s="3"/>
      <c r="H526" s="3"/>
      <c r="I526" s="7"/>
      <c r="J526" s="1"/>
      <c r="K526" s="3"/>
      <c r="L526" s="3"/>
      <c r="M526" s="3"/>
      <c r="N526" s="3"/>
      <c r="O526" s="3"/>
      <c r="P526" s="3"/>
      <c r="Q526" s="3"/>
      <c r="R526" s="3"/>
      <c r="S526" s="3"/>
      <c r="T526" s="8"/>
      <c r="U526" s="3"/>
      <c r="V526" s="3"/>
      <c r="W526" s="3"/>
      <c r="X526" s="3"/>
      <c r="Y526" s="3"/>
      <c r="Z526" s="3"/>
    </row>
    <row r="527" ht="11.25" customHeight="1">
      <c r="A527" s="7"/>
      <c r="B527" s="14"/>
      <c r="C527" s="7"/>
      <c r="D527" s="7"/>
      <c r="E527" s="7"/>
      <c r="F527" s="3"/>
      <c r="G527" s="3"/>
      <c r="H527" s="3"/>
      <c r="I527" s="7"/>
      <c r="J527" s="1"/>
      <c r="K527" s="3"/>
      <c r="L527" s="3"/>
      <c r="M527" s="3"/>
      <c r="N527" s="3"/>
      <c r="O527" s="3"/>
      <c r="P527" s="3"/>
      <c r="Q527" s="3"/>
      <c r="R527" s="3"/>
      <c r="S527" s="3"/>
      <c r="T527" s="8"/>
      <c r="U527" s="3"/>
      <c r="V527" s="3"/>
      <c r="W527" s="3"/>
      <c r="X527" s="3"/>
      <c r="Y527" s="3"/>
      <c r="Z527" s="3"/>
    </row>
    <row r="528" ht="11.25" customHeight="1">
      <c r="A528" s="7"/>
      <c r="B528" s="14"/>
      <c r="C528" s="7"/>
      <c r="D528" s="7"/>
      <c r="E528" s="7"/>
      <c r="F528" s="3"/>
      <c r="G528" s="3"/>
      <c r="H528" s="3"/>
      <c r="I528" s="7"/>
      <c r="J528" s="1"/>
      <c r="K528" s="3"/>
      <c r="L528" s="3"/>
      <c r="M528" s="3"/>
      <c r="N528" s="3"/>
      <c r="O528" s="3"/>
      <c r="P528" s="3"/>
      <c r="Q528" s="3"/>
      <c r="R528" s="3"/>
      <c r="S528" s="3"/>
      <c r="T528" s="8"/>
      <c r="U528" s="3"/>
      <c r="V528" s="3"/>
      <c r="W528" s="3"/>
      <c r="X528" s="3"/>
      <c r="Y528" s="3"/>
      <c r="Z528" s="3"/>
    </row>
    <row r="529" ht="11.25" customHeight="1">
      <c r="A529" s="7"/>
      <c r="B529" s="14"/>
      <c r="C529" s="7"/>
      <c r="D529" s="7"/>
      <c r="E529" s="7"/>
      <c r="F529" s="3"/>
      <c r="G529" s="3"/>
      <c r="H529" s="3"/>
      <c r="I529" s="7"/>
      <c r="J529" s="1"/>
      <c r="K529" s="3"/>
      <c r="L529" s="3"/>
      <c r="M529" s="3"/>
      <c r="N529" s="3"/>
      <c r="O529" s="3"/>
      <c r="P529" s="3"/>
      <c r="Q529" s="3"/>
      <c r="R529" s="3"/>
      <c r="S529" s="3"/>
      <c r="T529" s="8"/>
      <c r="U529" s="3"/>
      <c r="V529" s="3"/>
      <c r="W529" s="3"/>
      <c r="X529" s="3"/>
      <c r="Y529" s="3"/>
      <c r="Z529" s="3"/>
    </row>
    <row r="530" ht="11.25" customHeight="1">
      <c r="A530" s="7"/>
      <c r="B530" s="14"/>
      <c r="C530" s="7"/>
      <c r="D530" s="7"/>
      <c r="E530" s="7"/>
      <c r="F530" s="3"/>
      <c r="G530" s="3"/>
      <c r="H530" s="3"/>
      <c r="I530" s="7"/>
      <c r="J530" s="1"/>
      <c r="K530" s="3"/>
      <c r="L530" s="3"/>
      <c r="M530" s="3"/>
      <c r="N530" s="3"/>
      <c r="O530" s="3"/>
      <c r="P530" s="3"/>
      <c r="Q530" s="3"/>
      <c r="R530" s="3"/>
      <c r="S530" s="3"/>
      <c r="T530" s="8"/>
      <c r="U530" s="3"/>
      <c r="V530" s="3"/>
      <c r="W530" s="3"/>
      <c r="X530" s="3"/>
      <c r="Y530" s="3"/>
      <c r="Z530" s="3"/>
    </row>
    <row r="531" ht="11.25" customHeight="1">
      <c r="A531" s="7"/>
      <c r="B531" s="14"/>
      <c r="C531" s="7"/>
      <c r="D531" s="7"/>
      <c r="E531" s="7"/>
      <c r="F531" s="3"/>
      <c r="G531" s="3"/>
      <c r="H531" s="3"/>
      <c r="I531" s="7"/>
      <c r="J531" s="1"/>
      <c r="K531" s="3"/>
      <c r="L531" s="3"/>
      <c r="M531" s="3"/>
      <c r="N531" s="3"/>
      <c r="O531" s="3"/>
      <c r="P531" s="3"/>
      <c r="Q531" s="3"/>
      <c r="R531" s="3"/>
      <c r="S531" s="3"/>
      <c r="T531" s="8"/>
      <c r="U531" s="3"/>
      <c r="V531" s="3"/>
      <c r="W531" s="3"/>
      <c r="X531" s="3"/>
      <c r="Y531" s="3"/>
      <c r="Z531" s="3"/>
    </row>
    <row r="532" ht="11.25" customHeight="1">
      <c r="A532" s="7"/>
      <c r="B532" s="14"/>
      <c r="C532" s="7"/>
      <c r="D532" s="7"/>
      <c r="E532" s="7"/>
      <c r="F532" s="3"/>
      <c r="G532" s="3"/>
      <c r="H532" s="3"/>
      <c r="I532" s="7"/>
      <c r="J532" s="1"/>
      <c r="K532" s="3"/>
      <c r="L532" s="3"/>
      <c r="M532" s="3"/>
      <c r="N532" s="3"/>
      <c r="O532" s="3"/>
      <c r="P532" s="3"/>
      <c r="Q532" s="3"/>
      <c r="R532" s="3"/>
      <c r="S532" s="3"/>
      <c r="T532" s="8"/>
      <c r="U532" s="3"/>
      <c r="V532" s="3"/>
      <c r="W532" s="3"/>
      <c r="X532" s="3"/>
      <c r="Y532" s="3"/>
      <c r="Z532" s="3"/>
    </row>
    <row r="533" ht="11.25" customHeight="1">
      <c r="A533" s="7"/>
      <c r="B533" s="14"/>
      <c r="C533" s="7"/>
      <c r="D533" s="7"/>
      <c r="E533" s="7"/>
      <c r="F533" s="3"/>
      <c r="G533" s="3"/>
      <c r="H533" s="3"/>
      <c r="I533" s="7"/>
      <c r="J533" s="1"/>
      <c r="K533" s="3"/>
      <c r="L533" s="3"/>
      <c r="M533" s="3"/>
      <c r="N533" s="3"/>
      <c r="O533" s="3"/>
      <c r="P533" s="3"/>
      <c r="Q533" s="3"/>
      <c r="R533" s="3"/>
      <c r="S533" s="3"/>
      <c r="T533" s="8"/>
      <c r="U533" s="3"/>
      <c r="V533" s="3"/>
      <c r="W533" s="3"/>
      <c r="X533" s="3"/>
      <c r="Y533" s="3"/>
      <c r="Z533" s="3"/>
    </row>
    <row r="534" ht="11.25" customHeight="1">
      <c r="A534" s="7"/>
      <c r="B534" s="14"/>
      <c r="C534" s="7"/>
      <c r="D534" s="7"/>
      <c r="E534" s="7"/>
      <c r="F534" s="3"/>
      <c r="G534" s="3"/>
      <c r="H534" s="3"/>
      <c r="I534" s="7"/>
      <c r="J534" s="1"/>
      <c r="K534" s="3"/>
      <c r="L534" s="3"/>
      <c r="M534" s="3"/>
      <c r="N534" s="3"/>
      <c r="O534" s="3"/>
      <c r="P534" s="3"/>
      <c r="Q534" s="3"/>
      <c r="R534" s="3"/>
      <c r="S534" s="3"/>
      <c r="T534" s="8"/>
      <c r="U534" s="3"/>
      <c r="V534" s="3"/>
      <c r="W534" s="3"/>
      <c r="X534" s="3"/>
      <c r="Y534" s="3"/>
      <c r="Z534" s="3"/>
    </row>
    <row r="535" ht="11.25" customHeight="1">
      <c r="A535" s="7"/>
      <c r="B535" s="14"/>
      <c r="C535" s="7"/>
      <c r="D535" s="7"/>
      <c r="E535" s="7"/>
      <c r="F535" s="3"/>
      <c r="G535" s="3"/>
      <c r="H535" s="3"/>
      <c r="I535" s="7"/>
      <c r="J535" s="1"/>
      <c r="K535" s="3"/>
      <c r="L535" s="3"/>
      <c r="M535" s="3"/>
      <c r="N535" s="3"/>
      <c r="O535" s="3"/>
      <c r="P535" s="3"/>
      <c r="Q535" s="3"/>
      <c r="R535" s="3"/>
      <c r="S535" s="3"/>
      <c r="T535" s="8"/>
      <c r="U535" s="3"/>
      <c r="V535" s="3"/>
      <c r="W535" s="3"/>
      <c r="X535" s="3"/>
      <c r="Y535" s="3"/>
      <c r="Z535" s="3"/>
    </row>
    <row r="536" ht="11.25" customHeight="1">
      <c r="A536" s="7"/>
      <c r="B536" s="14"/>
      <c r="C536" s="7"/>
      <c r="D536" s="7"/>
      <c r="E536" s="7"/>
      <c r="F536" s="3"/>
      <c r="G536" s="3"/>
      <c r="H536" s="3"/>
      <c r="I536" s="7"/>
      <c r="J536" s="1"/>
      <c r="K536" s="3"/>
      <c r="L536" s="3"/>
      <c r="M536" s="3"/>
      <c r="N536" s="3"/>
      <c r="O536" s="3"/>
      <c r="P536" s="3"/>
      <c r="Q536" s="3"/>
      <c r="R536" s="3"/>
      <c r="S536" s="3"/>
      <c r="T536" s="8"/>
      <c r="U536" s="3"/>
      <c r="V536" s="3"/>
      <c r="W536" s="3"/>
      <c r="X536" s="3"/>
      <c r="Y536" s="3"/>
      <c r="Z536" s="3"/>
    </row>
    <row r="537" ht="11.25" customHeight="1">
      <c r="A537" s="7"/>
      <c r="B537" s="14"/>
      <c r="C537" s="7"/>
      <c r="D537" s="7"/>
      <c r="E537" s="7"/>
      <c r="F537" s="3"/>
      <c r="G537" s="3"/>
      <c r="H537" s="3"/>
      <c r="I537" s="7"/>
      <c r="J537" s="1"/>
      <c r="K537" s="3"/>
      <c r="L537" s="3"/>
      <c r="M537" s="3"/>
      <c r="N537" s="3"/>
      <c r="O537" s="3"/>
      <c r="P537" s="3"/>
      <c r="Q537" s="3"/>
      <c r="R537" s="3"/>
      <c r="S537" s="3"/>
      <c r="T537" s="8"/>
      <c r="U537" s="3"/>
      <c r="V537" s="3"/>
      <c r="W537" s="3"/>
      <c r="X537" s="3"/>
      <c r="Y537" s="3"/>
      <c r="Z537" s="3"/>
    </row>
    <row r="538" ht="11.25" customHeight="1">
      <c r="A538" s="7"/>
      <c r="B538" s="14"/>
      <c r="C538" s="7"/>
      <c r="D538" s="7"/>
      <c r="E538" s="7"/>
      <c r="F538" s="3"/>
      <c r="G538" s="3"/>
      <c r="H538" s="3"/>
      <c r="I538" s="7"/>
      <c r="J538" s="1"/>
      <c r="K538" s="3"/>
      <c r="L538" s="3"/>
      <c r="M538" s="3"/>
      <c r="N538" s="3"/>
      <c r="O538" s="3"/>
      <c r="P538" s="3"/>
      <c r="Q538" s="3"/>
      <c r="R538" s="3"/>
      <c r="S538" s="3"/>
      <c r="T538" s="8"/>
      <c r="U538" s="3"/>
      <c r="V538" s="3"/>
      <c r="W538" s="3"/>
      <c r="X538" s="3"/>
      <c r="Y538" s="3"/>
      <c r="Z538" s="3"/>
    </row>
    <row r="539" ht="11.25" customHeight="1">
      <c r="A539" s="7"/>
      <c r="B539" s="14"/>
      <c r="C539" s="7"/>
      <c r="D539" s="7"/>
      <c r="E539" s="7"/>
      <c r="F539" s="3"/>
      <c r="G539" s="3"/>
      <c r="H539" s="3"/>
      <c r="I539" s="7"/>
      <c r="J539" s="1"/>
      <c r="K539" s="3"/>
      <c r="L539" s="3"/>
      <c r="M539" s="3"/>
      <c r="N539" s="3"/>
      <c r="O539" s="3"/>
      <c r="P539" s="3"/>
      <c r="Q539" s="3"/>
      <c r="R539" s="3"/>
      <c r="S539" s="3"/>
      <c r="T539" s="8"/>
      <c r="U539" s="3"/>
      <c r="V539" s="3"/>
      <c r="W539" s="3"/>
      <c r="X539" s="3"/>
      <c r="Y539" s="3"/>
      <c r="Z539" s="3"/>
    </row>
    <row r="540" ht="11.25" customHeight="1">
      <c r="A540" s="7"/>
      <c r="B540" s="14"/>
      <c r="C540" s="7"/>
      <c r="D540" s="7"/>
      <c r="E540" s="7"/>
      <c r="F540" s="3"/>
      <c r="G540" s="3"/>
      <c r="H540" s="3"/>
      <c r="I540" s="7"/>
      <c r="J540" s="1"/>
      <c r="K540" s="3"/>
      <c r="L540" s="3"/>
      <c r="M540" s="3"/>
      <c r="N540" s="3"/>
      <c r="O540" s="3"/>
      <c r="P540" s="3"/>
      <c r="Q540" s="3"/>
      <c r="R540" s="3"/>
      <c r="S540" s="3"/>
      <c r="T540" s="8"/>
      <c r="U540" s="3"/>
      <c r="V540" s="3"/>
      <c r="W540" s="3"/>
      <c r="X540" s="3"/>
      <c r="Y540" s="3"/>
      <c r="Z540" s="3"/>
    </row>
    <row r="541" ht="11.25" customHeight="1">
      <c r="A541" s="7"/>
      <c r="B541" s="14"/>
      <c r="C541" s="7"/>
      <c r="D541" s="7"/>
      <c r="E541" s="7"/>
      <c r="F541" s="3"/>
      <c r="G541" s="3"/>
      <c r="H541" s="3"/>
      <c r="I541" s="7"/>
      <c r="J541" s="1"/>
      <c r="K541" s="3"/>
      <c r="L541" s="3"/>
      <c r="M541" s="3"/>
      <c r="N541" s="3"/>
      <c r="O541" s="3"/>
      <c r="P541" s="3"/>
      <c r="Q541" s="3"/>
      <c r="R541" s="3"/>
      <c r="S541" s="3"/>
      <c r="T541" s="8"/>
      <c r="U541" s="3"/>
      <c r="V541" s="3"/>
      <c r="W541" s="3"/>
      <c r="X541" s="3"/>
      <c r="Y541" s="3"/>
      <c r="Z541" s="3"/>
    </row>
    <row r="542" ht="11.25" customHeight="1">
      <c r="A542" s="7"/>
      <c r="B542" s="14"/>
      <c r="C542" s="7"/>
      <c r="D542" s="7"/>
      <c r="E542" s="7"/>
      <c r="F542" s="3"/>
      <c r="G542" s="3"/>
      <c r="H542" s="3"/>
      <c r="I542" s="7"/>
      <c r="J542" s="1"/>
      <c r="K542" s="3"/>
      <c r="L542" s="3"/>
      <c r="M542" s="3"/>
      <c r="N542" s="3"/>
      <c r="O542" s="3"/>
      <c r="P542" s="3"/>
      <c r="Q542" s="3"/>
      <c r="R542" s="3"/>
      <c r="S542" s="3"/>
      <c r="T542" s="8"/>
      <c r="U542" s="3"/>
      <c r="V542" s="3"/>
      <c r="W542" s="3"/>
      <c r="X542" s="3"/>
      <c r="Y542" s="3"/>
      <c r="Z542" s="3"/>
    </row>
    <row r="543" ht="11.25" customHeight="1">
      <c r="A543" s="7"/>
      <c r="B543" s="14"/>
      <c r="C543" s="7"/>
      <c r="D543" s="7"/>
      <c r="E543" s="7"/>
      <c r="F543" s="3"/>
      <c r="G543" s="3"/>
      <c r="H543" s="3"/>
      <c r="I543" s="7"/>
      <c r="J543" s="1"/>
      <c r="K543" s="3"/>
      <c r="L543" s="3"/>
      <c r="M543" s="3"/>
      <c r="N543" s="3"/>
      <c r="O543" s="3"/>
      <c r="P543" s="3"/>
      <c r="Q543" s="3"/>
      <c r="R543" s="3"/>
      <c r="S543" s="3"/>
      <c r="T543" s="8"/>
      <c r="U543" s="3"/>
      <c r="V543" s="3"/>
      <c r="W543" s="3"/>
      <c r="X543" s="3"/>
      <c r="Y543" s="3"/>
      <c r="Z543" s="3"/>
    </row>
    <row r="544" ht="11.25" customHeight="1">
      <c r="A544" s="7"/>
      <c r="B544" s="14"/>
      <c r="C544" s="7"/>
      <c r="D544" s="7"/>
      <c r="E544" s="7"/>
      <c r="F544" s="3"/>
      <c r="G544" s="3"/>
      <c r="H544" s="3"/>
      <c r="I544" s="7"/>
      <c r="J544" s="1"/>
      <c r="K544" s="3"/>
      <c r="L544" s="3"/>
      <c r="M544" s="3"/>
      <c r="N544" s="3"/>
      <c r="O544" s="3"/>
      <c r="P544" s="3"/>
      <c r="Q544" s="3"/>
      <c r="R544" s="3"/>
      <c r="S544" s="3"/>
      <c r="T544" s="8"/>
      <c r="U544" s="3"/>
      <c r="V544" s="3"/>
      <c r="W544" s="3"/>
      <c r="X544" s="3"/>
      <c r="Y544" s="3"/>
      <c r="Z544" s="3"/>
    </row>
    <row r="545" ht="11.25" customHeight="1">
      <c r="A545" s="7"/>
      <c r="B545" s="14"/>
      <c r="C545" s="7"/>
      <c r="D545" s="7"/>
      <c r="E545" s="7"/>
      <c r="F545" s="3"/>
      <c r="G545" s="3"/>
      <c r="H545" s="3"/>
      <c r="I545" s="7"/>
      <c r="J545" s="1"/>
      <c r="K545" s="3"/>
      <c r="L545" s="3"/>
      <c r="M545" s="3"/>
      <c r="N545" s="3"/>
      <c r="O545" s="3"/>
      <c r="P545" s="3"/>
      <c r="Q545" s="3"/>
      <c r="R545" s="3"/>
      <c r="S545" s="3"/>
      <c r="T545" s="8"/>
      <c r="U545" s="3"/>
      <c r="V545" s="3"/>
      <c r="W545" s="3"/>
      <c r="X545" s="3"/>
      <c r="Y545" s="3"/>
      <c r="Z545" s="3"/>
    </row>
    <row r="546" ht="11.25" customHeight="1">
      <c r="A546" s="7"/>
      <c r="B546" s="14"/>
      <c r="C546" s="7"/>
      <c r="D546" s="7"/>
      <c r="E546" s="7"/>
      <c r="F546" s="3"/>
      <c r="G546" s="3"/>
      <c r="H546" s="3"/>
      <c r="I546" s="7"/>
      <c r="J546" s="1"/>
      <c r="K546" s="3"/>
      <c r="L546" s="3"/>
      <c r="M546" s="3"/>
      <c r="N546" s="3"/>
      <c r="O546" s="3"/>
      <c r="P546" s="3"/>
      <c r="Q546" s="3"/>
      <c r="R546" s="3"/>
      <c r="S546" s="3"/>
      <c r="T546" s="8"/>
      <c r="U546" s="3"/>
      <c r="V546" s="3"/>
      <c r="W546" s="3"/>
      <c r="X546" s="3"/>
      <c r="Y546" s="3"/>
      <c r="Z546" s="3"/>
    </row>
    <row r="547" ht="11.25" customHeight="1">
      <c r="A547" s="7"/>
      <c r="B547" s="14"/>
      <c r="C547" s="7"/>
      <c r="D547" s="7"/>
      <c r="E547" s="7"/>
      <c r="F547" s="3"/>
      <c r="G547" s="3"/>
      <c r="H547" s="3"/>
      <c r="I547" s="7"/>
      <c r="J547" s="1"/>
      <c r="K547" s="3"/>
      <c r="L547" s="3"/>
      <c r="M547" s="3"/>
      <c r="N547" s="3"/>
      <c r="O547" s="3"/>
      <c r="P547" s="3"/>
      <c r="Q547" s="3"/>
      <c r="R547" s="3"/>
      <c r="S547" s="3"/>
      <c r="T547" s="8"/>
      <c r="U547" s="3"/>
      <c r="V547" s="3"/>
      <c r="W547" s="3"/>
      <c r="X547" s="3"/>
      <c r="Y547" s="3"/>
      <c r="Z547" s="3"/>
    </row>
    <row r="548" ht="11.25" customHeight="1">
      <c r="A548" s="7"/>
      <c r="B548" s="14"/>
      <c r="C548" s="7"/>
      <c r="D548" s="7"/>
      <c r="E548" s="7"/>
      <c r="F548" s="3"/>
      <c r="G548" s="3"/>
      <c r="H548" s="3"/>
      <c r="I548" s="7"/>
      <c r="J548" s="1"/>
      <c r="K548" s="3"/>
      <c r="L548" s="3"/>
      <c r="M548" s="3"/>
      <c r="N548" s="3"/>
      <c r="O548" s="3"/>
      <c r="P548" s="3"/>
      <c r="Q548" s="3"/>
      <c r="R548" s="3"/>
      <c r="S548" s="3"/>
      <c r="T548" s="8"/>
      <c r="U548" s="3"/>
      <c r="V548" s="3"/>
      <c r="W548" s="3"/>
      <c r="X548" s="3"/>
      <c r="Y548" s="3"/>
      <c r="Z548" s="3"/>
    </row>
    <row r="549" ht="11.25" customHeight="1">
      <c r="A549" s="7"/>
      <c r="B549" s="14"/>
      <c r="C549" s="7"/>
      <c r="D549" s="7"/>
      <c r="E549" s="7"/>
      <c r="F549" s="3"/>
      <c r="G549" s="3"/>
      <c r="H549" s="3"/>
      <c r="I549" s="7"/>
      <c r="J549" s="1"/>
      <c r="K549" s="3"/>
      <c r="L549" s="3"/>
      <c r="M549" s="3"/>
      <c r="N549" s="3"/>
      <c r="O549" s="3"/>
      <c r="P549" s="3"/>
      <c r="Q549" s="3"/>
      <c r="R549" s="3"/>
      <c r="S549" s="3"/>
      <c r="T549" s="8"/>
      <c r="U549" s="3"/>
      <c r="V549" s="3"/>
      <c r="W549" s="3"/>
      <c r="X549" s="3"/>
      <c r="Y549" s="3"/>
      <c r="Z549" s="3"/>
    </row>
    <row r="550" ht="11.25" customHeight="1">
      <c r="A550" s="7"/>
      <c r="B550" s="14"/>
      <c r="C550" s="7"/>
      <c r="D550" s="7"/>
      <c r="E550" s="7"/>
      <c r="F550" s="3"/>
      <c r="G550" s="3"/>
      <c r="H550" s="3"/>
      <c r="I550" s="7"/>
      <c r="J550" s="1"/>
      <c r="K550" s="3"/>
      <c r="L550" s="3"/>
      <c r="M550" s="3"/>
      <c r="N550" s="3"/>
      <c r="O550" s="3"/>
      <c r="P550" s="3"/>
      <c r="Q550" s="3"/>
      <c r="R550" s="3"/>
      <c r="S550" s="3"/>
      <c r="T550" s="8"/>
      <c r="U550" s="3"/>
      <c r="V550" s="3"/>
      <c r="W550" s="3"/>
      <c r="X550" s="3"/>
      <c r="Y550" s="3"/>
      <c r="Z550" s="3"/>
    </row>
    <row r="551" ht="11.25" customHeight="1">
      <c r="A551" s="7"/>
      <c r="B551" s="14"/>
      <c r="C551" s="7"/>
      <c r="D551" s="7"/>
      <c r="E551" s="7"/>
      <c r="F551" s="3"/>
      <c r="G551" s="3"/>
      <c r="H551" s="3"/>
      <c r="I551" s="7"/>
      <c r="J551" s="1"/>
      <c r="K551" s="3"/>
      <c r="L551" s="3"/>
      <c r="M551" s="3"/>
      <c r="N551" s="3"/>
      <c r="O551" s="3"/>
      <c r="P551" s="3"/>
      <c r="Q551" s="3"/>
      <c r="R551" s="3"/>
      <c r="S551" s="3"/>
      <c r="T551" s="8"/>
      <c r="U551" s="3"/>
      <c r="V551" s="3"/>
      <c r="W551" s="3"/>
      <c r="X551" s="3"/>
      <c r="Y551" s="3"/>
      <c r="Z551" s="3"/>
    </row>
    <row r="552" ht="11.25" customHeight="1">
      <c r="A552" s="7"/>
      <c r="B552" s="14"/>
      <c r="C552" s="7"/>
      <c r="D552" s="7"/>
      <c r="E552" s="7"/>
      <c r="F552" s="3"/>
      <c r="G552" s="3"/>
      <c r="H552" s="3"/>
      <c r="I552" s="7"/>
      <c r="J552" s="1"/>
      <c r="K552" s="3"/>
      <c r="L552" s="3"/>
      <c r="M552" s="3"/>
      <c r="N552" s="3"/>
      <c r="O552" s="3"/>
      <c r="P552" s="3"/>
      <c r="Q552" s="3"/>
      <c r="R552" s="3"/>
      <c r="S552" s="3"/>
      <c r="T552" s="8"/>
      <c r="U552" s="3"/>
      <c r="V552" s="3"/>
      <c r="W552" s="3"/>
      <c r="X552" s="3"/>
      <c r="Y552" s="3"/>
      <c r="Z552" s="3"/>
    </row>
    <row r="553" ht="11.25" customHeight="1">
      <c r="A553" s="7"/>
      <c r="B553" s="14"/>
      <c r="C553" s="7"/>
      <c r="D553" s="7"/>
      <c r="E553" s="7"/>
      <c r="F553" s="3"/>
      <c r="G553" s="3"/>
      <c r="H553" s="3"/>
      <c r="I553" s="7"/>
      <c r="J553" s="1"/>
      <c r="K553" s="3"/>
      <c r="L553" s="3"/>
      <c r="M553" s="3"/>
      <c r="N553" s="3"/>
      <c r="O553" s="3"/>
      <c r="P553" s="3"/>
      <c r="Q553" s="3"/>
      <c r="R553" s="3"/>
      <c r="S553" s="3"/>
      <c r="T553" s="8"/>
      <c r="U553" s="3"/>
      <c r="V553" s="3"/>
      <c r="W553" s="3"/>
      <c r="X553" s="3"/>
      <c r="Y553" s="3"/>
      <c r="Z553" s="3"/>
    </row>
    <row r="554" ht="11.25" customHeight="1">
      <c r="A554" s="7"/>
      <c r="B554" s="14"/>
      <c r="C554" s="7"/>
      <c r="D554" s="7"/>
      <c r="E554" s="7"/>
      <c r="F554" s="3"/>
      <c r="G554" s="3"/>
      <c r="H554" s="3"/>
      <c r="I554" s="7"/>
      <c r="J554" s="1"/>
      <c r="K554" s="3"/>
      <c r="L554" s="3"/>
      <c r="M554" s="3"/>
      <c r="N554" s="3"/>
      <c r="O554" s="3"/>
      <c r="P554" s="3"/>
      <c r="Q554" s="3"/>
      <c r="R554" s="3"/>
      <c r="S554" s="3"/>
      <c r="T554" s="8"/>
      <c r="U554" s="3"/>
      <c r="V554" s="3"/>
      <c r="W554" s="3"/>
      <c r="X554" s="3"/>
      <c r="Y554" s="3"/>
      <c r="Z554" s="3"/>
    </row>
    <row r="555" ht="11.25" customHeight="1">
      <c r="A555" s="7"/>
      <c r="B555" s="14"/>
      <c r="C555" s="7"/>
      <c r="D555" s="7"/>
      <c r="E555" s="7"/>
      <c r="F555" s="3"/>
      <c r="G555" s="3"/>
      <c r="H555" s="3"/>
      <c r="I555" s="7"/>
      <c r="J555" s="1"/>
      <c r="K555" s="3"/>
      <c r="L555" s="3"/>
      <c r="M555" s="3"/>
      <c r="N555" s="3"/>
      <c r="O555" s="3"/>
      <c r="P555" s="3"/>
      <c r="Q555" s="3"/>
      <c r="R555" s="3"/>
      <c r="S555" s="3"/>
      <c r="T555" s="8"/>
      <c r="U555" s="3"/>
      <c r="V555" s="3"/>
      <c r="W555" s="3"/>
      <c r="X555" s="3"/>
      <c r="Y555" s="3"/>
      <c r="Z555" s="3"/>
    </row>
    <row r="556" ht="11.25" customHeight="1">
      <c r="A556" s="7"/>
      <c r="B556" s="14"/>
      <c r="C556" s="7"/>
      <c r="D556" s="7"/>
      <c r="E556" s="7"/>
      <c r="F556" s="3"/>
      <c r="G556" s="3"/>
      <c r="H556" s="3"/>
      <c r="I556" s="7"/>
      <c r="J556" s="1"/>
      <c r="K556" s="3"/>
      <c r="L556" s="3"/>
      <c r="M556" s="3"/>
      <c r="N556" s="3"/>
      <c r="O556" s="3"/>
      <c r="P556" s="3"/>
      <c r="Q556" s="3"/>
      <c r="R556" s="3"/>
      <c r="S556" s="3"/>
      <c r="T556" s="8"/>
      <c r="U556" s="3"/>
      <c r="V556" s="3"/>
      <c r="W556" s="3"/>
      <c r="X556" s="3"/>
      <c r="Y556" s="3"/>
      <c r="Z556" s="3"/>
    </row>
    <row r="557" ht="11.25" customHeight="1">
      <c r="A557" s="7"/>
      <c r="B557" s="14"/>
      <c r="C557" s="7"/>
      <c r="D557" s="7"/>
      <c r="E557" s="7"/>
      <c r="F557" s="3"/>
      <c r="G557" s="3"/>
      <c r="H557" s="3"/>
      <c r="I557" s="7"/>
      <c r="J557" s="1"/>
      <c r="K557" s="3"/>
      <c r="L557" s="3"/>
      <c r="M557" s="3"/>
      <c r="N557" s="3"/>
      <c r="O557" s="3"/>
      <c r="P557" s="3"/>
      <c r="Q557" s="3"/>
      <c r="R557" s="3"/>
      <c r="S557" s="3"/>
      <c r="T557" s="8"/>
      <c r="U557" s="3"/>
      <c r="V557" s="3"/>
      <c r="W557" s="3"/>
      <c r="X557" s="3"/>
      <c r="Y557" s="3"/>
      <c r="Z557" s="3"/>
    </row>
    <row r="558" ht="11.25" customHeight="1">
      <c r="A558" s="7"/>
      <c r="B558" s="14"/>
      <c r="C558" s="7"/>
      <c r="D558" s="7"/>
      <c r="E558" s="7"/>
      <c r="F558" s="3"/>
      <c r="G558" s="3"/>
      <c r="H558" s="3"/>
      <c r="I558" s="7"/>
      <c r="J558" s="1"/>
      <c r="K558" s="3"/>
      <c r="L558" s="3"/>
      <c r="M558" s="3"/>
      <c r="N558" s="3"/>
      <c r="O558" s="3"/>
      <c r="P558" s="3"/>
      <c r="Q558" s="3"/>
      <c r="R558" s="3"/>
      <c r="S558" s="3"/>
      <c r="T558" s="8"/>
      <c r="U558" s="3"/>
      <c r="V558" s="3"/>
      <c r="W558" s="3"/>
      <c r="X558" s="3"/>
      <c r="Y558" s="3"/>
      <c r="Z558" s="3"/>
    </row>
    <row r="559" ht="11.25" customHeight="1">
      <c r="A559" s="7"/>
      <c r="B559" s="14"/>
      <c r="C559" s="7"/>
      <c r="D559" s="7"/>
      <c r="E559" s="7"/>
      <c r="F559" s="3"/>
      <c r="G559" s="3"/>
      <c r="H559" s="3"/>
      <c r="I559" s="7"/>
      <c r="J559" s="1"/>
      <c r="K559" s="3"/>
      <c r="L559" s="3"/>
      <c r="M559" s="3"/>
      <c r="N559" s="3"/>
      <c r="O559" s="3"/>
      <c r="P559" s="3"/>
      <c r="Q559" s="3"/>
      <c r="R559" s="3"/>
      <c r="S559" s="3"/>
      <c r="T559" s="8"/>
      <c r="U559" s="3"/>
      <c r="V559" s="3"/>
      <c r="W559" s="3"/>
      <c r="X559" s="3"/>
      <c r="Y559" s="3"/>
      <c r="Z559" s="3"/>
    </row>
    <row r="560" ht="11.25" customHeight="1">
      <c r="A560" s="7"/>
      <c r="B560" s="14"/>
      <c r="C560" s="7"/>
      <c r="D560" s="7"/>
      <c r="E560" s="7"/>
      <c r="F560" s="3"/>
      <c r="G560" s="3"/>
      <c r="H560" s="3"/>
      <c r="I560" s="7"/>
      <c r="J560" s="1"/>
      <c r="K560" s="3"/>
      <c r="L560" s="3"/>
      <c r="M560" s="3"/>
      <c r="N560" s="3"/>
      <c r="O560" s="3"/>
      <c r="P560" s="3"/>
      <c r="Q560" s="3"/>
      <c r="R560" s="3"/>
      <c r="S560" s="3"/>
      <c r="T560" s="8"/>
      <c r="U560" s="3"/>
      <c r="V560" s="3"/>
      <c r="W560" s="3"/>
      <c r="X560" s="3"/>
      <c r="Y560" s="3"/>
      <c r="Z560" s="3"/>
    </row>
    <row r="561" ht="11.25" customHeight="1">
      <c r="A561" s="7"/>
      <c r="B561" s="14"/>
      <c r="C561" s="7"/>
      <c r="D561" s="7"/>
      <c r="E561" s="7"/>
      <c r="F561" s="3"/>
      <c r="G561" s="3"/>
      <c r="H561" s="3"/>
      <c r="I561" s="7"/>
      <c r="J561" s="1"/>
      <c r="K561" s="3"/>
      <c r="L561" s="3"/>
      <c r="M561" s="3"/>
      <c r="N561" s="3"/>
      <c r="O561" s="3"/>
      <c r="P561" s="3"/>
      <c r="Q561" s="3"/>
      <c r="R561" s="3"/>
      <c r="S561" s="3"/>
      <c r="T561" s="8"/>
      <c r="U561" s="3"/>
      <c r="V561" s="3"/>
      <c r="W561" s="3"/>
      <c r="X561" s="3"/>
      <c r="Y561" s="3"/>
      <c r="Z561" s="3"/>
    </row>
    <row r="562" ht="11.25" customHeight="1">
      <c r="A562" s="7"/>
      <c r="B562" s="14"/>
      <c r="C562" s="7"/>
      <c r="D562" s="7"/>
      <c r="E562" s="7"/>
      <c r="F562" s="3"/>
      <c r="G562" s="3"/>
      <c r="H562" s="3"/>
      <c r="I562" s="7"/>
      <c r="J562" s="1"/>
      <c r="K562" s="3"/>
      <c r="L562" s="3"/>
      <c r="M562" s="3"/>
      <c r="N562" s="3"/>
      <c r="O562" s="3"/>
      <c r="P562" s="3"/>
      <c r="Q562" s="3"/>
      <c r="R562" s="3"/>
      <c r="S562" s="3"/>
      <c r="T562" s="8"/>
      <c r="U562" s="3"/>
      <c r="V562" s="3"/>
      <c r="W562" s="3"/>
      <c r="X562" s="3"/>
      <c r="Y562" s="3"/>
      <c r="Z562" s="3"/>
    </row>
    <row r="563" ht="11.25" customHeight="1">
      <c r="A563" s="7"/>
      <c r="B563" s="14"/>
      <c r="C563" s="7"/>
      <c r="D563" s="7"/>
      <c r="E563" s="7"/>
      <c r="F563" s="3"/>
      <c r="G563" s="3"/>
      <c r="H563" s="3"/>
      <c r="I563" s="7"/>
      <c r="J563" s="1"/>
      <c r="K563" s="3"/>
      <c r="L563" s="3"/>
      <c r="M563" s="3"/>
      <c r="N563" s="3"/>
      <c r="O563" s="3"/>
      <c r="P563" s="3"/>
      <c r="Q563" s="3"/>
      <c r="R563" s="3"/>
      <c r="S563" s="3"/>
      <c r="T563" s="8"/>
      <c r="U563" s="3"/>
      <c r="V563" s="3"/>
      <c r="W563" s="3"/>
      <c r="X563" s="3"/>
      <c r="Y563" s="3"/>
      <c r="Z563" s="3"/>
    </row>
    <row r="564" ht="11.25" customHeight="1">
      <c r="A564" s="7"/>
      <c r="B564" s="14"/>
      <c r="C564" s="7"/>
      <c r="D564" s="7"/>
      <c r="E564" s="7"/>
      <c r="F564" s="3"/>
      <c r="G564" s="3"/>
      <c r="H564" s="3"/>
      <c r="I564" s="7"/>
      <c r="J564" s="1"/>
      <c r="K564" s="3"/>
      <c r="L564" s="3"/>
      <c r="M564" s="3"/>
      <c r="N564" s="3"/>
      <c r="O564" s="3"/>
      <c r="P564" s="3"/>
      <c r="Q564" s="3"/>
      <c r="R564" s="3"/>
      <c r="S564" s="3"/>
      <c r="T564" s="8"/>
      <c r="U564" s="3"/>
      <c r="V564" s="3"/>
      <c r="W564" s="3"/>
      <c r="X564" s="3"/>
      <c r="Y564" s="3"/>
      <c r="Z564" s="3"/>
    </row>
    <row r="565" ht="11.25" customHeight="1">
      <c r="A565" s="7"/>
      <c r="B565" s="14"/>
      <c r="C565" s="7"/>
      <c r="D565" s="7"/>
      <c r="E565" s="7"/>
      <c r="F565" s="3"/>
      <c r="G565" s="3"/>
      <c r="H565" s="3"/>
      <c r="I565" s="7"/>
      <c r="J565" s="1"/>
      <c r="K565" s="3"/>
      <c r="L565" s="3"/>
      <c r="M565" s="3"/>
      <c r="N565" s="3"/>
      <c r="O565" s="3"/>
      <c r="P565" s="3"/>
      <c r="Q565" s="3"/>
      <c r="R565" s="3"/>
      <c r="S565" s="3"/>
      <c r="T565" s="8"/>
      <c r="U565" s="3"/>
      <c r="V565" s="3"/>
      <c r="W565" s="3"/>
      <c r="X565" s="3"/>
      <c r="Y565" s="3"/>
      <c r="Z565" s="3"/>
    </row>
    <row r="566" ht="11.25" customHeight="1">
      <c r="A566" s="7"/>
      <c r="B566" s="14"/>
      <c r="C566" s="7"/>
      <c r="D566" s="7"/>
      <c r="E566" s="7"/>
      <c r="F566" s="3"/>
      <c r="G566" s="3"/>
      <c r="H566" s="3"/>
      <c r="I566" s="7"/>
      <c r="J566" s="1"/>
      <c r="K566" s="3"/>
      <c r="L566" s="3"/>
      <c r="M566" s="3"/>
      <c r="N566" s="3"/>
      <c r="O566" s="3"/>
      <c r="P566" s="3"/>
      <c r="Q566" s="3"/>
      <c r="R566" s="3"/>
      <c r="S566" s="3"/>
      <c r="T566" s="8"/>
      <c r="U566" s="3"/>
      <c r="V566" s="3"/>
      <c r="W566" s="3"/>
      <c r="X566" s="3"/>
      <c r="Y566" s="3"/>
      <c r="Z566" s="3"/>
    </row>
    <row r="567" ht="11.25" customHeight="1">
      <c r="A567" s="7"/>
      <c r="B567" s="14"/>
      <c r="C567" s="7"/>
      <c r="D567" s="7"/>
      <c r="E567" s="7"/>
      <c r="F567" s="3"/>
      <c r="G567" s="3"/>
      <c r="H567" s="3"/>
      <c r="I567" s="7"/>
      <c r="J567" s="1"/>
      <c r="K567" s="3"/>
      <c r="L567" s="3"/>
      <c r="M567" s="3"/>
      <c r="N567" s="3"/>
      <c r="O567" s="3"/>
      <c r="P567" s="3"/>
      <c r="Q567" s="3"/>
      <c r="R567" s="3"/>
      <c r="S567" s="3"/>
      <c r="T567" s="8"/>
      <c r="U567" s="3"/>
      <c r="V567" s="3"/>
      <c r="W567" s="3"/>
      <c r="X567" s="3"/>
      <c r="Y567" s="3"/>
      <c r="Z567" s="3"/>
    </row>
    <row r="568" ht="11.25" customHeight="1">
      <c r="A568" s="7"/>
      <c r="B568" s="14"/>
      <c r="C568" s="7"/>
      <c r="D568" s="7"/>
      <c r="E568" s="7"/>
      <c r="F568" s="3"/>
      <c r="G568" s="3"/>
      <c r="H568" s="3"/>
      <c r="I568" s="7"/>
      <c r="J568" s="1"/>
      <c r="K568" s="3"/>
      <c r="L568" s="3"/>
      <c r="M568" s="3"/>
      <c r="N568" s="3"/>
      <c r="O568" s="3"/>
      <c r="P568" s="3"/>
      <c r="Q568" s="3"/>
      <c r="R568" s="3"/>
      <c r="S568" s="3"/>
      <c r="T568" s="8"/>
      <c r="U568" s="3"/>
      <c r="V568" s="3"/>
      <c r="W568" s="3"/>
      <c r="X568" s="3"/>
      <c r="Y568" s="3"/>
      <c r="Z568" s="3"/>
    </row>
    <row r="569" ht="11.25" customHeight="1">
      <c r="A569" s="7"/>
      <c r="B569" s="14"/>
      <c r="C569" s="7"/>
      <c r="D569" s="7"/>
      <c r="E569" s="7"/>
      <c r="F569" s="3"/>
      <c r="G569" s="3"/>
      <c r="H569" s="3"/>
      <c r="I569" s="7"/>
      <c r="J569" s="1"/>
      <c r="K569" s="3"/>
      <c r="L569" s="3"/>
      <c r="M569" s="3"/>
      <c r="N569" s="3"/>
      <c r="O569" s="3"/>
      <c r="P569" s="3"/>
      <c r="Q569" s="3"/>
      <c r="R569" s="3"/>
      <c r="S569" s="3"/>
      <c r="T569" s="8"/>
      <c r="U569" s="3"/>
      <c r="V569" s="3"/>
      <c r="W569" s="3"/>
      <c r="X569" s="3"/>
      <c r="Y569" s="3"/>
      <c r="Z569" s="3"/>
    </row>
    <row r="570" ht="11.25" customHeight="1">
      <c r="A570" s="7"/>
      <c r="B570" s="14"/>
      <c r="C570" s="7"/>
      <c r="D570" s="7"/>
      <c r="E570" s="7"/>
      <c r="F570" s="3"/>
      <c r="G570" s="3"/>
      <c r="H570" s="3"/>
      <c r="I570" s="7"/>
      <c r="J570" s="1"/>
      <c r="K570" s="3"/>
      <c r="L570" s="3"/>
      <c r="M570" s="3"/>
      <c r="N570" s="3"/>
      <c r="O570" s="3"/>
      <c r="P570" s="3"/>
      <c r="Q570" s="3"/>
      <c r="R570" s="3"/>
      <c r="S570" s="3"/>
      <c r="T570" s="8"/>
      <c r="U570" s="3"/>
      <c r="V570" s="3"/>
      <c r="W570" s="3"/>
      <c r="X570" s="3"/>
      <c r="Y570" s="3"/>
      <c r="Z570" s="3"/>
    </row>
    <row r="571" ht="11.25" customHeight="1">
      <c r="A571" s="7"/>
      <c r="B571" s="14"/>
      <c r="C571" s="7"/>
      <c r="D571" s="7"/>
      <c r="E571" s="7"/>
      <c r="F571" s="3"/>
      <c r="G571" s="3"/>
      <c r="H571" s="3"/>
      <c r="I571" s="7"/>
      <c r="J571" s="1"/>
      <c r="K571" s="3"/>
      <c r="L571" s="3"/>
      <c r="M571" s="3"/>
      <c r="N571" s="3"/>
      <c r="O571" s="3"/>
      <c r="P571" s="3"/>
      <c r="Q571" s="3"/>
      <c r="R571" s="3"/>
      <c r="S571" s="3"/>
      <c r="T571" s="8"/>
      <c r="U571" s="3"/>
      <c r="V571" s="3"/>
      <c r="W571" s="3"/>
      <c r="X571" s="3"/>
      <c r="Y571" s="3"/>
      <c r="Z571" s="3"/>
    </row>
    <row r="572" ht="11.25" customHeight="1">
      <c r="A572" s="7"/>
      <c r="B572" s="14"/>
      <c r="C572" s="7"/>
      <c r="D572" s="7"/>
      <c r="E572" s="7"/>
      <c r="F572" s="3"/>
      <c r="G572" s="3"/>
      <c r="H572" s="3"/>
      <c r="I572" s="7"/>
      <c r="J572" s="1"/>
      <c r="K572" s="3"/>
      <c r="L572" s="3"/>
      <c r="M572" s="3"/>
      <c r="N572" s="3"/>
      <c r="O572" s="3"/>
      <c r="P572" s="3"/>
      <c r="Q572" s="3"/>
      <c r="R572" s="3"/>
      <c r="S572" s="3"/>
      <c r="T572" s="8"/>
      <c r="U572" s="3"/>
      <c r="V572" s="3"/>
      <c r="W572" s="3"/>
      <c r="X572" s="3"/>
      <c r="Y572" s="3"/>
      <c r="Z572" s="3"/>
    </row>
    <row r="573" ht="11.25" customHeight="1">
      <c r="A573" s="7"/>
      <c r="B573" s="14"/>
      <c r="C573" s="7"/>
      <c r="D573" s="7"/>
      <c r="E573" s="7"/>
      <c r="F573" s="3"/>
      <c r="G573" s="3"/>
      <c r="H573" s="3"/>
      <c r="I573" s="7"/>
      <c r="J573" s="1"/>
      <c r="K573" s="3"/>
      <c r="L573" s="3"/>
      <c r="M573" s="3"/>
      <c r="N573" s="3"/>
      <c r="O573" s="3"/>
      <c r="P573" s="3"/>
      <c r="Q573" s="3"/>
      <c r="R573" s="3"/>
      <c r="S573" s="3"/>
      <c r="T573" s="8"/>
      <c r="U573" s="3"/>
      <c r="V573" s="3"/>
      <c r="W573" s="3"/>
      <c r="X573" s="3"/>
      <c r="Y573" s="3"/>
      <c r="Z573" s="3"/>
    </row>
    <row r="574" ht="11.25" customHeight="1">
      <c r="A574" s="7"/>
      <c r="B574" s="14"/>
      <c r="C574" s="7"/>
      <c r="D574" s="7"/>
      <c r="E574" s="7"/>
      <c r="F574" s="3"/>
      <c r="G574" s="3"/>
      <c r="H574" s="3"/>
      <c r="I574" s="7"/>
      <c r="J574" s="1"/>
      <c r="K574" s="3"/>
      <c r="L574" s="3"/>
      <c r="M574" s="3"/>
      <c r="N574" s="3"/>
      <c r="O574" s="3"/>
      <c r="P574" s="3"/>
      <c r="Q574" s="3"/>
      <c r="R574" s="3"/>
      <c r="S574" s="3"/>
      <c r="T574" s="8"/>
      <c r="U574" s="3"/>
      <c r="V574" s="3"/>
      <c r="W574" s="3"/>
      <c r="X574" s="3"/>
      <c r="Y574" s="3"/>
      <c r="Z574" s="3"/>
    </row>
    <row r="575" ht="11.25" customHeight="1">
      <c r="A575" s="7"/>
      <c r="B575" s="14"/>
      <c r="C575" s="7"/>
      <c r="D575" s="7"/>
      <c r="E575" s="7"/>
      <c r="F575" s="3"/>
      <c r="G575" s="3"/>
      <c r="H575" s="3"/>
      <c r="I575" s="7"/>
      <c r="J575" s="1"/>
      <c r="K575" s="3"/>
      <c r="L575" s="3"/>
      <c r="M575" s="3"/>
      <c r="N575" s="3"/>
      <c r="O575" s="3"/>
      <c r="P575" s="3"/>
      <c r="Q575" s="3"/>
      <c r="R575" s="3"/>
      <c r="S575" s="3"/>
      <c r="T575" s="8"/>
      <c r="U575" s="3"/>
      <c r="V575" s="3"/>
      <c r="W575" s="3"/>
      <c r="X575" s="3"/>
      <c r="Y575" s="3"/>
      <c r="Z575" s="3"/>
    </row>
    <row r="576" ht="11.25" customHeight="1">
      <c r="A576" s="7"/>
      <c r="B576" s="14"/>
      <c r="C576" s="7"/>
      <c r="D576" s="7"/>
      <c r="E576" s="7"/>
      <c r="F576" s="3"/>
      <c r="G576" s="3"/>
      <c r="H576" s="3"/>
      <c r="I576" s="7"/>
      <c r="J576" s="1"/>
      <c r="K576" s="3"/>
      <c r="L576" s="3"/>
      <c r="M576" s="3"/>
      <c r="N576" s="3"/>
      <c r="O576" s="3"/>
      <c r="P576" s="3"/>
      <c r="Q576" s="3"/>
      <c r="R576" s="3"/>
      <c r="S576" s="3"/>
      <c r="T576" s="8"/>
      <c r="U576" s="3"/>
      <c r="V576" s="3"/>
      <c r="W576" s="3"/>
      <c r="X576" s="3"/>
      <c r="Y576" s="3"/>
      <c r="Z576" s="3"/>
    </row>
    <row r="577" ht="11.25" customHeight="1">
      <c r="A577" s="7"/>
      <c r="B577" s="14"/>
      <c r="C577" s="7"/>
      <c r="D577" s="7"/>
      <c r="E577" s="7"/>
      <c r="F577" s="3"/>
      <c r="G577" s="3"/>
      <c r="H577" s="3"/>
      <c r="I577" s="7"/>
      <c r="J577" s="1"/>
      <c r="K577" s="3"/>
      <c r="L577" s="3"/>
      <c r="M577" s="3"/>
      <c r="N577" s="3"/>
      <c r="O577" s="3"/>
      <c r="P577" s="3"/>
      <c r="Q577" s="3"/>
      <c r="R577" s="3"/>
      <c r="S577" s="3"/>
      <c r="T577" s="8"/>
      <c r="U577" s="3"/>
      <c r="V577" s="3"/>
      <c r="W577" s="3"/>
      <c r="X577" s="3"/>
      <c r="Y577" s="3"/>
      <c r="Z577" s="3"/>
    </row>
    <row r="578" ht="11.25" customHeight="1">
      <c r="A578" s="7"/>
      <c r="B578" s="14"/>
      <c r="C578" s="7"/>
      <c r="D578" s="7"/>
      <c r="E578" s="7"/>
      <c r="F578" s="3"/>
      <c r="G578" s="3"/>
      <c r="H578" s="3"/>
      <c r="I578" s="7"/>
      <c r="J578" s="1"/>
      <c r="K578" s="3"/>
      <c r="L578" s="3"/>
      <c r="M578" s="3"/>
      <c r="N578" s="3"/>
      <c r="O578" s="3"/>
      <c r="P578" s="3"/>
      <c r="Q578" s="3"/>
      <c r="R578" s="3"/>
      <c r="S578" s="3"/>
      <c r="T578" s="8"/>
      <c r="U578" s="3"/>
      <c r="V578" s="3"/>
      <c r="W578" s="3"/>
      <c r="X578" s="3"/>
      <c r="Y578" s="3"/>
      <c r="Z578" s="3"/>
    </row>
    <row r="579" ht="11.25" customHeight="1">
      <c r="A579" s="7"/>
      <c r="B579" s="14"/>
      <c r="C579" s="7"/>
      <c r="D579" s="7"/>
      <c r="E579" s="7"/>
      <c r="F579" s="3"/>
      <c r="G579" s="3"/>
      <c r="H579" s="3"/>
      <c r="I579" s="7"/>
      <c r="J579" s="1"/>
      <c r="K579" s="3"/>
      <c r="L579" s="3"/>
      <c r="M579" s="3"/>
      <c r="N579" s="3"/>
      <c r="O579" s="3"/>
      <c r="P579" s="3"/>
      <c r="Q579" s="3"/>
      <c r="R579" s="3"/>
      <c r="S579" s="3"/>
      <c r="T579" s="8"/>
      <c r="U579" s="3"/>
      <c r="V579" s="3"/>
      <c r="W579" s="3"/>
      <c r="X579" s="3"/>
      <c r="Y579" s="3"/>
      <c r="Z579" s="3"/>
    </row>
    <row r="580" ht="11.25" customHeight="1">
      <c r="A580" s="7"/>
      <c r="B580" s="14"/>
      <c r="C580" s="7"/>
      <c r="D580" s="7"/>
      <c r="E580" s="7"/>
      <c r="F580" s="3"/>
      <c r="G580" s="3"/>
      <c r="H580" s="3"/>
      <c r="I580" s="7"/>
      <c r="J580" s="1"/>
      <c r="K580" s="3"/>
      <c r="L580" s="3"/>
      <c r="M580" s="3"/>
      <c r="N580" s="3"/>
      <c r="O580" s="3"/>
      <c r="P580" s="3"/>
      <c r="Q580" s="3"/>
      <c r="R580" s="3"/>
      <c r="S580" s="3"/>
      <c r="T580" s="8"/>
      <c r="U580" s="3"/>
      <c r="V580" s="3"/>
      <c r="W580" s="3"/>
      <c r="X580" s="3"/>
      <c r="Y580" s="3"/>
      <c r="Z580" s="3"/>
    </row>
    <row r="581" ht="11.25" customHeight="1">
      <c r="A581" s="7"/>
      <c r="B581" s="14"/>
      <c r="C581" s="7"/>
      <c r="D581" s="7"/>
      <c r="E581" s="7"/>
      <c r="F581" s="3"/>
      <c r="G581" s="3"/>
      <c r="H581" s="3"/>
      <c r="I581" s="7"/>
      <c r="J581" s="1"/>
      <c r="K581" s="3"/>
      <c r="L581" s="3"/>
      <c r="M581" s="3"/>
      <c r="N581" s="3"/>
      <c r="O581" s="3"/>
      <c r="P581" s="3"/>
      <c r="Q581" s="3"/>
      <c r="R581" s="3"/>
      <c r="S581" s="3"/>
      <c r="T581" s="8"/>
      <c r="U581" s="3"/>
      <c r="V581" s="3"/>
      <c r="W581" s="3"/>
      <c r="X581" s="3"/>
      <c r="Y581" s="3"/>
      <c r="Z581" s="3"/>
    </row>
    <row r="582" ht="11.25" customHeight="1">
      <c r="A582" s="7"/>
      <c r="B582" s="14"/>
      <c r="C582" s="7"/>
      <c r="D582" s="7"/>
      <c r="E582" s="7"/>
      <c r="F582" s="3"/>
      <c r="G582" s="3"/>
      <c r="H582" s="3"/>
      <c r="I582" s="7"/>
      <c r="J582" s="1"/>
      <c r="K582" s="3"/>
      <c r="L582" s="3"/>
      <c r="M582" s="3"/>
      <c r="N582" s="3"/>
      <c r="O582" s="3"/>
      <c r="P582" s="3"/>
      <c r="Q582" s="3"/>
      <c r="R582" s="3"/>
      <c r="S582" s="3"/>
      <c r="T582" s="8"/>
      <c r="U582" s="3"/>
      <c r="V582" s="3"/>
      <c r="W582" s="3"/>
      <c r="X582" s="3"/>
      <c r="Y582" s="3"/>
      <c r="Z582" s="3"/>
    </row>
    <row r="583" ht="11.25" customHeight="1">
      <c r="A583" s="7"/>
      <c r="B583" s="14"/>
      <c r="C583" s="7"/>
      <c r="D583" s="7"/>
      <c r="E583" s="7"/>
      <c r="F583" s="3"/>
      <c r="G583" s="3"/>
      <c r="H583" s="3"/>
      <c r="I583" s="7"/>
      <c r="J583" s="1"/>
      <c r="K583" s="3"/>
      <c r="L583" s="3"/>
      <c r="M583" s="3"/>
      <c r="N583" s="3"/>
      <c r="O583" s="3"/>
      <c r="P583" s="3"/>
      <c r="Q583" s="3"/>
      <c r="R583" s="3"/>
      <c r="S583" s="3"/>
      <c r="T583" s="8"/>
      <c r="U583" s="3"/>
      <c r="V583" s="3"/>
      <c r="W583" s="3"/>
      <c r="X583" s="3"/>
      <c r="Y583" s="3"/>
      <c r="Z583" s="3"/>
    </row>
    <row r="584" ht="11.25" customHeight="1">
      <c r="A584" s="7"/>
      <c r="B584" s="14"/>
      <c r="C584" s="7"/>
      <c r="D584" s="7"/>
      <c r="E584" s="7"/>
      <c r="F584" s="3"/>
      <c r="G584" s="3"/>
      <c r="H584" s="3"/>
      <c r="I584" s="7"/>
      <c r="J584" s="1"/>
      <c r="K584" s="3"/>
      <c r="L584" s="3"/>
      <c r="M584" s="3"/>
      <c r="N584" s="3"/>
      <c r="O584" s="3"/>
      <c r="P584" s="3"/>
      <c r="Q584" s="3"/>
      <c r="R584" s="3"/>
      <c r="S584" s="3"/>
      <c r="T584" s="8"/>
      <c r="U584" s="3"/>
      <c r="V584" s="3"/>
      <c r="W584" s="3"/>
      <c r="X584" s="3"/>
      <c r="Y584" s="3"/>
      <c r="Z584" s="3"/>
    </row>
    <row r="585" ht="11.25" customHeight="1">
      <c r="A585" s="7"/>
      <c r="B585" s="14"/>
      <c r="C585" s="7"/>
      <c r="D585" s="7"/>
      <c r="E585" s="7"/>
      <c r="F585" s="3"/>
      <c r="G585" s="3"/>
      <c r="H585" s="3"/>
      <c r="I585" s="7"/>
      <c r="J585" s="1"/>
      <c r="K585" s="3"/>
      <c r="L585" s="3"/>
      <c r="M585" s="3"/>
      <c r="N585" s="3"/>
      <c r="O585" s="3"/>
      <c r="P585" s="3"/>
      <c r="Q585" s="3"/>
      <c r="R585" s="3"/>
      <c r="S585" s="3"/>
      <c r="T585" s="8"/>
      <c r="U585" s="3"/>
      <c r="V585" s="3"/>
      <c r="W585" s="3"/>
      <c r="X585" s="3"/>
      <c r="Y585" s="3"/>
      <c r="Z585" s="3"/>
    </row>
    <row r="586" ht="11.25" customHeight="1">
      <c r="A586" s="7"/>
      <c r="B586" s="14"/>
      <c r="C586" s="7"/>
      <c r="D586" s="7"/>
      <c r="E586" s="7"/>
      <c r="F586" s="3"/>
      <c r="G586" s="3"/>
      <c r="H586" s="3"/>
      <c r="I586" s="7"/>
      <c r="J586" s="1"/>
      <c r="K586" s="3"/>
      <c r="L586" s="3"/>
      <c r="M586" s="3"/>
      <c r="N586" s="3"/>
      <c r="O586" s="3"/>
      <c r="P586" s="3"/>
      <c r="Q586" s="3"/>
      <c r="R586" s="3"/>
      <c r="S586" s="3"/>
      <c r="T586" s="8"/>
      <c r="U586" s="3"/>
      <c r="V586" s="3"/>
      <c r="W586" s="3"/>
      <c r="X586" s="3"/>
      <c r="Y586" s="3"/>
      <c r="Z586" s="3"/>
    </row>
    <row r="587" ht="11.25" customHeight="1">
      <c r="A587" s="7"/>
      <c r="B587" s="14"/>
      <c r="C587" s="7"/>
      <c r="D587" s="7"/>
      <c r="E587" s="7"/>
      <c r="F587" s="3"/>
      <c r="G587" s="3"/>
      <c r="H587" s="3"/>
      <c r="I587" s="7"/>
      <c r="J587" s="1"/>
      <c r="K587" s="3"/>
      <c r="L587" s="3"/>
      <c r="M587" s="3"/>
      <c r="N587" s="3"/>
      <c r="O587" s="3"/>
      <c r="P587" s="3"/>
      <c r="Q587" s="3"/>
      <c r="R587" s="3"/>
      <c r="S587" s="3"/>
      <c r="T587" s="8"/>
      <c r="U587" s="3"/>
      <c r="V587" s="3"/>
      <c r="W587" s="3"/>
      <c r="X587" s="3"/>
      <c r="Y587" s="3"/>
      <c r="Z587" s="3"/>
    </row>
    <row r="588" ht="11.25" customHeight="1">
      <c r="A588" s="7"/>
      <c r="B588" s="14"/>
      <c r="C588" s="7"/>
      <c r="D588" s="7"/>
      <c r="E588" s="7"/>
      <c r="F588" s="3"/>
      <c r="G588" s="3"/>
      <c r="H588" s="3"/>
      <c r="I588" s="7"/>
      <c r="J588" s="1"/>
      <c r="K588" s="3"/>
      <c r="L588" s="3"/>
      <c r="M588" s="3"/>
      <c r="N588" s="3"/>
      <c r="O588" s="3"/>
      <c r="P588" s="3"/>
      <c r="Q588" s="3"/>
      <c r="R588" s="3"/>
      <c r="S588" s="3"/>
      <c r="T588" s="8"/>
      <c r="U588" s="3"/>
      <c r="V588" s="3"/>
      <c r="W588" s="3"/>
      <c r="X588" s="3"/>
      <c r="Y588" s="3"/>
      <c r="Z588" s="3"/>
    </row>
    <row r="589" ht="11.25" customHeight="1">
      <c r="A589" s="7"/>
      <c r="B589" s="14"/>
      <c r="C589" s="7"/>
      <c r="D589" s="7"/>
      <c r="E589" s="7"/>
      <c r="F589" s="3"/>
      <c r="G589" s="3"/>
      <c r="H589" s="3"/>
      <c r="I589" s="7"/>
      <c r="J589" s="1"/>
      <c r="K589" s="3"/>
      <c r="L589" s="3"/>
      <c r="M589" s="3"/>
      <c r="N589" s="3"/>
      <c r="O589" s="3"/>
      <c r="P589" s="3"/>
      <c r="Q589" s="3"/>
      <c r="R589" s="3"/>
      <c r="S589" s="3"/>
      <c r="T589" s="8"/>
      <c r="U589" s="3"/>
      <c r="V589" s="3"/>
      <c r="W589" s="3"/>
      <c r="X589" s="3"/>
      <c r="Y589" s="3"/>
      <c r="Z589" s="3"/>
    </row>
    <row r="590" ht="11.25" customHeight="1">
      <c r="A590" s="7"/>
      <c r="B590" s="14"/>
      <c r="C590" s="7"/>
      <c r="D590" s="7"/>
      <c r="E590" s="7"/>
      <c r="F590" s="3"/>
      <c r="G590" s="3"/>
      <c r="H590" s="3"/>
      <c r="I590" s="7"/>
      <c r="J590" s="1"/>
      <c r="K590" s="3"/>
      <c r="L590" s="3"/>
      <c r="M590" s="3"/>
      <c r="N590" s="3"/>
      <c r="O590" s="3"/>
      <c r="P590" s="3"/>
      <c r="Q590" s="3"/>
      <c r="R590" s="3"/>
      <c r="S590" s="3"/>
      <c r="T590" s="8"/>
      <c r="U590" s="3"/>
      <c r="V590" s="3"/>
      <c r="W590" s="3"/>
      <c r="X590" s="3"/>
      <c r="Y590" s="3"/>
      <c r="Z590" s="3"/>
    </row>
    <row r="591" ht="11.25" customHeight="1">
      <c r="A591" s="7"/>
      <c r="B591" s="14"/>
      <c r="C591" s="7"/>
      <c r="D591" s="7"/>
      <c r="E591" s="7"/>
      <c r="F591" s="3"/>
      <c r="G591" s="3"/>
      <c r="H591" s="3"/>
      <c r="I591" s="7"/>
      <c r="J591" s="1"/>
      <c r="K591" s="3"/>
      <c r="L591" s="3"/>
      <c r="M591" s="3"/>
      <c r="N591" s="3"/>
      <c r="O591" s="3"/>
      <c r="P591" s="3"/>
      <c r="Q591" s="3"/>
      <c r="R591" s="3"/>
      <c r="S591" s="3"/>
      <c r="T591" s="8"/>
      <c r="U591" s="3"/>
      <c r="V591" s="3"/>
      <c r="W591" s="3"/>
      <c r="X591" s="3"/>
      <c r="Y591" s="3"/>
      <c r="Z591" s="3"/>
    </row>
    <row r="592" ht="11.25" customHeight="1">
      <c r="A592" s="7"/>
      <c r="B592" s="14"/>
      <c r="C592" s="7"/>
      <c r="D592" s="7"/>
      <c r="E592" s="7"/>
      <c r="F592" s="3"/>
      <c r="G592" s="3"/>
      <c r="H592" s="3"/>
      <c r="I592" s="7"/>
      <c r="J592" s="1"/>
      <c r="K592" s="3"/>
      <c r="L592" s="3"/>
      <c r="M592" s="3"/>
      <c r="N592" s="3"/>
      <c r="O592" s="3"/>
      <c r="P592" s="3"/>
      <c r="Q592" s="3"/>
      <c r="R592" s="3"/>
      <c r="S592" s="3"/>
      <c r="T592" s="8"/>
      <c r="U592" s="3"/>
      <c r="V592" s="3"/>
      <c r="W592" s="3"/>
      <c r="X592" s="3"/>
      <c r="Y592" s="3"/>
      <c r="Z592" s="3"/>
    </row>
    <row r="593" ht="11.25" customHeight="1">
      <c r="A593" s="7"/>
      <c r="B593" s="14"/>
      <c r="C593" s="7"/>
      <c r="D593" s="7"/>
      <c r="E593" s="7"/>
      <c r="F593" s="3"/>
      <c r="G593" s="3"/>
      <c r="H593" s="3"/>
      <c r="I593" s="7"/>
      <c r="J593" s="1"/>
      <c r="K593" s="3"/>
      <c r="L593" s="3"/>
      <c r="M593" s="3"/>
      <c r="N593" s="3"/>
      <c r="O593" s="3"/>
      <c r="P593" s="3"/>
      <c r="Q593" s="3"/>
      <c r="R593" s="3"/>
      <c r="S593" s="3"/>
      <c r="T593" s="8"/>
      <c r="U593" s="3"/>
      <c r="V593" s="3"/>
      <c r="W593" s="3"/>
      <c r="X593" s="3"/>
      <c r="Y593" s="3"/>
      <c r="Z593" s="3"/>
    </row>
    <row r="594" ht="11.25" customHeight="1">
      <c r="A594" s="7"/>
      <c r="B594" s="14"/>
      <c r="C594" s="7"/>
      <c r="D594" s="7"/>
      <c r="E594" s="7"/>
      <c r="F594" s="3"/>
      <c r="G594" s="3"/>
      <c r="H594" s="3"/>
      <c r="I594" s="7"/>
      <c r="J594" s="1"/>
      <c r="K594" s="3"/>
      <c r="L594" s="3"/>
      <c r="M594" s="3"/>
      <c r="N594" s="3"/>
      <c r="O594" s="3"/>
      <c r="P594" s="3"/>
      <c r="Q594" s="3"/>
      <c r="R594" s="3"/>
      <c r="S594" s="3"/>
      <c r="T594" s="8"/>
      <c r="U594" s="3"/>
      <c r="V594" s="3"/>
      <c r="W594" s="3"/>
      <c r="X594" s="3"/>
      <c r="Y594" s="3"/>
      <c r="Z594" s="3"/>
    </row>
    <row r="595" ht="11.25" customHeight="1">
      <c r="A595" s="7"/>
      <c r="B595" s="14"/>
      <c r="C595" s="7"/>
      <c r="D595" s="7"/>
      <c r="E595" s="7"/>
      <c r="F595" s="3"/>
      <c r="G595" s="3"/>
      <c r="H595" s="3"/>
      <c r="I595" s="7"/>
      <c r="J595" s="1"/>
      <c r="K595" s="3"/>
      <c r="L595" s="3"/>
      <c r="M595" s="3"/>
      <c r="N595" s="3"/>
      <c r="O595" s="3"/>
      <c r="P595" s="3"/>
      <c r="Q595" s="3"/>
      <c r="R595" s="3"/>
      <c r="S595" s="3"/>
      <c r="T595" s="8"/>
      <c r="U595" s="3"/>
      <c r="V595" s="3"/>
      <c r="W595" s="3"/>
      <c r="X595" s="3"/>
      <c r="Y595" s="3"/>
      <c r="Z595" s="3"/>
    </row>
    <row r="596" ht="11.25" customHeight="1">
      <c r="A596" s="7"/>
      <c r="B596" s="14"/>
      <c r="C596" s="7"/>
      <c r="D596" s="7"/>
      <c r="E596" s="7"/>
      <c r="F596" s="3"/>
      <c r="G596" s="3"/>
      <c r="H596" s="3"/>
      <c r="I596" s="7"/>
      <c r="J596" s="1"/>
      <c r="K596" s="3"/>
      <c r="L596" s="3"/>
      <c r="M596" s="3"/>
      <c r="N596" s="3"/>
      <c r="O596" s="3"/>
      <c r="P596" s="3"/>
      <c r="Q596" s="3"/>
      <c r="R596" s="3"/>
      <c r="S596" s="3"/>
      <c r="T596" s="8"/>
      <c r="U596" s="3"/>
      <c r="V596" s="3"/>
      <c r="W596" s="3"/>
      <c r="X596" s="3"/>
      <c r="Y596" s="3"/>
      <c r="Z596" s="3"/>
    </row>
    <row r="597" ht="11.25" customHeight="1">
      <c r="A597" s="7"/>
      <c r="B597" s="14"/>
      <c r="C597" s="7"/>
      <c r="D597" s="7"/>
      <c r="E597" s="7"/>
      <c r="F597" s="3"/>
      <c r="G597" s="3"/>
      <c r="H597" s="3"/>
      <c r="I597" s="7"/>
      <c r="J597" s="1"/>
      <c r="K597" s="3"/>
      <c r="L597" s="3"/>
      <c r="M597" s="3"/>
      <c r="N597" s="3"/>
      <c r="O597" s="3"/>
      <c r="P597" s="3"/>
      <c r="Q597" s="3"/>
      <c r="R597" s="3"/>
      <c r="S597" s="3"/>
      <c r="T597" s="8"/>
      <c r="U597" s="3"/>
      <c r="V597" s="3"/>
      <c r="W597" s="3"/>
      <c r="X597" s="3"/>
      <c r="Y597" s="3"/>
      <c r="Z597" s="3"/>
    </row>
    <row r="598" ht="11.25" customHeight="1">
      <c r="A598" s="7"/>
      <c r="B598" s="14"/>
      <c r="C598" s="7"/>
      <c r="D598" s="7"/>
      <c r="E598" s="7"/>
      <c r="F598" s="3"/>
      <c r="G598" s="3"/>
      <c r="H598" s="3"/>
      <c r="I598" s="7"/>
      <c r="J598" s="1"/>
      <c r="K598" s="3"/>
      <c r="L598" s="3"/>
      <c r="M598" s="3"/>
      <c r="N598" s="3"/>
      <c r="O598" s="3"/>
      <c r="P598" s="3"/>
      <c r="Q598" s="3"/>
      <c r="R598" s="3"/>
      <c r="S598" s="3"/>
      <c r="T598" s="8"/>
      <c r="U598" s="3"/>
      <c r="V598" s="3"/>
      <c r="W598" s="3"/>
      <c r="X598" s="3"/>
      <c r="Y598" s="3"/>
      <c r="Z598" s="3"/>
    </row>
    <row r="599" ht="11.25" customHeight="1">
      <c r="A599" s="7"/>
      <c r="B599" s="14"/>
      <c r="C599" s="7"/>
      <c r="D599" s="7"/>
      <c r="E599" s="7"/>
      <c r="F599" s="3"/>
      <c r="G599" s="3"/>
      <c r="H599" s="3"/>
      <c r="I599" s="7"/>
      <c r="J599" s="1"/>
      <c r="K599" s="3"/>
      <c r="L599" s="3"/>
      <c r="M599" s="3"/>
      <c r="N599" s="3"/>
      <c r="O599" s="3"/>
      <c r="P599" s="3"/>
      <c r="Q599" s="3"/>
      <c r="R599" s="3"/>
      <c r="S599" s="3"/>
      <c r="T599" s="8"/>
      <c r="U599" s="3"/>
      <c r="V599" s="3"/>
      <c r="W599" s="3"/>
      <c r="X599" s="3"/>
      <c r="Y599" s="3"/>
      <c r="Z599" s="3"/>
    </row>
    <row r="600" ht="11.25" customHeight="1">
      <c r="A600" s="7"/>
      <c r="B600" s="14"/>
      <c r="C600" s="7"/>
      <c r="D600" s="7"/>
      <c r="E600" s="7"/>
      <c r="F600" s="3"/>
      <c r="G600" s="3"/>
      <c r="H600" s="3"/>
      <c r="I600" s="7"/>
      <c r="J600" s="1"/>
      <c r="K600" s="3"/>
      <c r="L600" s="3"/>
      <c r="M600" s="3"/>
      <c r="N600" s="3"/>
      <c r="O600" s="3"/>
      <c r="P600" s="3"/>
      <c r="Q600" s="3"/>
      <c r="R600" s="3"/>
      <c r="S600" s="3"/>
      <c r="T600" s="8"/>
      <c r="U600" s="3"/>
      <c r="V600" s="3"/>
      <c r="W600" s="3"/>
      <c r="X600" s="3"/>
      <c r="Y600" s="3"/>
      <c r="Z600" s="3"/>
    </row>
    <row r="601" ht="11.25" customHeight="1">
      <c r="A601" s="7"/>
      <c r="B601" s="14"/>
      <c r="C601" s="7"/>
      <c r="D601" s="7"/>
      <c r="E601" s="7"/>
      <c r="F601" s="3"/>
      <c r="G601" s="3"/>
      <c r="H601" s="3"/>
      <c r="I601" s="7"/>
      <c r="J601" s="1"/>
      <c r="K601" s="3"/>
      <c r="L601" s="3"/>
      <c r="M601" s="3"/>
      <c r="N601" s="3"/>
      <c r="O601" s="3"/>
      <c r="P601" s="3"/>
      <c r="Q601" s="3"/>
      <c r="R601" s="3"/>
      <c r="S601" s="3"/>
      <c r="T601" s="8"/>
      <c r="U601" s="3"/>
      <c r="V601" s="3"/>
      <c r="W601" s="3"/>
      <c r="X601" s="3"/>
      <c r="Y601" s="3"/>
      <c r="Z601" s="3"/>
    </row>
    <row r="602" ht="11.25" customHeight="1">
      <c r="A602" s="7"/>
      <c r="B602" s="14"/>
      <c r="C602" s="7"/>
      <c r="D602" s="7"/>
      <c r="E602" s="7"/>
      <c r="F602" s="3"/>
      <c r="G602" s="3"/>
      <c r="H602" s="3"/>
      <c r="I602" s="7"/>
      <c r="J602" s="1"/>
      <c r="K602" s="3"/>
      <c r="L602" s="3"/>
      <c r="M602" s="3"/>
      <c r="N602" s="3"/>
      <c r="O602" s="3"/>
      <c r="P602" s="3"/>
      <c r="Q602" s="3"/>
      <c r="R602" s="3"/>
      <c r="S602" s="3"/>
      <c r="T602" s="8"/>
      <c r="U602" s="3"/>
      <c r="V602" s="3"/>
      <c r="W602" s="3"/>
      <c r="X602" s="3"/>
      <c r="Y602" s="3"/>
      <c r="Z602" s="3"/>
    </row>
    <row r="603" ht="11.25" customHeight="1">
      <c r="A603" s="7"/>
      <c r="B603" s="14"/>
      <c r="C603" s="7"/>
      <c r="D603" s="7"/>
      <c r="E603" s="7"/>
      <c r="F603" s="3"/>
      <c r="G603" s="3"/>
      <c r="H603" s="3"/>
      <c r="I603" s="7"/>
      <c r="J603" s="1"/>
      <c r="K603" s="3"/>
      <c r="L603" s="3"/>
      <c r="M603" s="3"/>
      <c r="N603" s="3"/>
      <c r="O603" s="3"/>
      <c r="P603" s="3"/>
      <c r="Q603" s="3"/>
      <c r="R603" s="3"/>
      <c r="S603" s="3"/>
      <c r="T603" s="8"/>
      <c r="U603" s="3"/>
      <c r="V603" s="3"/>
      <c r="W603" s="3"/>
      <c r="X603" s="3"/>
      <c r="Y603" s="3"/>
      <c r="Z603" s="3"/>
    </row>
    <row r="604" ht="11.25" customHeight="1">
      <c r="A604" s="7"/>
      <c r="B604" s="14"/>
      <c r="C604" s="7"/>
      <c r="D604" s="7"/>
      <c r="E604" s="7"/>
      <c r="F604" s="3"/>
      <c r="G604" s="3"/>
      <c r="H604" s="3"/>
      <c r="I604" s="7"/>
      <c r="J604" s="1"/>
      <c r="K604" s="3"/>
      <c r="L604" s="3"/>
      <c r="M604" s="3"/>
      <c r="N604" s="3"/>
      <c r="O604" s="3"/>
      <c r="P604" s="3"/>
      <c r="Q604" s="3"/>
      <c r="R604" s="3"/>
      <c r="S604" s="3"/>
      <c r="T604" s="8"/>
      <c r="U604" s="3"/>
      <c r="V604" s="3"/>
      <c r="W604" s="3"/>
      <c r="X604" s="3"/>
      <c r="Y604" s="3"/>
      <c r="Z604" s="3"/>
    </row>
    <row r="605" ht="11.25" customHeight="1">
      <c r="A605" s="7"/>
      <c r="B605" s="14"/>
      <c r="C605" s="7"/>
      <c r="D605" s="7"/>
      <c r="E605" s="7"/>
      <c r="F605" s="3"/>
      <c r="G605" s="3"/>
      <c r="H605" s="3"/>
      <c r="I605" s="7"/>
      <c r="J605" s="1"/>
      <c r="K605" s="3"/>
      <c r="L605" s="3"/>
      <c r="M605" s="3"/>
      <c r="N605" s="3"/>
      <c r="O605" s="3"/>
      <c r="P605" s="3"/>
      <c r="Q605" s="3"/>
      <c r="R605" s="3"/>
      <c r="S605" s="3"/>
      <c r="T605" s="8"/>
      <c r="U605" s="3"/>
      <c r="V605" s="3"/>
      <c r="W605" s="3"/>
      <c r="X605" s="3"/>
      <c r="Y605" s="3"/>
      <c r="Z605" s="3"/>
    </row>
    <row r="606" ht="11.25" customHeight="1">
      <c r="A606" s="7"/>
      <c r="B606" s="14"/>
      <c r="C606" s="7"/>
      <c r="D606" s="7"/>
      <c r="E606" s="7"/>
      <c r="F606" s="3"/>
      <c r="G606" s="3"/>
      <c r="H606" s="3"/>
      <c r="I606" s="7"/>
      <c r="J606" s="1"/>
      <c r="K606" s="3"/>
      <c r="L606" s="3"/>
      <c r="M606" s="3"/>
      <c r="N606" s="3"/>
      <c r="O606" s="3"/>
      <c r="P606" s="3"/>
      <c r="Q606" s="3"/>
      <c r="R606" s="3"/>
      <c r="S606" s="3"/>
      <c r="T606" s="8"/>
      <c r="U606" s="3"/>
      <c r="V606" s="3"/>
      <c r="W606" s="3"/>
      <c r="X606" s="3"/>
      <c r="Y606" s="3"/>
      <c r="Z606" s="3"/>
    </row>
    <row r="607" ht="11.25" customHeight="1">
      <c r="A607" s="7"/>
      <c r="B607" s="14"/>
      <c r="C607" s="7"/>
      <c r="D607" s="7"/>
      <c r="E607" s="7"/>
      <c r="F607" s="3"/>
      <c r="G607" s="3"/>
      <c r="H607" s="3"/>
      <c r="I607" s="7"/>
      <c r="J607" s="1"/>
      <c r="K607" s="3"/>
      <c r="L607" s="3"/>
      <c r="M607" s="3"/>
      <c r="N607" s="3"/>
      <c r="O607" s="3"/>
      <c r="P607" s="3"/>
      <c r="Q607" s="3"/>
      <c r="R607" s="3"/>
      <c r="S607" s="3"/>
      <c r="T607" s="8"/>
      <c r="U607" s="3"/>
      <c r="V607" s="3"/>
      <c r="W607" s="3"/>
      <c r="X607" s="3"/>
      <c r="Y607" s="3"/>
      <c r="Z607" s="3"/>
    </row>
    <row r="608" ht="11.25" customHeight="1">
      <c r="A608" s="7"/>
      <c r="B608" s="14"/>
      <c r="C608" s="7"/>
      <c r="D608" s="7"/>
      <c r="E608" s="7"/>
      <c r="F608" s="3"/>
      <c r="G608" s="3"/>
      <c r="H608" s="3"/>
      <c r="I608" s="7"/>
      <c r="J608" s="1"/>
      <c r="K608" s="3"/>
      <c r="L608" s="3"/>
      <c r="M608" s="3"/>
      <c r="N608" s="3"/>
      <c r="O608" s="3"/>
      <c r="P608" s="3"/>
      <c r="Q608" s="3"/>
      <c r="R608" s="3"/>
      <c r="S608" s="3"/>
      <c r="T608" s="8"/>
      <c r="U608" s="3"/>
      <c r="V608" s="3"/>
      <c r="W608" s="3"/>
      <c r="X608" s="3"/>
      <c r="Y608" s="3"/>
      <c r="Z608" s="3"/>
    </row>
    <row r="609" ht="11.25" customHeight="1">
      <c r="A609" s="7"/>
      <c r="B609" s="14"/>
      <c r="C609" s="7"/>
      <c r="D609" s="7"/>
      <c r="E609" s="7"/>
      <c r="F609" s="3"/>
      <c r="G609" s="3"/>
      <c r="H609" s="3"/>
      <c r="I609" s="7"/>
      <c r="J609" s="1"/>
      <c r="K609" s="3"/>
      <c r="L609" s="3"/>
      <c r="M609" s="3"/>
      <c r="N609" s="3"/>
      <c r="O609" s="3"/>
      <c r="P609" s="3"/>
      <c r="Q609" s="3"/>
      <c r="R609" s="3"/>
      <c r="S609" s="3"/>
      <c r="T609" s="8"/>
      <c r="U609" s="3"/>
      <c r="V609" s="3"/>
      <c r="W609" s="3"/>
      <c r="X609" s="3"/>
      <c r="Y609" s="3"/>
      <c r="Z609" s="3"/>
    </row>
    <row r="610" ht="11.25" customHeight="1">
      <c r="A610" s="7"/>
      <c r="B610" s="14"/>
      <c r="C610" s="7"/>
      <c r="D610" s="7"/>
      <c r="E610" s="7"/>
      <c r="F610" s="3"/>
      <c r="G610" s="3"/>
      <c r="H610" s="3"/>
      <c r="I610" s="7"/>
      <c r="J610" s="1"/>
      <c r="K610" s="3"/>
      <c r="L610" s="3"/>
      <c r="M610" s="3"/>
      <c r="N610" s="3"/>
      <c r="O610" s="3"/>
      <c r="P610" s="3"/>
      <c r="Q610" s="3"/>
      <c r="R610" s="3"/>
      <c r="S610" s="3"/>
      <c r="T610" s="8"/>
      <c r="U610" s="3"/>
      <c r="V610" s="3"/>
      <c r="W610" s="3"/>
      <c r="X610" s="3"/>
      <c r="Y610" s="3"/>
      <c r="Z610" s="3"/>
    </row>
    <row r="611" ht="11.25" customHeight="1">
      <c r="A611" s="7"/>
      <c r="B611" s="14"/>
      <c r="C611" s="7"/>
      <c r="D611" s="7"/>
      <c r="E611" s="7"/>
      <c r="F611" s="3"/>
      <c r="G611" s="3"/>
      <c r="H611" s="3"/>
      <c r="I611" s="7"/>
      <c r="J611" s="1"/>
      <c r="K611" s="3"/>
      <c r="L611" s="3"/>
      <c r="M611" s="3"/>
      <c r="N611" s="3"/>
      <c r="O611" s="3"/>
      <c r="P611" s="3"/>
      <c r="Q611" s="3"/>
      <c r="R611" s="3"/>
      <c r="S611" s="3"/>
      <c r="T611" s="8"/>
      <c r="U611" s="3"/>
      <c r="V611" s="3"/>
      <c r="W611" s="3"/>
      <c r="X611" s="3"/>
      <c r="Y611" s="3"/>
      <c r="Z611" s="3"/>
    </row>
    <row r="612" ht="11.25" customHeight="1">
      <c r="A612" s="7"/>
      <c r="B612" s="14"/>
      <c r="C612" s="7"/>
      <c r="D612" s="7"/>
      <c r="E612" s="7"/>
      <c r="F612" s="3"/>
      <c r="G612" s="3"/>
      <c r="H612" s="3"/>
      <c r="I612" s="7"/>
      <c r="J612" s="1"/>
      <c r="K612" s="3"/>
      <c r="L612" s="3"/>
      <c r="M612" s="3"/>
      <c r="N612" s="3"/>
      <c r="O612" s="3"/>
      <c r="P612" s="3"/>
      <c r="Q612" s="3"/>
      <c r="R612" s="3"/>
      <c r="S612" s="3"/>
      <c r="T612" s="8"/>
      <c r="U612" s="3"/>
      <c r="V612" s="3"/>
      <c r="W612" s="3"/>
      <c r="X612" s="3"/>
      <c r="Y612" s="3"/>
      <c r="Z612" s="3"/>
    </row>
    <row r="613" ht="11.25" customHeight="1">
      <c r="A613" s="7"/>
      <c r="B613" s="14"/>
      <c r="C613" s="7"/>
      <c r="D613" s="7"/>
      <c r="E613" s="7"/>
      <c r="F613" s="3"/>
      <c r="G613" s="3"/>
      <c r="H613" s="3"/>
      <c r="I613" s="7"/>
      <c r="J613" s="1"/>
      <c r="K613" s="3"/>
      <c r="L613" s="3"/>
      <c r="M613" s="3"/>
      <c r="N613" s="3"/>
      <c r="O613" s="3"/>
      <c r="P613" s="3"/>
      <c r="Q613" s="3"/>
      <c r="R613" s="3"/>
      <c r="S613" s="3"/>
      <c r="T613" s="8"/>
      <c r="U613" s="3"/>
      <c r="V613" s="3"/>
      <c r="W613" s="3"/>
      <c r="X613" s="3"/>
      <c r="Y613" s="3"/>
      <c r="Z613" s="3"/>
    </row>
    <row r="614" ht="11.25" customHeight="1">
      <c r="A614" s="7"/>
      <c r="B614" s="14"/>
      <c r="C614" s="7"/>
      <c r="D614" s="7"/>
      <c r="E614" s="7"/>
      <c r="F614" s="3"/>
      <c r="G614" s="3"/>
      <c r="H614" s="3"/>
      <c r="I614" s="7"/>
      <c r="J614" s="1"/>
      <c r="K614" s="3"/>
      <c r="L614" s="3"/>
      <c r="M614" s="3"/>
      <c r="N614" s="3"/>
      <c r="O614" s="3"/>
      <c r="P614" s="3"/>
      <c r="Q614" s="3"/>
      <c r="R614" s="3"/>
      <c r="S614" s="3"/>
      <c r="T614" s="8"/>
      <c r="U614" s="3"/>
      <c r="V614" s="3"/>
      <c r="W614" s="3"/>
      <c r="X614" s="3"/>
      <c r="Y614" s="3"/>
      <c r="Z614" s="3"/>
    </row>
    <row r="615" ht="11.25" customHeight="1">
      <c r="A615" s="7"/>
      <c r="B615" s="14"/>
      <c r="C615" s="7"/>
      <c r="D615" s="7"/>
      <c r="E615" s="7"/>
      <c r="F615" s="3"/>
      <c r="G615" s="3"/>
      <c r="H615" s="3"/>
      <c r="I615" s="7"/>
      <c r="J615" s="1"/>
      <c r="K615" s="3"/>
      <c r="L615" s="3"/>
      <c r="M615" s="3"/>
      <c r="N615" s="3"/>
      <c r="O615" s="3"/>
      <c r="P615" s="3"/>
      <c r="Q615" s="3"/>
      <c r="R615" s="3"/>
      <c r="S615" s="3"/>
      <c r="T615" s="8"/>
      <c r="U615" s="3"/>
      <c r="V615" s="3"/>
      <c r="W615" s="3"/>
      <c r="X615" s="3"/>
      <c r="Y615" s="3"/>
      <c r="Z615" s="3"/>
    </row>
    <row r="616" ht="11.25" customHeight="1">
      <c r="A616" s="7"/>
      <c r="B616" s="14"/>
      <c r="C616" s="7"/>
      <c r="D616" s="7"/>
      <c r="E616" s="7"/>
      <c r="F616" s="3"/>
      <c r="G616" s="3"/>
      <c r="H616" s="3"/>
      <c r="I616" s="7"/>
      <c r="J616" s="1"/>
      <c r="K616" s="3"/>
      <c r="L616" s="3"/>
      <c r="M616" s="3"/>
      <c r="N616" s="3"/>
      <c r="O616" s="3"/>
      <c r="P616" s="3"/>
      <c r="Q616" s="3"/>
      <c r="R616" s="3"/>
      <c r="S616" s="3"/>
      <c r="T616" s="8"/>
      <c r="U616" s="3"/>
      <c r="V616" s="3"/>
      <c r="W616" s="3"/>
      <c r="X616" s="3"/>
      <c r="Y616" s="3"/>
      <c r="Z616" s="3"/>
    </row>
    <row r="617" ht="11.25" customHeight="1">
      <c r="A617" s="7"/>
      <c r="B617" s="14"/>
      <c r="C617" s="7"/>
      <c r="D617" s="7"/>
      <c r="E617" s="7"/>
      <c r="F617" s="3"/>
      <c r="G617" s="3"/>
      <c r="H617" s="3"/>
      <c r="I617" s="7"/>
      <c r="J617" s="1"/>
      <c r="K617" s="3"/>
      <c r="L617" s="3"/>
      <c r="M617" s="3"/>
      <c r="N617" s="3"/>
      <c r="O617" s="3"/>
      <c r="P617" s="3"/>
      <c r="Q617" s="3"/>
      <c r="R617" s="3"/>
      <c r="S617" s="3"/>
      <c r="T617" s="8"/>
      <c r="U617" s="3"/>
      <c r="V617" s="3"/>
      <c r="W617" s="3"/>
      <c r="X617" s="3"/>
      <c r="Y617" s="3"/>
      <c r="Z617" s="3"/>
    </row>
    <row r="618" ht="11.25" customHeight="1">
      <c r="A618" s="7"/>
      <c r="B618" s="14"/>
      <c r="C618" s="7"/>
      <c r="D618" s="7"/>
      <c r="E618" s="7"/>
      <c r="F618" s="3"/>
      <c r="G618" s="3"/>
      <c r="H618" s="3"/>
      <c r="I618" s="7"/>
      <c r="J618" s="1"/>
      <c r="K618" s="3"/>
      <c r="L618" s="3"/>
      <c r="M618" s="3"/>
      <c r="N618" s="3"/>
      <c r="O618" s="3"/>
      <c r="P618" s="3"/>
      <c r="Q618" s="3"/>
      <c r="R618" s="3"/>
      <c r="S618" s="3"/>
      <c r="T618" s="8"/>
      <c r="U618" s="3"/>
      <c r="V618" s="3"/>
      <c r="W618" s="3"/>
      <c r="X618" s="3"/>
      <c r="Y618" s="3"/>
      <c r="Z618" s="3"/>
    </row>
    <row r="619" ht="11.25" customHeight="1">
      <c r="A619" s="7"/>
      <c r="B619" s="14"/>
      <c r="C619" s="7"/>
      <c r="D619" s="7"/>
      <c r="E619" s="7"/>
      <c r="F619" s="3"/>
      <c r="G619" s="3"/>
      <c r="H619" s="3"/>
      <c r="I619" s="7"/>
      <c r="J619" s="1"/>
      <c r="K619" s="3"/>
      <c r="L619" s="3"/>
      <c r="M619" s="3"/>
      <c r="N619" s="3"/>
      <c r="O619" s="3"/>
      <c r="P619" s="3"/>
      <c r="Q619" s="3"/>
      <c r="R619" s="3"/>
      <c r="S619" s="3"/>
      <c r="T619" s="8"/>
      <c r="U619" s="3"/>
      <c r="V619" s="3"/>
      <c r="W619" s="3"/>
      <c r="X619" s="3"/>
      <c r="Y619" s="3"/>
      <c r="Z619" s="3"/>
    </row>
    <row r="620" ht="11.25" customHeight="1">
      <c r="A620" s="7"/>
      <c r="B620" s="14"/>
      <c r="C620" s="7"/>
      <c r="D620" s="7"/>
      <c r="E620" s="7"/>
      <c r="F620" s="3"/>
      <c r="G620" s="3"/>
      <c r="H620" s="3"/>
      <c r="I620" s="7"/>
      <c r="J620" s="1"/>
      <c r="K620" s="3"/>
      <c r="L620" s="3"/>
      <c r="M620" s="3"/>
      <c r="N620" s="3"/>
      <c r="O620" s="3"/>
      <c r="P620" s="3"/>
      <c r="Q620" s="3"/>
      <c r="R620" s="3"/>
      <c r="S620" s="3"/>
      <c r="T620" s="8"/>
      <c r="U620" s="3"/>
      <c r="V620" s="3"/>
      <c r="W620" s="3"/>
      <c r="X620" s="3"/>
      <c r="Y620" s="3"/>
      <c r="Z620" s="3"/>
    </row>
    <row r="621" ht="11.25" customHeight="1">
      <c r="A621" s="7"/>
      <c r="B621" s="14"/>
      <c r="C621" s="7"/>
      <c r="D621" s="7"/>
      <c r="E621" s="7"/>
      <c r="F621" s="3"/>
      <c r="G621" s="3"/>
      <c r="H621" s="3"/>
      <c r="I621" s="7"/>
      <c r="J621" s="1"/>
      <c r="K621" s="3"/>
      <c r="L621" s="3"/>
      <c r="M621" s="3"/>
      <c r="N621" s="3"/>
      <c r="O621" s="3"/>
      <c r="P621" s="3"/>
      <c r="Q621" s="3"/>
      <c r="R621" s="3"/>
      <c r="S621" s="3"/>
      <c r="T621" s="8"/>
      <c r="U621" s="3"/>
      <c r="V621" s="3"/>
      <c r="W621" s="3"/>
      <c r="X621" s="3"/>
      <c r="Y621" s="3"/>
      <c r="Z621" s="3"/>
    </row>
    <row r="622" ht="11.25" customHeight="1">
      <c r="A622" s="7"/>
      <c r="B622" s="14"/>
      <c r="C622" s="7"/>
      <c r="D622" s="7"/>
      <c r="E622" s="7"/>
      <c r="F622" s="3"/>
      <c r="G622" s="3"/>
      <c r="H622" s="3"/>
      <c r="I622" s="7"/>
      <c r="J622" s="1"/>
      <c r="K622" s="3"/>
      <c r="L622" s="3"/>
      <c r="M622" s="3"/>
      <c r="N622" s="3"/>
      <c r="O622" s="3"/>
      <c r="P622" s="3"/>
      <c r="Q622" s="3"/>
      <c r="R622" s="3"/>
      <c r="S622" s="3"/>
      <c r="T622" s="8"/>
      <c r="U622" s="3"/>
      <c r="V622" s="3"/>
      <c r="W622" s="3"/>
      <c r="X622" s="3"/>
      <c r="Y622" s="3"/>
      <c r="Z622" s="3"/>
    </row>
    <row r="623" ht="11.25" customHeight="1">
      <c r="A623" s="7"/>
      <c r="B623" s="14"/>
      <c r="C623" s="7"/>
      <c r="D623" s="7"/>
      <c r="E623" s="7"/>
      <c r="F623" s="3"/>
      <c r="G623" s="3"/>
      <c r="H623" s="3"/>
      <c r="I623" s="7"/>
      <c r="J623" s="1"/>
      <c r="K623" s="3"/>
      <c r="L623" s="3"/>
      <c r="M623" s="3"/>
      <c r="N623" s="3"/>
      <c r="O623" s="3"/>
      <c r="P623" s="3"/>
      <c r="Q623" s="3"/>
      <c r="R623" s="3"/>
      <c r="S623" s="3"/>
      <c r="T623" s="8"/>
      <c r="U623" s="3"/>
      <c r="V623" s="3"/>
      <c r="W623" s="3"/>
      <c r="X623" s="3"/>
      <c r="Y623" s="3"/>
      <c r="Z623" s="3"/>
    </row>
    <row r="624" ht="11.25" customHeight="1">
      <c r="A624" s="7"/>
      <c r="B624" s="14"/>
      <c r="C624" s="7"/>
      <c r="D624" s="7"/>
      <c r="E624" s="7"/>
      <c r="F624" s="3"/>
      <c r="G624" s="3"/>
      <c r="H624" s="3"/>
      <c r="I624" s="7"/>
      <c r="J624" s="1"/>
      <c r="K624" s="3"/>
      <c r="L624" s="3"/>
      <c r="M624" s="3"/>
      <c r="N624" s="3"/>
      <c r="O624" s="3"/>
      <c r="P624" s="3"/>
      <c r="Q624" s="3"/>
      <c r="R624" s="3"/>
      <c r="S624" s="3"/>
      <c r="T624" s="8"/>
      <c r="U624" s="3"/>
      <c r="V624" s="3"/>
      <c r="W624" s="3"/>
      <c r="X624" s="3"/>
      <c r="Y624" s="3"/>
      <c r="Z624" s="3"/>
    </row>
    <row r="625" ht="11.25" customHeight="1">
      <c r="A625" s="7"/>
      <c r="B625" s="14"/>
      <c r="C625" s="7"/>
      <c r="D625" s="7"/>
      <c r="E625" s="7"/>
      <c r="F625" s="3"/>
      <c r="G625" s="3"/>
      <c r="H625" s="3"/>
      <c r="I625" s="7"/>
      <c r="J625" s="1"/>
      <c r="K625" s="3"/>
      <c r="L625" s="3"/>
      <c r="M625" s="3"/>
      <c r="N625" s="3"/>
      <c r="O625" s="3"/>
      <c r="P625" s="3"/>
      <c r="Q625" s="3"/>
      <c r="R625" s="3"/>
      <c r="S625" s="3"/>
      <c r="T625" s="8"/>
      <c r="U625" s="3"/>
      <c r="V625" s="3"/>
      <c r="W625" s="3"/>
      <c r="X625" s="3"/>
      <c r="Y625" s="3"/>
      <c r="Z625" s="3"/>
    </row>
    <row r="626" ht="11.25" customHeight="1">
      <c r="A626" s="7"/>
      <c r="B626" s="14"/>
      <c r="C626" s="7"/>
      <c r="D626" s="7"/>
      <c r="E626" s="7"/>
      <c r="F626" s="3"/>
      <c r="G626" s="3"/>
      <c r="H626" s="3"/>
      <c r="I626" s="7"/>
      <c r="J626" s="1"/>
      <c r="K626" s="3"/>
      <c r="L626" s="3"/>
      <c r="M626" s="3"/>
      <c r="N626" s="3"/>
      <c r="O626" s="3"/>
      <c r="P626" s="3"/>
      <c r="Q626" s="3"/>
      <c r="R626" s="3"/>
      <c r="S626" s="3"/>
      <c r="T626" s="8"/>
      <c r="U626" s="3"/>
      <c r="V626" s="3"/>
      <c r="W626" s="3"/>
      <c r="X626" s="3"/>
      <c r="Y626" s="3"/>
      <c r="Z626" s="3"/>
    </row>
    <row r="627" ht="11.25" customHeight="1">
      <c r="A627" s="7"/>
      <c r="B627" s="14"/>
      <c r="C627" s="7"/>
      <c r="D627" s="7"/>
      <c r="E627" s="7"/>
      <c r="F627" s="3"/>
      <c r="G627" s="3"/>
      <c r="H627" s="3"/>
      <c r="I627" s="7"/>
      <c r="J627" s="1"/>
      <c r="K627" s="3"/>
      <c r="L627" s="3"/>
      <c r="M627" s="3"/>
      <c r="N627" s="3"/>
      <c r="O627" s="3"/>
      <c r="P627" s="3"/>
      <c r="Q627" s="3"/>
      <c r="R627" s="3"/>
      <c r="S627" s="3"/>
      <c r="T627" s="8"/>
      <c r="U627" s="3"/>
      <c r="V627" s="3"/>
      <c r="W627" s="3"/>
      <c r="X627" s="3"/>
      <c r="Y627" s="3"/>
      <c r="Z627" s="3"/>
    </row>
    <row r="628" ht="11.25" customHeight="1">
      <c r="A628" s="7"/>
      <c r="B628" s="14"/>
      <c r="C628" s="7"/>
      <c r="D628" s="7"/>
      <c r="E628" s="7"/>
      <c r="F628" s="3"/>
      <c r="G628" s="3"/>
      <c r="H628" s="3"/>
      <c r="I628" s="7"/>
      <c r="J628" s="1"/>
      <c r="K628" s="3"/>
      <c r="L628" s="3"/>
      <c r="M628" s="3"/>
      <c r="N628" s="3"/>
      <c r="O628" s="3"/>
      <c r="P628" s="3"/>
      <c r="Q628" s="3"/>
      <c r="R628" s="3"/>
      <c r="S628" s="3"/>
      <c r="T628" s="8"/>
      <c r="U628" s="3"/>
      <c r="V628" s="3"/>
      <c r="W628" s="3"/>
      <c r="X628" s="3"/>
      <c r="Y628" s="3"/>
      <c r="Z628" s="3"/>
    </row>
    <row r="629" ht="11.25" customHeight="1">
      <c r="A629" s="7"/>
      <c r="B629" s="14"/>
      <c r="C629" s="7"/>
      <c r="D629" s="7"/>
      <c r="E629" s="7"/>
      <c r="F629" s="3"/>
      <c r="G629" s="3"/>
      <c r="H629" s="3"/>
      <c r="I629" s="7"/>
      <c r="J629" s="1"/>
      <c r="K629" s="3"/>
      <c r="L629" s="3"/>
      <c r="M629" s="3"/>
      <c r="N629" s="3"/>
      <c r="O629" s="3"/>
      <c r="P629" s="3"/>
      <c r="Q629" s="3"/>
      <c r="R629" s="3"/>
      <c r="S629" s="3"/>
      <c r="T629" s="8"/>
      <c r="U629" s="3"/>
      <c r="V629" s="3"/>
      <c r="W629" s="3"/>
      <c r="X629" s="3"/>
      <c r="Y629" s="3"/>
      <c r="Z629" s="3"/>
    </row>
    <row r="630" ht="11.25" customHeight="1">
      <c r="A630" s="7"/>
      <c r="B630" s="14"/>
      <c r="C630" s="7"/>
      <c r="D630" s="7"/>
      <c r="E630" s="7"/>
      <c r="F630" s="3"/>
      <c r="G630" s="3"/>
      <c r="H630" s="3"/>
      <c r="I630" s="7"/>
      <c r="J630" s="1"/>
      <c r="K630" s="3"/>
      <c r="L630" s="3"/>
      <c r="M630" s="3"/>
      <c r="N630" s="3"/>
      <c r="O630" s="3"/>
      <c r="P630" s="3"/>
      <c r="Q630" s="3"/>
      <c r="R630" s="3"/>
      <c r="S630" s="3"/>
      <c r="T630" s="8"/>
      <c r="U630" s="3"/>
      <c r="V630" s="3"/>
      <c r="W630" s="3"/>
      <c r="X630" s="3"/>
      <c r="Y630" s="3"/>
      <c r="Z630" s="3"/>
    </row>
    <row r="631" ht="11.25" customHeight="1">
      <c r="A631" s="7"/>
      <c r="B631" s="14"/>
      <c r="C631" s="7"/>
      <c r="D631" s="7"/>
      <c r="E631" s="7"/>
      <c r="F631" s="3"/>
      <c r="G631" s="3"/>
      <c r="H631" s="3"/>
      <c r="I631" s="7"/>
      <c r="J631" s="1"/>
      <c r="K631" s="3"/>
      <c r="L631" s="3"/>
      <c r="M631" s="3"/>
      <c r="N631" s="3"/>
      <c r="O631" s="3"/>
      <c r="P631" s="3"/>
      <c r="Q631" s="3"/>
      <c r="R631" s="3"/>
      <c r="S631" s="3"/>
      <c r="T631" s="8"/>
      <c r="U631" s="3"/>
      <c r="V631" s="3"/>
      <c r="W631" s="3"/>
      <c r="X631" s="3"/>
      <c r="Y631" s="3"/>
      <c r="Z631" s="3"/>
    </row>
    <row r="632" ht="11.25" customHeight="1">
      <c r="A632" s="7"/>
      <c r="B632" s="14"/>
      <c r="C632" s="7"/>
      <c r="D632" s="7"/>
      <c r="E632" s="7"/>
      <c r="F632" s="3"/>
      <c r="G632" s="3"/>
      <c r="H632" s="3"/>
      <c r="I632" s="7"/>
      <c r="J632" s="1"/>
      <c r="K632" s="3"/>
      <c r="L632" s="3"/>
      <c r="M632" s="3"/>
      <c r="N632" s="3"/>
      <c r="O632" s="3"/>
      <c r="P632" s="3"/>
      <c r="Q632" s="3"/>
      <c r="R632" s="3"/>
      <c r="S632" s="3"/>
      <c r="T632" s="8"/>
      <c r="U632" s="3"/>
      <c r="V632" s="3"/>
      <c r="W632" s="3"/>
      <c r="X632" s="3"/>
      <c r="Y632" s="3"/>
      <c r="Z632" s="3"/>
    </row>
    <row r="633" ht="11.25" customHeight="1">
      <c r="A633" s="7"/>
      <c r="B633" s="14"/>
      <c r="C633" s="7"/>
      <c r="D633" s="7"/>
      <c r="E633" s="7"/>
      <c r="F633" s="3"/>
      <c r="G633" s="3"/>
      <c r="H633" s="3"/>
      <c r="I633" s="7"/>
      <c r="J633" s="1"/>
      <c r="K633" s="3"/>
      <c r="L633" s="3"/>
      <c r="M633" s="3"/>
      <c r="N633" s="3"/>
      <c r="O633" s="3"/>
      <c r="P633" s="3"/>
      <c r="Q633" s="3"/>
      <c r="R633" s="3"/>
      <c r="S633" s="3"/>
      <c r="T633" s="8"/>
      <c r="U633" s="3"/>
      <c r="V633" s="3"/>
      <c r="W633" s="3"/>
      <c r="X633" s="3"/>
      <c r="Y633" s="3"/>
      <c r="Z633" s="3"/>
    </row>
    <row r="634" ht="11.25" customHeight="1">
      <c r="A634" s="7"/>
      <c r="B634" s="14"/>
      <c r="C634" s="7"/>
      <c r="D634" s="7"/>
      <c r="E634" s="7"/>
      <c r="F634" s="3"/>
      <c r="G634" s="3"/>
      <c r="H634" s="3"/>
      <c r="I634" s="7"/>
      <c r="J634" s="1"/>
      <c r="K634" s="3"/>
      <c r="L634" s="3"/>
      <c r="M634" s="3"/>
      <c r="N634" s="3"/>
      <c r="O634" s="3"/>
      <c r="P634" s="3"/>
      <c r="Q634" s="3"/>
      <c r="R634" s="3"/>
      <c r="S634" s="3"/>
      <c r="T634" s="8"/>
      <c r="U634" s="3"/>
      <c r="V634" s="3"/>
      <c r="W634" s="3"/>
      <c r="X634" s="3"/>
      <c r="Y634" s="3"/>
      <c r="Z634" s="3"/>
    </row>
    <row r="635" ht="11.25" customHeight="1">
      <c r="A635" s="7"/>
      <c r="B635" s="14"/>
      <c r="C635" s="7"/>
      <c r="D635" s="7"/>
      <c r="E635" s="7"/>
      <c r="F635" s="3"/>
      <c r="G635" s="3"/>
      <c r="H635" s="3"/>
      <c r="I635" s="7"/>
      <c r="J635" s="1"/>
      <c r="K635" s="3"/>
      <c r="L635" s="3"/>
      <c r="M635" s="3"/>
      <c r="N635" s="3"/>
      <c r="O635" s="3"/>
      <c r="P635" s="3"/>
      <c r="Q635" s="3"/>
      <c r="R635" s="3"/>
      <c r="S635" s="3"/>
      <c r="T635" s="8"/>
      <c r="U635" s="3"/>
      <c r="V635" s="3"/>
      <c r="W635" s="3"/>
      <c r="X635" s="3"/>
      <c r="Y635" s="3"/>
      <c r="Z635" s="3"/>
    </row>
    <row r="636" ht="11.25" customHeight="1">
      <c r="A636" s="7"/>
      <c r="B636" s="14"/>
      <c r="C636" s="7"/>
      <c r="D636" s="7"/>
      <c r="E636" s="7"/>
      <c r="F636" s="3"/>
      <c r="G636" s="3"/>
      <c r="H636" s="3"/>
      <c r="I636" s="7"/>
      <c r="J636" s="1"/>
      <c r="K636" s="3"/>
      <c r="L636" s="3"/>
      <c r="M636" s="3"/>
      <c r="N636" s="3"/>
      <c r="O636" s="3"/>
      <c r="P636" s="3"/>
      <c r="Q636" s="3"/>
      <c r="R636" s="3"/>
      <c r="S636" s="3"/>
      <c r="T636" s="8"/>
      <c r="U636" s="3"/>
      <c r="V636" s="3"/>
      <c r="W636" s="3"/>
      <c r="X636" s="3"/>
      <c r="Y636" s="3"/>
      <c r="Z636" s="3"/>
    </row>
    <row r="637" ht="11.25" customHeight="1">
      <c r="A637" s="7"/>
      <c r="B637" s="14"/>
      <c r="C637" s="7"/>
      <c r="D637" s="7"/>
      <c r="E637" s="7"/>
      <c r="F637" s="3"/>
      <c r="G637" s="3"/>
      <c r="H637" s="3"/>
      <c r="I637" s="7"/>
      <c r="J637" s="1"/>
      <c r="K637" s="3"/>
      <c r="L637" s="3"/>
      <c r="M637" s="3"/>
      <c r="N637" s="3"/>
      <c r="O637" s="3"/>
      <c r="P637" s="3"/>
      <c r="Q637" s="3"/>
      <c r="R637" s="3"/>
      <c r="S637" s="3"/>
      <c r="T637" s="8"/>
      <c r="U637" s="3"/>
      <c r="V637" s="3"/>
      <c r="W637" s="3"/>
      <c r="X637" s="3"/>
      <c r="Y637" s="3"/>
      <c r="Z637" s="3"/>
    </row>
    <row r="638" ht="11.25" customHeight="1">
      <c r="A638" s="7"/>
      <c r="B638" s="14"/>
      <c r="C638" s="7"/>
      <c r="D638" s="7"/>
      <c r="E638" s="7"/>
      <c r="F638" s="3"/>
      <c r="G638" s="3"/>
      <c r="H638" s="3"/>
      <c r="I638" s="7"/>
      <c r="J638" s="1"/>
      <c r="K638" s="3"/>
      <c r="L638" s="3"/>
      <c r="M638" s="3"/>
      <c r="N638" s="3"/>
      <c r="O638" s="3"/>
      <c r="P638" s="3"/>
      <c r="Q638" s="3"/>
      <c r="R638" s="3"/>
      <c r="S638" s="3"/>
      <c r="T638" s="8"/>
      <c r="U638" s="3"/>
      <c r="V638" s="3"/>
      <c r="W638" s="3"/>
      <c r="X638" s="3"/>
      <c r="Y638" s="3"/>
      <c r="Z638" s="3"/>
    </row>
    <row r="639" ht="11.25" customHeight="1">
      <c r="A639" s="7"/>
      <c r="B639" s="14"/>
      <c r="C639" s="7"/>
      <c r="D639" s="7"/>
      <c r="E639" s="7"/>
      <c r="F639" s="3"/>
      <c r="G639" s="3"/>
      <c r="H639" s="3"/>
      <c r="I639" s="7"/>
      <c r="J639" s="1"/>
      <c r="K639" s="3"/>
      <c r="L639" s="3"/>
      <c r="M639" s="3"/>
      <c r="N639" s="3"/>
      <c r="O639" s="3"/>
      <c r="P639" s="3"/>
      <c r="Q639" s="3"/>
      <c r="R639" s="3"/>
      <c r="S639" s="3"/>
      <c r="T639" s="8"/>
      <c r="U639" s="3"/>
      <c r="V639" s="3"/>
      <c r="W639" s="3"/>
      <c r="X639" s="3"/>
      <c r="Y639" s="3"/>
      <c r="Z639" s="3"/>
    </row>
    <row r="640" ht="11.25" customHeight="1">
      <c r="A640" s="7"/>
      <c r="B640" s="14"/>
      <c r="C640" s="7"/>
      <c r="D640" s="7"/>
      <c r="E640" s="7"/>
      <c r="F640" s="3"/>
      <c r="G640" s="3"/>
      <c r="H640" s="3"/>
      <c r="I640" s="7"/>
      <c r="J640" s="1"/>
      <c r="K640" s="3"/>
      <c r="L640" s="3"/>
      <c r="M640" s="3"/>
      <c r="N640" s="3"/>
      <c r="O640" s="3"/>
      <c r="P640" s="3"/>
      <c r="Q640" s="3"/>
      <c r="R640" s="3"/>
      <c r="S640" s="3"/>
      <c r="T640" s="8"/>
      <c r="U640" s="3"/>
      <c r="V640" s="3"/>
      <c r="W640" s="3"/>
      <c r="X640" s="3"/>
      <c r="Y640" s="3"/>
      <c r="Z640" s="3"/>
    </row>
    <row r="641" ht="11.25" customHeight="1">
      <c r="A641" s="7"/>
      <c r="B641" s="14"/>
      <c r="C641" s="7"/>
      <c r="D641" s="7"/>
      <c r="E641" s="7"/>
      <c r="F641" s="3"/>
      <c r="G641" s="3"/>
      <c r="H641" s="3"/>
      <c r="I641" s="7"/>
      <c r="J641" s="1"/>
      <c r="K641" s="3"/>
      <c r="L641" s="3"/>
      <c r="M641" s="3"/>
      <c r="N641" s="3"/>
      <c r="O641" s="3"/>
      <c r="P641" s="3"/>
      <c r="Q641" s="3"/>
      <c r="R641" s="3"/>
      <c r="S641" s="3"/>
      <c r="T641" s="8"/>
      <c r="U641" s="3"/>
      <c r="V641" s="3"/>
      <c r="W641" s="3"/>
      <c r="X641" s="3"/>
      <c r="Y641" s="3"/>
      <c r="Z641" s="3"/>
    </row>
    <row r="642" ht="11.25" customHeight="1">
      <c r="A642" s="7"/>
      <c r="B642" s="14"/>
      <c r="C642" s="7"/>
      <c r="D642" s="7"/>
      <c r="E642" s="7"/>
      <c r="F642" s="3"/>
      <c r="G642" s="3"/>
      <c r="H642" s="3"/>
      <c r="I642" s="7"/>
      <c r="J642" s="1"/>
      <c r="K642" s="3"/>
      <c r="L642" s="3"/>
      <c r="M642" s="3"/>
      <c r="N642" s="3"/>
      <c r="O642" s="3"/>
      <c r="P642" s="3"/>
      <c r="Q642" s="3"/>
      <c r="R642" s="3"/>
      <c r="S642" s="3"/>
      <c r="T642" s="8"/>
      <c r="U642" s="3"/>
      <c r="V642" s="3"/>
      <c r="W642" s="3"/>
      <c r="X642" s="3"/>
      <c r="Y642" s="3"/>
      <c r="Z642" s="3"/>
    </row>
    <row r="643" ht="11.25" customHeight="1">
      <c r="A643" s="7"/>
      <c r="B643" s="14"/>
      <c r="C643" s="7"/>
      <c r="D643" s="7"/>
      <c r="E643" s="7"/>
      <c r="F643" s="3"/>
      <c r="G643" s="3"/>
      <c r="H643" s="3"/>
      <c r="I643" s="7"/>
      <c r="J643" s="1"/>
      <c r="K643" s="3"/>
      <c r="L643" s="3"/>
      <c r="M643" s="3"/>
      <c r="N643" s="3"/>
      <c r="O643" s="3"/>
      <c r="P643" s="3"/>
      <c r="Q643" s="3"/>
      <c r="R643" s="3"/>
      <c r="S643" s="3"/>
      <c r="T643" s="8"/>
      <c r="U643" s="3"/>
      <c r="V643" s="3"/>
      <c r="W643" s="3"/>
      <c r="X643" s="3"/>
      <c r="Y643" s="3"/>
      <c r="Z643" s="3"/>
    </row>
    <row r="644" ht="11.25" customHeight="1">
      <c r="A644" s="7"/>
      <c r="B644" s="14"/>
      <c r="C644" s="7"/>
      <c r="D644" s="7"/>
      <c r="E644" s="7"/>
      <c r="F644" s="3"/>
      <c r="G644" s="3"/>
      <c r="H644" s="3"/>
      <c r="I644" s="7"/>
      <c r="J644" s="1"/>
      <c r="K644" s="3"/>
      <c r="L644" s="3"/>
      <c r="M644" s="3"/>
      <c r="N644" s="3"/>
      <c r="O644" s="3"/>
      <c r="P644" s="3"/>
      <c r="Q644" s="3"/>
      <c r="R644" s="3"/>
      <c r="S644" s="3"/>
      <c r="T644" s="8"/>
      <c r="U644" s="3"/>
      <c r="V644" s="3"/>
      <c r="W644" s="3"/>
      <c r="X644" s="3"/>
      <c r="Y644" s="3"/>
      <c r="Z644" s="3"/>
    </row>
    <row r="645" ht="11.25" customHeight="1">
      <c r="A645" s="7"/>
      <c r="B645" s="14"/>
      <c r="C645" s="7"/>
      <c r="D645" s="7"/>
      <c r="E645" s="7"/>
      <c r="F645" s="3"/>
      <c r="G645" s="3"/>
      <c r="H645" s="3"/>
      <c r="I645" s="7"/>
      <c r="J645" s="1"/>
      <c r="K645" s="3"/>
      <c r="L645" s="3"/>
      <c r="M645" s="3"/>
      <c r="N645" s="3"/>
      <c r="O645" s="3"/>
      <c r="P645" s="3"/>
      <c r="Q645" s="3"/>
      <c r="R645" s="3"/>
      <c r="S645" s="3"/>
      <c r="T645" s="8"/>
      <c r="U645" s="3"/>
      <c r="V645" s="3"/>
      <c r="W645" s="3"/>
      <c r="X645" s="3"/>
      <c r="Y645" s="3"/>
      <c r="Z645" s="3"/>
    </row>
    <row r="646" ht="11.25" customHeight="1">
      <c r="A646" s="7"/>
      <c r="B646" s="14"/>
      <c r="C646" s="7"/>
      <c r="D646" s="7"/>
      <c r="E646" s="7"/>
      <c r="F646" s="3"/>
      <c r="G646" s="3"/>
      <c r="H646" s="3"/>
      <c r="I646" s="7"/>
      <c r="J646" s="1"/>
      <c r="K646" s="3"/>
      <c r="L646" s="3"/>
      <c r="M646" s="3"/>
      <c r="N646" s="3"/>
      <c r="O646" s="3"/>
      <c r="P646" s="3"/>
      <c r="Q646" s="3"/>
      <c r="R646" s="3"/>
      <c r="S646" s="3"/>
      <c r="T646" s="8"/>
      <c r="U646" s="3"/>
      <c r="V646" s="3"/>
      <c r="W646" s="3"/>
      <c r="X646" s="3"/>
      <c r="Y646" s="3"/>
      <c r="Z646" s="3"/>
    </row>
    <row r="647" ht="11.25" customHeight="1">
      <c r="A647" s="7"/>
      <c r="B647" s="14"/>
      <c r="C647" s="7"/>
      <c r="D647" s="7"/>
      <c r="E647" s="7"/>
      <c r="F647" s="3"/>
      <c r="G647" s="3"/>
      <c r="H647" s="3"/>
      <c r="I647" s="7"/>
      <c r="J647" s="1"/>
      <c r="K647" s="3"/>
      <c r="L647" s="3"/>
      <c r="M647" s="3"/>
      <c r="N647" s="3"/>
      <c r="O647" s="3"/>
      <c r="P647" s="3"/>
      <c r="Q647" s="3"/>
      <c r="R647" s="3"/>
      <c r="S647" s="3"/>
      <c r="T647" s="8"/>
      <c r="U647" s="3"/>
      <c r="V647" s="3"/>
      <c r="W647" s="3"/>
      <c r="X647" s="3"/>
      <c r="Y647" s="3"/>
      <c r="Z647" s="3"/>
    </row>
    <row r="648" ht="11.25" customHeight="1">
      <c r="A648" s="7"/>
      <c r="B648" s="14"/>
      <c r="C648" s="7"/>
      <c r="D648" s="7"/>
      <c r="E648" s="7"/>
      <c r="F648" s="3"/>
      <c r="G648" s="3"/>
      <c r="H648" s="3"/>
      <c r="I648" s="7"/>
      <c r="J648" s="1"/>
      <c r="K648" s="3"/>
      <c r="L648" s="3"/>
      <c r="M648" s="3"/>
      <c r="N648" s="3"/>
      <c r="O648" s="3"/>
      <c r="P648" s="3"/>
      <c r="Q648" s="3"/>
      <c r="R648" s="3"/>
      <c r="S648" s="3"/>
      <c r="T648" s="8"/>
      <c r="U648" s="3"/>
      <c r="V648" s="3"/>
      <c r="W648" s="3"/>
      <c r="X648" s="3"/>
      <c r="Y648" s="3"/>
      <c r="Z648" s="3"/>
    </row>
    <row r="649" ht="11.25" customHeight="1">
      <c r="A649" s="7"/>
      <c r="B649" s="14"/>
      <c r="C649" s="7"/>
      <c r="D649" s="7"/>
      <c r="E649" s="7"/>
      <c r="F649" s="3"/>
      <c r="G649" s="3"/>
      <c r="H649" s="3"/>
      <c r="I649" s="7"/>
      <c r="J649" s="1"/>
      <c r="K649" s="3"/>
      <c r="L649" s="3"/>
      <c r="M649" s="3"/>
      <c r="N649" s="3"/>
      <c r="O649" s="3"/>
      <c r="P649" s="3"/>
      <c r="Q649" s="3"/>
      <c r="R649" s="3"/>
      <c r="S649" s="3"/>
      <c r="T649" s="8"/>
      <c r="U649" s="3"/>
      <c r="V649" s="3"/>
      <c r="W649" s="3"/>
      <c r="X649" s="3"/>
      <c r="Y649" s="3"/>
      <c r="Z649" s="3"/>
    </row>
    <row r="650" ht="11.25" customHeight="1">
      <c r="A650" s="7"/>
      <c r="B650" s="14"/>
      <c r="C650" s="7"/>
      <c r="D650" s="7"/>
      <c r="E650" s="7"/>
      <c r="F650" s="3"/>
      <c r="G650" s="3"/>
      <c r="H650" s="3"/>
      <c r="I650" s="7"/>
      <c r="J650" s="1"/>
      <c r="K650" s="3"/>
      <c r="L650" s="3"/>
      <c r="M650" s="3"/>
      <c r="N650" s="3"/>
      <c r="O650" s="3"/>
      <c r="P650" s="3"/>
      <c r="Q650" s="3"/>
      <c r="R650" s="3"/>
      <c r="S650" s="3"/>
      <c r="T650" s="8"/>
      <c r="U650" s="3"/>
      <c r="V650" s="3"/>
      <c r="W650" s="3"/>
      <c r="X650" s="3"/>
      <c r="Y650" s="3"/>
      <c r="Z650" s="3"/>
    </row>
    <row r="651" ht="11.25" customHeight="1">
      <c r="A651" s="7"/>
      <c r="B651" s="14"/>
      <c r="C651" s="7"/>
      <c r="D651" s="7"/>
      <c r="E651" s="7"/>
      <c r="F651" s="3"/>
      <c r="G651" s="3"/>
      <c r="H651" s="3"/>
      <c r="I651" s="7"/>
      <c r="J651" s="1"/>
      <c r="K651" s="3"/>
      <c r="L651" s="3"/>
      <c r="M651" s="3"/>
      <c r="N651" s="3"/>
      <c r="O651" s="3"/>
      <c r="P651" s="3"/>
      <c r="Q651" s="3"/>
      <c r="R651" s="3"/>
      <c r="S651" s="3"/>
      <c r="T651" s="8"/>
      <c r="U651" s="3"/>
      <c r="V651" s="3"/>
      <c r="W651" s="3"/>
      <c r="X651" s="3"/>
      <c r="Y651" s="3"/>
      <c r="Z651" s="3"/>
    </row>
    <row r="652" ht="11.25" customHeight="1">
      <c r="A652" s="7"/>
      <c r="B652" s="14"/>
      <c r="C652" s="7"/>
      <c r="D652" s="7"/>
      <c r="E652" s="7"/>
      <c r="F652" s="3"/>
      <c r="G652" s="3"/>
      <c r="H652" s="3"/>
      <c r="I652" s="7"/>
      <c r="J652" s="1"/>
      <c r="K652" s="3"/>
      <c r="L652" s="3"/>
      <c r="M652" s="3"/>
      <c r="N652" s="3"/>
      <c r="O652" s="3"/>
      <c r="P652" s="3"/>
      <c r="Q652" s="3"/>
      <c r="R652" s="3"/>
      <c r="S652" s="3"/>
      <c r="T652" s="8"/>
      <c r="U652" s="3"/>
      <c r="V652" s="3"/>
      <c r="W652" s="3"/>
      <c r="X652" s="3"/>
      <c r="Y652" s="3"/>
      <c r="Z652" s="3"/>
    </row>
    <row r="653" ht="11.25" customHeight="1">
      <c r="A653" s="7"/>
      <c r="B653" s="14"/>
      <c r="C653" s="7"/>
      <c r="D653" s="7"/>
      <c r="E653" s="7"/>
      <c r="F653" s="3"/>
      <c r="G653" s="3"/>
      <c r="H653" s="3"/>
      <c r="I653" s="7"/>
      <c r="J653" s="1"/>
      <c r="K653" s="3"/>
      <c r="L653" s="3"/>
      <c r="M653" s="3"/>
      <c r="N653" s="3"/>
      <c r="O653" s="3"/>
      <c r="P653" s="3"/>
      <c r="Q653" s="3"/>
      <c r="R653" s="3"/>
      <c r="S653" s="3"/>
      <c r="T653" s="8"/>
      <c r="U653" s="3"/>
      <c r="V653" s="3"/>
      <c r="W653" s="3"/>
      <c r="X653" s="3"/>
      <c r="Y653" s="3"/>
      <c r="Z653" s="3"/>
    </row>
    <row r="654" ht="11.25" customHeight="1">
      <c r="A654" s="7"/>
      <c r="B654" s="14"/>
      <c r="C654" s="7"/>
      <c r="D654" s="7"/>
      <c r="E654" s="7"/>
      <c r="F654" s="3"/>
      <c r="G654" s="3"/>
      <c r="H654" s="3"/>
      <c r="I654" s="7"/>
      <c r="J654" s="1"/>
      <c r="K654" s="3"/>
      <c r="L654" s="3"/>
      <c r="M654" s="3"/>
      <c r="N654" s="3"/>
      <c r="O654" s="3"/>
      <c r="P654" s="3"/>
      <c r="Q654" s="3"/>
      <c r="R654" s="3"/>
      <c r="S654" s="3"/>
      <c r="T654" s="8"/>
      <c r="U654" s="3"/>
      <c r="V654" s="3"/>
      <c r="W654" s="3"/>
      <c r="X654" s="3"/>
      <c r="Y654" s="3"/>
      <c r="Z654" s="3"/>
    </row>
    <row r="655" ht="11.25" customHeight="1">
      <c r="A655" s="7"/>
      <c r="B655" s="14"/>
      <c r="C655" s="7"/>
      <c r="D655" s="7"/>
      <c r="E655" s="7"/>
      <c r="F655" s="3"/>
      <c r="G655" s="3"/>
      <c r="H655" s="3"/>
      <c r="I655" s="7"/>
      <c r="J655" s="1"/>
      <c r="K655" s="3"/>
      <c r="L655" s="3"/>
      <c r="M655" s="3"/>
      <c r="N655" s="3"/>
      <c r="O655" s="3"/>
      <c r="P655" s="3"/>
      <c r="Q655" s="3"/>
      <c r="R655" s="3"/>
      <c r="S655" s="3"/>
      <c r="T655" s="8"/>
      <c r="U655" s="3"/>
      <c r="V655" s="3"/>
      <c r="W655" s="3"/>
      <c r="X655" s="3"/>
      <c r="Y655" s="3"/>
      <c r="Z655" s="3"/>
    </row>
    <row r="656" ht="11.25" customHeight="1">
      <c r="A656" s="7"/>
      <c r="B656" s="14"/>
      <c r="C656" s="7"/>
      <c r="D656" s="7"/>
      <c r="E656" s="7"/>
      <c r="F656" s="3"/>
      <c r="G656" s="3"/>
      <c r="H656" s="3"/>
      <c r="I656" s="7"/>
      <c r="J656" s="1"/>
      <c r="K656" s="3"/>
      <c r="L656" s="3"/>
      <c r="M656" s="3"/>
      <c r="N656" s="3"/>
      <c r="O656" s="3"/>
      <c r="P656" s="3"/>
      <c r="Q656" s="3"/>
      <c r="R656" s="3"/>
      <c r="S656" s="3"/>
      <c r="T656" s="8"/>
      <c r="U656" s="3"/>
      <c r="V656" s="3"/>
      <c r="W656" s="3"/>
      <c r="X656" s="3"/>
      <c r="Y656" s="3"/>
      <c r="Z656" s="3"/>
    </row>
    <row r="657" ht="11.25" customHeight="1">
      <c r="A657" s="7"/>
      <c r="B657" s="14"/>
      <c r="C657" s="7"/>
      <c r="D657" s="7"/>
      <c r="E657" s="7"/>
      <c r="F657" s="3"/>
      <c r="G657" s="3"/>
      <c r="H657" s="3"/>
      <c r="I657" s="7"/>
      <c r="J657" s="1"/>
      <c r="K657" s="3"/>
      <c r="L657" s="3"/>
      <c r="M657" s="3"/>
      <c r="N657" s="3"/>
      <c r="O657" s="3"/>
      <c r="P657" s="3"/>
      <c r="Q657" s="3"/>
      <c r="R657" s="3"/>
      <c r="S657" s="3"/>
      <c r="T657" s="8"/>
      <c r="U657" s="3"/>
      <c r="V657" s="3"/>
      <c r="W657" s="3"/>
      <c r="X657" s="3"/>
      <c r="Y657" s="3"/>
      <c r="Z657" s="3"/>
    </row>
    <row r="658" ht="11.25" customHeight="1">
      <c r="A658" s="7"/>
      <c r="B658" s="14"/>
      <c r="C658" s="7"/>
      <c r="D658" s="7"/>
      <c r="E658" s="7"/>
      <c r="F658" s="3"/>
      <c r="G658" s="3"/>
      <c r="H658" s="3"/>
      <c r="I658" s="7"/>
      <c r="J658" s="1"/>
      <c r="K658" s="3"/>
      <c r="L658" s="3"/>
      <c r="M658" s="3"/>
      <c r="N658" s="3"/>
      <c r="O658" s="3"/>
      <c r="P658" s="3"/>
      <c r="Q658" s="3"/>
      <c r="R658" s="3"/>
      <c r="S658" s="3"/>
      <c r="T658" s="8"/>
      <c r="U658" s="3"/>
      <c r="V658" s="3"/>
      <c r="W658" s="3"/>
      <c r="X658" s="3"/>
      <c r="Y658" s="3"/>
      <c r="Z658" s="3"/>
    </row>
    <row r="659" ht="11.25" customHeight="1">
      <c r="A659" s="7"/>
      <c r="B659" s="14"/>
      <c r="C659" s="7"/>
      <c r="D659" s="7"/>
      <c r="E659" s="7"/>
      <c r="F659" s="3"/>
      <c r="G659" s="3"/>
      <c r="H659" s="3"/>
      <c r="I659" s="7"/>
      <c r="J659" s="1"/>
      <c r="K659" s="3"/>
      <c r="L659" s="3"/>
      <c r="M659" s="3"/>
      <c r="N659" s="3"/>
      <c r="O659" s="3"/>
      <c r="P659" s="3"/>
      <c r="Q659" s="3"/>
      <c r="R659" s="3"/>
      <c r="S659" s="3"/>
      <c r="T659" s="8"/>
      <c r="U659" s="3"/>
      <c r="V659" s="3"/>
      <c r="W659" s="3"/>
      <c r="X659" s="3"/>
      <c r="Y659" s="3"/>
      <c r="Z659" s="3"/>
    </row>
    <row r="660" ht="11.25" customHeight="1">
      <c r="A660" s="7"/>
      <c r="B660" s="14"/>
      <c r="C660" s="7"/>
      <c r="D660" s="7"/>
      <c r="E660" s="7"/>
      <c r="F660" s="3"/>
      <c r="G660" s="3"/>
      <c r="H660" s="3"/>
      <c r="I660" s="7"/>
      <c r="J660" s="1"/>
      <c r="K660" s="3"/>
      <c r="L660" s="3"/>
      <c r="M660" s="3"/>
      <c r="N660" s="3"/>
      <c r="O660" s="3"/>
      <c r="P660" s="3"/>
      <c r="Q660" s="3"/>
      <c r="R660" s="3"/>
      <c r="S660" s="3"/>
      <c r="T660" s="8"/>
      <c r="U660" s="3"/>
      <c r="V660" s="3"/>
      <c r="W660" s="3"/>
      <c r="X660" s="3"/>
      <c r="Y660" s="3"/>
      <c r="Z660" s="3"/>
    </row>
    <row r="661" ht="11.25" customHeight="1">
      <c r="A661" s="7"/>
      <c r="B661" s="14"/>
      <c r="C661" s="7"/>
      <c r="D661" s="7"/>
      <c r="E661" s="7"/>
      <c r="F661" s="3"/>
      <c r="G661" s="3"/>
      <c r="H661" s="3"/>
      <c r="I661" s="7"/>
      <c r="J661" s="1"/>
      <c r="K661" s="3"/>
      <c r="L661" s="3"/>
      <c r="M661" s="3"/>
      <c r="N661" s="3"/>
      <c r="O661" s="3"/>
      <c r="P661" s="3"/>
      <c r="Q661" s="3"/>
      <c r="R661" s="3"/>
      <c r="S661" s="3"/>
      <c r="T661" s="8"/>
      <c r="U661" s="3"/>
      <c r="V661" s="3"/>
      <c r="W661" s="3"/>
      <c r="X661" s="3"/>
      <c r="Y661" s="3"/>
      <c r="Z661" s="3"/>
    </row>
    <row r="662" ht="11.25" customHeight="1">
      <c r="A662" s="7"/>
      <c r="B662" s="14"/>
      <c r="C662" s="7"/>
      <c r="D662" s="7"/>
      <c r="E662" s="7"/>
      <c r="F662" s="3"/>
      <c r="G662" s="3"/>
      <c r="H662" s="3"/>
      <c r="I662" s="7"/>
      <c r="J662" s="1"/>
      <c r="K662" s="3"/>
      <c r="L662" s="3"/>
      <c r="M662" s="3"/>
      <c r="N662" s="3"/>
      <c r="O662" s="3"/>
      <c r="P662" s="3"/>
      <c r="Q662" s="3"/>
      <c r="R662" s="3"/>
      <c r="S662" s="3"/>
      <c r="T662" s="8"/>
      <c r="U662" s="3"/>
      <c r="V662" s="3"/>
      <c r="W662" s="3"/>
      <c r="X662" s="3"/>
      <c r="Y662" s="3"/>
      <c r="Z662" s="3"/>
    </row>
    <row r="663" ht="11.25" customHeight="1">
      <c r="A663" s="7"/>
      <c r="B663" s="14"/>
      <c r="C663" s="7"/>
      <c r="D663" s="7"/>
      <c r="E663" s="7"/>
      <c r="F663" s="3"/>
      <c r="G663" s="3"/>
      <c r="H663" s="3"/>
      <c r="I663" s="7"/>
      <c r="J663" s="1"/>
      <c r="K663" s="3"/>
      <c r="L663" s="3"/>
      <c r="M663" s="3"/>
      <c r="N663" s="3"/>
      <c r="O663" s="3"/>
      <c r="P663" s="3"/>
      <c r="Q663" s="3"/>
      <c r="R663" s="3"/>
      <c r="S663" s="3"/>
      <c r="T663" s="8"/>
      <c r="U663" s="3"/>
      <c r="V663" s="3"/>
      <c r="W663" s="3"/>
      <c r="X663" s="3"/>
      <c r="Y663" s="3"/>
      <c r="Z663" s="3"/>
    </row>
    <row r="664" ht="11.25" customHeight="1">
      <c r="A664" s="7"/>
      <c r="B664" s="14"/>
      <c r="C664" s="7"/>
      <c r="D664" s="7"/>
      <c r="E664" s="7"/>
      <c r="F664" s="3"/>
      <c r="G664" s="3"/>
      <c r="H664" s="3"/>
      <c r="I664" s="7"/>
      <c r="J664" s="1"/>
      <c r="K664" s="3"/>
      <c r="L664" s="3"/>
      <c r="M664" s="3"/>
      <c r="N664" s="3"/>
      <c r="O664" s="3"/>
      <c r="P664" s="3"/>
      <c r="Q664" s="3"/>
      <c r="R664" s="3"/>
      <c r="S664" s="3"/>
      <c r="T664" s="8"/>
      <c r="U664" s="3"/>
      <c r="V664" s="3"/>
      <c r="W664" s="3"/>
      <c r="X664" s="3"/>
      <c r="Y664" s="3"/>
      <c r="Z664" s="3"/>
    </row>
    <row r="665" ht="11.25" customHeight="1">
      <c r="A665" s="7"/>
      <c r="B665" s="14"/>
      <c r="C665" s="7"/>
      <c r="D665" s="7"/>
      <c r="E665" s="7"/>
      <c r="F665" s="3"/>
      <c r="G665" s="3"/>
      <c r="H665" s="3"/>
      <c r="I665" s="7"/>
      <c r="J665" s="1"/>
      <c r="K665" s="3"/>
      <c r="L665" s="3"/>
      <c r="M665" s="3"/>
      <c r="N665" s="3"/>
      <c r="O665" s="3"/>
      <c r="P665" s="3"/>
      <c r="Q665" s="3"/>
      <c r="R665" s="3"/>
      <c r="S665" s="3"/>
      <c r="T665" s="8"/>
      <c r="U665" s="3"/>
      <c r="V665" s="3"/>
      <c r="W665" s="3"/>
      <c r="X665" s="3"/>
      <c r="Y665" s="3"/>
      <c r="Z665" s="3"/>
    </row>
    <row r="666" ht="11.25" customHeight="1">
      <c r="A666" s="7"/>
      <c r="B666" s="14"/>
      <c r="C666" s="7"/>
      <c r="D666" s="7"/>
      <c r="E666" s="7"/>
      <c r="F666" s="3"/>
      <c r="G666" s="3"/>
      <c r="H666" s="3"/>
      <c r="I666" s="7"/>
      <c r="J666" s="1"/>
      <c r="K666" s="3"/>
      <c r="L666" s="3"/>
      <c r="M666" s="3"/>
      <c r="N666" s="3"/>
      <c r="O666" s="3"/>
      <c r="P666" s="3"/>
      <c r="Q666" s="3"/>
      <c r="R666" s="3"/>
      <c r="S666" s="3"/>
      <c r="T666" s="8"/>
      <c r="U666" s="3"/>
      <c r="V666" s="3"/>
      <c r="W666" s="3"/>
      <c r="X666" s="3"/>
      <c r="Y666" s="3"/>
      <c r="Z666" s="3"/>
    </row>
    <row r="667" ht="11.25" customHeight="1">
      <c r="A667" s="7"/>
      <c r="B667" s="14"/>
      <c r="C667" s="7"/>
      <c r="D667" s="7"/>
      <c r="E667" s="7"/>
      <c r="F667" s="3"/>
      <c r="G667" s="3"/>
      <c r="H667" s="3"/>
      <c r="I667" s="7"/>
      <c r="J667" s="1"/>
      <c r="K667" s="3"/>
      <c r="L667" s="3"/>
      <c r="M667" s="3"/>
      <c r="N667" s="3"/>
      <c r="O667" s="3"/>
      <c r="P667" s="3"/>
      <c r="Q667" s="3"/>
      <c r="R667" s="3"/>
      <c r="S667" s="3"/>
      <c r="T667" s="8"/>
      <c r="U667" s="3"/>
      <c r="V667" s="3"/>
      <c r="W667" s="3"/>
      <c r="X667" s="3"/>
      <c r="Y667" s="3"/>
      <c r="Z667" s="3"/>
    </row>
    <row r="668" ht="11.25" customHeight="1">
      <c r="A668" s="7"/>
      <c r="B668" s="14"/>
      <c r="C668" s="7"/>
      <c r="D668" s="7"/>
      <c r="E668" s="7"/>
      <c r="F668" s="3"/>
      <c r="G668" s="3"/>
      <c r="H668" s="3"/>
      <c r="I668" s="7"/>
      <c r="J668" s="1"/>
      <c r="K668" s="3"/>
      <c r="L668" s="3"/>
      <c r="M668" s="3"/>
      <c r="N668" s="3"/>
      <c r="O668" s="3"/>
      <c r="P668" s="3"/>
      <c r="Q668" s="3"/>
      <c r="R668" s="3"/>
      <c r="S668" s="3"/>
      <c r="T668" s="8"/>
      <c r="U668" s="3"/>
      <c r="V668" s="3"/>
      <c r="W668" s="3"/>
      <c r="X668" s="3"/>
      <c r="Y668" s="3"/>
      <c r="Z668" s="3"/>
    </row>
    <row r="669" ht="11.25" customHeight="1">
      <c r="A669" s="7"/>
      <c r="B669" s="14"/>
      <c r="C669" s="7"/>
      <c r="D669" s="7"/>
      <c r="E669" s="7"/>
      <c r="F669" s="3"/>
      <c r="G669" s="3"/>
      <c r="H669" s="3"/>
      <c r="I669" s="7"/>
      <c r="J669" s="1"/>
      <c r="K669" s="3"/>
      <c r="L669" s="3"/>
      <c r="M669" s="3"/>
      <c r="N669" s="3"/>
      <c r="O669" s="3"/>
      <c r="P669" s="3"/>
      <c r="Q669" s="3"/>
      <c r="R669" s="3"/>
      <c r="S669" s="3"/>
      <c r="T669" s="8"/>
      <c r="U669" s="3"/>
      <c r="V669" s="3"/>
      <c r="W669" s="3"/>
      <c r="X669" s="3"/>
      <c r="Y669" s="3"/>
      <c r="Z669" s="3"/>
    </row>
    <row r="670" ht="11.25" customHeight="1">
      <c r="A670" s="7"/>
      <c r="B670" s="14"/>
      <c r="C670" s="7"/>
      <c r="D670" s="7"/>
      <c r="E670" s="7"/>
      <c r="F670" s="3"/>
      <c r="G670" s="3"/>
      <c r="H670" s="3"/>
      <c r="I670" s="7"/>
      <c r="J670" s="1"/>
      <c r="K670" s="3"/>
      <c r="L670" s="3"/>
      <c r="M670" s="3"/>
      <c r="N670" s="3"/>
      <c r="O670" s="3"/>
      <c r="P670" s="3"/>
      <c r="Q670" s="3"/>
      <c r="R670" s="3"/>
      <c r="S670" s="3"/>
      <c r="T670" s="8"/>
      <c r="U670" s="3"/>
      <c r="V670" s="3"/>
      <c r="W670" s="3"/>
      <c r="X670" s="3"/>
      <c r="Y670" s="3"/>
      <c r="Z670" s="3"/>
    </row>
    <row r="671" ht="11.25" customHeight="1">
      <c r="A671" s="7"/>
      <c r="B671" s="14"/>
      <c r="C671" s="7"/>
      <c r="D671" s="7"/>
      <c r="E671" s="7"/>
      <c r="F671" s="3"/>
      <c r="G671" s="3"/>
      <c r="H671" s="3"/>
      <c r="I671" s="7"/>
      <c r="J671" s="1"/>
      <c r="K671" s="3"/>
      <c r="L671" s="3"/>
      <c r="M671" s="3"/>
      <c r="N671" s="3"/>
      <c r="O671" s="3"/>
      <c r="P671" s="3"/>
      <c r="Q671" s="3"/>
      <c r="R671" s="3"/>
      <c r="S671" s="3"/>
      <c r="T671" s="8"/>
      <c r="U671" s="3"/>
      <c r="V671" s="3"/>
      <c r="W671" s="3"/>
      <c r="X671" s="3"/>
      <c r="Y671" s="3"/>
      <c r="Z671" s="3"/>
    </row>
    <row r="672" ht="11.25" customHeight="1">
      <c r="A672" s="7"/>
      <c r="B672" s="14"/>
      <c r="C672" s="7"/>
      <c r="D672" s="7"/>
      <c r="E672" s="7"/>
      <c r="F672" s="3"/>
      <c r="G672" s="3"/>
      <c r="H672" s="3"/>
      <c r="I672" s="7"/>
      <c r="J672" s="1"/>
      <c r="K672" s="3"/>
      <c r="L672" s="3"/>
      <c r="M672" s="3"/>
      <c r="N672" s="3"/>
      <c r="O672" s="3"/>
      <c r="P672" s="3"/>
      <c r="Q672" s="3"/>
      <c r="R672" s="3"/>
      <c r="S672" s="3"/>
      <c r="T672" s="8"/>
      <c r="U672" s="3"/>
      <c r="V672" s="3"/>
      <c r="W672" s="3"/>
      <c r="X672" s="3"/>
      <c r="Y672" s="3"/>
      <c r="Z672" s="3"/>
    </row>
    <row r="673" ht="11.25" customHeight="1">
      <c r="A673" s="7"/>
      <c r="B673" s="14"/>
      <c r="C673" s="7"/>
      <c r="D673" s="7"/>
      <c r="E673" s="7"/>
      <c r="F673" s="3"/>
      <c r="G673" s="3"/>
      <c r="H673" s="3"/>
      <c r="I673" s="7"/>
      <c r="J673" s="1"/>
      <c r="K673" s="3"/>
      <c r="L673" s="3"/>
      <c r="M673" s="3"/>
      <c r="N673" s="3"/>
      <c r="O673" s="3"/>
      <c r="P673" s="3"/>
      <c r="Q673" s="3"/>
      <c r="R673" s="3"/>
      <c r="S673" s="3"/>
      <c r="T673" s="8"/>
      <c r="U673" s="3"/>
      <c r="V673" s="3"/>
      <c r="W673" s="3"/>
      <c r="X673" s="3"/>
      <c r="Y673" s="3"/>
      <c r="Z673" s="3"/>
    </row>
    <row r="674" ht="11.25" customHeight="1">
      <c r="A674" s="7"/>
      <c r="B674" s="14"/>
      <c r="C674" s="7"/>
      <c r="D674" s="7"/>
      <c r="E674" s="7"/>
      <c r="F674" s="3"/>
      <c r="G674" s="3"/>
      <c r="H674" s="3"/>
      <c r="I674" s="7"/>
      <c r="J674" s="1"/>
      <c r="K674" s="3"/>
      <c r="L674" s="3"/>
      <c r="M674" s="3"/>
      <c r="N674" s="3"/>
      <c r="O674" s="3"/>
      <c r="P674" s="3"/>
      <c r="Q674" s="3"/>
      <c r="R674" s="3"/>
      <c r="S674" s="3"/>
      <c r="T674" s="8"/>
      <c r="U674" s="3"/>
      <c r="V674" s="3"/>
      <c r="W674" s="3"/>
      <c r="X674" s="3"/>
      <c r="Y674" s="3"/>
      <c r="Z674" s="3"/>
    </row>
    <row r="675" ht="11.25" customHeight="1">
      <c r="A675" s="7"/>
      <c r="B675" s="14"/>
      <c r="C675" s="7"/>
      <c r="D675" s="7"/>
      <c r="E675" s="7"/>
      <c r="F675" s="3"/>
      <c r="G675" s="3"/>
      <c r="H675" s="3"/>
      <c r="I675" s="7"/>
      <c r="J675" s="1"/>
      <c r="K675" s="3"/>
      <c r="L675" s="3"/>
      <c r="M675" s="3"/>
      <c r="N675" s="3"/>
      <c r="O675" s="3"/>
      <c r="P675" s="3"/>
      <c r="Q675" s="3"/>
      <c r="R675" s="3"/>
      <c r="S675" s="3"/>
      <c r="T675" s="8"/>
      <c r="U675" s="3"/>
      <c r="V675" s="3"/>
      <c r="W675" s="3"/>
      <c r="X675" s="3"/>
      <c r="Y675" s="3"/>
      <c r="Z675" s="3"/>
    </row>
    <row r="676" ht="11.25" customHeight="1">
      <c r="A676" s="7"/>
      <c r="B676" s="14"/>
      <c r="C676" s="7"/>
      <c r="D676" s="7"/>
      <c r="E676" s="7"/>
      <c r="F676" s="3"/>
      <c r="G676" s="3"/>
      <c r="H676" s="3"/>
      <c r="I676" s="7"/>
      <c r="J676" s="1"/>
      <c r="K676" s="3"/>
      <c r="L676" s="3"/>
      <c r="M676" s="3"/>
      <c r="N676" s="3"/>
      <c r="O676" s="3"/>
      <c r="P676" s="3"/>
      <c r="Q676" s="3"/>
      <c r="R676" s="3"/>
      <c r="S676" s="3"/>
      <c r="T676" s="8"/>
      <c r="U676" s="3"/>
      <c r="V676" s="3"/>
      <c r="W676" s="3"/>
      <c r="X676" s="3"/>
      <c r="Y676" s="3"/>
      <c r="Z676" s="3"/>
    </row>
    <row r="677" ht="11.25" customHeight="1">
      <c r="A677" s="7"/>
      <c r="B677" s="14"/>
      <c r="C677" s="7"/>
      <c r="D677" s="7"/>
      <c r="E677" s="7"/>
      <c r="F677" s="3"/>
      <c r="G677" s="3"/>
      <c r="H677" s="3"/>
      <c r="I677" s="7"/>
      <c r="J677" s="1"/>
      <c r="K677" s="3"/>
      <c r="L677" s="3"/>
      <c r="M677" s="3"/>
      <c r="N677" s="3"/>
      <c r="O677" s="3"/>
      <c r="P677" s="3"/>
      <c r="Q677" s="3"/>
      <c r="R677" s="3"/>
      <c r="S677" s="3"/>
      <c r="T677" s="8"/>
      <c r="U677" s="3"/>
      <c r="V677" s="3"/>
      <c r="W677" s="3"/>
      <c r="X677" s="3"/>
      <c r="Y677" s="3"/>
      <c r="Z677" s="3"/>
    </row>
    <row r="678" ht="11.25" customHeight="1">
      <c r="A678" s="7"/>
      <c r="B678" s="14"/>
      <c r="C678" s="7"/>
      <c r="D678" s="7"/>
      <c r="E678" s="7"/>
      <c r="F678" s="3"/>
      <c r="G678" s="3"/>
      <c r="H678" s="3"/>
      <c r="I678" s="7"/>
      <c r="J678" s="1"/>
      <c r="K678" s="3"/>
      <c r="L678" s="3"/>
      <c r="M678" s="3"/>
      <c r="N678" s="3"/>
      <c r="O678" s="3"/>
      <c r="P678" s="3"/>
      <c r="Q678" s="3"/>
      <c r="R678" s="3"/>
      <c r="S678" s="3"/>
      <c r="T678" s="8"/>
      <c r="U678" s="3"/>
      <c r="V678" s="3"/>
      <c r="W678" s="3"/>
      <c r="X678" s="3"/>
      <c r="Y678" s="3"/>
      <c r="Z678" s="3"/>
    </row>
    <row r="679" ht="11.25" customHeight="1">
      <c r="A679" s="7"/>
      <c r="B679" s="14"/>
      <c r="C679" s="7"/>
      <c r="D679" s="7"/>
      <c r="E679" s="7"/>
      <c r="F679" s="3"/>
      <c r="G679" s="3"/>
      <c r="H679" s="3"/>
      <c r="I679" s="7"/>
      <c r="J679" s="1"/>
      <c r="K679" s="3"/>
      <c r="L679" s="3"/>
      <c r="M679" s="3"/>
      <c r="N679" s="3"/>
      <c r="O679" s="3"/>
      <c r="P679" s="3"/>
      <c r="Q679" s="3"/>
      <c r="R679" s="3"/>
      <c r="S679" s="3"/>
      <c r="T679" s="8"/>
      <c r="U679" s="3"/>
      <c r="V679" s="3"/>
      <c r="W679" s="3"/>
      <c r="X679" s="3"/>
      <c r="Y679" s="3"/>
      <c r="Z679" s="3"/>
    </row>
    <row r="680" ht="11.25" customHeight="1">
      <c r="A680" s="7"/>
      <c r="B680" s="14"/>
      <c r="C680" s="7"/>
      <c r="D680" s="7"/>
      <c r="E680" s="7"/>
      <c r="F680" s="3"/>
      <c r="G680" s="3"/>
      <c r="H680" s="3"/>
      <c r="I680" s="7"/>
      <c r="J680" s="1"/>
      <c r="K680" s="3"/>
      <c r="L680" s="3"/>
      <c r="M680" s="3"/>
      <c r="N680" s="3"/>
      <c r="O680" s="3"/>
      <c r="P680" s="3"/>
      <c r="Q680" s="3"/>
      <c r="R680" s="3"/>
      <c r="S680" s="3"/>
      <c r="T680" s="8"/>
      <c r="U680" s="3"/>
      <c r="V680" s="3"/>
      <c r="W680" s="3"/>
      <c r="X680" s="3"/>
      <c r="Y680" s="3"/>
      <c r="Z680" s="3"/>
    </row>
    <row r="681" ht="11.25" customHeight="1">
      <c r="A681" s="7"/>
      <c r="B681" s="14"/>
      <c r="C681" s="7"/>
      <c r="D681" s="7"/>
      <c r="E681" s="7"/>
      <c r="F681" s="3"/>
      <c r="G681" s="3"/>
      <c r="H681" s="3"/>
      <c r="I681" s="7"/>
      <c r="J681" s="1"/>
      <c r="K681" s="3"/>
      <c r="L681" s="3"/>
      <c r="M681" s="3"/>
      <c r="N681" s="3"/>
      <c r="O681" s="3"/>
      <c r="P681" s="3"/>
      <c r="Q681" s="3"/>
      <c r="R681" s="3"/>
      <c r="S681" s="3"/>
      <c r="T681" s="8"/>
      <c r="U681" s="3"/>
      <c r="V681" s="3"/>
      <c r="W681" s="3"/>
      <c r="X681" s="3"/>
      <c r="Y681" s="3"/>
      <c r="Z681" s="3"/>
    </row>
    <row r="682" ht="11.25" customHeight="1">
      <c r="A682" s="7"/>
      <c r="B682" s="14"/>
      <c r="C682" s="7"/>
      <c r="D682" s="7"/>
      <c r="E682" s="7"/>
      <c r="F682" s="3"/>
      <c r="G682" s="3"/>
      <c r="H682" s="3"/>
      <c r="I682" s="7"/>
      <c r="J682" s="1"/>
      <c r="K682" s="3"/>
      <c r="L682" s="3"/>
      <c r="M682" s="3"/>
      <c r="N682" s="3"/>
      <c r="O682" s="3"/>
      <c r="P682" s="3"/>
      <c r="Q682" s="3"/>
      <c r="R682" s="3"/>
      <c r="S682" s="3"/>
      <c r="T682" s="8"/>
      <c r="U682" s="3"/>
      <c r="V682" s="3"/>
      <c r="W682" s="3"/>
      <c r="X682" s="3"/>
      <c r="Y682" s="3"/>
      <c r="Z682" s="3"/>
    </row>
    <row r="683" ht="11.25" customHeight="1">
      <c r="A683" s="7"/>
      <c r="B683" s="14"/>
      <c r="C683" s="7"/>
      <c r="D683" s="7"/>
      <c r="E683" s="7"/>
      <c r="F683" s="3"/>
      <c r="G683" s="3"/>
      <c r="H683" s="3"/>
      <c r="I683" s="7"/>
      <c r="J683" s="1"/>
      <c r="K683" s="3"/>
      <c r="L683" s="3"/>
      <c r="M683" s="3"/>
      <c r="N683" s="3"/>
      <c r="O683" s="3"/>
      <c r="P683" s="3"/>
      <c r="Q683" s="3"/>
      <c r="R683" s="3"/>
      <c r="S683" s="3"/>
      <c r="T683" s="8"/>
      <c r="U683" s="3"/>
      <c r="V683" s="3"/>
      <c r="W683" s="3"/>
      <c r="X683" s="3"/>
      <c r="Y683" s="3"/>
      <c r="Z683" s="3"/>
    </row>
    <row r="684" ht="11.25" customHeight="1">
      <c r="A684" s="7"/>
      <c r="B684" s="14"/>
      <c r="C684" s="7"/>
      <c r="D684" s="7"/>
      <c r="E684" s="7"/>
      <c r="F684" s="3"/>
      <c r="G684" s="3"/>
      <c r="H684" s="3"/>
      <c r="I684" s="7"/>
      <c r="J684" s="1"/>
      <c r="K684" s="3"/>
      <c r="L684" s="3"/>
      <c r="M684" s="3"/>
      <c r="N684" s="3"/>
      <c r="O684" s="3"/>
      <c r="P684" s="3"/>
      <c r="Q684" s="3"/>
      <c r="R684" s="3"/>
      <c r="S684" s="3"/>
      <c r="T684" s="8"/>
      <c r="U684" s="3"/>
      <c r="V684" s="3"/>
      <c r="W684" s="3"/>
      <c r="X684" s="3"/>
      <c r="Y684" s="3"/>
      <c r="Z684" s="3"/>
    </row>
    <row r="685" ht="11.25" customHeight="1">
      <c r="A685" s="7"/>
      <c r="B685" s="14"/>
      <c r="C685" s="7"/>
      <c r="D685" s="7"/>
      <c r="E685" s="7"/>
      <c r="F685" s="3"/>
      <c r="G685" s="3"/>
      <c r="H685" s="3"/>
      <c r="I685" s="7"/>
      <c r="J685" s="1"/>
      <c r="K685" s="3"/>
      <c r="L685" s="3"/>
      <c r="M685" s="3"/>
      <c r="N685" s="3"/>
      <c r="O685" s="3"/>
      <c r="P685" s="3"/>
      <c r="Q685" s="3"/>
      <c r="R685" s="3"/>
      <c r="S685" s="3"/>
      <c r="T685" s="8"/>
      <c r="U685" s="3"/>
      <c r="V685" s="3"/>
      <c r="W685" s="3"/>
      <c r="X685" s="3"/>
      <c r="Y685" s="3"/>
      <c r="Z685" s="3"/>
    </row>
    <row r="686" ht="11.25" customHeight="1">
      <c r="A686" s="7"/>
      <c r="B686" s="14"/>
      <c r="C686" s="7"/>
      <c r="D686" s="7"/>
      <c r="E686" s="7"/>
      <c r="F686" s="3"/>
      <c r="G686" s="3"/>
      <c r="H686" s="3"/>
      <c r="I686" s="7"/>
      <c r="J686" s="1"/>
      <c r="K686" s="3"/>
      <c r="L686" s="3"/>
      <c r="M686" s="3"/>
      <c r="N686" s="3"/>
      <c r="O686" s="3"/>
      <c r="P686" s="3"/>
      <c r="Q686" s="3"/>
      <c r="R686" s="3"/>
      <c r="S686" s="3"/>
      <c r="T686" s="8"/>
      <c r="U686" s="3"/>
      <c r="V686" s="3"/>
      <c r="W686" s="3"/>
      <c r="X686" s="3"/>
      <c r="Y686" s="3"/>
      <c r="Z686" s="3"/>
    </row>
    <row r="687" ht="11.25" customHeight="1">
      <c r="A687" s="7"/>
      <c r="B687" s="14"/>
      <c r="C687" s="7"/>
      <c r="D687" s="7"/>
      <c r="E687" s="7"/>
      <c r="F687" s="3"/>
      <c r="G687" s="3"/>
      <c r="H687" s="3"/>
      <c r="I687" s="7"/>
      <c r="J687" s="1"/>
      <c r="K687" s="3"/>
      <c r="L687" s="3"/>
      <c r="M687" s="3"/>
      <c r="N687" s="3"/>
      <c r="O687" s="3"/>
      <c r="P687" s="3"/>
      <c r="Q687" s="3"/>
      <c r="R687" s="3"/>
      <c r="S687" s="3"/>
      <c r="T687" s="8"/>
      <c r="U687" s="3"/>
      <c r="V687" s="3"/>
      <c r="W687" s="3"/>
      <c r="X687" s="3"/>
      <c r="Y687" s="3"/>
      <c r="Z687" s="3"/>
    </row>
    <row r="688" ht="11.25" customHeight="1">
      <c r="A688" s="7"/>
      <c r="B688" s="14"/>
      <c r="C688" s="7"/>
      <c r="D688" s="7"/>
      <c r="E688" s="7"/>
      <c r="F688" s="3"/>
      <c r="G688" s="3"/>
      <c r="H688" s="3"/>
      <c r="I688" s="7"/>
      <c r="J688" s="1"/>
      <c r="K688" s="3"/>
      <c r="L688" s="3"/>
      <c r="M688" s="3"/>
      <c r="N688" s="3"/>
      <c r="O688" s="3"/>
      <c r="P688" s="3"/>
      <c r="Q688" s="3"/>
      <c r="R688" s="3"/>
      <c r="S688" s="3"/>
      <c r="T688" s="8"/>
      <c r="U688" s="3"/>
      <c r="V688" s="3"/>
      <c r="W688" s="3"/>
      <c r="X688" s="3"/>
      <c r="Y688" s="3"/>
      <c r="Z688" s="3"/>
    </row>
    <row r="689" ht="11.25" customHeight="1">
      <c r="A689" s="7"/>
      <c r="B689" s="14"/>
      <c r="C689" s="7"/>
      <c r="D689" s="7"/>
      <c r="E689" s="7"/>
      <c r="F689" s="3"/>
      <c r="G689" s="3"/>
      <c r="H689" s="3"/>
      <c r="I689" s="7"/>
      <c r="J689" s="1"/>
      <c r="K689" s="3"/>
      <c r="L689" s="3"/>
      <c r="M689" s="3"/>
      <c r="N689" s="3"/>
      <c r="O689" s="3"/>
      <c r="P689" s="3"/>
      <c r="Q689" s="3"/>
      <c r="R689" s="3"/>
      <c r="S689" s="3"/>
      <c r="T689" s="8"/>
      <c r="U689" s="3"/>
      <c r="V689" s="3"/>
      <c r="W689" s="3"/>
      <c r="X689" s="3"/>
      <c r="Y689" s="3"/>
      <c r="Z689" s="3"/>
    </row>
    <row r="690" ht="11.25" customHeight="1">
      <c r="A690" s="7"/>
      <c r="B690" s="14"/>
      <c r="C690" s="7"/>
      <c r="D690" s="7"/>
      <c r="E690" s="7"/>
      <c r="F690" s="3"/>
      <c r="G690" s="3"/>
      <c r="H690" s="3"/>
      <c r="I690" s="7"/>
      <c r="J690" s="1"/>
      <c r="K690" s="3"/>
      <c r="L690" s="3"/>
      <c r="M690" s="3"/>
      <c r="N690" s="3"/>
      <c r="O690" s="3"/>
      <c r="P690" s="3"/>
      <c r="Q690" s="3"/>
      <c r="R690" s="3"/>
      <c r="S690" s="3"/>
      <c r="T690" s="8"/>
      <c r="U690" s="3"/>
      <c r="V690" s="3"/>
      <c r="W690" s="3"/>
      <c r="X690" s="3"/>
      <c r="Y690" s="3"/>
      <c r="Z690" s="3"/>
    </row>
    <row r="691" ht="11.25" customHeight="1">
      <c r="A691" s="7"/>
      <c r="B691" s="14"/>
      <c r="C691" s="7"/>
      <c r="D691" s="7"/>
      <c r="E691" s="7"/>
      <c r="F691" s="3"/>
      <c r="G691" s="3"/>
      <c r="H691" s="3"/>
      <c r="I691" s="7"/>
      <c r="J691" s="1"/>
      <c r="K691" s="3"/>
      <c r="L691" s="3"/>
      <c r="M691" s="3"/>
      <c r="N691" s="3"/>
      <c r="O691" s="3"/>
      <c r="P691" s="3"/>
      <c r="Q691" s="3"/>
      <c r="R691" s="3"/>
      <c r="S691" s="3"/>
      <c r="T691" s="8"/>
      <c r="U691" s="3"/>
      <c r="V691" s="3"/>
      <c r="W691" s="3"/>
      <c r="X691" s="3"/>
      <c r="Y691" s="3"/>
      <c r="Z691" s="3"/>
    </row>
    <row r="692" ht="11.25" customHeight="1">
      <c r="A692" s="7"/>
      <c r="B692" s="14"/>
      <c r="C692" s="7"/>
      <c r="D692" s="7"/>
      <c r="E692" s="7"/>
      <c r="F692" s="3"/>
      <c r="G692" s="3"/>
      <c r="H692" s="3"/>
      <c r="I692" s="7"/>
      <c r="J692" s="1"/>
      <c r="K692" s="3"/>
      <c r="L692" s="3"/>
      <c r="M692" s="3"/>
      <c r="N692" s="3"/>
      <c r="O692" s="3"/>
      <c r="P692" s="3"/>
      <c r="Q692" s="3"/>
      <c r="R692" s="3"/>
      <c r="S692" s="3"/>
      <c r="T692" s="8"/>
      <c r="U692" s="3"/>
      <c r="V692" s="3"/>
      <c r="W692" s="3"/>
      <c r="X692" s="3"/>
      <c r="Y692" s="3"/>
      <c r="Z692" s="3"/>
    </row>
    <row r="693" ht="11.25" customHeight="1">
      <c r="A693" s="7"/>
      <c r="B693" s="14"/>
      <c r="C693" s="7"/>
      <c r="D693" s="7"/>
      <c r="E693" s="7"/>
      <c r="F693" s="3"/>
      <c r="G693" s="3"/>
      <c r="H693" s="3"/>
      <c r="I693" s="7"/>
      <c r="J693" s="1"/>
      <c r="K693" s="3"/>
      <c r="L693" s="3"/>
      <c r="M693" s="3"/>
      <c r="N693" s="3"/>
      <c r="O693" s="3"/>
      <c r="P693" s="3"/>
      <c r="Q693" s="3"/>
      <c r="R693" s="3"/>
      <c r="S693" s="3"/>
      <c r="T693" s="8"/>
      <c r="U693" s="3"/>
      <c r="V693" s="3"/>
      <c r="W693" s="3"/>
      <c r="X693" s="3"/>
      <c r="Y693" s="3"/>
      <c r="Z693" s="3"/>
    </row>
    <row r="694" ht="11.25" customHeight="1">
      <c r="A694" s="7"/>
      <c r="B694" s="14"/>
      <c r="C694" s="7"/>
      <c r="D694" s="7"/>
      <c r="E694" s="7"/>
      <c r="F694" s="3"/>
      <c r="G694" s="3"/>
      <c r="H694" s="3"/>
      <c r="I694" s="7"/>
      <c r="J694" s="1"/>
      <c r="K694" s="3"/>
      <c r="L694" s="3"/>
      <c r="M694" s="3"/>
      <c r="N694" s="3"/>
      <c r="O694" s="3"/>
      <c r="P694" s="3"/>
      <c r="Q694" s="3"/>
      <c r="R694" s="3"/>
      <c r="S694" s="3"/>
      <c r="T694" s="8"/>
      <c r="U694" s="3"/>
      <c r="V694" s="3"/>
      <c r="W694" s="3"/>
      <c r="X694" s="3"/>
      <c r="Y694" s="3"/>
      <c r="Z694" s="3"/>
    </row>
    <row r="695" ht="11.25" customHeight="1">
      <c r="A695" s="7"/>
      <c r="B695" s="14"/>
      <c r="C695" s="7"/>
      <c r="D695" s="7"/>
      <c r="E695" s="7"/>
      <c r="F695" s="3"/>
      <c r="G695" s="3"/>
      <c r="H695" s="3"/>
      <c r="I695" s="7"/>
      <c r="J695" s="1"/>
      <c r="K695" s="3"/>
      <c r="L695" s="3"/>
      <c r="M695" s="3"/>
      <c r="N695" s="3"/>
      <c r="O695" s="3"/>
      <c r="P695" s="3"/>
      <c r="Q695" s="3"/>
      <c r="R695" s="3"/>
      <c r="S695" s="3"/>
      <c r="T695" s="8"/>
      <c r="U695" s="3"/>
      <c r="V695" s="3"/>
      <c r="W695" s="3"/>
      <c r="X695" s="3"/>
      <c r="Y695" s="3"/>
      <c r="Z695" s="3"/>
    </row>
    <row r="696" ht="11.25" customHeight="1">
      <c r="A696" s="7"/>
      <c r="B696" s="14"/>
      <c r="C696" s="7"/>
      <c r="D696" s="7"/>
      <c r="E696" s="7"/>
      <c r="F696" s="3"/>
      <c r="G696" s="3"/>
      <c r="H696" s="3"/>
      <c r="I696" s="7"/>
      <c r="J696" s="1"/>
      <c r="K696" s="3"/>
      <c r="L696" s="3"/>
      <c r="M696" s="3"/>
      <c r="N696" s="3"/>
      <c r="O696" s="3"/>
      <c r="P696" s="3"/>
      <c r="Q696" s="3"/>
      <c r="R696" s="3"/>
      <c r="S696" s="3"/>
      <c r="T696" s="8"/>
      <c r="U696" s="3"/>
      <c r="V696" s="3"/>
      <c r="W696" s="3"/>
      <c r="X696" s="3"/>
      <c r="Y696" s="3"/>
      <c r="Z696" s="3"/>
    </row>
    <row r="697" ht="11.25" customHeight="1">
      <c r="A697" s="7"/>
      <c r="B697" s="14"/>
      <c r="C697" s="7"/>
      <c r="D697" s="7"/>
      <c r="E697" s="7"/>
      <c r="F697" s="3"/>
      <c r="G697" s="3"/>
      <c r="H697" s="3"/>
      <c r="I697" s="7"/>
      <c r="J697" s="1"/>
      <c r="K697" s="3"/>
      <c r="L697" s="3"/>
      <c r="M697" s="3"/>
      <c r="N697" s="3"/>
      <c r="O697" s="3"/>
      <c r="P697" s="3"/>
      <c r="Q697" s="3"/>
      <c r="R697" s="3"/>
      <c r="S697" s="3"/>
      <c r="T697" s="8"/>
      <c r="U697" s="3"/>
      <c r="V697" s="3"/>
      <c r="W697" s="3"/>
      <c r="X697" s="3"/>
      <c r="Y697" s="3"/>
      <c r="Z697" s="3"/>
    </row>
    <row r="698" ht="11.25" customHeight="1">
      <c r="A698" s="7"/>
      <c r="B698" s="14"/>
      <c r="C698" s="7"/>
      <c r="D698" s="7"/>
      <c r="E698" s="7"/>
      <c r="F698" s="3"/>
      <c r="G698" s="3"/>
      <c r="H698" s="3"/>
      <c r="I698" s="7"/>
      <c r="J698" s="1"/>
      <c r="K698" s="3"/>
      <c r="L698" s="3"/>
      <c r="M698" s="3"/>
      <c r="N698" s="3"/>
      <c r="O698" s="3"/>
      <c r="P698" s="3"/>
      <c r="Q698" s="3"/>
      <c r="R698" s="3"/>
      <c r="S698" s="3"/>
      <c r="T698" s="8"/>
      <c r="U698" s="3"/>
      <c r="V698" s="3"/>
      <c r="W698" s="3"/>
      <c r="X698" s="3"/>
      <c r="Y698" s="3"/>
      <c r="Z698" s="3"/>
    </row>
    <row r="699" ht="11.25" customHeight="1">
      <c r="A699" s="7"/>
      <c r="B699" s="14"/>
      <c r="C699" s="7"/>
      <c r="D699" s="7"/>
      <c r="E699" s="7"/>
      <c r="F699" s="3"/>
      <c r="G699" s="3"/>
      <c r="H699" s="3"/>
      <c r="I699" s="7"/>
      <c r="J699" s="1"/>
      <c r="K699" s="3"/>
      <c r="L699" s="3"/>
      <c r="M699" s="3"/>
      <c r="N699" s="3"/>
      <c r="O699" s="3"/>
      <c r="P699" s="3"/>
      <c r="Q699" s="3"/>
      <c r="R699" s="3"/>
      <c r="S699" s="3"/>
      <c r="T699" s="8"/>
      <c r="U699" s="3"/>
      <c r="V699" s="3"/>
      <c r="W699" s="3"/>
      <c r="X699" s="3"/>
      <c r="Y699" s="3"/>
      <c r="Z699" s="3"/>
    </row>
    <row r="700" ht="11.25" customHeight="1">
      <c r="A700" s="7"/>
      <c r="B700" s="14"/>
      <c r="C700" s="7"/>
      <c r="D700" s="7"/>
      <c r="E700" s="7"/>
      <c r="F700" s="3"/>
      <c r="G700" s="3"/>
      <c r="H700" s="3"/>
      <c r="I700" s="7"/>
      <c r="J700" s="1"/>
      <c r="K700" s="3"/>
      <c r="L700" s="3"/>
      <c r="M700" s="3"/>
      <c r="N700" s="3"/>
      <c r="O700" s="3"/>
      <c r="P700" s="3"/>
      <c r="Q700" s="3"/>
      <c r="R700" s="3"/>
      <c r="S700" s="3"/>
      <c r="T700" s="8"/>
      <c r="U700" s="3"/>
      <c r="V700" s="3"/>
      <c r="W700" s="3"/>
      <c r="X700" s="3"/>
      <c r="Y700" s="3"/>
      <c r="Z700" s="3"/>
    </row>
    <row r="701" ht="11.25" customHeight="1">
      <c r="A701" s="7"/>
      <c r="B701" s="14"/>
      <c r="C701" s="7"/>
      <c r="D701" s="7"/>
      <c r="E701" s="7"/>
      <c r="F701" s="3"/>
      <c r="G701" s="3"/>
      <c r="H701" s="3"/>
      <c r="I701" s="7"/>
      <c r="J701" s="1"/>
      <c r="K701" s="3"/>
      <c r="L701" s="3"/>
      <c r="M701" s="3"/>
      <c r="N701" s="3"/>
      <c r="O701" s="3"/>
      <c r="P701" s="3"/>
      <c r="Q701" s="3"/>
      <c r="R701" s="3"/>
      <c r="S701" s="3"/>
      <c r="T701" s="8"/>
      <c r="U701" s="3"/>
      <c r="V701" s="3"/>
      <c r="W701" s="3"/>
      <c r="X701" s="3"/>
      <c r="Y701" s="3"/>
      <c r="Z701" s="3"/>
    </row>
    <row r="702" ht="11.25" customHeight="1">
      <c r="A702" s="7"/>
      <c r="B702" s="14"/>
      <c r="C702" s="7"/>
      <c r="D702" s="7"/>
      <c r="E702" s="7"/>
      <c r="F702" s="3"/>
      <c r="G702" s="3"/>
      <c r="H702" s="3"/>
      <c r="I702" s="7"/>
      <c r="J702" s="1"/>
      <c r="K702" s="3"/>
      <c r="L702" s="3"/>
      <c r="M702" s="3"/>
      <c r="N702" s="3"/>
      <c r="O702" s="3"/>
      <c r="P702" s="3"/>
      <c r="Q702" s="3"/>
      <c r="R702" s="3"/>
      <c r="S702" s="3"/>
      <c r="T702" s="8"/>
      <c r="U702" s="3"/>
      <c r="V702" s="3"/>
      <c r="W702" s="3"/>
      <c r="X702" s="3"/>
      <c r="Y702" s="3"/>
      <c r="Z702" s="3"/>
    </row>
    <row r="703" ht="11.25" customHeight="1">
      <c r="A703" s="7"/>
      <c r="B703" s="14"/>
      <c r="C703" s="7"/>
      <c r="D703" s="7"/>
      <c r="E703" s="7"/>
      <c r="F703" s="3"/>
      <c r="G703" s="3"/>
      <c r="H703" s="3"/>
      <c r="I703" s="7"/>
      <c r="J703" s="1"/>
      <c r="K703" s="3"/>
      <c r="L703" s="3"/>
      <c r="M703" s="3"/>
      <c r="N703" s="3"/>
      <c r="O703" s="3"/>
      <c r="P703" s="3"/>
      <c r="Q703" s="3"/>
      <c r="R703" s="3"/>
      <c r="S703" s="3"/>
      <c r="T703" s="8"/>
      <c r="U703" s="3"/>
      <c r="V703" s="3"/>
      <c r="W703" s="3"/>
      <c r="X703" s="3"/>
      <c r="Y703" s="3"/>
      <c r="Z703" s="3"/>
    </row>
    <row r="704" ht="11.25" customHeight="1">
      <c r="A704" s="7"/>
      <c r="B704" s="14"/>
      <c r="C704" s="7"/>
      <c r="D704" s="7"/>
      <c r="E704" s="7"/>
      <c r="F704" s="3"/>
      <c r="G704" s="3"/>
      <c r="H704" s="3"/>
      <c r="I704" s="7"/>
      <c r="J704" s="1"/>
      <c r="K704" s="3"/>
      <c r="L704" s="3"/>
      <c r="M704" s="3"/>
      <c r="N704" s="3"/>
      <c r="O704" s="3"/>
      <c r="P704" s="3"/>
      <c r="Q704" s="3"/>
      <c r="R704" s="3"/>
      <c r="S704" s="3"/>
      <c r="T704" s="8"/>
      <c r="U704" s="3"/>
      <c r="V704" s="3"/>
      <c r="W704" s="3"/>
      <c r="X704" s="3"/>
      <c r="Y704" s="3"/>
      <c r="Z704" s="3"/>
    </row>
    <row r="705" ht="11.25" customHeight="1">
      <c r="A705" s="7"/>
      <c r="B705" s="14"/>
      <c r="C705" s="7"/>
      <c r="D705" s="7"/>
      <c r="E705" s="7"/>
      <c r="F705" s="3"/>
      <c r="G705" s="3"/>
      <c r="H705" s="3"/>
      <c r="I705" s="7"/>
      <c r="J705" s="1"/>
      <c r="K705" s="3"/>
      <c r="L705" s="3"/>
      <c r="M705" s="3"/>
      <c r="N705" s="3"/>
      <c r="O705" s="3"/>
      <c r="P705" s="3"/>
      <c r="Q705" s="3"/>
      <c r="R705" s="3"/>
      <c r="S705" s="3"/>
      <c r="T705" s="8"/>
      <c r="U705" s="3"/>
      <c r="V705" s="3"/>
      <c r="W705" s="3"/>
      <c r="X705" s="3"/>
      <c r="Y705" s="3"/>
      <c r="Z705" s="3"/>
    </row>
    <row r="706" ht="11.25" customHeight="1">
      <c r="A706" s="7"/>
      <c r="B706" s="14"/>
      <c r="C706" s="7"/>
      <c r="D706" s="7"/>
      <c r="E706" s="7"/>
      <c r="F706" s="3"/>
      <c r="G706" s="3"/>
      <c r="H706" s="3"/>
      <c r="I706" s="7"/>
      <c r="J706" s="1"/>
      <c r="K706" s="3"/>
      <c r="L706" s="3"/>
      <c r="M706" s="3"/>
      <c r="N706" s="3"/>
      <c r="O706" s="3"/>
      <c r="P706" s="3"/>
      <c r="Q706" s="3"/>
      <c r="R706" s="3"/>
      <c r="S706" s="3"/>
      <c r="T706" s="8"/>
      <c r="U706" s="3"/>
      <c r="V706" s="3"/>
      <c r="W706" s="3"/>
      <c r="X706" s="3"/>
      <c r="Y706" s="3"/>
      <c r="Z706" s="3"/>
    </row>
    <row r="707" ht="11.25" customHeight="1">
      <c r="A707" s="7"/>
      <c r="B707" s="14"/>
      <c r="C707" s="7"/>
      <c r="D707" s="7"/>
      <c r="E707" s="7"/>
      <c r="F707" s="3"/>
      <c r="G707" s="3"/>
      <c r="H707" s="3"/>
      <c r="I707" s="7"/>
      <c r="J707" s="1"/>
      <c r="K707" s="3"/>
      <c r="L707" s="3"/>
      <c r="M707" s="3"/>
      <c r="N707" s="3"/>
      <c r="O707" s="3"/>
      <c r="P707" s="3"/>
      <c r="Q707" s="3"/>
      <c r="R707" s="3"/>
      <c r="S707" s="3"/>
      <c r="T707" s="8"/>
      <c r="U707" s="3"/>
      <c r="V707" s="3"/>
      <c r="W707" s="3"/>
      <c r="X707" s="3"/>
      <c r="Y707" s="3"/>
      <c r="Z707" s="3"/>
    </row>
    <row r="708" ht="11.25" customHeight="1">
      <c r="A708" s="7"/>
      <c r="B708" s="14"/>
      <c r="C708" s="7"/>
      <c r="D708" s="7"/>
      <c r="E708" s="7"/>
      <c r="F708" s="3"/>
      <c r="G708" s="3"/>
      <c r="H708" s="3"/>
      <c r="I708" s="7"/>
      <c r="J708" s="1"/>
      <c r="K708" s="3"/>
      <c r="L708" s="3"/>
      <c r="M708" s="3"/>
      <c r="N708" s="3"/>
      <c r="O708" s="3"/>
      <c r="P708" s="3"/>
      <c r="Q708" s="3"/>
      <c r="R708" s="3"/>
      <c r="S708" s="3"/>
      <c r="T708" s="8"/>
      <c r="U708" s="3"/>
      <c r="V708" s="3"/>
      <c r="W708" s="3"/>
      <c r="X708" s="3"/>
      <c r="Y708" s="3"/>
      <c r="Z708" s="3"/>
    </row>
    <row r="709" ht="11.25" customHeight="1">
      <c r="A709" s="7"/>
      <c r="B709" s="14"/>
      <c r="C709" s="7"/>
      <c r="D709" s="7"/>
      <c r="E709" s="7"/>
      <c r="F709" s="3"/>
      <c r="G709" s="3"/>
      <c r="H709" s="3"/>
      <c r="I709" s="7"/>
      <c r="J709" s="1"/>
      <c r="K709" s="3"/>
      <c r="L709" s="3"/>
      <c r="M709" s="3"/>
      <c r="N709" s="3"/>
      <c r="O709" s="3"/>
      <c r="P709" s="3"/>
      <c r="Q709" s="3"/>
      <c r="R709" s="3"/>
      <c r="S709" s="3"/>
      <c r="T709" s="8"/>
      <c r="U709" s="3"/>
      <c r="V709" s="3"/>
      <c r="W709" s="3"/>
      <c r="X709" s="3"/>
      <c r="Y709" s="3"/>
      <c r="Z709" s="3"/>
    </row>
    <row r="710" ht="11.25" customHeight="1">
      <c r="A710" s="7"/>
      <c r="B710" s="14"/>
      <c r="C710" s="7"/>
      <c r="D710" s="7"/>
      <c r="E710" s="7"/>
      <c r="F710" s="3"/>
      <c r="G710" s="3"/>
      <c r="H710" s="3"/>
      <c r="I710" s="7"/>
      <c r="J710" s="1"/>
      <c r="K710" s="3"/>
      <c r="L710" s="3"/>
      <c r="M710" s="3"/>
      <c r="N710" s="3"/>
      <c r="O710" s="3"/>
      <c r="P710" s="3"/>
      <c r="Q710" s="3"/>
      <c r="R710" s="3"/>
      <c r="S710" s="3"/>
      <c r="T710" s="8"/>
      <c r="U710" s="3"/>
      <c r="V710" s="3"/>
      <c r="W710" s="3"/>
      <c r="X710" s="3"/>
      <c r="Y710" s="3"/>
      <c r="Z710" s="3"/>
    </row>
    <row r="711" ht="11.25" customHeight="1">
      <c r="A711" s="7"/>
      <c r="B711" s="14"/>
      <c r="C711" s="7"/>
      <c r="D711" s="7"/>
      <c r="E711" s="7"/>
      <c r="F711" s="3"/>
      <c r="G711" s="3"/>
      <c r="H711" s="3"/>
      <c r="I711" s="7"/>
      <c r="J711" s="1"/>
      <c r="K711" s="3"/>
      <c r="L711" s="3"/>
      <c r="M711" s="3"/>
      <c r="N711" s="3"/>
      <c r="O711" s="3"/>
      <c r="P711" s="3"/>
      <c r="Q711" s="3"/>
      <c r="R711" s="3"/>
      <c r="S711" s="3"/>
      <c r="T711" s="8"/>
      <c r="U711" s="3"/>
      <c r="V711" s="3"/>
      <c r="W711" s="3"/>
      <c r="X711" s="3"/>
      <c r="Y711" s="3"/>
      <c r="Z711" s="3"/>
    </row>
    <row r="712" ht="11.25" customHeight="1">
      <c r="A712" s="7"/>
      <c r="B712" s="14"/>
      <c r="C712" s="7"/>
      <c r="D712" s="7"/>
      <c r="E712" s="7"/>
      <c r="F712" s="3"/>
      <c r="G712" s="3"/>
      <c r="H712" s="3"/>
      <c r="I712" s="7"/>
      <c r="J712" s="1"/>
      <c r="K712" s="3"/>
      <c r="L712" s="3"/>
      <c r="M712" s="3"/>
      <c r="N712" s="3"/>
      <c r="O712" s="3"/>
      <c r="P712" s="3"/>
      <c r="Q712" s="3"/>
      <c r="R712" s="3"/>
      <c r="S712" s="3"/>
      <c r="T712" s="8"/>
      <c r="U712" s="3"/>
      <c r="V712" s="3"/>
      <c r="W712" s="3"/>
      <c r="X712" s="3"/>
      <c r="Y712" s="3"/>
      <c r="Z712" s="3"/>
    </row>
    <row r="713" ht="11.25" customHeight="1">
      <c r="A713" s="7"/>
      <c r="B713" s="14"/>
      <c r="C713" s="7"/>
      <c r="D713" s="7"/>
      <c r="E713" s="7"/>
      <c r="F713" s="3"/>
      <c r="G713" s="3"/>
      <c r="H713" s="3"/>
      <c r="I713" s="7"/>
      <c r="J713" s="1"/>
      <c r="K713" s="3"/>
      <c r="L713" s="3"/>
      <c r="M713" s="3"/>
      <c r="N713" s="3"/>
      <c r="O713" s="3"/>
      <c r="P713" s="3"/>
      <c r="Q713" s="3"/>
      <c r="R713" s="3"/>
      <c r="S713" s="3"/>
      <c r="T713" s="8"/>
      <c r="U713" s="3"/>
      <c r="V713" s="3"/>
      <c r="W713" s="3"/>
      <c r="X713" s="3"/>
      <c r="Y713" s="3"/>
      <c r="Z713" s="3"/>
    </row>
    <row r="714" ht="11.25" customHeight="1">
      <c r="A714" s="7"/>
      <c r="B714" s="14"/>
      <c r="C714" s="7"/>
      <c r="D714" s="7"/>
      <c r="E714" s="7"/>
      <c r="F714" s="3"/>
      <c r="G714" s="3"/>
      <c r="H714" s="3"/>
      <c r="I714" s="7"/>
      <c r="J714" s="1"/>
      <c r="K714" s="3"/>
      <c r="L714" s="3"/>
      <c r="M714" s="3"/>
      <c r="N714" s="3"/>
      <c r="O714" s="3"/>
      <c r="P714" s="3"/>
      <c r="Q714" s="3"/>
      <c r="R714" s="3"/>
      <c r="S714" s="3"/>
      <c r="T714" s="8"/>
      <c r="U714" s="3"/>
      <c r="V714" s="3"/>
      <c r="W714" s="3"/>
      <c r="X714" s="3"/>
      <c r="Y714" s="3"/>
      <c r="Z714" s="3"/>
    </row>
    <row r="715" ht="11.25" customHeight="1">
      <c r="A715" s="7"/>
      <c r="B715" s="14"/>
      <c r="C715" s="7"/>
      <c r="D715" s="7"/>
      <c r="E715" s="7"/>
      <c r="F715" s="3"/>
      <c r="G715" s="3"/>
      <c r="H715" s="3"/>
      <c r="I715" s="7"/>
      <c r="J715" s="1"/>
      <c r="K715" s="3"/>
      <c r="L715" s="3"/>
      <c r="M715" s="3"/>
      <c r="N715" s="3"/>
      <c r="O715" s="3"/>
      <c r="P715" s="3"/>
      <c r="Q715" s="3"/>
      <c r="R715" s="3"/>
      <c r="S715" s="3"/>
      <c r="T715" s="8"/>
      <c r="U715" s="3"/>
      <c r="V715" s="3"/>
      <c r="W715" s="3"/>
      <c r="X715" s="3"/>
      <c r="Y715" s="3"/>
      <c r="Z715" s="3"/>
    </row>
    <row r="716" ht="11.25" customHeight="1">
      <c r="A716" s="7"/>
      <c r="B716" s="14"/>
      <c r="C716" s="7"/>
      <c r="D716" s="7"/>
      <c r="E716" s="7"/>
      <c r="F716" s="3"/>
      <c r="G716" s="3"/>
      <c r="H716" s="3"/>
      <c r="I716" s="7"/>
      <c r="J716" s="1"/>
      <c r="K716" s="3"/>
      <c r="L716" s="3"/>
      <c r="M716" s="3"/>
      <c r="N716" s="3"/>
      <c r="O716" s="3"/>
      <c r="P716" s="3"/>
      <c r="Q716" s="3"/>
      <c r="R716" s="3"/>
      <c r="S716" s="3"/>
      <c r="T716" s="8"/>
      <c r="U716" s="3"/>
      <c r="V716" s="3"/>
      <c r="W716" s="3"/>
      <c r="X716" s="3"/>
      <c r="Y716" s="3"/>
      <c r="Z716" s="3"/>
    </row>
    <row r="717" ht="11.25" customHeight="1">
      <c r="A717" s="7"/>
      <c r="B717" s="14"/>
      <c r="C717" s="7"/>
      <c r="D717" s="7"/>
      <c r="E717" s="7"/>
      <c r="F717" s="3"/>
      <c r="G717" s="3"/>
      <c r="H717" s="3"/>
      <c r="I717" s="7"/>
      <c r="J717" s="1"/>
      <c r="K717" s="3"/>
      <c r="L717" s="3"/>
      <c r="M717" s="3"/>
      <c r="N717" s="3"/>
      <c r="O717" s="3"/>
      <c r="P717" s="3"/>
      <c r="Q717" s="3"/>
      <c r="R717" s="3"/>
      <c r="S717" s="3"/>
      <c r="T717" s="8"/>
      <c r="U717" s="3"/>
      <c r="V717" s="3"/>
      <c r="W717" s="3"/>
      <c r="X717" s="3"/>
      <c r="Y717" s="3"/>
      <c r="Z717" s="3"/>
    </row>
    <row r="718" ht="11.25" customHeight="1">
      <c r="A718" s="7"/>
      <c r="B718" s="14"/>
      <c r="C718" s="7"/>
      <c r="D718" s="7"/>
      <c r="E718" s="7"/>
      <c r="F718" s="3"/>
      <c r="G718" s="3"/>
      <c r="H718" s="3"/>
      <c r="I718" s="7"/>
      <c r="J718" s="1"/>
      <c r="K718" s="3"/>
      <c r="L718" s="3"/>
      <c r="M718" s="3"/>
      <c r="N718" s="3"/>
      <c r="O718" s="3"/>
      <c r="P718" s="3"/>
      <c r="Q718" s="3"/>
      <c r="R718" s="3"/>
      <c r="S718" s="3"/>
      <c r="T718" s="8"/>
      <c r="U718" s="3"/>
      <c r="V718" s="3"/>
      <c r="W718" s="3"/>
      <c r="X718" s="3"/>
      <c r="Y718" s="3"/>
      <c r="Z718" s="3"/>
    </row>
    <row r="719" ht="11.25" customHeight="1">
      <c r="A719" s="7"/>
      <c r="B719" s="14"/>
      <c r="C719" s="7"/>
      <c r="D719" s="7"/>
      <c r="E719" s="7"/>
      <c r="F719" s="3"/>
      <c r="G719" s="3"/>
      <c r="H719" s="3"/>
      <c r="I719" s="7"/>
      <c r="J719" s="1"/>
      <c r="K719" s="3"/>
      <c r="L719" s="3"/>
      <c r="M719" s="3"/>
      <c r="N719" s="3"/>
      <c r="O719" s="3"/>
      <c r="P719" s="3"/>
      <c r="Q719" s="3"/>
      <c r="R719" s="3"/>
      <c r="S719" s="3"/>
      <c r="T719" s="8"/>
      <c r="U719" s="3"/>
      <c r="V719" s="3"/>
      <c r="W719" s="3"/>
      <c r="X719" s="3"/>
      <c r="Y719" s="3"/>
      <c r="Z719" s="3"/>
    </row>
    <row r="720" ht="11.25" customHeight="1">
      <c r="A720" s="7"/>
      <c r="B720" s="14"/>
      <c r="C720" s="7"/>
      <c r="D720" s="7"/>
      <c r="E720" s="7"/>
      <c r="F720" s="3"/>
      <c r="G720" s="3"/>
      <c r="H720" s="3"/>
      <c r="I720" s="7"/>
      <c r="J720" s="1"/>
      <c r="K720" s="3"/>
      <c r="L720" s="3"/>
      <c r="M720" s="3"/>
      <c r="N720" s="3"/>
      <c r="O720" s="3"/>
      <c r="P720" s="3"/>
      <c r="Q720" s="3"/>
      <c r="R720" s="3"/>
      <c r="S720" s="3"/>
      <c r="T720" s="8"/>
      <c r="U720" s="3"/>
      <c r="V720" s="3"/>
      <c r="W720" s="3"/>
      <c r="X720" s="3"/>
      <c r="Y720" s="3"/>
      <c r="Z720" s="3"/>
    </row>
    <row r="721" ht="11.25" customHeight="1">
      <c r="A721" s="7"/>
      <c r="B721" s="14"/>
      <c r="C721" s="7"/>
      <c r="D721" s="7"/>
      <c r="E721" s="7"/>
      <c r="F721" s="3"/>
      <c r="G721" s="3"/>
      <c r="H721" s="3"/>
      <c r="I721" s="7"/>
      <c r="J721" s="1"/>
      <c r="K721" s="3"/>
      <c r="L721" s="3"/>
      <c r="M721" s="3"/>
      <c r="N721" s="3"/>
      <c r="O721" s="3"/>
      <c r="P721" s="3"/>
      <c r="Q721" s="3"/>
      <c r="R721" s="3"/>
      <c r="S721" s="3"/>
      <c r="T721" s="8"/>
      <c r="U721" s="3"/>
      <c r="V721" s="3"/>
      <c r="W721" s="3"/>
      <c r="X721" s="3"/>
      <c r="Y721" s="3"/>
      <c r="Z721" s="3"/>
    </row>
    <row r="722" ht="11.25" customHeight="1">
      <c r="A722" s="7"/>
      <c r="B722" s="14"/>
      <c r="C722" s="7"/>
      <c r="D722" s="7"/>
      <c r="E722" s="7"/>
      <c r="F722" s="3"/>
      <c r="G722" s="3"/>
      <c r="H722" s="3"/>
      <c r="I722" s="7"/>
      <c r="J722" s="1"/>
      <c r="K722" s="3"/>
      <c r="L722" s="3"/>
      <c r="M722" s="3"/>
      <c r="N722" s="3"/>
      <c r="O722" s="3"/>
      <c r="P722" s="3"/>
      <c r="Q722" s="3"/>
      <c r="R722" s="3"/>
      <c r="S722" s="3"/>
      <c r="T722" s="8"/>
      <c r="U722" s="3"/>
      <c r="V722" s="3"/>
      <c r="W722" s="3"/>
      <c r="X722" s="3"/>
      <c r="Y722" s="3"/>
      <c r="Z722" s="3"/>
    </row>
    <row r="723" ht="11.25" customHeight="1">
      <c r="A723" s="7"/>
      <c r="B723" s="14"/>
      <c r="C723" s="7"/>
      <c r="D723" s="7"/>
      <c r="E723" s="7"/>
      <c r="F723" s="3"/>
      <c r="G723" s="3"/>
      <c r="H723" s="3"/>
      <c r="I723" s="7"/>
      <c r="J723" s="1"/>
      <c r="K723" s="3"/>
      <c r="L723" s="3"/>
      <c r="M723" s="3"/>
      <c r="N723" s="3"/>
      <c r="O723" s="3"/>
      <c r="P723" s="3"/>
      <c r="Q723" s="3"/>
      <c r="R723" s="3"/>
      <c r="S723" s="3"/>
      <c r="T723" s="8"/>
      <c r="U723" s="3"/>
      <c r="V723" s="3"/>
      <c r="W723" s="3"/>
      <c r="X723" s="3"/>
      <c r="Y723" s="3"/>
      <c r="Z723" s="3"/>
    </row>
    <row r="724" ht="11.25" customHeight="1">
      <c r="A724" s="7"/>
      <c r="B724" s="14"/>
      <c r="C724" s="7"/>
      <c r="D724" s="7"/>
      <c r="E724" s="7"/>
      <c r="F724" s="3"/>
      <c r="G724" s="3"/>
      <c r="H724" s="3"/>
      <c r="I724" s="7"/>
      <c r="J724" s="1"/>
      <c r="K724" s="3"/>
      <c r="L724" s="3"/>
      <c r="M724" s="3"/>
      <c r="N724" s="3"/>
      <c r="O724" s="3"/>
      <c r="P724" s="3"/>
      <c r="Q724" s="3"/>
      <c r="R724" s="3"/>
      <c r="S724" s="3"/>
      <c r="T724" s="8"/>
      <c r="U724" s="3"/>
      <c r="V724" s="3"/>
      <c r="W724" s="3"/>
      <c r="X724" s="3"/>
      <c r="Y724" s="3"/>
      <c r="Z724" s="3"/>
    </row>
    <row r="725" ht="11.25" customHeight="1">
      <c r="A725" s="7"/>
      <c r="B725" s="14"/>
      <c r="C725" s="7"/>
      <c r="D725" s="7"/>
      <c r="E725" s="7"/>
      <c r="F725" s="3"/>
      <c r="G725" s="3"/>
      <c r="H725" s="3"/>
      <c r="I725" s="7"/>
      <c r="J725" s="1"/>
      <c r="K725" s="3"/>
      <c r="L725" s="3"/>
      <c r="M725" s="3"/>
      <c r="N725" s="3"/>
      <c r="O725" s="3"/>
      <c r="P725" s="3"/>
      <c r="Q725" s="3"/>
      <c r="R725" s="3"/>
      <c r="S725" s="3"/>
      <c r="T725" s="8"/>
      <c r="U725" s="3"/>
      <c r="V725" s="3"/>
      <c r="W725" s="3"/>
      <c r="X725" s="3"/>
      <c r="Y725" s="3"/>
      <c r="Z725" s="3"/>
    </row>
    <row r="726" ht="11.25" customHeight="1">
      <c r="A726" s="7"/>
      <c r="B726" s="14"/>
      <c r="C726" s="7"/>
      <c r="D726" s="7"/>
      <c r="E726" s="7"/>
      <c r="F726" s="3"/>
      <c r="G726" s="3"/>
      <c r="H726" s="3"/>
      <c r="I726" s="7"/>
      <c r="J726" s="1"/>
      <c r="K726" s="3"/>
      <c r="L726" s="3"/>
      <c r="M726" s="3"/>
      <c r="N726" s="3"/>
      <c r="O726" s="3"/>
      <c r="P726" s="3"/>
      <c r="Q726" s="3"/>
      <c r="R726" s="3"/>
      <c r="S726" s="3"/>
      <c r="T726" s="8"/>
      <c r="U726" s="3"/>
      <c r="V726" s="3"/>
      <c r="W726" s="3"/>
      <c r="X726" s="3"/>
      <c r="Y726" s="3"/>
      <c r="Z726" s="3"/>
    </row>
    <row r="727" ht="11.25" customHeight="1">
      <c r="A727" s="7"/>
      <c r="B727" s="14"/>
      <c r="C727" s="7"/>
      <c r="D727" s="7"/>
      <c r="E727" s="7"/>
      <c r="F727" s="3"/>
      <c r="G727" s="3"/>
      <c r="H727" s="3"/>
      <c r="I727" s="7"/>
      <c r="J727" s="1"/>
      <c r="K727" s="3"/>
      <c r="L727" s="3"/>
      <c r="M727" s="3"/>
      <c r="N727" s="3"/>
      <c r="O727" s="3"/>
      <c r="P727" s="3"/>
      <c r="Q727" s="3"/>
      <c r="R727" s="3"/>
      <c r="S727" s="3"/>
      <c r="T727" s="8"/>
      <c r="U727" s="3"/>
      <c r="V727" s="3"/>
      <c r="W727" s="3"/>
      <c r="X727" s="3"/>
      <c r="Y727" s="3"/>
      <c r="Z727" s="3"/>
    </row>
    <row r="728" ht="11.25" customHeight="1">
      <c r="A728" s="7"/>
      <c r="B728" s="14"/>
      <c r="C728" s="7"/>
      <c r="D728" s="7"/>
      <c r="E728" s="7"/>
      <c r="F728" s="3"/>
      <c r="G728" s="3"/>
      <c r="H728" s="3"/>
      <c r="I728" s="7"/>
      <c r="J728" s="1"/>
      <c r="K728" s="3"/>
      <c r="L728" s="3"/>
      <c r="M728" s="3"/>
      <c r="N728" s="3"/>
      <c r="O728" s="3"/>
      <c r="P728" s="3"/>
      <c r="Q728" s="3"/>
      <c r="R728" s="3"/>
      <c r="S728" s="3"/>
      <c r="T728" s="8"/>
      <c r="U728" s="3"/>
      <c r="V728" s="3"/>
      <c r="W728" s="3"/>
      <c r="X728" s="3"/>
      <c r="Y728" s="3"/>
      <c r="Z728" s="3"/>
    </row>
    <row r="729" ht="11.25" customHeight="1">
      <c r="A729" s="7"/>
      <c r="B729" s="14"/>
      <c r="C729" s="7"/>
      <c r="D729" s="7"/>
      <c r="E729" s="7"/>
      <c r="F729" s="3"/>
      <c r="G729" s="3"/>
      <c r="H729" s="3"/>
      <c r="I729" s="7"/>
      <c r="J729" s="1"/>
      <c r="K729" s="3"/>
      <c r="L729" s="3"/>
      <c r="M729" s="3"/>
      <c r="N729" s="3"/>
      <c r="O729" s="3"/>
      <c r="P729" s="3"/>
      <c r="Q729" s="3"/>
      <c r="R729" s="3"/>
      <c r="S729" s="3"/>
      <c r="T729" s="8"/>
      <c r="U729" s="3"/>
      <c r="V729" s="3"/>
      <c r="W729" s="3"/>
      <c r="X729" s="3"/>
      <c r="Y729" s="3"/>
      <c r="Z729" s="3"/>
    </row>
    <row r="730" ht="11.25" customHeight="1">
      <c r="A730" s="7"/>
      <c r="B730" s="14"/>
      <c r="C730" s="7"/>
      <c r="D730" s="7"/>
      <c r="E730" s="7"/>
      <c r="F730" s="3"/>
      <c r="G730" s="3"/>
      <c r="H730" s="3"/>
      <c r="I730" s="7"/>
      <c r="J730" s="1"/>
      <c r="K730" s="3"/>
      <c r="L730" s="3"/>
      <c r="M730" s="3"/>
      <c r="N730" s="3"/>
      <c r="O730" s="3"/>
      <c r="P730" s="3"/>
      <c r="Q730" s="3"/>
      <c r="R730" s="3"/>
      <c r="S730" s="3"/>
      <c r="T730" s="8"/>
      <c r="U730" s="3"/>
      <c r="V730" s="3"/>
      <c r="W730" s="3"/>
      <c r="X730" s="3"/>
      <c r="Y730" s="3"/>
      <c r="Z730" s="3"/>
    </row>
    <row r="731" ht="11.25" customHeight="1">
      <c r="A731" s="7"/>
      <c r="B731" s="14"/>
      <c r="C731" s="7"/>
      <c r="D731" s="7"/>
      <c r="E731" s="7"/>
      <c r="F731" s="3"/>
      <c r="G731" s="3"/>
      <c r="H731" s="3"/>
      <c r="I731" s="7"/>
      <c r="J731" s="1"/>
      <c r="K731" s="3"/>
      <c r="L731" s="3"/>
      <c r="M731" s="3"/>
      <c r="N731" s="3"/>
      <c r="O731" s="3"/>
      <c r="P731" s="3"/>
      <c r="Q731" s="3"/>
      <c r="R731" s="3"/>
      <c r="S731" s="3"/>
      <c r="T731" s="8"/>
      <c r="U731" s="3"/>
      <c r="V731" s="3"/>
      <c r="W731" s="3"/>
      <c r="X731" s="3"/>
      <c r="Y731" s="3"/>
      <c r="Z731" s="3"/>
    </row>
    <row r="732" ht="11.25" customHeight="1">
      <c r="A732" s="7"/>
      <c r="B732" s="14"/>
      <c r="C732" s="7"/>
      <c r="D732" s="7"/>
      <c r="E732" s="7"/>
      <c r="F732" s="3"/>
      <c r="G732" s="3"/>
      <c r="H732" s="3"/>
      <c r="I732" s="7"/>
      <c r="J732" s="1"/>
      <c r="K732" s="3"/>
      <c r="L732" s="3"/>
      <c r="M732" s="3"/>
      <c r="N732" s="3"/>
      <c r="O732" s="3"/>
      <c r="P732" s="3"/>
      <c r="Q732" s="3"/>
      <c r="R732" s="3"/>
      <c r="S732" s="3"/>
      <c r="T732" s="8"/>
      <c r="U732" s="3"/>
      <c r="V732" s="3"/>
      <c r="W732" s="3"/>
      <c r="X732" s="3"/>
      <c r="Y732" s="3"/>
      <c r="Z732" s="3"/>
    </row>
    <row r="733" ht="11.25" customHeight="1">
      <c r="A733" s="7"/>
      <c r="B733" s="14"/>
      <c r="C733" s="7"/>
      <c r="D733" s="7"/>
      <c r="E733" s="7"/>
      <c r="F733" s="3"/>
      <c r="G733" s="3"/>
      <c r="H733" s="3"/>
      <c r="I733" s="7"/>
      <c r="J733" s="1"/>
      <c r="K733" s="3"/>
      <c r="L733" s="3"/>
      <c r="M733" s="3"/>
      <c r="N733" s="3"/>
      <c r="O733" s="3"/>
      <c r="P733" s="3"/>
      <c r="Q733" s="3"/>
      <c r="R733" s="3"/>
      <c r="S733" s="3"/>
      <c r="T733" s="8"/>
      <c r="U733" s="3"/>
      <c r="V733" s="3"/>
      <c r="W733" s="3"/>
      <c r="X733" s="3"/>
      <c r="Y733" s="3"/>
      <c r="Z733" s="3"/>
    </row>
    <row r="734" ht="11.25" customHeight="1">
      <c r="A734" s="7"/>
      <c r="B734" s="14"/>
      <c r="C734" s="7"/>
      <c r="D734" s="7"/>
      <c r="E734" s="7"/>
      <c r="F734" s="3"/>
      <c r="G734" s="3"/>
      <c r="H734" s="3"/>
      <c r="I734" s="7"/>
      <c r="J734" s="1"/>
      <c r="K734" s="3"/>
      <c r="L734" s="3"/>
      <c r="M734" s="3"/>
      <c r="N734" s="3"/>
      <c r="O734" s="3"/>
      <c r="P734" s="3"/>
      <c r="Q734" s="3"/>
      <c r="R734" s="3"/>
      <c r="S734" s="3"/>
      <c r="T734" s="8"/>
      <c r="U734" s="3"/>
      <c r="V734" s="3"/>
      <c r="W734" s="3"/>
      <c r="X734" s="3"/>
      <c r="Y734" s="3"/>
      <c r="Z734" s="3"/>
    </row>
    <row r="735" ht="11.25" customHeight="1">
      <c r="A735" s="7"/>
      <c r="B735" s="14"/>
      <c r="C735" s="7"/>
      <c r="D735" s="7"/>
      <c r="E735" s="7"/>
      <c r="F735" s="3"/>
      <c r="G735" s="3"/>
      <c r="H735" s="3"/>
      <c r="I735" s="7"/>
      <c r="J735" s="1"/>
      <c r="K735" s="3"/>
      <c r="L735" s="3"/>
      <c r="M735" s="3"/>
      <c r="N735" s="3"/>
      <c r="O735" s="3"/>
      <c r="P735" s="3"/>
      <c r="Q735" s="3"/>
      <c r="R735" s="3"/>
      <c r="S735" s="3"/>
      <c r="T735" s="8"/>
      <c r="U735" s="3"/>
      <c r="V735" s="3"/>
      <c r="W735" s="3"/>
      <c r="X735" s="3"/>
      <c r="Y735" s="3"/>
      <c r="Z735" s="3"/>
    </row>
    <row r="736" ht="11.25" customHeight="1">
      <c r="A736" s="7"/>
      <c r="B736" s="14"/>
      <c r="C736" s="7"/>
      <c r="D736" s="7"/>
      <c r="E736" s="7"/>
      <c r="F736" s="3"/>
      <c r="G736" s="3"/>
      <c r="H736" s="3"/>
      <c r="I736" s="7"/>
      <c r="J736" s="1"/>
      <c r="K736" s="3"/>
      <c r="L736" s="3"/>
      <c r="M736" s="3"/>
      <c r="N736" s="3"/>
      <c r="O736" s="3"/>
      <c r="P736" s="3"/>
      <c r="Q736" s="3"/>
      <c r="R736" s="3"/>
      <c r="S736" s="3"/>
      <c r="T736" s="8"/>
      <c r="U736" s="3"/>
      <c r="V736" s="3"/>
      <c r="W736" s="3"/>
      <c r="X736" s="3"/>
      <c r="Y736" s="3"/>
      <c r="Z736" s="3"/>
    </row>
    <row r="737" ht="11.25" customHeight="1">
      <c r="A737" s="7"/>
      <c r="B737" s="14"/>
      <c r="C737" s="7"/>
      <c r="D737" s="7"/>
      <c r="E737" s="7"/>
      <c r="F737" s="3"/>
      <c r="G737" s="3"/>
      <c r="H737" s="3"/>
      <c r="I737" s="7"/>
      <c r="J737" s="1"/>
      <c r="K737" s="3"/>
      <c r="L737" s="3"/>
      <c r="M737" s="3"/>
      <c r="N737" s="3"/>
      <c r="O737" s="3"/>
      <c r="P737" s="3"/>
      <c r="Q737" s="3"/>
      <c r="R737" s="3"/>
      <c r="S737" s="3"/>
      <c r="T737" s="8"/>
      <c r="U737" s="3"/>
      <c r="V737" s="3"/>
      <c r="W737" s="3"/>
      <c r="X737" s="3"/>
      <c r="Y737" s="3"/>
      <c r="Z737" s="3"/>
    </row>
    <row r="738" ht="11.25" customHeight="1">
      <c r="A738" s="7"/>
      <c r="B738" s="14"/>
      <c r="C738" s="7"/>
      <c r="D738" s="7"/>
      <c r="E738" s="7"/>
      <c r="F738" s="3"/>
      <c r="G738" s="3"/>
      <c r="H738" s="3"/>
      <c r="I738" s="7"/>
      <c r="J738" s="1"/>
      <c r="K738" s="3"/>
      <c r="L738" s="3"/>
      <c r="M738" s="3"/>
      <c r="N738" s="3"/>
      <c r="O738" s="3"/>
      <c r="P738" s="3"/>
      <c r="Q738" s="3"/>
      <c r="R738" s="3"/>
      <c r="S738" s="3"/>
      <c r="T738" s="8"/>
      <c r="U738" s="3"/>
      <c r="V738" s="3"/>
      <c r="W738" s="3"/>
      <c r="X738" s="3"/>
      <c r="Y738" s="3"/>
      <c r="Z738" s="3"/>
    </row>
    <row r="739" ht="11.25" customHeight="1">
      <c r="A739" s="7"/>
      <c r="B739" s="14"/>
      <c r="C739" s="7"/>
      <c r="D739" s="7"/>
      <c r="E739" s="7"/>
      <c r="F739" s="3"/>
      <c r="G739" s="3"/>
      <c r="H739" s="3"/>
      <c r="I739" s="7"/>
      <c r="J739" s="1"/>
      <c r="K739" s="3"/>
      <c r="L739" s="3"/>
      <c r="M739" s="3"/>
      <c r="N739" s="3"/>
      <c r="O739" s="3"/>
      <c r="P739" s="3"/>
      <c r="Q739" s="3"/>
      <c r="R739" s="3"/>
      <c r="S739" s="3"/>
      <c r="T739" s="8"/>
      <c r="U739" s="3"/>
      <c r="V739" s="3"/>
      <c r="W739" s="3"/>
      <c r="X739" s="3"/>
      <c r="Y739" s="3"/>
      <c r="Z739" s="3"/>
    </row>
    <row r="740" ht="11.25" customHeight="1">
      <c r="A740" s="7"/>
      <c r="B740" s="14"/>
      <c r="C740" s="7"/>
      <c r="D740" s="7"/>
      <c r="E740" s="7"/>
      <c r="F740" s="3"/>
      <c r="G740" s="3"/>
      <c r="H740" s="3"/>
      <c r="I740" s="7"/>
      <c r="J740" s="1"/>
      <c r="K740" s="3"/>
      <c r="L740" s="3"/>
      <c r="M740" s="3"/>
      <c r="N740" s="3"/>
      <c r="O740" s="3"/>
      <c r="P740" s="3"/>
      <c r="Q740" s="3"/>
      <c r="R740" s="3"/>
      <c r="S740" s="3"/>
      <c r="T740" s="8"/>
      <c r="U740" s="3"/>
      <c r="V740" s="3"/>
      <c r="W740" s="3"/>
      <c r="X740" s="3"/>
      <c r="Y740" s="3"/>
      <c r="Z740" s="3"/>
    </row>
    <row r="741" ht="11.25" customHeight="1">
      <c r="A741" s="7"/>
      <c r="B741" s="14"/>
      <c r="C741" s="7"/>
      <c r="D741" s="7"/>
      <c r="E741" s="7"/>
      <c r="F741" s="3"/>
      <c r="G741" s="3"/>
      <c r="H741" s="3"/>
      <c r="I741" s="7"/>
      <c r="J741" s="1"/>
      <c r="K741" s="3"/>
      <c r="L741" s="3"/>
      <c r="M741" s="3"/>
      <c r="N741" s="3"/>
      <c r="O741" s="3"/>
      <c r="P741" s="3"/>
      <c r="Q741" s="3"/>
      <c r="R741" s="3"/>
      <c r="S741" s="3"/>
      <c r="T741" s="8"/>
      <c r="U741" s="3"/>
      <c r="V741" s="3"/>
      <c r="W741" s="3"/>
      <c r="X741" s="3"/>
      <c r="Y741" s="3"/>
      <c r="Z741" s="3"/>
    </row>
    <row r="742" ht="11.25" customHeight="1">
      <c r="A742" s="7"/>
      <c r="B742" s="14"/>
      <c r="C742" s="7"/>
      <c r="D742" s="7"/>
      <c r="E742" s="7"/>
      <c r="F742" s="3"/>
      <c r="G742" s="3"/>
      <c r="H742" s="3"/>
      <c r="I742" s="7"/>
      <c r="J742" s="1"/>
      <c r="K742" s="3"/>
      <c r="L742" s="3"/>
      <c r="M742" s="3"/>
      <c r="N742" s="3"/>
      <c r="O742" s="3"/>
      <c r="P742" s="3"/>
      <c r="Q742" s="3"/>
      <c r="R742" s="3"/>
      <c r="S742" s="3"/>
      <c r="T742" s="8"/>
      <c r="U742" s="3"/>
      <c r="V742" s="3"/>
      <c r="W742" s="3"/>
      <c r="X742" s="3"/>
      <c r="Y742" s="3"/>
      <c r="Z742" s="3"/>
    </row>
    <row r="743" ht="11.25" customHeight="1">
      <c r="A743" s="7"/>
      <c r="B743" s="14"/>
      <c r="C743" s="7"/>
      <c r="D743" s="7"/>
      <c r="E743" s="7"/>
      <c r="F743" s="3"/>
      <c r="G743" s="3"/>
      <c r="H743" s="3"/>
      <c r="I743" s="7"/>
      <c r="J743" s="1"/>
      <c r="K743" s="3"/>
      <c r="L743" s="3"/>
      <c r="M743" s="3"/>
      <c r="N743" s="3"/>
      <c r="O743" s="3"/>
      <c r="P743" s="3"/>
      <c r="Q743" s="3"/>
      <c r="R743" s="3"/>
      <c r="S743" s="3"/>
      <c r="T743" s="8"/>
      <c r="U743" s="3"/>
      <c r="V743" s="3"/>
      <c r="W743" s="3"/>
      <c r="X743" s="3"/>
      <c r="Y743" s="3"/>
      <c r="Z743" s="3"/>
    </row>
    <row r="744" ht="11.25" customHeight="1">
      <c r="A744" s="7"/>
      <c r="B744" s="14"/>
      <c r="C744" s="7"/>
      <c r="D744" s="7"/>
      <c r="E744" s="7"/>
      <c r="F744" s="3"/>
      <c r="G744" s="3"/>
      <c r="H744" s="3"/>
      <c r="I744" s="7"/>
      <c r="J744" s="1"/>
      <c r="K744" s="3"/>
      <c r="L744" s="3"/>
      <c r="M744" s="3"/>
      <c r="N744" s="3"/>
      <c r="O744" s="3"/>
      <c r="P744" s="3"/>
      <c r="Q744" s="3"/>
      <c r="R744" s="3"/>
      <c r="S744" s="3"/>
      <c r="T744" s="8"/>
      <c r="U744" s="3"/>
      <c r="V744" s="3"/>
      <c r="W744" s="3"/>
      <c r="X744" s="3"/>
      <c r="Y744" s="3"/>
      <c r="Z744" s="3"/>
    </row>
    <row r="745" ht="11.25" customHeight="1">
      <c r="A745" s="7"/>
      <c r="B745" s="14"/>
      <c r="C745" s="7"/>
      <c r="D745" s="7"/>
      <c r="E745" s="7"/>
      <c r="F745" s="3"/>
      <c r="G745" s="3"/>
      <c r="H745" s="3"/>
      <c r="I745" s="7"/>
      <c r="J745" s="1"/>
      <c r="K745" s="3"/>
      <c r="L745" s="3"/>
      <c r="M745" s="3"/>
      <c r="N745" s="3"/>
      <c r="O745" s="3"/>
      <c r="P745" s="3"/>
      <c r="Q745" s="3"/>
      <c r="R745" s="3"/>
      <c r="S745" s="3"/>
      <c r="T745" s="8"/>
      <c r="U745" s="3"/>
      <c r="V745" s="3"/>
      <c r="W745" s="3"/>
      <c r="X745" s="3"/>
      <c r="Y745" s="3"/>
      <c r="Z745" s="3"/>
    </row>
    <row r="746" ht="11.25" customHeight="1">
      <c r="A746" s="7"/>
      <c r="B746" s="14"/>
      <c r="C746" s="7"/>
      <c r="D746" s="7"/>
      <c r="E746" s="7"/>
      <c r="F746" s="3"/>
      <c r="G746" s="3"/>
      <c r="H746" s="3"/>
      <c r="I746" s="7"/>
      <c r="J746" s="1"/>
      <c r="K746" s="3"/>
      <c r="L746" s="3"/>
      <c r="M746" s="3"/>
      <c r="N746" s="3"/>
      <c r="O746" s="3"/>
      <c r="P746" s="3"/>
      <c r="Q746" s="3"/>
      <c r="R746" s="3"/>
      <c r="S746" s="3"/>
      <c r="T746" s="8"/>
      <c r="U746" s="3"/>
      <c r="V746" s="3"/>
      <c r="W746" s="3"/>
      <c r="X746" s="3"/>
      <c r="Y746" s="3"/>
      <c r="Z746" s="3"/>
    </row>
    <row r="747" ht="11.25" customHeight="1">
      <c r="A747" s="7"/>
      <c r="B747" s="14"/>
      <c r="C747" s="7"/>
      <c r="D747" s="7"/>
      <c r="E747" s="7"/>
      <c r="F747" s="3"/>
      <c r="G747" s="3"/>
      <c r="H747" s="3"/>
      <c r="I747" s="7"/>
      <c r="J747" s="1"/>
      <c r="K747" s="3"/>
      <c r="L747" s="3"/>
      <c r="M747" s="3"/>
      <c r="N747" s="3"/>
      <c r="O747" s="3"/>
      <c r="P747" s="3"/>
      <c r="Q747" s="3"/>
      <c r="R747" s="3"/>
      <c r="S747" s="3"/>
      <c r="T747" s="8"/>
      <c r="U747" s="3"/>
      <c r="V747" s="3"/>
      <c r="W747" s="3"/>
      <c r="X747" s="3"/>
      <c r="Y747" s="3"/>
      <c r="Z747" s="3"/>
    </row>
    <row r="748" ht="11.25" customHeight="1">
      <c r="A748" s="7"/>
      <c r="B748" s="14"/>
      <c r="C748" s="7"/>
      <c r="D748" s="7"/>
      <c r="E748" s="7"/>
      <c r="F748" s="3"/>
      <c r="G748" s="3"/>
      <c r="H748" s="3"/>
      <c r="I748" s="7"/>
      <c r="J748" s="1"/>
      <c r="K748" s="3"/>
      <c r="L748" s="3"/>
      <c r="M748" s="3"/>
      <c r="N748" s="3"/>
      <c r="O748" s="3"/>
      <c r="P748" s="3"/>
      <c r="Q748" s="3"/>
      <c r="R748" s="3"/>
      <c r="S748" s="3"/>
      <c r="T748" s="8"/>
      <c r="U748" s="3"/>
      <c r="V748" s="3"/>
      <c r="W748" s="3"/>
      <c r="X748" s="3"/>
      <c r="Y748" s="3"/>
      <c r="Z748" s="3"/>
    </row>
    <row r="749" ht="11.25" customHeight="1">
      <c r="A749" s="7"/>
      <c r="B749" s="14"/>
      <c r="C749" s="7"/>
      <c r="D749" s="7"/>
      <c r="E749" s="7"/>
      <c r="F749" s="3"/>
      <c r="G749" s="3"/>
      <c r="H749" s="3"/>
      <c r="I749" s="7"/>
      <c r="J749" s="1"/>
      <c r="K749" s="3"/>
      <c r="L749" s="3"/>
      <c r="M749" s="3"/>
      <c r="N749" s="3"/>
      <c r="O749" s="3"/>
      <c r="P749" s="3"/>
      <c r="Q749" s="3"/>
      <c r="R749" s="3"/>
      <c r="S749" s="3"/>
      <c r="T749" s="8"/>
      <c r="U749" s="3"/>
      <c r="V749" s="3"/>
      <c r="W749" s="3"/>
      <c r="X749" s="3"/>
      <c r="Y749" s="3"/>
      <c r="Z749" s="3"/>
    </row>
    <row r="750" ht="11.25" customHeight="1">
      <c r="A750" s="7"/>
      <c r="B750" s="14"/>
      <c r="C750" s="7"/>
      <c r="D750" s="7"/>
      <c r="E750" s="7"/>
      <c r="F750" s="3"/>
      <c r="G750" s="3"/>
      <c r="H750" s="3"/>
      <c r="I750" s="7"/>
      <c r="J750" s="1"/>
      <c r="K750" s="3"/>
      <c r="L750" s="3"/>
      <c r="M750" s="3"/>
      <c r="N750" s="3"/>
      <c r="O750" s="3"/>
      <c r="P750" s="3"/>
      <c r="Q750" s="3"/>
      <c r="R750" s="3"/>
      <c r="S750" s="3"/>
      <c r="T750" s="8"/>
      <c r="U750" s="3"/>
      <c r="V750" s="3"/>
      <c r="W750" s="3"/>
      <c r="X750" s="3"/>
      <c r="Y750" s="3"/>
      <c r="Z750" s="3"/>
    </row>
    <row r="751" ht="11.25" customHeight="1">
      <c r="A751" s="7"/>
      <c r="B751" s="14"/>
      <c r="C751" s="7"/>
      <c r="D751" s="7"/>
      <c r="E751" s="7"/>
      <c r="F751" s="3"/>
      <c r="G751" s="3"/>
      <c r="H751" s="3"/>
      <c r="I751" s="7"/>
      <c r="J751" s="1"/>
      <c r="K751" s="3"/>
      <c r="L751" s="3"/>
      <c r="M751" s="3"/>
      <c r="N751" s="3"/>
      <c r="O751" s="3"/>
      <c r="P751" s="3"/>
      <c r="Q751" s="3"/>
      <c r="R751" s="3"/>
      <c r="S751" s="3"/>
      <c r="T751" s="8"/>
      <c r="U751" s="3"/>
      <c r="V751" s="3"/>
      <c r="W751" s="3"/>
      <c r="X751" s="3"/>
      <c r="Y751" s="3"/>
      <c r="Z751" s="3"/>
    </row>
    <row r="752" ht="11.25" customHeight="1">
      <c r="A752" s="7"/>
      <c r="B752" s="14"/>
      <c r="C752" s="7"/>
      <c r="D752" s="7"/>
      <c r="E752" s="7"/>
      <c r="F752" s="3"/>
      <c r="G752" s="3"/>
      <c r="H752" s="3"/>
      <c r="I752" s="7"/>
      <c r="J752" s="1"/>
      <c r="K752" s="3"/>
      <c r="L752" s="3"/>
      <c r="M752" s="3"/>
      <c r="N752" s="3"/>
      <c r="O752" s="3"/>
      <c r="P752" s="3"/>
      <c r="Q752" s="3"/>
      <c r="R752" s="3"/>
      <c r="S752" s="3"/>
      <c r="T752" s="8"/>
      <c r="U752" s="3"/>
      <c r="V752" s="3"/>
      <c r="W752" s="3"/>
      <c r="X752" s="3"/>
      <c r="Y752" s="3"/>
      <c r="Z752" s="3"/>
    </row>
    <row r="753" ht="11.25" customHeight="1">
      <c r="A753" s="7"/>
      <c r="B753" s="14"/>
      <c r="C753" s="7"/>
      <c r="D753" s="7"/>
      <c r="E753" s="7"/>
      <c r="F753" s="3"/>
      <c r="G753" s="3"/>
      <c r="H753" s="3"/>
      <c r="I753" s="7"/>
      <c r="J753" s="1"/>
      <c r="K753" s="3"/>
      <c r="L753" s="3"/>
      <c r="M753" s="3"/>
      <c r="N753" s="3"/>
      <c r="O753" s="3"/>
      <c r="P753" s="3"/>
      <c r="Q753" s="3"/>
      <c r="R753" s="3"/>
      <c r="S753" s="3"/>
      <c r="T753" s="8"/>
      <c r="U753" s="3"/>
      <c r="V753" s="3"/>
      <c r="W753" s="3"/>
      <c r="X753" s="3"/>
      <c r="Y753" s="3"/>
      <c r="Z753" s="3"/>
    </row>
    <row r="754" ht="11.25" customHeight="1">
      <c r="A754" s="7"/>
      <c r="B754" s="14"/>
      <c r="C754" s="7"/>
      <c r="D754" s="7"/>
      <c r="E754" s="7"/>
      <c r="F754" s="3"/>
      <c r="G754" s="3"/>
      <c r="H754" s="3"/>
      <c r="I754" s="7"/>
      <c r="J754" s="1"/>
      <c r="K754" s="3"/>
      <c r="L754" s="3"/>
      <c r="M754" s="3"/>
      <c r="N754" s="3"/>
      <c r="O754" s="3"/>
      <c r="P754" s="3"/>
      <c r="Q754" s="3"/>
      <c r="R754" s="3"/>
      <c r="S754" s="3"/>
      <c r="T754" s="8"/>
      <c r="U754" s="3"/>
      <c r="V754" s="3"/>
      <c r="W754" s="3"/>
      <c r="X754" s="3"/>
      <c r="Y754" s="3"/>
      <c r="Z754" s="3"/>
    </row>
    <row r="755" ht="11.25" customHeight="1">
      <c r="A755" s="7"/>
      <c r="B755" s="14"/>
      <c r="C755" s="7"/>
      <c r="D755" s="7"/>
      <c r="E755" s="7"/>
      <c r="F755" s="3"/>
      <c r="G755" s="3"/>
      <c r="H755" s="3"/>
      <c r="I755" s="7"/>
      <c r="J755" s="1"/>
      <c r="K755" s="3"/>
      <c r="L755" s="3"/>
      <c r="M755" s="3"/>
      <c r="N755" s="3"/>
      <c r="O755" s="3"/>
      <c r="P755" s="3"/>
      <c r="Q755" s="3"/>
      <c r="R755" s="3"/>
      <c r="S755" s="3"/>
      <c r="T755" s="8"/>
      <c r="U755" s="3"/>
      <c r="V755" s="3"/>
      <c r="W755" s="3"/>
      <c r="X755" s="3"/>
      <c r="Y755" s="3"/>
      <c r="Z755" s="3"/>
    </row>
    <row r="756" ht="11.25" customHeight="1">
      <c r="A756" s="7"/>
      <c r="B756" s="14"/>
      <c r="C756" s="7"/>
      <c r="D756" s="7"/>
      <c r="E756" s="7"/>
      <c r="F756" s="3"/>
      <c r="G756" s="3"/>
      <c r="H756" s="3"/>
      <c r="I756" s="7"/>
      <c r="J756" s="1"/>
      <c r="K756" s="3"/>
      <c r="L756" s="3"/>
      <c r="M756" s="3"/>
      <c r="N756" s="3"/>
      <c r="O756" s="3"/>
      <c r="P756" s="3"/>
      <c r="Q756" s="3"/>
      <c r="R756" s="3"/>
      <c r="S756" s="3"/>
      <c r="T756" s="8"/>
      <c r="U756" s="3"/>
      <c r="V756" s="3"/>
      <c r="W756" s="3"/>
      <c r="X756" s="3"/>
      <c r="Y756" s="3"/>
      <c r="Z756" s="3"/>
    </row>
    <row r="757" ht="11.25" customHeight="1">
      <c r="A757" s="7"/>
      <c r="B757" s="14"/>
      <c r="C757" s="7"/>
      <c r="D757" s="7"/>
      <c r="E757" s="7"/>
      <c r="F757" s="3"/>
      <c r="G757" s="3"/>
      <c r="H757" s="3"/>
      <c r="I757" s="7"/>
      <c r="J757" s="1"/>
      <c r="K757" s="3"/>
      <c r="L757" s="3"/>
      <c r="M757" s="3"/>
      <c r="N757" s="3"/>
      <c r="O757" s="3"/>
      <c r="P757" s="3"/>
      <c r="Q757" s="3"/>
      <c r="R757" s="3"/>
      <c r="S757" s="3"/>
      <c r="T757" s="8"/>
      <c r="U757" s="3"/>
      <c r="V757" s="3"/>
      <c r="W757" s="3"/>
      <c r="X757" s="3"/>
      <c r="Y757" s="3"/>
      <c r="Z757" s="3"/>
    </row>
    <row r="758" ht="11.25" customHeight="1">
      <c r="A758" s="7"/>
      <c r="B758" s="14"/>
      <c r="C758" s="7"/>
      <c r="D758" s="7"/>
      <c r="E758" s="7"/>
      <c r="F758" s="3"/>
      <c r="G758" s="3"/>
      <c r="H758" s="3"/>
      <c r="I758" s="7"/>
      <c r="J758" s="1"/>
      <c r="K758" s="3"/>
      <c r="L758" s="3"/>
      <c r="M758" s="3"/>
      <c r="N758" s="3"/>
      <c r="O758" s="3"/>
      <c r="P758" s="3"/>
      <c r="Q758" s="3"/>
      <c r="R758" s="3"/>
      <c r="S758" s="3"/>
      <c r="T758" s="8"/>
      <c r="U758" s="3"/>
      <c r="V758" s="3"/>
      <c r="W758" s="3"/>
      <c r="X758" s="3"/>
      <c r="Y758" s="3"/>
      <c r="Z758" s="3"/>
    </row>
    <row r="759" ht="11.25" customHeight="1">
      <c r="A759" s="7"/>
      <c r="B759" s="14"/>
      <c r="C759" s="7"/>
      <c r="D759" s="7"/>
      <c r="E759" s="7"/>
      <c r="F759" s="3"/>
      <c r="G759" s="3"/>
      <c r="H759" s="3"/>
      <c r="I759" s="7"/>
      <c r="J759" s="1"/>
      <c r="K759" s="3"/>
      <c r="L759" s="3"/>
      <c r="M759" s="3"/>
      <c r="N759" s="3"/>
      <c r="O759" s="3"/>
      <c r="P759" s="3"/>
      <c r="Q759" s="3"/>
      <c r="R759" s="3"/>
      <c r="S759" s="3"/>
      <c r="T759" s="8"/>
      <c r="U759" s="3"/>
      <c r="V759" s="3"/>
      <c r="W759" s="3"/>
      <c r="X759" s="3"/>
      <c r="Y759" s="3"/>
      <c r="Z759" s="3"/>
    </row>
    <row r="760" ht="11.25" customHeight="1">
      <c r="A760" s="7"/>
      <c r="B760" s="14"/>
      <c r="C760" s="7"/>
      <c r="D760" s="7"/>
      <c r="E760" s="7"/>
      <c r="F760" s="3"/>
      <c r="G760" s="3"/>
      <c r="H760" s="3"/>
      <c r="I760" s="7"/>
      <c r="J760" s="1"/>
      <c r="K760" s="3"/>
      <c r="L760" s="3"/>
      <c r="M760" s="3"/>
      <c r="N760" s="3"/>
      <c r="O760" s="3"/>
      <c r="P760" s="3"/>
      <c r="Q760" s="3"/>
      <c r="R760" s="3"/>
      <c r="S760" s="3"/>
      <c r="T760" s="8"/>
      <c r="U760" s="3"/>
      <c r="V760" s="3"/>
      <c r="W760" s="3"/>
      <c r="X760" s="3"/>
      <c r="Y760" s="3"/>
      <c r="Z760" s="3"/>
    </row>
    <row r="761" ht="11.25" customHeight="1">
      <c r="A761" s="7"/>
      <c r="B761" s="14"/>
      <c r="C761" s="7"/>
      <c r="D761" s="7"/>
      <c r="E761" s="7"/>
      <c r="F761" s="3"/>
      <c r="G761" s="3"/>
      <c r="H761" s="3"/>
      <c r="I761" s="7"/>
      <c r="J761" s="1"/>
      <c r="K761" s="3"/>
      <c r="L761" s="3"/>
      <c r="M761" s="3"/>
      <c r="N761" s="3"/>
      <c r="O761" s="3"/>
      <c r="P761" s="3"/>
      <c r="Q761" s="3"/>
      <c r="R761" s="3"/>
      <c r="S761" s="3"/>
      <c r="T761" s="8"/>
      <c r="U761" s="3"/>
      <c r="V761" s="3"/>
      <c r="W761" s="3"/>
      <c r="X761" s="3"/>
      <c r="Y761" s="3"/>
      <c r="Z761" s="3"/>
    </row>
    <row r="762" ht="11.25" customHeight="1">
      <c r="A762" s="7"/>
      <c r="B762" s="14"/>
      <c r="C762" s="7"/>
      <c r="D762" s="7"/>
      <c r="E762" s="7"/>
      <c r="F762" s="3"/>
      <c r="G762" s="3"/>
      <c r="H762" s="3"/>
      <c r="I762" s="7"/>
      <c r="J762" s="1"/>
      <c r="K762" s="3"/>
      <c r="L762" s="3"/>
      <c r="M762" s="3"/>
      <c r="N762" s="3"/>
      <c r="O762" s="3"/>
      <c r="P762" s="3"/>
      <c r="Q762" s="3"/>
      <c r="R762" s="3"/>
      <c r="S762" s="3"/>
      <c r="T762" s="8"/>
      <c r="U762" s="3"/>
      <c r="V762" s="3"/>
      <c r="W762" s="3"/>
      <c r="X762" s="3"/>
      <c r="Y762" s="3"/>
      <c r="Z762" s="3"/>
    </row>
    <row r="763" ht="11.25" customHeight="1">
      <c r="A763" s="7"/>
      <c r="B763" s="14"/>
      <c r="C763" s="7"/>
      <c r="D763" s="7"/>
      <c r="E763" s="7"/>
      <c r="F763" s="3"/>
      <c r="G763" s="3"/>
      <c r="H763" s="3"/>
      <c r="I763" s="7"/>
      <c r="J763" s="1"/>
      <c r="K763" s="3"/>
      <c r="L763" s="3"/>
      <c r="M763" s="3"/>
      <c r="N763" s="3"/>
      <c r="O763" s="3"/>
      <c r="P763" s="3"/>
      <c r="Q763" s="3"/>
      <c r="R763" s="3"/>
      <c r="S763" s="3"/>
      <c r="T763" s="8"/>
      <c r="U763" s="3"/>
      <c r="V763" s="3"/>
      <c r="W763" s="3"/>
      <c r="X763" s="3"/>
      <c r="Y763" s="3"/>
      <c r="Z763" s="3"/>
    </row>
    <row r="764" ht="11.25" customHeight="1">
      <c r="A764" s="7"/>
      <c r="B764" s="14"/>
      <c r="C764" s="7"/>
      <c r="D764" s="7"/>
      <c r="E764" s="7"/>
      <c r="F764" s="3"/>
      <c r="G764" s="3"/>
      <c r="H764" s="3"/>
      <c r="I764" s="7"/>
      <c r="J764" s="1"/>
      <c r="K764" s="3"/>
      <c r="L764" s="3"/>
      <c r="M764" s="3"/>
      <c r="N764" s="3"/>
      <c r="O764" s="3"/>
      <c r="P764" s="3"/>
      <c r="Q764" s="3"/>
      <c r="R764" s="3"/>
      <c r="S764" s="3"/>
      <c r="T764" s="8"/>
      <c r="U764" s="3"/>
      <c r="V764" s="3"/>
      <c r="W764" s="3"/>
      <c r="X764" s="3"/>
      <c r="Y764" s="3"/>
      <c r="Z764" s="3"/>
    </row>
    <row r="765" ht="11.25" customHeight="1">
      <c r="A765" s="7"/>
      <c r="B765" s="14"/>
      <c r="C765" s="7"/>
      <c r="D765" s="7"/>
      <c r="E765" s="7"/>
      <c r="F765" s="3"/>
      <c r="G765" s="3"/>
      <c r="H765" s="3"/>
      <c r="I765" s="7"/>
      <c r="J765" s="1"/>
      <c r="K765" s="3"/>
      <c r="L765" s="3"/>
      <c r="M765" s="3"/>
      <c r="N765" s="3"/>
      <c r="O765" s="3"/>
      <c r="P765" s="3"/>
      <c r="Q765" s="3"/>
      <c r="R765" s="3"/>
      <c r="S765" s="3"/>
      <c r="T765" s="8"/>
      <c r="U765" s="3"/>
      <c r="V765" s="3"/>
      <c r="W765" s="3"/>
      <c r="X765" s="3"/>
      <c r="Y765" s="3"/>
      <c r="Z765" s="3"/>
    </row>
    <row r="766" ht="11.25" customHeight="1">
      <c r="A766" s="7"/>
      <c r="B766" s="14"/>
      <c r="C766" s="7"/>
      <c r="D766" s="7"/>
      <c r="E766" s="7"/>
      <c r="F766" s="3"/>
      <c r="G766" s="3"/>
      <c r="H766" s="3"/>
      <c r="I766" s="7"/>
      <c r="J766" s="1"/>
      <c r="K766" s="3"/>
      <c r="L766" s="3"/>
      <c r="M766" s="3"/>
      <c r="N766" s="3"/>
      <c r="O766" s="3"/>
      <c r="P766" s="3"/>
      <c r="Q766" s="3"/>
      <c r="R766" s="3"/>
      <c r="S766" s="3"/>
      <c r="T766" s="8"/>
      <c r="U766" s="3"/>
      <c r="V766" s="3"/>
      <c r="W766" s="3"/>
      <c r="X766" s="3"/>
      <c r="Y766" s="3"/>
      <c r="Z766" s="3"/>
    </row>
    <row r="767" ht="11.25" customHeight="1">
      <c r="A767" s="7"/>
      <c r="B767" s="14"/>
      <c r="C767" s="7"/>
      <c r="D767" s="7"/>
      <c r="E767" s="7"/>
      <c r="F767" s="3"/>
      <c r="G767" s="3"/>
      <c r="H767" s="3"/>
      <c r="I767" s="7"/>
      <c r="J767" s="1"/>
      <c r="K767" s="3"/>
      <c r="L767" s="3"/>
      <c r="M767" s="3"/>
      <c r="N767" s="3"/>
      <c r="O767" s="3"/>
      <c r="P767" s="3"/>
      <c r="Q767" s="3"/>
      <c r="R767" s="3"/>
      <c r="S767" s="3"/>
      <c r="T767" s="8"/>
      <c r="U767" s="3"/>
      <c r="V767" s="3"/>
      <c r="W767" s="3"/>
      <c r="X767" s="3"/>
      <c r="Y767" s="3"/>
      <c r="Z767" s="3"/>
    </row>
    <row r="768" ht="11.25" customHeight="1">
      <c r="A768" s="7"/>
      <c r="B768" s="14"/>
      <c r="C768" s="7"/>
      <c r="D768" s="7"/>
      <c r="E768" s="7"/>
      <c r="F768" s="3"/>
      <c r="G768" s="3"/>
      <c r="H768" s="3"/>
      <c r="I768" s="7"/>
      <c r="J768" s="1"/>
      <c r="K768" s="3"/>
      <c r="L768" s="3"/>
      <c r="M768" s="3"/>
      <c r="N768" s="3"/>
      <c r="O768" s="3"/>
      <c r="P768" s="3"/>
      <c r="Q768" s="3"/>
      <c r="R768" s="3"/>
      <c r="S768" s="3"/>
      <c r="T768" s="8"/>
      <c r="U768" s="3"/>
      <c r="V768" s="3"/>
      <c r="W768" s="3"/>
      <c r="X768" s="3"/>
      <c r="Y768" s="3"/>
      <c r="Z768" s="3"/>
    </row>
    <row r="769" ht="11.25" customHeight="1">
      <c r="A769" s="7"/>
      <c r="B769" s="14"/>
      <c r="C769" s="7"/>
      <c r="D769" s="7"/>
      <c r="E769" s="7"/>
      <c r="F769" s="3"/>
      <c r="G769" s="3"/>
      <c r="H769" s="3"/>
      <c r="I769" s="7"/>
      <c r="J769" s="1"/>
      <c r="K769" s="3"/>
      <c r="L769" s="3"/>
      <c r="M769" s="3"/>
      <c r="N769" s="3"/>
      <c r="O769" s="3"/>
      <c r="P769" s="3"/>
      <c r="Q769" s="3"/>
      <c r="R769" s="3"/>
      <c r="S769" s="3"/>
      <c r="T769" s="8"/>
      <c r="U769" s="3"/>
      <c r="V769" s="3"/>
      <c r="W769" s="3"/>
      <c r="X769" s="3"/>
      <c r="Y769" s="3"/>
      <c r="Z769" s="3"/>
    </row>
    <row r="770" ht="11.25" customHeight="1">
      <c r="A770" s="7"/>
      <c r="B770" s="14"/>
      <c r="C770" s="7"/>
      <c r="D770" s="7"/>
      <c r="E770" s="7"/>
      <c r="F770" s="3"/>
      <c r="G770" s="3"/>
      <c r="H770" s="3"/>
      <c r="I770" s="7"/>
      <c r="J770" s="1"/>
      <c r="K770" s="3"/>
      <c r="L770" s="3"/>
      <c r="M770" s="3"/>
      <c r="N770" s="3"/>
      <c r="O770" s="3"/>
      <c r="P770" s="3"/>
      <c r="Q770" s="3"/>
      <c r="R770" s="3"/>
      <c r="S770" s="3"/>
      <c r="T770" s="8"/>
      <c r="U770" s="3"/>
      <c r="V770" s="3"/>
      <c r="W770" s="3"/>
      <c r="X770" s="3"/>
      <c r="Y770" s="3"/>
      <c r="Z770" s="3"/>
    </row>
    <row r="771" ht="11.25" customHeight="1">
      <c r="A771" s="7"/>
      <c r="B771" s="14"/>
      <c r="C771" s="7"/>
      <c r="D771" s="7"/>
      <c r="E771" s="7"/>
      <c r="F771" s="3"/>
      <c r="G771" s="3"/>
      <c r="H771" s="3"/>
      <c r="I771" s="7"/>
      <c r="J771" s="1"/>
      <c r="K771" s="3"/>
      <c r="L771" s="3"/>
      <c r="M771" s="3"/>
      <c r="N771" s="3"/>
      <c r="O771" s="3"/>
      <c r="P771" s="3"/>
      <c r="Q771" s="3"/>
      <c r="R771" s="3"/>
      <c r="S771" s="3"/>
      <c r="T771" s="8"/>
      <c r="U771" s="3"/>
      <c r="V771" s="3"/>
      <c r="W771" s="3"/>
      <c r="X771" s="3"/>
      <c r="Y771" s="3"/>
      <c r="Z771" s="3"/>
    </row>
    <row r="772" ht="11.25" customHeight="1">
      <c r="A772" s="7"/>
      <c r="B772" s="14"/>
      <c r="C772" s="7"/>
      <c r="D772" s="7"/>
      <c r="E772" s="7"/>
      <c r="F772" s="3"/>
      <c r="G772" s="3"/>
      <c r="H772" s="3"/>
      <c r="I772" s="7"/>
      <c r="J772" s="1"/>
      <c r="K772" s="3"/>
      <c r="L772" s="3"/>
      <c r="M772" s="3"/>
      <c r="N772" s="3"/>
      <c r="O772" s="3"/>
      <c r="P772" s="3"/>
      <c r="Q772" s="3"/>
      <c r="R772" s="3"/>
      <c r="S772" s="3"/>
      <c r="T772" s="8"/>
      <c r="U772" s="3"/>
      <c r="V772" s="3"/>
      <c r="W772" s="3"/>
      <c r="X772" s="3"/>
      <c r="Y772" s="3"/>
      <c r="Z772" s="3"/>
    </row>
    <row r="773" ht="11.25" customHeight="1">
      <c r="A773" s="7"/>
      <c r="B773" s="14"/>
      <c r="C773" s="7"/>
      <c r="D773" s="7"/>
      <c r="E773" s="7"/>
      <c r="F773" s="3"/>
      <c r="G773" s="3"/>
      <c r="H773" s="3"/>
      <c r="I773" s="7"/>
      <c r="J773" s="1"/>
      <c r="K773" s="3"/>
      <c r="L773" s="3"/>
      <c r="M773" s="3"/>
      <c r="N773" s="3"/>
      <c r="O773" s="3"/>
      <c r="P773" s="3"/>
      <c r="Q773" s="3"/>
      <c r="R773" s="3"/>
      <c r="S773" s="3"/>
      <c r="T773" s="8"/>
      <c r="U773" s="3"/>
      <c r="V773" s="3"/>
      <c r="W773" s="3"/>
      <c r="X773" s="3"/>
      <c r="Y773" s="3"/>
      <c r="Z773" s="3"/>
    </row>
    <row r="774" ht="11.25" customHeight="1">
      <c r="A774" s="7"/>
      <c r="B774" s="14"/>
      <c r="C774" s="7"/>
      <c r="D774" s="7"/>
      <c r="E774" s="7"/>
      <c r="F774" s="3"/>
      <c r="G774" s="3"/>
      <c r="H774" s="3"/>
      <c r="I774" s="7"/>
      <c r="J774" s="1"/>
      <c r="K774" s="3"/>
      <c r="L774" s="3"/>
      <c r="M774" s="3"/>
      <c r="N774" s="3"/>
      <c r="O774" s="3"/>
      <c r="P774" s="3"/>
      <c r="Q774" s="3"/>
      <c r="R774" s="3"/>
      <c r="S774" s="3"/>
      <c r="T774" s="8"/>
      <c r="U774" s="3"/>
      <c r="V774" s="3"/>
      <c r="W774" s="3"/>
      <c r="X774" s="3"/>
      <c r="Y774" s="3"/>
      <c r="Z774" s="3"/>
    </row>
    <row r="775" ht="11.25" customHeight="1">
      <c r="A775" s="7"/>
      <c r="B775" s="14"/>
      <c r="C775" s="7"/>
      <c r="D775" s="7"/>
      <c r="E775" s="7"/>
      <c r="F775" s="3"/>
      <c r="G775" s="3"/>
      <c r="H775" s="3"/>
      <c r="I775" s="7"/>
      <c r="J775" s="1"/>
      <c r="K775" s="3"/>
      <c r="L775" s="3"/>
      <c r="M775" s="3"/>
      <c r="N775" s="3"/>
      <c r="O775" s="3"/>
      <c r="P775" s="3"/>
      <c r="Q775" s="3"/>
      <c r="R775" s="3"/>
      <c r="S775" s="3"/>
      <c r="T775" s="8"/>
      <c r="U775" s="3"/>
      <c r="V775" s="3"/>
      <c r="W775" s="3"/>
      <c r="X775" s="3"/>
      <c r="Y775" s="3"/>
      <c r="Z775" s="3"/>
    </row>
    <row r="776" ht="11.25" customHeight="1">
      <c r="A776" s="7"/>
      <c r="B776" s="14"/>
      <c r="C776" s="7"/>
      <c r="D776" s="7"/>
      <c r="E776" s="7"/>
      <c r="F776" s="3"/>
      <c r="G776" s="3"/>
      <c r="H776" s="3"/>
      <c r="I776" s="7"/>
      <c r="J776" s="1"/>
      <c r="K776" s="3"/>
      <c r="L776" s="3"/>
      <c r="M776" s="3"/>
      <c r="N776" s="3"/>
      <c r="O776" s="3"/>
      <c r="P776" s="3"/>
      <c r="Q776" s="3"/>
      <c r="R776" s="3"/>
      <c r="S776" s="3"/>
      <c r="T776" s="8"/>
      <c r="U776" s="3"/>
      <c r="V776" s="3"/>
      <c r="W776" s="3"/>
      <c r="X776" s="3"/>
      <c r="Y776" s="3"/>
      <c r="Z776" s="3"/>
    </row>
    <row r="777" ht="11.25" customHeight="1">
      <c r="A777" s="7"/>
      <c r="B777" s="14"/>
      <c r="C777" s="7"/>
      <c r="D777" s="7"/>
      <c r="E777" s="7"/>
      <c r="F777" s="3"/>
      <c r="G777" s="3"/>
      <c r="H777" s="3"/>
      <c r="I777" s="7"/>
      <c r="J777" s="1"/>
      <c r="K777" s="3"/>
      <c r="L777" s="3"/>
      <c r="M777" s="3"/>
      <c r="N777" s="3"/>
      <c r="O777" s="3"/>
      <c r="P777" s="3"/>
      <c r="Q777" s="3"/>
      <c r="R777" s="3"/>
      <c r="S777" s="3"/>
      <c r="T777" s="8"/>
      <c r="U777" s="3"/>
      <c r="V777" s="3"/>
      <c r="W777" s="3"/>
      <c r="X777" s="3"/>
      <c r="Y777" s="3"/>
      <c r="Z777" s="3"/>
    </row>
    <row r="778" ht="11.25" customHeight="1">
      <c r="A778" s="7"/>
      <c r="B778" s="14"/>
      <c r="C778" s="7"/>
      <c r="D778" s="7"/>
      <c r="E778" s="7"/>
      <c r="F778" s="3"/>
      <c r="G778" s="3"/>
      <c r="H778" s="3"/>
      <c r="I778" s="7"/>
      <c r="J778" s="1"/>
      <c r="K778" s="3"/>
      <c r="L778" s="3"/>
      <c r="M778" s="3"/>
      <c r="N778" s="3"/>
      <c r="O778" s="3"/>
      <c r="P778" s="3"/>
      <c r="Q778" s="3"/>
      <c r="R778" s="3"/>
      <c r="S778" s="3"/>
      <c r="T778" s="8"/>
      <c r="U778" s="3"/>
      <c r="V778" s="3"/>
      <c r="W778" s="3"/>
      <c r="X778" s="3"/>
      <c r="Y778" s="3"/>
      <c r="Z778" s="3"/>
    </row>
    <row r="779" ht="11.25" customHeight="1">
      <c r="A779" s="7"/>
      <c r="B779" s="14"/>
      <c r="C779" s="7"/>
      <c r="D779" s="7"/>
      <c r="E779" s="7"/>
      <c r="F779" s="3"/>
      <c r="G779" s="3"/>
      <c r="H779" s="3"/>
      <c r="I779" s="7"/>
      <c r="J779" s="1"/>
      <c r="K779" s="3"/>
      <c r="L779" s="3"/>
      <c r="M779" s="3"/>
      <c r="N779" s="3"/>
      <c r="O779" s="3"/>
      <c r="P779" s="3"/>
      <c r="Q779" s="3"/>
      <c r="R779" s="3"/>
      <c r="S779" s="3"/>
      <c r="T779" s="8"/>
      <c r="U779" s="3"/>
      <c r="V779" s="3"/>
      <c r="W779" s="3"/>
      <c r="X779" s="3"/>
      <c r="Y779" s="3"/>
      <c r="Z779" s="3"/>
    </row>
    <row r="780" ht="11.25" customHeight="1">
      <c r="A780" s="7"/>
      <c r="B780" s="14"/>
      <c r="C780" s="7"/>
      <c r="D780" s="7"/>
      <c r="E780" s="7"/>
      <c r="F780" s="3"/>
      <c r="G780" s="3"/>
      <c r="H780" s="3"/>
      <c r="I780" s="7"/>
      <c r="J780" s="1"/>
      <c r="K780" s="3"/>
      <c r="L780" s="3"/>
      <c r="M780" s="3"/>
      <c r="N780" s="3"/>
      <c r="O780" s="3"/>
      <c r="P780" s="3"/>
      <c r="Q780" s="3"/>
      <c r="R780" s="3"/>
      <c r="S780" s="3"/>
      <c r="T780" s="8"/>
      <c r="U780" s="3"/>
      <c r="V780" s="3"/>
      <c r="W780" s="3"/>
      <c r="X780" s="3"/>
      <c r="Y780" s="3"/>
      <c r="Z780" s="3"/>
    </row>
    <row r="781" ht="11.25" customHeight="1">
      <c r="A781" s="7"/>
      <c r="B781" s="14"/>
      <c r="C781" s="7"/>
      <c r="D781" s="7"/>
      <c r="E781" s="7"/>
      <c r="F781" s="3"/>
      <c r="G781" s="3"/>
      <c r="H781" s="3"/>
      <c r="I781" s="7"/>
      <c r="J781" s="1"/>
      <c r="K781" s="3"/>
      <c r="L781" s="3"/>
      <c r="M781" s="3"/>
      <c r="N781" s="3"/>
      <c r="O781" s="3"/>
      <c r="P781" s="3"/>
      <c r="Q781" s="3"/>
      <c r="R781" s="3"/>
      <c r="S781" s="3"/>
      <c r="T781" s="8"/>
      <c r="U781" s="3"/>
      <c r="V781" s="3"/>
      <c r="W781" s="3"/>
      <c r="X781" s="3"/>
      <c r="Y781" s="3"/>
      <c r="Z781" s="3"/>
    </row>
    <row r="782" ht="11.25" customHeight="1">
      <c r="A782" s="7"/>
      <c r="B782" s="14"/>
      <c r="C782" s="7"/>
      <c r="D782" s="7"/>
      <c r="E782" s="7"/>
      <c r="F782" s="3"/>
      <c r="G782" s="3"/>
      <c r="H782" s="3"/>
      <c r="I782" s="7"/>
      <c r="J782" s="1"/>
      <c r="K782" s="3"/>
      <c r="L782" s="3"/>
      <c r="M782" s="3"/>
      <c r="N782" s="3"/>
      <c r="O782" s="3"/>
      <c r="P782" s="3"/>
      <c r="Q782" s="3"/>
      <c r="R782" s="3"/>
      <c r="S782" s="3"/>
      <c r="T782" s="8"/>
      <c r="U782" s="3"/>
      <c r="V782" s="3"/>
      <c r="W782" s="3"/>
      <c r="X782" s="3"/>
      <c r="Y782" s="3"/>
      <c r="Z782" s="3"/>
    </row>
    <row r="783" ht="11.25" customHeight="1">
      <c r="A783" s="7"/>
      <c r="B783" s="14"/>
      <c r="C783" s="7"/>
      <c r="D783" s="7"/>
      <c r="E783" s="7"/>
      <c r="F783" s="3"/>
      <c r="G783" s="3"/>
      <c r="H783" s="3"/>
      <c r="I783" s="7"/>
      <c r="J783" s="1"/>
      <c r="K783" s="3"/>
      <c r="L783" s="3"/>
      <c r="M783" s="3"/>
      <c r="N783" s="3"/>
      <c r="O783" s="3"/>
      <c r="P783" s="3"/>
      <c r="Q783" s="3"/>
      <c r="R783" s="3"/>
      <c r="S783" s="3"/>
      <c r="T783" s="8"/>
      <c r="U783" s="3"/>
      <c r="V783" s="3"/>
      <c r="W783" s="3"/>
      <c r="X783" s="3"/>
      <c r="Y783" s="3"/>
      <c r="Z783" s="3"/>
    </row>
    <row r="784" ht="11.25" customHeight="1">
      <c r="A784" s="7"/>
      <c r="B784" s="14"/>
      <c r="C784" s="7"/>
      <c r="D784" s="7"/>
      <c r="E784" s="7"/>
      <c r="F784" s="3"/>
      <c r="G784" s="3"/>
      <c r="H784" s="3"/>
      <c r="I784" s="7"/>
      <c r="J784" s="1"/>
      <c r="K784" s="3"/>
      <c r="L784" s="3"/>
      <c r="M784" s="3"/>
      <c r="N784" s="3"/>
      <c r="O784" s="3"/>
      <c r="P784" s="3"/>
      <c r="Q784" s="3"/>
      <c r="R784" s="3"/>
      <c r="S784" s="3"/>
      <c r="T784" s="8"/>
      <c r="U784" s="3"/>
      <c r="V784" s="3"/>
      <c r="W784" s="3"/>
      <c r="X784" s="3"/>
      <c r="Y784" s="3"/>
      <c r="Z784" s="3"/>
    </row>
    <row r="785" ht="11.25" customHeight="1">
      <c r="A785" s="7"/>
      <c r="B785" s="14"/>
      <c r="C785" s="7"/>
      <c r="D785" s="7"/>
      <c r="E785" s="7"/>
      <c r="F785" s="3"/>
      <c r="G785" s="3"/>
      <c r="H785" s="3"/>
      <c r="I785" s="7"/>
      <c r="J785" s="1"/>
      <c r="K785" s="3"/>
      <c r="L785" s="3"/>
      <c r="M785" s="3"/>
      <c r="N785" s="3"/>
      <c r="O785" s="3"/>
      <c r="P785" s="3"/>
      <c r="Q785" s="3"/>
      <c r="R785" s="3"/>
      <c r="S785" s="3"/>
      <c r="T785" s="8"/>
      <c r="U785" s="3"/>
      <c r="V785" s="3"/>
      <c r="W785" s="3"/>
      <c r="X785" s="3"/>
      <c r="Y785" s="3"/>
      <c r="Z785" s="3"/>
    </row>
    <row r="786" ht="11.25" customHeight="1">
      <c r="A786" s="7"/>
      <c r="B786" s="14"/>
      <c r="C786" s="7"/>
      <c r="D786" s="7"/>
      <c r="E786" s="7"/>
      <c r="F786" s="3"/>
      <c r="G786" s="3"/>
      <c r="H786" s="3"/>
      <c r="I786" s="7"/>
      <c r="J786" s="1"/>
      <c r="K786" s="3"/>
      <c r="L786" s="3"/>
      <c r="M786" s="3"/>
      <c r="N786" s="3"/>
      <c r="O786" s="3"/>
      <c r="P786" s="3"/>
      <c r="Q786" s="3"/>
      <c r="R786" s="3"/>
      <c r="S786" s="3"/>
      <c r="T786" s="8"/>
      <c r="U786" s="3"/>
      <c r="V786" s="3"/>
      <c r="W786" s="3"/>
      <c r="X786" s="3"/>
      <c r="Y786" s="3"/>
      <c r="Z786" s="3"/>
    </row>
    <row r="787" ht="11.25" customHeight="1">
      <c r="A787" s="7"/>
      <c r="B787" s="14"/>
      <c r="C787" s="7"/>
      <c r="D787" s="7"/>
      <c r="E787" s="7"/>
      <c r="F787" s="3"/>
      <c r="G787" s="3"/>
      <c r="H787" s="3"/>
      <c r="I787" s="7"/>
      <c r="J787" s="1"/>
      <c r="K787" s="3"/>
      <c r="L787" s="3"/>
      <c r="M787" s="3"/>
      <c r="N787" s="3"/>
      <c r="O787" s="3"/>
      <c r="P787" s="3"/>
      <c r="Q787" s="3"/>
      <c r="R787" s="3"/>
      <c r="S787" s="3"/>
      <c r="T787" s="8"/>
      <c r="U787" s="3"/>
      <c r="V787" s="3"/>
      <c r="W787" s="3"/>
      <c r="X787" s="3"/>
      <c r="Y787" s="3"/>
      <c r="Z787" s="3"/>
    </row>
    <row r="788" ht="11.25" customHeight="1">
      <c r="A788" s="7"/>
      <c r="B788" s="14"/>
      <c r="C788" s="7"/>
      <c r="D788" s="7"/>
      <c r="E788" s="7"/>
      <c r="F788" s="3"/>
      <c r="G788" s="3"/>
      <c r="H788" s="3"/>
      <c r="I788" s="7"/>
      <c r="J788" s="1"/>
      <c r="K788" s="3"/>
      <c r="L788" s="3"/>
      <c r="M788" s="3"/>
      <c r="N788" s="3"/>
      <c r="O788" s="3"/>
      <c r="P788" s="3"/>
      <c r="Q788" s="3"/>
      <c r="R788" s="3"/>
      <c r="S788" s="3"/>
      <c r="T788" s="8"/>
      <c r="U788" s="3"/>
      <c r="V788" s="3"/>
      <c r="W788" s="3"/>
      <c r="X788" s="3"/>
      <c r="Y788" s="3"/>
      <c r="Z788" s="3"/>
    </row>
    <row r="789" ht="11.25" customHeight="1">
      <c r="A789" s="7"/>
      <c r="B789" s="14"/>
      <c r="C789" s="7"/>
      <c r="D789" s="7"/>
      <c r="E789" s="7"/>
      <c r="F789" s="3"/>
      <c r="G789" s="3"/>
      <c r="H789" s="3"/>
      <c r="I789" s="7"/>
      <c r="J789" s="1"/>
      <c r="K789" s="3"/>
      <c r="L789" s="3"/>
      <c r="M789" s="3"/>
      <c r="N789" s="3"/>
      <c r="O789" s="3"/>
      <c r="P789" s="3"/>
      <c r="Q789" s="3"/>
      <c r="R789" s="3"/>
      <c r="S789" s="3"/>
      <c r="T789" s="8"/>
      <c r="U789" s="3"/>
      <c r="V789" s="3"/>
      <c r="W789" s="3"/>
      <c r="X789" s="3"/>
      <c r="Y789" s="3"/>
      <c r="Z789" s="3"/>
    </row>
    <row r="790" ht="11.25" customHeight="1">
      <c r="A790" s="7"/>
      <c r="B790" s="14"/>
      <c r="C790" s="7"/>
      <c r="D790" s="7"/>
      <c r="E790" s="7"/>
      <c r="F790" s="3"/>
      <c r="G790" s="3"/>
      <c r="H790" s="3"/>
      <c r="I790" s="7"/>
      <c r="J790" s="1"/>
      <c r="K790" s="3"/>
      <c r="L790" s="3"/>
      <c r="M790" s="3"/>
      <c r="N790" s="3"/>
      <c r="O790" s="3"/>
      <c r="P790" s="3"/>
      <c r="Q790" s="3"/>
      <c r="R790" s="3"/>
      <c r="S790" s="3"/>
      <c r="T790" s="8"/>
      <c r="U790" s="3"/>
      <c r="V790" s="3"/>
      <c r="W790" s="3"/>
      <c r="X790" s="3"/>
      <c r="Y790" s="3"/>
      <c r="Z790" s="3"/>
    </row>
    <row r="791" ht="11.25" customHeight="1">
      <c r="A791" s="7"/>
      <c r="B791" s="14"/>
      <c r="C791" s="7"/>
      <c r="D791" s="7"/>
      <c r="E791" s="7"/>
      <c r="F791" s="3"/>
      <c r="G791" s="3"/>
      <c r="H791" s="3"/>
      <c r="I791" s="7"/>
      <c r="J791" s="1"/>
      <c r="K791" s="3"/>
      <c r="L791" s="3"/>
      <c r="M791" s="3"/>
      <c r="N791" s="3"/>
      <c r="O791" s="3"/>
      <c r="P791" s="3"/>
      <c r="Q791" s="3"/>
      <c r="R791" s="3"/>
      <c r="S791" s="3"/>
      <c r="T791" s="8"/>
      <c r="U791" s="3"/>
      <c r="V791" s="3"/>
      <c r="W791" s="3"/>
      <c r="X791" s="3"/>
      <c r="Y791" s="3"/>
      <c r="Z791" s="3"/>
    </row>
    <row r="792" ht="11.25" customHeight="1">
      <c r="A792" s="7"/>
      <c r="B792" s="14"/>
      <c r="C792" s="7"/>
      <c r="D792" s="7"/>
      <c r="E792" s="7"/>
      <c r="F792" s="3"/>
      <c r="G792" s="3"/>
      <c r="H792" s="3"/>
      <c r="I792" s="7"/>
      <c r="J792" s="1"/>
      <c r="K792" s="3"/>
      <c r="L792" s="3"/>
      <c r="M792" s="3"/>
      <c r="N792" s="3"/>
      <c r="O792" s="3"/>
      <c r="P792" s="3"/>
      <c r="Q792" s="3"/>
      <c r="R792" s="3"/>
      <c r="S792" s="3"/>
      <c r="T792" s="8"/>
      <c r="U792" s="3"/>
      <c r="V792" s="3"/>
      <c r="W792" s="3"/>
      <c r="X792" s="3"/>
      <c r="Y792" s="3"/>
      <c r="Z792" s="3"/>
    </row>
    <row r="793" ht="11.25" customHeight="1">
      <c r="A793" s="7"/>
      <c r="B793" s="14"/>
      <c r="C793" s="7"/>
      <c r="D793" s="7"/>
      <c r="E793" s="7"/>
      <c r="F793" s="3"/>
      <c r="G793" s="3"/>
      <c r="H793" s="3"/>
      <c r="I793" s="7"/>
      <c r="J793" s="1"/>
      <c r="K793" s="3"/>
      <c r="L793" s="3"/>
      <c r="M793" s="3"/>
      <c r="N793" s="3"/>
      <c r="O793" s="3"/>
      <c r="P793" s="3"/>
      <c r="Q793" s="3"/>
      <c r="R793" s="3"/>
      <c r="S793" s="3"/>
      <c r="T793" s="8"/>
      <c r="U793" s="3"/>
      <c r="V793" s="3"/>
      <c r="W793" s="3"/>
      <c r="X793" s="3"/>
      <c r="Y793" s="3"/>
      <c r="Z793" s="3"/>
    </row>
    <row r="794" ht="11.25" customHeight="1">
      <c r="A794" s="7"/>
      <c r="B794" s="14"/>
      <c r="C794" s="7"/>
      <c r="D794" s="7"/>
      <c r="E794" s="7"/>
      <c r="F794" s="3"/>
      <c r="G794" s="3"/>
      <c r="H794" s="3"/>
      <c r="I794" s="7"/>
      <c r="J794" s="1"/>
      <c r="K794" s="3"/>
      <c r="L794" s="3"/>
      <c r="M794" s="3"/>
      <c r="N794" s="3"/>
      <c r="O794" s="3"/>
      <c r="P794" s="3"/>
      <c r="Q794" s="3"/>
      <c r="R794" s="3"/>
      <c r="S794" s="3"/>
      <c r="T794" s="8"/>
      <c r="U794" s="3"/>
      <c r="V794" s="3"/>
      <c r="W794" s="3"/>
      <c r="X794" s="3"/>
      <c r="Y794" s="3"/>
      <c r="Z794" s="3"/>
    </row>
    <row r="795" ht="11.25" customHeight="1">
      <c r="A795" s="7"/>
      <c r="B795" s="14"/>
      <c r="C795" s="7"/>
      <c r="D795" s="7"/>
      <c r="E795" s="7"/>
      <c r="F795" s="3"/>
      <c r="G795" s="3"/>
      <c r="H795" s="3"/>
      <c r="I795" s="7"/>
      <c r="J795" s="1"/>
      <c r="K795" s="3"/>
      <c r="L795" s="3"/>
      <c r="M795" s="3"/>
      <c r="N795" s="3"/>
      <c r="O795" s="3"/>
      <c r="P795" s="3"/>
      <c r="Q795" s="3"/>
      <c r="R795" s="3"/>
      <c r="S795" s="3"/>
      <c r="T795" s="8"/>
      <c r="U795" s="3"/>
      <c r="V795" s="3"/>
      <c r="W795" s="3"/>
      <c r="X795" s="3"/>
      <c r="Y795" s="3"/>
      <c r="Z795" s="3"/>
    </row>
    <row r="796" ht="11.25" customHeight="1">
      <c r="A796" s="7"/>
      <c r="B796" s="14"/>
      <c r="C796" s="7"/>
      <c r="D796" s="7"/>
      <c r="E796" s="7"/>
      <c r="F796" s="3"/>
      <c r="G796" s="3"/>
      <c r="H796" s="3"/>
      <c r="I796" s="7"/>
      <c r="J796" s="1"/>
      <c r="K796" s="3"/>
      <c r="L796" s="3"/>
      <c r="M796" s="3"/>
      <c r="N796" s="3"/>
      <c r="O796" s="3"/>
      <c r="P796" s="3"/>
      <c r="Q796" s="3"/>
      <c r="R796" s="3"/>
      <c r="S796" s="3"/>
      <c r="T796" s="8"/>
      <c r="U796" s="3"/>
      <c r="V796" s="3"/>
      <c r="W796" s="3"/>
      <c r="X796" s="3"/>
      <c r="Y796" s="3"/>
      <c r="Z796" s="3"/>
    </row>
    <row r="797" ht="11.25" customHeight="1">
      <c r="A797" s="7"/>
      <c r="B797" s="14"/>
      <c r="C797" s="7"/>
      <c r="D797" s="7"/>
      <c r="E797" s="7"/>
      <c r="F797" s="3"/>
      <c r="G797" s="3"/>
      <c r="H797" s="3"/>
      <c r="I797" s="7"/>
      <c r="J797" s="1"/>
      <c r="K797" s="3"/>
      <c r="L797" s="3"/>
      <c r="M797" s="3"/>
      <c r="N797" s="3"/>
      <c r="O797" s="3"/>
      <c r="P797" s="3"/>
      <c r="Q797" s="3"/>
      <c r="R797" s="3"/>
      <c r="S797" s="3"/>
      <c r="T797" s="8"/>
      <c r="U797" s="3"/>
      <c r="V797" s="3"/>
      <c r="W797" s="3"/>
      <c r="X797" s="3"/>
      <c r="Y797" s="3"/>
      <c r="Z797" s="3"/>
    </row>
    <row r="798" ht="11.25" customHeight="1">
      <c r="A798" s="7"/>
      <c r="B798" s="14"/>
      <c r="C798" s="7"/>
      <c r="D798" s="7"/>
      <c r="E798" s="7"/>
      <c r="F798" s="3"/>
      <c r="G798" s="3"/>
      <c r="H798" s="3"/>
      <c r="I798" s="7"/>
      <c r="J798" s="1"/>
      <c r="K798" s="3"/>
      <c r="L798" s="3"/>
      <c r="M798" s="3"/>
      <c r="N798" s="3"/>
      <c r="O798" s="3"/>
      <c r="P798" s="3"/>
      <c r="Q798" s="3"/>
      <c r="R798" s="3"/>
      <c r="S798" s="3"/>
      <c r="T798" s="8"/>
      <c r="U798" s="3"/>
      <c r="V798" s="3"/>
      <c r="W798" s="3"/>
      <c r="X798" s="3"/>
      <c r="Y798" s="3"/>
      <c r="Z798" s="3"/>
    </row>
    <row r="799" ht="11.25" customHeight="1">
      <c r="A799" s="7"/>
      <c r="B799" s="14"/>
      <c r="C799" s="7"/>
      <c r="D799" s="7"/>
      <c r="E799" s="7"/>
      <c r="F799" s="3"/>
      <c r="G799" s="3"/>
      <c r="H799" s="3"/>
      <c r="I799" s="7"/>
      <c r="J799" s="1"/>
      <c r="K799" s="3"/>
      <c r="L799" s="3"/>
      <c r="M799" s="3"/>
      <c r="N799" s="3"/>
      <c r="O799" s="3"/>
      <c r="P799" s="3"/>
      <c r="Q799" s="3"/>
      <c r="R799" s="3"/>
      <c r="S799" s="3"/>
      <c r="T799" s="8"/>
      <c r="U799" s="3"/>
      <c r="V799" s="3"/>
      <c r="W799" s="3"/>
      <c r="X799" s="3"/>
      <c r="Y799" s="3"/>
      <c r="Z799" s="3"/>
    </row>
    <row r="800" ht="11.25" customHeight="1">
      <c r="A800" s="7"/>
      <c r="B800" s="14"/>
      <c r="C800" s="7"/>
      <c r="D800" s="7"/>
      <c r="E800" s="7"/>
      <c r="F800" s="3"/>
      <c r="G800" s="3"/>
      <c r="H800" s="3"/>
      <c r="I800" s="7"/>
      <c r="J800" s="1"/>
      <c r="K800" s="3"/>
      <c r="L800" s="3"/>
      <c r="M800" s="3"/>
      <c r="N800" s="3"/>
      <c r="O800" s="3"/>
      <c r="P800" s="3"/>
      <c r="Q800" s="3"/>
      <c r="R800" s="3"/>
      <c r="S800" s="3"/>
      <c r="T800" s="8"/>
      <c r="U800" s="3"/>
      <c r="V800" s="3"/>
      <c r="W800" s="3"/>
      <c r="X800" s="3"/>
      <c r="Y800" s="3"/>
      <c r="Z800" s="3"/>
    </row>
    <row r="801" ht="11.25" customHeight="1">
      <c r="A801" s="7"/>
      <c r="B801" s="14"/>
      <c r="C801" s="7"/>
      <c r="D801" s="7"/>
      <c r="E801" s="7"/>
      <c r="F801" s="3"/>
      <c r="G801" s="3"/>
      <c r="H801" s="3"/>
      <c r="I801" s="7"/>
      <c r="J801" s="1"/>
      <c r="K801" s="3"/>
      <c r="L801" s="3"/>
      <c r="M801" s="3"/>
      <c r="N801" s="3"/>
      <c r="O801" s="3"/>
      <c r="P801" s="3"/>
      <c r="Q801" s="3"/>
      <c r="R801" s="3"/>
      <c r="S801" s="3"/>
      <c r="T801" s="8"/>
      <c r="U801" s="3"/>
      <c r="V801" s="3"/>
      <c r="W801" s="3"/>
      <c r="X801" s="3"/>
      <c r="Y801" s="3"/>
      <c r="Z801" s="3"/>
    </row>
    <row r="802" ht="11.25" customHeight="1">
      <c r="A802" s="7"/>
      <c r="B802" s="14"/>
      <c r="C802" s="7"/>
      <c r="D802" s="7"/>
      <c r="E802" s="7"/>
      <c r="F802" s="3"/>
      <c r="G802" s="3"/>
      <c r="H802" s="3"/>
      <c r="I802" s="7"/>
      <c r="J802" s="1"/>
      <c r="K802" s="3"/>
      <c r="L802" s="3"/>
      <c r="M802" s="3"/>
      <c r="N802" s="3"/>
      <c r="O802" s="3"/>
      <c r="P802" s="3"/>
      <c r="Q802" s="3"/>
      <c r="R802" s="3"/>
      <c r="S802" s="3"/>
      <c r="T802" s="8"/>
      <c r="U802" s="3"/>
      <c r="V802" s="3"/>
      <c r="W802" s="3"/>
      <c r="X802" s="3"/>
      <c r="Y802" s="3"/>
      <c r="Z802" s="3"/>
    </row>
    <row r="803" ht="11.25" customHeight="1">
      <c r="A803" s="7"/>
      <c r="B803" s="14"/>
      <c r="C803" s="7"/>
      <c r="D803" s="7"/>
      <c r="E803" s="7"/>
      <c r="F803" s="3"/>
      <c r="G803" s="3"/>
      <c r="H803" s="3"/>
      <c r="I803" s="7"/>
      <c r="J803" s="1"/>
      <c r="K803" s="3"/>
      <c r="L803" s="3"/>
      <c r="M803" s="3"/>
      <c r="N803" s="3"/>
      <c r="O803" s="3"/>
      <c r="P803" s="3"/>
      <c r="Q803" s="3"/>
      <c r="R803" s="3"/>
      <c r="S803" s="3"/>
      <c r="T803" s="8"/>
      <c r="U803" s="3"/>
      <c r="V803" s="3"/>
      <c r="W803" s="3"/>
      <c r="X803" s="3"/>
      <c r="Y803" s="3"/>
      <c r="Z803" s="3"/>
    </row>
    <row r="804" ht="11.25" customHeight="1">
      <c r="A804" s="7"/>
      <c r="B804" s="14"/>
      <c r="C804" s="7"/>
      <c r="D804" s="7"/>
      <c r="E804" s="7"/>
      <c r="F804" s="3"/>
      <c r="G804" s="3"/>
      <c r="H804" s="3"/>
      <c r="I804" s="7"/>
      <c r="J804" s="1"/>
      <c r="K804" s="3"/>
      <c r="L804" s="3"/>
      <c r="M804" s="3"/>
      <c r="N804" s="3"/>
      <c r="O804" s="3"/>
      <c r="P804" s="3"/>
      <c r="Q804" s="3"/>
      <c r="R804" s="3"/>
      <c r="S804" s="3"/>
      <c r="T804" s="8"/>
      <c r="U804" s="3"/>
      <c r="V804" s="3"/>
      <c r="W804" s="3"/>
      <c r="X804" s="3"/>
      <c r="Y804" s="3"/>
      <c r="Z804" s="3"/>
    </row>
    <row r="805" ht="11.25" customHeight="1">
      <c r="A805" s="7"/>
      <c r="B805" s="14"/>
      <c r="C805" s="7"/>
      <c r="D805" s="7"/>
      <c r="E805" s="7"/>
      <c r="F805" s="3"/>
      <c r="G805" s="3"/>
      <c r="H805" s="3"/>
      <c r="I805" s="7"/>
      <c r="J805" s="1"/>
      <c r="K805" s="3"/>
      <c r="L805" s="3"/>
      <c r="M805" s="3"/>
      <c r="N805" s="3"/>
      <c r="O805" s="3"/>
      <c r="P805" s="3"/>
      <c r="Q805" s="3"/>
      <c r="R805" s="3"/>
      <c r="S805" s="3"/>
      <c r="T805" s="8"/>
      <c r="U805" s="3"/>
      <c r="V805" s="3"/>
      <c r="W805" s="3"/>
      <c r="X805" s="3"/>
      <c r="Y805" s="3"/>
      <c r="Z805" s="3"/>
    </row>
    <row r="806" ht="11.25" customHeight="1">
      <c r="A806" s="7"/>
      <c r="B806" s="14"/>
      <c r="C806" s="7"/>
      <c r="D806" s="7"/>
      <c r="E806" s="7"/>
      <c r="F806" s="3"/>
      <c r="G806" s="3"/>
      <c r="H806" s="3"/>
      <c r="I806" s="7"/>
      <c r="J806" s="1"/>
      <c r="K806" s="3"/>
      <c r="L806" s="3"/>
      <c r="M806" s="3"/>
      <c r="N806" s="3"/>
      <c r="O806" s="3"/>
      <c r="P806" s="3"/>
      <c r="Q806" s="3"/>
      <c r="R806" s="3"/>
      <c r="S806" s="3"/>
      <c r="T806" s="8"/>
      <c r="U806" s="3"/>
      <c r="V806" s="3"/>
      <c r="W806" s="3"/>
      <c r="X806" s="3"/>
      <c r="Y806" s="3"/>
      <c r="Z806" s="3"/>
    </row>
    <row r="807" ht="11.25" customHeight="1">
      <c r="A807" s="7"/>
      <c r="B807" s="14"/>
      <c r="C807" s="7"/>
      <c r="D807" s="7"/>
      <c r="E807" s="7"/>
      <c r="F807" s="3"/>
      <c r="G807" s="3"/>
      <c r="H807" s="3"/>
      <c r="I807" s="7"/>
      <c r="J807" s="1"/>
      <c r="K807" s="3"/>
      <c r="L807" s="3"/>
      <c r="M807" s="3"/>
      <c r="N807" s="3"/>
      <c r="O807" s="3"/>
      <c r="P807" s="3"/>
      <c r="Q807" s="3"/>
      <c r="R807" s="3"/>
      <c r="S807" s="3"/>
      <c r="T807" s="8"/>
      <c r="U807" s="3"/>
      <c r="V807" s="3"/>
      <c r="W807" s="3"/>
      <c r="X807" s="3"/>
      <c r="Y807" s="3"/>
      <c r="Z807" s="3"/>
    </row>
    <row r="808" ht="11.25" customHeight="1">
      <c r="A808" s="7"/>
      <c r="B808" s="14"/>
      <c r="C808" s="7"/>
      <c r="D808" s="7"/>
      <c r="E808" s="7"/>
      <c r="F808" s="3"/>
      <c r="G808" s="3"/>
      <c r="H808" s="3"/>
      <c r="I808" s="7"/>
      <c r="J808" s="1"/>
      <c r="K808" s="3"/>
      <c r="L808" s="3"/>
      <c r="M808" s="3"/>
      <c r="N808" s="3"/>
      <c r="O808" s="3"/>
      <c r="P808" s="3"/>
      <c r="Q808" s="3"/>
      <c r="R808" s="3"/>
      <c r="S808" s="3"/>
      <c r="T808" s="8"/>
      <c r="U808" s="3"/>
      <c r="V808" s="3"/>
      <c r="W808" s="3"/>
      <c r="X808" s="3"/>
      <c r="Y808" s="3"/>
      <c r="Z808" s="3"/>
    </row>
    <row r="809" ht="11.25" customHeight="1">
      <c r="A809" s="7"/>
      <c r="B809" s="14"/>
      <c r="C809" s="7"/>
      <c r="D809" s="7"/>
      <c r="E809" s="7"/>
      <c r="F809" s="3"/>
      <c r="G809" s="3"/>
      <c r="H809" s="3"/>
      <c r="I809" s="7"/>
      <c r="J809" s="1"/>
      <c r="K809" s="3"/>
      <c r="L809" s="3"/>
      <c r="M809" s="3"/>
      <c r="N809" s="3"/>
      <c r="O809" s="3"/>
      <c r="P809" s="3"/>
      <c r="Q809" s="3"/>
      <c r="R809" s="3"/>
      <c r="S809" s="3"/>
      <c r="T809" s="8"/>
      <c r="U809" s="3"/>
      <c r="V809" s="3"/>
      <c r="W809" s="3"/>
      <c r="X809" s="3"/>
      <c r="Y809" s="3"/>
      <c r="Z809" s="3"/>
    </row>
    <row r="810" ht="11.25" customHeight="1">
      <c r="A810" s="7"/>
      <c r="B810" s="14"/>
      <c r="C810" s="7"/>
      <c r="D810" s="7"/>
      <c r="E810" s="7"/>
      <c r="F810" s="3"/>
      <c r="G810" s="3"/>
      <c r="H810" s="3"/>
      <c r="I810" s="7"/>
      <c r="J810" s="1"/>
      <c r="K810" s="3"/>
      <c r="L810" s="3"/>
      <c r="M810" s="3"/>
      <c r="N810" s="3"/>
      <c r="O810" s="3"/>
      <c r="P810" s="3"/>
      <c r="Q810" s="3"/>
      <c r="R810" s="3"/>
      <c r="S810" s="3"/>
      <c r="T810" s="8"/>
      <c r="U810" s="3"/>
      <c r="V810" s="3"/>
      <c r="W810" s="3"/>
      <c r="X810" s="3"/>
      <c r="Y810" s="3"/>
      <c r="Z810" s="3"/>
    </row>
    <row r="811" ht="11.25" customHeight="1">
      <c r="A811" s="7"/>
      <c r="B811" s="14"/>
      <c r="C811" s="7"/>
      <c r="D811" s="7"/>
      <c r="E811" s="7"/>
      <c r="F811" s="3"/>
      <c r="G811" s="3"/>
      <c r="H811" s="3"/>
      <c r="I811" s="7"/>
      <c r="J811" s="1"/>
      <c r="K811" s="3"/>
      <c r="L811" s="3"/>
      <c r="M811" s="3"/>
      <c r="N811" s="3"/>
      <c r="O811" s="3"/>
      <c r="P811" s="3"/>
      <c r="Q811" s="3"/>
      <c r="R811" s="3"/>
      <c r="S811" s="3"/>
      <c r="T811" s="8"/>
      <c r="U811" s="3"/>
      <c r="V811" s="3"/>
      <c r="W811" s="3"/>
      <c r="X811" s="3"/>
      <c r="Y811" s="3"/>
      <c r="Z811" s="3"/>
    </row>
    <row r="812" ht="11.25" customHeight="1">
      <c r="A812" s="7"/>
      <c r="B812" s="14"/>
      <c r="C812" s="7"/>
      <c r="D812" s="7"/>
      <c r="E812" s="7"/>
      <c r="F812" s="3"/>
      <c r="G812" s="3"/>
      <c r="H812" s="3"/>
      <c r="I812" s="7"/>
      <c r="J812" s="1"/>
      <c r="K812" s="3"/>
      <c r="L812" s="3"/>
      <c r="M812" s="3"/>
      <c r="N812" s="3"/>
      <c r="O812" s="3"/>
      <c r="P812" s="3"/>
      <c r="Q812" s="3"/>
      <c r="R812" s="3"/>
      <c r="S812" s="3"/>
      <c r="T812" s="8"/>
      <c r="U812" s="3"/>
      <c r="V812" s="3"/>
      <c r="W812" s="3"/>
      <c r="X812" s="3"/>
      <c r="Y812" s="3"/>
      <c r="Z812" s="3"/>
    </row>
    <row r="813" ht="11.25" customHeight="1">
      <c r="A813" s="7"/>
      <c r="B813" s="14"/>
      <c r="C813" s="7"/>
      <c r="D813" s="7"/>
      <c r="E813" s="7"/>
      <c r="F813" s="3"/>
      <c r="G813" s="3"/>
      <c r="H813" s="3"/>
      <c r="I813" s="7"/>
      <c r="J813" s="1"/>
      <c r="K813" s="3"/>
      <c r="L813" s="3"/>
      <c r="M813" s="3"/>
      <c r="N813" s="3"/>
      <c r="O813" s="3"/>
      <c r="P813" s="3"/>
      <c r="Q813" s="3"/>
      <c r="R813" s="3"/>
      <c r="S813" s="3"/>
      <c r="T813" s="8"/>
      <c r="U813" s="3"/>
      <c r="V813" s="3"/>
      <c r="W813" s="3"/>
      <c r="X813" s="3"/>
      <c r="Y813" s="3"/>
      <c r="Z813" s="3"/>
    </row>
    <row r="814" ht="11.25" customHeight="1">
      <c r="A814" s="7"/>
      <c r="B814" s="14"/>
      <c r="C814" s="7"/>
      <c r="D814" s="7"/>
      <c r="E814" s="7"/>
      <c r="F814" s="3"/>
      <c r="G814" s="3"/>
      <c r="H814" s="3"/>
      <c r="I814" s="7"/>
      <c r="J814" s="1"/>
      <c r="K814" s="3"/>
      <c r="L814" s="3"/>
      <c r="M814" s="3"/>
      <c r="N814" s="3"/>
      <c r="O814" s="3"/>
      <c r="P814" s="3"/>
      <c r="Q814" s="3"/>
      <c r="R814" s="3"/>
      <c r="S814" s="3"/>
      <c r="T814" s="8"/>
      <c r="U814" s="3"/>
      <c r="V814" s="3"/>
      <c r="W814" s="3"/>
      <c r="X814" s="3"/>
      <c r="Y814" s="3"/>
      <c r="Z814" s="3"/>
    </row>
    <row r="815" ht="11.25" customHeight="1">
      <c r="A815" s="7"/>
      <c r="B815" s="14"/>
      <c r="C815" s="7"/>
      <c r="D815" s="7"/>
      <c r="E815" s="7"/>
      <c r="F815" s="3"/>
      <c r="G815" s="3"/>
      <c r="H815" s="3"/>
      <c r="I815" s="7"/>
      <c r="J815" s="1"/>
      <c r="K815" s="3"/>
      <c r="L815" s="3"/>
      <c r="M815" s="3"/>
      <c r="N815" s="3"/>
      <c r="O815" s="3"/>
      <c r="P815" s="3"/>
      <c r="Q815" s="3"/>
      <c r="R815" s="3"/>
      <c r="S815" s="3"/>
      <c r="T815" s="8"/>
      <c r="U815" s="3"/>
      <c r="V815" s="3"/>
      <c r="W815" s="3"/>
      <c r="X815" s="3"/>
      <c r="Y815" s="3"/>
      <c r="Z815" s="3"/>
    </row>
    <row r="816" ht="11.25" customHeight="1">
      <c r="A816" s="7"/>
      <c r="B816" s="14"/>
      <c r="C816" s="7"/>
      <c r="D816" s="7"/>
      <c r="E816" s="7"/>
      <c r="F816" s="3"/>
      <c r="G816" s="3"/>
      <c r="H816" s="3"/>
      <c r="I816" s="7"/>
      <c r="J816" s="1"/>
      <c r="K816" s="3"/>
      <c r="L816" s="3"/>
      <c r="M816" s="3"/>
      <c r="N816" s="3"/>
      <c r="O816" s="3"/>
      <c r="P816" s="3"/>
      <c r="Q816" s="3"/>
      <c r="R816" s="3"/>
      <c r="S816" s="3"/>
      <c r="T816" s="8"/>
      <c r="U816" s="3"/>
      <c r="V816" s="3"/>
      <c r="W816" s="3"/>
      <c r="X816" s="3"/>
      <c r="Y816" s="3"/>
      <c r="Z816" s="3"/>
    </row>
    <row r="817" ht="11.25" customHeight="1">
      <c r="A817" s="7"/>
      <c r="B817" s="14"/>
      <c r="C817" s="7"/>
      <c r="D817" s="7"/>
      <c r="E817" s="7"/>
      <c r="F817" s="3"/>
      <c r="G817" s="3"/>
      <c r="H817" s="3"/>
      <c r="I817" s="7"/>
      <c r="J817" s="1"/>
      <c r="K817" s="3"/>
      <c r="L817" s="3"/>
      <c r="M817" s="3"/>
      <c r="N817" s="3"/>
      <c r="O817" s="3"/>
      <c r="P817" s="3"/>
      <c r="Q817" s="3"/>
      <c r="R817" s="3"/>
      <c r="S817" s="3"/>
      <c r="T817" s="8"/>
      <c r="U817" s="3"/>
      <c r="V817" s="3"/>
      <c r="W817" s="3"/>
      <c r="X817" s="3"/>
      <c r="Y817" s="3"/>
      <c r="Z817" s="3"/>
    </row>
    <row r="818" ht="11.25" customHeight="1">
      <c r="A818" s="7"/>
      <c r="B818" s="14"/>
      <c r="C818" s="7"/>
      <c r="D818" s="7"/>
      <c r="E818" s="7"/>
      <c r="F818" s="3"/>
      <c r="G818" s="3"/>
      <c r="H818" s="3"/>
      <c r="I818" s="7"/>
      <c r="J818" s="1"/>
      <c r="K818" s="3"/>
      <c r="L818" s="3"/>
      <c r="M818" s="3"/>
      <c r="N818" s="3"/>
      <c r="O818" s="3"/>
      <c r="P818" s="3"/>
      <c r="Q818" s="3"/>
      <c r="R818" s="3"/>
      <c r="S818" s="3"/>
      <c r="T818" s="8"/>
      <c r="U818" s="3"/>
      <c r="V818" s="3"/>
      <c r="W818" s="3"/>
      <c r="X818" s="3"/>
      <c r="Y818" s="3"/>
      <c r="Z818" s="3"/>
    </row>
    <row r="819" ht="11.25" customHeight="1">
      <c r="A819" s="7"/>
      <c r="B819" s="14"/>
      <c r="C819" s="7"/>
      <c r="D819" s="7"/>
      <c r="E819" s="7"/>
      <c r="F819" s="3"/>
      <c r="G819" s="3"/>
      <c r="H819" s="3"/>
      <c r="I819" s="7"/>
      <c r="J819" s="1"/>
      <c r="K819" s="3"/>
      <c r="L819" s="3"/>
      <c r="M819" s="3"/>
      <c r="N819" s="3"/>
      <c r="O819" s="3"/>
      <c r="P819" s="3"/>
      <c r="Q819" s="3"/>
      <c r="R819" s="3"/>
      <c r="S819" s="3"/>
      <c r="T819" s="8"/>
      <c r="U819" s="3"/>
      <c r="V819" s="3"/>
      <c r="W819" s="3"/>
      <c r="X819" s="3"/>
      <c r="Y819" s="3"/>
      <c r="Z819" s="3"/>
    </row>
    <row r="820" ht="11.25" customHeight="1">
      <c r="A820" s="7"/>
      <c r="B820" s="14"/>
      <c r="C820" s="7"/>
      <c r="D820" s="7"/>
      <c r="E820" s="7"/>
      <c r="F820" s="3"/>
      <c r="G820" s="3"/>
      <c r="H820" s="3"/>
      <c r="I820" s="7"/>
      <c r="J820" s="1"/>
      <c r="K820" s="3"/>
      <c r="L820" s="3"/>
      <c r="M820" s="3"/>
      <c r="N820" s="3"/>
      <c r="O820" s="3"/>
      <c r="P820" s="3"/>
      <c r="Q820" s="3"/>
      <c r="R820" s="3"/>
      <c r="S820" s="3"/>
      <c r="T820" s="8"/>
      <c r="U820" s="3"/>
      <c r="V820" s="3"/>
      <c r="W820" s="3"/>
      <c r="X820" s="3"/>
      <c r="Y820" s="3"/>
      <c r="Z820" s="3"/>
    </row>
    <row r="821" ht="11.25" customHeight="1">
      <c r="A821" s="7"/>
      <c r="B821" s="14"/>
      <c r="C821" s="7"/>
      <c r="D821" s="7"/>
      <c r="E821" s="7"/>
      <c r="F821" s="3"/>
      <c r="G821" s="3"/>
      <c r="H821" s="3"/>
      <c r="I821" s="7"/>
      <c r="J821" s="1"/>
      <c r="K821" s="3"/>
      <c r="L821" s="3"/>
      <c r="M821" s="3"/>
      <c r="N821" s="3"/>
      <c r="O821" s="3"/>
      <c r="P821" s="3"/>
      <c r="Q821" s="3"/>
      <c r="R821" s="3"/>
      <c r="S821" s="3"/>
      <c r="T821" s="8"/>
      <c r="U821" s="3"/>
      <c r="V821" s="3"/>
      <c r="W821" s="3"/>
      <c r="X821" s="3"/>
      <c r="Y821" s="3"/>
      <c r="Z821" s="3"/>
    </row>
    <row r="822" ht="11.25" customHeight="1">
      <c r="A822" s="7"/>
      <c r="B822" s="14"/>
      <c r="C822" s="7"/>
      <c r="D822" s="7"/>
      <c r="E822" s="7"/>
      <c r="F822" s="3"/>
      <c r="G822" s="3"/>
      <c r="H822" s="3"/>
      <c r="I822" s="7"/>
      <c r="J822" s="1"/>
      <c r="K822" s="3"/>
      <c r="L822" s="3"/>
      <c r="M822" s="3"/>
      <c r="N822" s="3"/>
      <c r="O822" s="3"/>
      <c r="P822" s="3"/>
      <c r="Q822" s="3"/>
      <c r="R822" s="3"/>
      <c r="S822" s="3"/>
      <c r="T822" s="8"/>
      <c r="U822" s="3"/>
      <c r="V822" s="3"/>
      <c r="W822" s="3"/>
      <c r="X822" s="3"/>
      <c r="Y822" s="3"/>
      <c r="Z822" s="3"/>
    </row>
    <row r="823" ht="11.25" customHeight="1">
      <c r="A823" s="7"/>
      <c r="B823" s="14"/>
      <c r="C823" s="7"/>
      <c r="D823" s="7"/>
      <c r="E823" s="7"/>
      <c r="F823" s="3"/>
      <c r="G823" s="3"/>
      <c r="H823" s="3"/>
      <c r="I823" s="7"/>
      <c r="J823" s="1"/>
      <c r="K823" s="3"/>
      <c r="L823" s="3"/>
      <c r="M823" s="3"/>
      <c r="N823" s="3"/>
      <c r="O823" s="3"/>
      <c r="P823" s="3"/>
      <c r="Q823" s="3"/>
      <c r="R823" s="3"/>
      <c r="S823" s="3"/>
      <c r="T823" s="8"/>
      <c r="U823" s="3"/>
      <c r="V823" s="3"/>
      <c r="W823" s="3"/>
      <c r="X823" s="3"/>
      <c r="Y823" s="3"/>
      <c r="Z823" s="3"/>
    </row>
    <row r="824" ht="11.25" customHeight="1">
      <c r="A824" s="7"/>
      <c r="B824" s="14"/>
      <c r="C824" s="7"/>
      <c r="D824" s="7"/>
      <c r="E824" s="7"/>
      <c r="F824" s="3"/>
      <c r="G824" s="3"/>
      <c r="H824" s="3"/>
      <c r="I824" s="7"/>
      <c r="J824" s="1"/>
      <c r="K824" s="3"/>
      <c r="L824" s="3"/>
      <c r="M824" s="3"/>
      <c r="N824" s="3"/>
      <c r="O824" s="3"/>
      <c r="P824" s="3"/>
      <c r="Q824" s="3"/>
      <c r="R824" s="3"/>
      <c r="S824" s="3"/>
      <c r="T824" s="8"/>
      <c r="U824" s="3"/>
      <c r="V824" s="3"/>
      <c r="W824" s="3"/>
      <c r="X824" s="3"/>
      <c r="Y824" s="3"/>
      <c r="Z824" s="3"/>
    </row>
    <row r="825" ht="11.25" customHeight="1">
      <c r="A825" s="7"/>
      <c r="B825" s="14"/>
      <c r="C825" s="7"/>
      <c r="D825" s="7"/>
      <c r="E825" s="7"/>
      <c r="F825" s="3"/>
      <c r="G825" s="3"/>
      <c r="H825" s="3"/>
      <c r="I825" s="7"/>
      <c r="J825" s="1"/>
      <c r="K825" s="3"/>
      <c r="L825" s="3"/>
      <c r="M825" s="3"/>
      <c r="N825" s="3"/>
      <c r="O825" s="3"/>
      <c r="P825" s="3"/>
      <c r="Q825" s="3"/>
      <c r="R825" s="3"/>
      <c r="S825" s="3"/>
      <c r="T825" s="8"/>
      <c r="U825" s="3"/>
      <c r="V825" s="3"/>
      <c r="W825" s="3"/>
      <c r="X825" s="3"/>
      <c r="Y825" s="3"/>
      <c r="Z825" s="3"/>
    </row>
    <row r="826" ht="11.25" customHeight="1">
      <c r="A826" s="7"/>
      <c r="B826" s="14"/>
      <c r="C826" s="7"/>
      <c r="D826" s="7"/>
      <c r="E826" s="7"/>
      <c r="F826" s="3"/>
      <c r="G826" s="3"/>
      <c r="H826" s="3"/>
      <c r="I826" s="7"/>
      <c r="J826" s="1"/>
      <c r="K826" s="3"/>
      <c r="L826" s="3"/>
      <c r="M826" s="3"/>
      <c r="N826" s="3"/>
      <c r="O826" s="3"/>
      <c r="P826" s="3"/>
      <c r="Q826" s="3"/>
      <c r="R826" s="3"/>
      <c r="S826" s="3"/>
      <c r="T826" s="8"/>
      <c r="U826" s="3"/>
      <c r="V826" s="3"/>
      <c r="W826" s="3"/>
      <c r="X826" s="3"/>
      <c r="Y826" s="3"/>
      <c r="Z826" s="3"/>
    </row>
    <row r="827" ht="11.25" customHeight="1">
      <c r="A827" s="7"/>
      <c r="B827" s="14"/>
      <c r="C827" s="7"/>
      <c r="D827" s="7"/>
      <c r="E827" s="7"/>
      <c r="F827" s="3"/>
      <c r="G827" s="3"/>
      <c r="H827" s="3"/>
      <c r="I827" s="7"/>
      <c r="J827" s="1"/>
      <c r="K827" s="3"/>
      <c r="L827" s="3"/>
      <c r="M827" s="3"/>
      <c r="N827" s="3"/>
      <c r="O827" s="3"/>
      <c r="P827" s="3"/>
      <c r="Q827" s="3"/>
      <c r="R827" s="3"/>
      <c r="S827" s="3"/>
      <c r="T827" s="8"/>
      <c r="U827" s="3"/>
      <c r="V827" s="3"/>
      <c r="W827" s="3"/>
      <c r="X827" s="3"/>
      <c r="Y827" s="3"/>
      <c r="Z827" s="3"/>
    </row>
    <row r="828" ht="11.25" customHeight="1">
      <c r="A828" s="7"/>
      <c r="B828" s="14"/>
      <c r="C828" s="7"/>
      <c r="D828" s="7"/>
      <c r="E828" s="7"/>
      <c r="F828" s="3"/>
      <c r="G828" s="3"/>
      <c r="H828" s="3"/>
      <c r="I828" s="7"/>
      <c r="J828" s="1"/>
      <c r="K828" s="3"/>
      <c r="L828" s="3"/>
      <c r="M828" s="3"/>
      <c r="N828" s="3"/>
      <c r="O828" s="3"/>
      <c r="P828" s="3"/>
      <c r="Q828" s="3"/>
      <c r="R828" s="3"/>
      <c r="S828" s="3"/>
      <c r="T828" s="8"/>
      <c r="U828" s="3"/>
      <c r="V828" s="3"/>
      <c r="W828" s="3"/>
      <c r="X828" s="3"/>
      <c r="Y828" s="3"/>
      <c r="Z828" s="3"/>
    </row>
    <row r="829" ht="11.25" customHeight="1">
      <c r="A829" s="7"/>
      <c r="B829" s="14"/>
      <c r="C829" s="7"/>
      <c r="D829" s="7"/>
      <c r="E829" s="7"/>
      <c r="F829" s="3"/>
      <c r="G829" s="3"/>
      <c r="H829" s="3"/>
      <c r="I829" s="7"/>
      <c r="J829" s="1"/>
      <c r="K829" s="3"/>
      <c r="L829" s="3"/>
      <c r="M829" s="3"/>
      <c r="N829" s="3"/>
      <c r="O829" s="3"/>
      <c r="P829" s="3"/>
      <c r="Q829" s="3"/>
      <c r="R829" s="3"/>
      <c r="S829" s="3"/>
      <c r="T829" s="8"/>
      <c r="U829" s="3"/>
      <c r="V829" s="3"/>
      <c r="W829" s="3"/>
      <c r="X829" s="3"/>
      <c r="Y829" s="3"/>
      <c r="Z829" s="3"/>
    </row>
    <row r="830" ht="11.25" customHeight="1">
      <c r="A830" s="7"/>
      <c r="B830" s="14"/>
      <c r="C830" s="7"/>
      <c r="D830" s="7"/>
      <c r="E830" s="7"/>
      <c r="F830" s="3"/>
      <c r="G830" s="3"/>
      <c r="H830" s="3"/>
      <c r="I830" s="7"/>
      <c r="J830" s="1"/>
      <c r="K830" s="3"/>
      <c r="L830" s="3"/>
      <c r="M830" s="3"/>
      <c r="N830" s="3"/>
      <c r="O830" s="3"/>
      <c r="P830" s="3"/>
      <c r="Q830" s="3"/>
      <c r="R830" s="3"/>
      <c r="S830" s="3"/>
      <c r="T830" s="8"/>
      <c r="U830" s="3"/>
      <c r="V830" s="3"/>
      <c r="W830" s="3"/>
      <c r="X830" s="3"/>
      <c r="Y830" s="3"/>
      <c r="Z830" s="3"/>
    </row>
    <row r="831" ht="11.25" customHeight="1">
      <c r="A831" s="7"/>
      <c r="B831" s="14"/>
      <c r="C831" s="7"/>
      <c r="D831" s="7"/>
      <c r="E831" s="7"/>
      <c r="F831" s="3"/>
      <c r="G831" s="3"/>
      <c r="H831" s="3"/>
      <c r="I831" s="7"/>
      <c r="J831" s="1"/>
      <c r="K831" s="3"/>
      <c r="L831" s="3"/>
      <c r="M831" s="3"/>
      <c r="N831" s="3"/>
      <c r="O831" s="3"/>
      <c r="P831" s="3"/>
      <c r="Q831" s="3"/>
      <c r="R831" s="3"/>
      <c r="S831" s="3"/>
      <c r="T831" s="8"/>
      <c r="U831" s="3"/>
      <c r="V831" s="3"/>
      <c r="W831" s="3"/>
      <c r="X831" s="3"/>
      <c r="Y831" s="3"/>
      <c r="Z831" s="3"/>
    </row>
    <row r="832" ht="11.25" customHeight="1">
      <c r="A832" s="7"/>
      <c r="B832" s="14"/>
      <c r="C832" s="7"/>
      <c r="D832" s="7"/>
      <c r="E832" s="7"/>
      <c r="F832" s="3"/>
      <c r="G832" s="3"/>
      <c r="H832" s="3"/>
      <c r="I832" s="7"/>
      <c r="J832" s="1"/>
      <c r="K832" s="3"/>
      <c r="L832" s="3"/>
      <c r="M832" s="3"/>
      <c r="N832" s="3"/>
      <c r="O832" s="3"/>
      <c r="P832" s="3"/>
      <c r="Q832" s="3"/>
      <c r="R832" s="3"/>
      <c r="S832" s="3"/>
      <c r="T832" s="8"/>
      <c r="U832" s="3"/>
      <c r="V832" s="3"/>
      <c r="W832" s="3"/>
      <c r="X832" s="3"/>
      <c r="Y832" s="3"/>
      <c r="Z832" s="3"/>
    </row>
    <row r="833" ht="11.25" customHeight="1">
      <c r="A833" s="7"/>
      <c r="B833" s="14"/>
      <c r="C833" s="7"/>
      <c r="D833" s="7"/>
      <c r="E833" s="7"/>
      <c r="F833" s="3"/>
      <c r="G833" s="3"/>
      <c r="H833" s="3"/>
      <c r="I833" s="7"/>
      <c r="J833" s="1"/>
      <c r="K833" s="3"/>
      <c r="L833" s="3"/>
      <c r="M833" s="3"/>
      <c r="N833" s="3"/>
      <c r="O833" s="3"/>
      <c r="P833" s="3"/>
      <c r="Q833" s="3"/>
      <c r="R833" s="3"/>
      <c r="S833" s="3"/>
      <c r="T833" s="8"/>
      <c r="U833" s="3"/>
      <c r="V833" s="3"/>
      <c r="W833" s="3"/>
      <c r="X833" s="3"/>
      <c r="Y833" s="3"/>
      <c r="Z833" s="3"/>
    </row>
    <row r="834" ht="11.25" customHeight="1">
      <c r="A834" s="7"/>
      <c r="B834" s="14"/>
      <c r="C834" s="7"/>
      <c r="D834" s="7"/>
      <c r="E834" s="7"/>
      <c r="F834" s="3"/>
      <c r="G834" s="3"/>
      <c r="H834" s="3"/>
      <c r="I834" s="7"/>
      <c r="J834" s="1"/>
      <c r="K834" s="3"/>
      <c r="L834" s="3"/>
      <c r="M834" s="3"/>
      <c r="N834" s="3"/>
      <c r="O834" s="3"/>
      <c r="P834" s="3"/>
      <c r="Q834" s="3"/>
      <c r="R834" s="3"/>
      <c r="S834" s="3"/>
      <c r="T834" s="8"/>
      <c r="U834" s="3"/>
      <c r="V834" s="3"/>
      <c r="W834" s="3"/>
      <c r="X834" s="3"/>
      <c r="Y834" s="3"/>
      <c r="Z834" s="3"/>
    </row>
    <row r="835" ht="11.25" customHeight="1">
      <c r="A835" s="7"/>
      <c r="B835" s="14"/>
      <c r="C835" s="7"/>
      <c r="D835" s="7"/>
      <c r="E835" s="7"/>
      <c r="F835" s="3"/>
      <c r="G835" s="3"/>
      <c r="H835" s="3"/>
      <c r="I835" s="7"/>
      <c r="J835" s="1"/>
      <c r="K835" s="3"/>
      <c r="L835" s="3"/>
      <c r="M835" s="3"/>
      <c r="N835" s="3"/>
      <c r="O835" s="3"/>
      <c r="P835" s="3"/>
      <c r="Q835" s="3"/>
      <c r="R835" s="3"/>
      <c r="S835" s="3"/>
      <c r="T835" s="8"/>
      <c r="U835" s="3"/>
      <c r="V835" s="3"/>
      <c r="W835" s="3"/>
      <c r="X835" s="3"/>
      <c r="Y835" s="3"/>
      <c r="Z835" s="3"/>
    </row>
    <row r="836" ht="11.25" customHeight="1">
      <c r="A836" s="7"/>
      <c r="B836" s="14"/>
      <c r="C836" s="7"/>
      <c r="D836" s="7"/>
      <c r="E836" s="7"/>
      <c r="F836" s="3"/>
      <c r="G836" s="3"/>
      <c r="H836" s="3"/>
      <c r="I836" s="7"/>
      <c r="J836" s="1"/>
      <c r="K836" s="3"/>
      <c r="L836" s="3"/>
      <c r="M836" s="3"/>
      <c r="N836" s="3"/>
      <c r="O836" s="3"/>
      <c r="P836" s="3"/>
      <c r="Q836" s="3"/>
      <c r="R836" s="3"/>
      <c r="S836" s="3"/>
      <c r="T836" s="8"/>
      <c r="U836" s="3"/>
      <c r="V836" s="3"/>
      <c r="W836" s="3"/>
      <c r="X836" s="3"/>
      <c r="Y836" s="3"/>
      <c r="Z836" s="3"/>
    </row>
    <row r="837" ht="11.25" customHeight="1">
      <c r="A837" s="7"/>
      <c r="B837" s="14"/>
      <c r="C837" s="7"/>
      <c r="D837" s="7"/>
      <c r="E837" s="7"/>
      <c r="F837" s="3"/>
      <c r="G837" s="3"/>
      <c r="H837" s="3"/>
      <c r="I837" s="7"/>
      <c r="J837" s="1"/>
      <c r="K837" s="3"/>
      <c r="L837" s="3"/>
      <c r="M837" s="3"/>
      <c r="N837" s="3"/>
      <c r="O837" s="3"/>
      <c r="P837" s="3"/>
      <c r="Q837" s="3"/>
      <c r="R837" s="3"/>
      <c r="S837" s="3"/>
      <c r="T837" s="8"/>
      <c r="U837" s="3"/>
      <c r="V837" s="3"/>
      <c r="W837" s="3"/>
      <c r="X837" s="3"/>
      <c r="Y837" s="3"/>
      <c r="Z837" s="3"/>
    </row>
    <row r="838" ht="11.25" customHeight="1">
      <c r="A838" s="7"/>
      <c r="B838" s="14"/>
      <c r="C838" s="7"/>
      <c r="D838" s="7"/>
      <c r="E838" s="7"/>
      <c r="F838" s="3"/>
      <c r="G838" s="3"/>
      <c r="H838" s="3"/>
      <c r="I838" s="7"/>
      <c r="J838" s="1"/>
      <c r="K838" s="3"/>
      <c r="L838" s="3"/>
      <c r="M838" s="3"/>
      <c r="N838" s="3"/>
      <c r="O838" s="3"/>
      <c r="P838" s="3"/>
      <c r="Q838" s="3"/>
      <c r="R838" s="3"/>
      <c r="S838" s="3"/>
      <c r="T838" s="8"/>
      <c r="U838" s="3"/>
      <c r="V838" s="3"/>
      <c r="W838" s="3"/>
      <c r="X838" s="3"/>
      <c r="Y838" s="3"/>
      <c r="Z838" s="3"/>
    </row>
    <row r="839" ht="11.25" customHeight="1">
      <c r="A839" s="7"/>
      <c r="B839" s="14"/>
      <c r="C839" s="7"/>
      <c r="D839" s="7"/>
      <c r="E839" s="7"/>
      <c r="F839" s="3"/>
      <c r="G839" s="3"/>
      <c r="H839" s="3"/>
      <c r="I839" s="7"/>
      <c r="J839" s="1"/>
      <c r="K839" s="3"/>
      <c r="L839" s="3"/>
      <c r="M839" s="3"/>
      <c r="N839" s="3"/>
      <c r="O839" s="3"/>
      <c r="P839" s="3"/>
      <c r="Q839" s="3"/>
      <c r="R839" s="3"/>
      <c r="S839" s="3"/>
      <c r="T839" s="8"/>
      <c r="U839" s="3"/>
      <c r="V839" s="3"/>
      <c r="W839" s="3"/>
      <c r="X839" s="3"/>
      <c r="Y839" s="3"/>
      <c r="Z839" s="3"/>
    </row>
    <row r="840" ht="11.25" customHeight="1">
      <c r="A840" s="7"/>
      <c r="B840" s="14"/>
      <c r="C840" s="7"/>
      <c r="D840" s="7"/>
      <c r="E840" s="7"/>
      <c r="F840" s="3"/>
      <c r="G840" s="3"/>
      <c r="H840" s="3"/>
      <c r="I840" s="7"/>
      <c r="J840" s="1"/>
      <c r="K840" s="3"/>
      <c r="L840" s="3"/>
      <c r="M840" s="3"/>
      <c r="N840" s="3"/>
      <c r="O840" s="3"/>
      <c r="P840" s="3"/>
      <c r="Q840" s="3"/>
      <c r="R840" s="3"/>
      <c r="S840" s="3"/>
      <c r="T840" s="8"/>
      <c r="U840" s="3"/>
      <c r="V840" s="3"/>
      <c r="W840" s="3"/>
      <c r="X840" s="3"/>
      <c r="Y840" s="3"/>
      <c r="Z840" s="3"/>
    </row>
    <row r="841" ht="11.25" customHeight="1">
      <c r="A841" s="7"/>
      <c r="B841" s="14"/>
      <c r="C841" s="7"/>
      <c r="D841" s="7"/>
      <c r="E841" s="7"/>
      <c r="F841" s="3"/>
      <c r="G841" s="3"/>
      <c r="H841" s="3"/>
      <c r="I841" s="7"/>
      <c r="J841" s="1"/>
      <c r="K841" s="3"/>
      <c r="L841" s="3"/>
      <c r="M841" s="3"/>
      <c r="N841" s="3"/>
      <c r="O841" s="3"/>
      <c r="P841" s="3"/>
      <c r="Q841" s="3"/>
      <c r="R841" s="3"/>
      <c r="S841" s="3"/>
      <c r="T841" s="8"/>
      <c r="U841" s="3"/>
      <c r="V841" s="3"/>
      <c r="W841" s="3"/>
      <c r="X841" s="3"/>
      <c r="Y841" s="3"/>
      <c r="Z841" s="3"/>
    </row>
    <row r="842" ht="11.25" customHeight="1">
      <c r="A842" s="7"/>
      <c r="B842" s="14"/>
      <c r="C842" s="7"/>
      <c r="D842" s="7"/>
      <c r="E842" s="7"/>
      <c r="F842" s="3"/>
      <c r="G842" s="3"/>
      <c r="H842" s="3"/>
      <c r="I842" s="7"/>
      <c r="J842" s="1"/>
      <c r="K842" s="3"/>
      <c r="L842" s="3"/>
      <c r="M842" s="3"/>
      <c r="N842" s="3"/>
      <c r="O842" s="3"/>
      <c r="P842" s="3"/>
      <c r="Q842" s="3"/>
      <c r="R842" s="3"/>
      <c r="S842" s="3"/>
      <c r="T842" s="8"/>
      <c r="U842" s="3"/>
      <c r="V842" s="3"/>
      <c r="W842" s="3"/>
      <c r="X842" s="3"/>
      <c r="Y842" s="3"/>
      <c r="Z842" s="3"/>
    </row>
    <row r="843" ht="11.25" customHeight="1">
      <c r="A843" s="7"/>
      <c r="B843" s="14"/>
      <c r="C843" s="7"/>
      <c r="D843" s="7"/>
      <c r="E843" s="7"/>
      <c r="F843" s="3"/>
      <c r="G843" s="3"/>
      <c r="H843" s="3"/>
      <c r="I843" s="7"/>
      <c r="J843" s="1"/>
      <c r="K843" s="3"/>
      <c r="L843" s="3"/>
      <c r="M843" s="3"/>
      <c r="N843" s="3"/>
      <c r="O843" s="3"/>
      <c r="P843" s="3"/>
      <c r="Q843" s="3"/>
      <c r="R843" s="3"/>
      <c r="S843" s="3"/>
      <c r="T843" s="8"/>
      <c r="U843" s="3"/>
      <c r="V843" s="3"/>
      <c r="W843" s="3"/>
      <c r="X843" s="3"/>
      <c r="Y843" s="3"/>
      <c r="Z843" s="3"/>
    </row>
    <row r="844" ht="11.25" customHeight="1">
      <c r="A844" s="7"/>
      <c r="B844" s="14"/>
      <c r="C844" s="7"/>
      <c r="D844" s="7"/>
      <c r="E844" s="7"/>
      <c r="F844" s="3"/>
      <c r="G844" s="3"/>
      <c r="H844" s="3"/>
      <c r="I844" s="7"/>
      <c r="J844" s="1"/>
      <c r="K844" s="3"/>
      <c r="L844" s="3"/>
      <c r="M844" s="3"/>
      <c r="N844" s="3"/>
      <c r="O844" s="3"/>
      <c r="P844" s="3"/>
      <c r="Q844" s="3"/>
      <c r="R844" s="3"/>
      <c r="S844" s="3"/>
      <c r="T844" s="8"/>
      <c r="U844" s="3"/>
      <c r="V844" s="3"/>
      <c r="W844" s="3"/>
      <c r="X844" s="3"/>
      <c r="Y844" s="3"/>
      <c r="Z844" s="3"/>
    </row>
    <row r="845" ht="11.25" customHeight="1">
      <c r="A845" s="7"/>
      <c r="B845" s="14"/>
      <c r="C845" s="7"/>
      <c r="D845" s="7"/>
      <c r="E845" s="7"/>
      <c r="F845" s="3"/>
      <c r="G845" s="3"/>
      <c r="H845" s="3"/>
      <c r="I845" s="7"/>
      <c r="J845" s="1"/>
      <c r="K845" s="3"/>
      <c r="L845" s="3"/>
      <c r="M845" s="3"/>
      <c r="N845" s="3"/>
      <c r="O845" s="3"/>
      <c r="P845" s="3"/>
      <c r="Q845" s="3"/>
      <c r="R845" s="3"/>
      <c r="S845" s="3"/>
      <c r="T845" s="8"/>
      <c r="U845" s="3"/>
      <c r="V845" s="3"/>
      <c r="W845" s="3"/>
      <c r="X845" s="3"/>
      <c r="Y845" s="3"/>
      <c r="Z845" s="3"/>
    </row>
    <row r="846" ht="11.25" customHeight="1">
      <c r="A846" s="7"/>
      <c r="B846" s="14"/>
      <c r="C846" s="7"/>
      <c r="D846" s="7"/>
      <c r="E846" s="7"/>
      <c r="F846" s="3"/>
      <c r="G846" s="3"/>
      <c r="H846" s="3"/>
      <c r="I846" s="7"/>
      <c r="J846" s="1"/>
      <c r="K846" s="3"/>
      <c r="L846" s="3"/>
      <c r="M846" s="3"/>
      <c r="N846" s="3"/>
      <c r="O846" s="3"/>
      <c r="P846" s="3"/>
      <c r="Q846" s="3"/>
      <c r="R846" s="3"/>
      <c r="S846" s="3"/>
      <c r="T846" s="8"/>
      <c r="U846" s="3"/>
      <c r="V846" s="3"/>
      <c r="W846" s="3"/>
      <c r="X846" s="3"/>
      <c r="Y846" s="3"/>
      <c r="Z846" s="3"/>
    </row>
    <row r="847" ht="11.25" customHeight="1">
      <c r="A847" s="7"/>
      <c r="B847" s="14"/>
      <c r="C847" s="7"/>
      <c r="D847" s="7"/>
      <c r="E847" s="7"/>
      <c r="F847" s="3"/>
      <c r="G847" s="3"/>
      <c r="H847" s="3"/>
      <c r="I847" s="7"/>
      <c r="J847" s="1"/>
      <c r="K847" s="3"/>
      <c r="L847" s="3"/>
      <c r="M847" s="3"/>
      <c r="N847" s="3"/>
      <c r="O847" s="3"/>
      <c r="P847" s="3"/>
      <c r="Q847" s="3"/>
      <c r="R847" s="3"/>
      <c r="S847" s="3"/>
      <c r="T847" s="8"/>
      <c r="U847" s="3"/>
      <c r="V847" s="3"/>
      <c r="W847" s="3"/>
      <c r="X847" s="3"/>
      <c r="Y847" s="3"/>
      <c r="Z847" s="3"/>
    </row>
    <row r="848" ht="11.25" customHeight="1">
      <c r="A848" s="7"/>
      <c r="B848" s="14"/>
      <c r="C848" s="7"/>
      <c r="D848" s="7"/>
      <c r="E848" s="7"/>
      <c r="F848" s="3"/>
      <c r="G848" s="3"/>
      <c r="H848" s="3"/>
      <c r="I848" s="7"/>
      <c r="J848" s="1"/>
      <c r="K848" s="3"/>
      <c r="L848" s="3"/>
      <c r="M848" s="3"/>
      <c r="N848" s="3"/>
      <c r="O848" s="3"/>
      <c r="P848" s="3"/>
      <c r="Q848" s="3"/>
      <c r="R848" s="3"/>
      <c r="S848" s="3"/>
      <c r="T848" s="8"/>
      <c r="U848" s="3"/>
      <c r="V848" s="3"/>
      <c r="W848" s="3"/>
      <c r="X848" s="3"/>
      <c r="Y848" s="3"/>
      <c r="Z848" s="3"/>
    </row>
    <row r="849" ht="11.25" customHeight="1">
      <c r="A849" s="7"/>
      <c r="B849" s="14"/>
      <c r="C849" s="7"/>
      <c r="D849" s="7"/>
      <c r="E849" s="7"/>
      <c r="F849" s="3"/>
      <c r="G849" s="3"/>
      <c r="H849" s="3"/>
      <c r="I849" s="7"/>
      <c r="J849" s="1"/>
      <c r="K849" s="3"/>
      <c r="L849" s="3"/>
      <c r="M849" s="3"/>
      <c r="N849" s="3"/>
      <c r="O849" s="3"/>
      <c r="P849" s="3"/>
      <c r="Q849" s="3"/>
      <c r="R849" s="3"/>
      <c r="S849" s="3"/>
      <c r="T849" s="8"/>
      <c r="U849" s="3"/>
      <c r="V849" s="3"/>
      <c r="W849" s="3"/>
      <c r="X849" s="3"/>
      <c r="Y849" s="3"/>
      <c r="Z849" s="3"/>
    </row>
    <row r="850" ht="11.25" customHeight="1">
      <c r="A850" s="7"/>
      <c r="B850" s="14"/>
      <c r="C850" s="7"/>
      <c r="D850" s="7"/>
      <c r="E850" s="7"/>
      <c r="F850" s="3"/>
      <c r="G850" s="3"/>
      <c r="H850" s="3"/>
      <c r="I850" s="7"/>
      <c r="J850" s="1"/>
      <c r="K850" s="3"/>
      <c r="L850" s="3"/>
      <c r="M850" s="3"/>
      <c r="N850" s="3"/>
      <c r="O850" s="3"/>
      <c r="P850" s="3"/>
      <c r="Q850" s="3"/>
      <c r="R850" s="3"/>
      <c r="S850" s="3"/>
      <c r="T850" s="8"/>
      <c r="U850" s="3"/>
      <c r="V850" s="3"/>
      <c r="W850" s="3"/>
      <c r="X850" s="3"/>
      <c r="Y850" s="3"/>
      <c r="Z850" s="3"/>
    </row>
    <row r="851" ht="11.25" customHeight="1">
      <c r="A851" s="7"/>
      <c r="B851" s="14"/>
      <c r="C851" s="7"/>
      <c r="D851" s="7"/>
      <c r="E851" s="7"/>
      <c r="F851" s="3"/>
      <c r="G851" s="3"/>
      <c r="H851" s="3"/>
      <c r="I851" s="7"/>
      <c r="J851" s="1"/>
      <c r="K851" s="3"/>
      <c r="L851" s="3"/>
      <c r="M851" s="3"/>
      <c r="N851" s="3"/>
      <c r="O851" s="3"/>
      <c r="P851" s="3"/>
      <c r="Q851" s="3"/>
      <c r="R851" s="3"/>
      <c r="S851" s="3"/>
      <c r="T851" s="8"/>
      <c r="U851" s="3"/>
      <c r="V851" s="3"/>
      <c r="W851" s="3"/>
      <c r="X851" s="3"/>
      <c r="Y851" s="3"/>
      <c r="Z851" s="3"/>
    </row>
    <row r="852" ht="11.25" customHeight="1">
      <c r="A852" s="7"/>
      <c r="B852" s="14"/>
      <c r="C852" s="7"/>
      <c r="D852" s="7"/>
      <c r="E852" s="7"/>
      <c r="F852" s="3"/>
      <c r="G852" s="3"/>
      <c r="H852" s="3"/>
      <c r="I852" s="7"/>
      <c r="J852" s="1"/>
      <c r="K852" s="3"/>
      <c r="L852" s="3"/>
      <c r="M852" s="3"/>
      <c r="N852" s="3"/>
      <c r="O852" s="3"/>
      <c r="P852" s="3"/>
      <c r="Q852" s="3"/>
      <c r="R852" s="3"/>
      <c r="S852" s="3"/>
      <c r="T852" s="8"/>
      <c r="U852" s="3"/>
      <c r="V852" s="3"/>
      <c r="W852" s="3"/>
      <c r="X852" s="3"/>
      <c r="Y852" s="3"/>
      <c r="Z852" s="3"/>
    </row>
    <row r="853" ht="11.25" customHeight="1">
      <c r="A853" s="7"/>
      <c r="B853" s="14"/>
      <c r="C853" s="7"/>
      <c r="D853" s="7"/>
      <c r="E853" s="7"/>
      <c r="F853" s="3"/>
      <c r="G853" s="3"/>
      <c r="H853" s="3"/>
      <c r="I853" s="7"/>
      <c r="J853" s="1"/>
      <c r="K853" s="3"/>
      <c r="L853" s="3"/>
      <c r="M853" s="3"/>
      <c r="N853" s="3"/>
      <c r="O853" s="3"/>
      <c r="P853" s="3"/>
      <c r="Q853" s="3"/>
      <c r="R853" s="3"/>
      <c r="S853" s="3"/>
      <c r="T853" s="8"/>
      <c r="U853" s="3"/>
      <c r="V853" s="3"/>
      <c r="W853" s="3"/>
      <c r="X853" s="3"/>
      <c r="Y853" s="3"/>
      <c r="Z853" s="3"/>
    </row>
    <row r="854" ht="11.25" customHeight="1">
      <c r="A854" s="7"/>
      <c r="B854" s="14"/>
      <c r="C854" s="7"/>
      <c r="D854" s="7"/>
      <c r="E854" s="7"/>
      <c r="F854" s="3"/>
      <c r="G854" s="3"/>
      <c r="H854" s="3"/>
      <c r="I854" s="7"/>
      <c r="J854" s="1"/>
      <c r="K854" s="3"/>
      <c r="L854" s="3"/>
      <c r="M854" s="3"/>
      <c r="N854" s="3"/>
      <c r="O854" s="3"/>
      <c r="P854" s="3"/>
      <c r="Q854" s="3"/>
      <c r="R854" s="3"/>
      <c r="S854" s="3"/>
      <c r="T854" s="8"/>
      <c r="U854" s="3"/>
      <c r="V854" s="3"/>
      <c r="W854" s="3"/>
      <c r="X854" s="3"/>
      <c r="Y854" s="3"/>
      <c r="Z854" s="3"/>
    </row>
    <row r="855" ht="11.25" customHeight="1">
      <c r="A855" s="7"/>
      <c r="B855" s="14"/>
      <c r="C855" s="7"/>
      <c r="D855" s="7"/>
      <c r="E855" s="7"/>
      <c r="F855" s="3"/>
      <c r="G855" s="3"/>
      <c r="H855" s="3"/>
      <c r="I855" s="7"/>
      <c r="J855" s="1"/>
      <c r="K855" s="3"/>
      <c r="L855" s="3"/>
      <c r="M855" s="3"/>
      <c r="N855" s="3"/>
      <c r="O855" s="3"/>
      <c r="P855" s="3"/>
      <c r="Q855" s="3"/>
      <c r="R855" s="3"/>
      <c r="S855" s="3"/>
      <c r="T855" s="8"/>
      <c r="U855" s="3"/>
      <c r="V855" s="3"/>
      <c r="W855" s="3"/>
      <c r="X855" s="3"/>
      <c r="Y855" s="3"/>
      <c r="Z855" s="3"/>
    </row>
    <row r="856" ht="11.25" customHeight="1">
      <c r="A856" s="7"/>
      <c r="B856" s="14"/>
      <c r="C856" s="7"/>
      <c r="D856" s="7"/>
      <c r="E856" s="7"/>
      <c r="F856" s="3"/>
      <c r="G856" s="3"/>
      <c r="H856" s="3"/>
      <c r="I856" s="7"/>
      <c r="J856" s="1"/>
      <c r="K856" s="3"/>
      <c r="L856" s="3"/>
      <c r="M856" s="3"/>
      <c r="N856" s="3"/>
      <c r="O856" s="3"/>
      <c r="P856" s="3"/>
      <c r="Q856" s="3"/>
      <c r="R856" s="3"/>
      <c r="S856" s="3"/>
      <c r="T856" s="8"/>
      <c r="U856" s="3"/>
      <c r="V856" s="3"/>
      <c r="W856" s="3"/>
      <c r="X856" s="3"/>
      <c r="Y856" s="3"/>
      <c r="Z856" s="3"/>
    </row>
    <row r="857" ht="11.25" customHeight="1">
      <c r="A857" s="7"/>
      <c r="B857" s="14"/>
      <c r="C857" s="7"/>
      <c r="D857" s="7"/>
      <c r="E857" s="7"/>
      <c r="F857" s="3"/>
      <c r="G857" s="3"/>
      <c r="H857" s="3"/>
      <c r="I857" s="7"/>
      <c r="J857" s="1"/>
      <c r="K857" s="3"/>
      <c r="L857" s="3"/>
      <c r="M857" s="3"/>
      <c r="N857" s="3"/>
      <c r="O857" s="3"/>
      <c r="P857" s="3"/>
      <c r="Q857" s="3"/>
      <c r="R857" s="3"/>
      <c r="S857" s="3"/>
      <c r="T857" s="8"/>
      <c r="U857" s="3"/>
      <c r="V857" s="3"/>
      <c r="W857" s="3"/>
      <c r="X857" s="3"/>
      <c r="Y857" s="3"/>
      <c r="Z857" s="3"/>
    </row>
    <row r="858" ht="11.25" customHeight="1">
      <c r="A858" s="7"/>
      <c r="B858" s="14"/>
      <c r="C858" s="7"/>
      <c r="D858" s="7"/>
      <c r="E858" s="7"/>
      <c r="F858" s="3"/>
      <c r="G858" s="3"/>
      <c r="H858" s="3"/>
      <c r="I858" s="7"/>
      <c r="J858" s="1"/>
      <c r="K858" s="3"/>
      <c r="L858" s="3"/>
      <c r="M858" s="3"/>
      <c r="N858" s="3"/>
      <c r="O858" s="3"/>
      <c r="P858" s="3"/>
      <c r="Q858" s="3"/>
      <c r="R858" s="3"/>
      <c r="S858" s="3"/>
      <c r="T858" s="8"/>
      <c r="U858" s="3"/>
      <c r="V858" s="3"/>
      <c r="W858" s="3"/>
      <c r="X858" s="3"/>
      <c r="Y858" s="3"/>
      <c r="Z858" s="3"/>
    </row>
    <row r="859" ht="11.25" customHeight="1">
      <c r="A859" s="7"/>
      <c r="B859" s="14"/>
      <c r="C859" s="7"/>
      <c r="D859" s="7"/>
      <c r="E859" s="7"/>
      <c r="F859" s="3"/>
      <c r="G859" s="3"/>
      <c r="H859" s="3"/>
      <c r="I859" s="7"/>
      <c r="J859" s="1"/>
      <c r="K859" s="3"/>
      <c r="L859" s="3"/>
      <c r="M859" s="3"/>
      <c r="N859" s="3"/>
      <c r="O859" s="3"/>
      <c r="P859" s="3"/>
      <c r="Q859" s="3"/>
      <c r="R859" s="3"/>
      <c r="S859" s="3"/>
      <c r="T859" s="8"/>
      <c r="U859" s="3"/>
      <c r="V859" s="3"/>
      <c r="W859" s="3"/>
      <c r="X859" s="3"/>
      <c r="Y859" s="3"/>
      <c r="Z859" s="3"/>
    </row>
    <row r="860" ht="11.25" customHeight="1">
      <c r="A860" s="7"/>
      <c r="B860" s="14"/>
      <c r="C860" s="7"/>
      <c r="D860" s="7"/>
      <c r="E860" s="7"/>
      <c r="F860" s="3"/>
      <c r="G860" s="3"/>
      <c r="H860" s="3"/>
      <c r="I860" s="7"/>
      <c r="J860" s="1"/>
      <c r="K860" s="3"/>
      <c r="L860" s="3"/>
      <c r="M860" s="3"/>
      <c r="N860" s="3"/>
      <c r="O860" s="3"/>
      <c r="P860" s="3"/>
      <c r="Q860" s="3"/>
      <c r="R860" s="3"/>
      <c r="S860" s="3"/>
      <c r="T860" s="8"/>
      <c r="U860" s="3"/>
      <c r="V860" s="3"/>
      <c r="W860" s="3"/>
      <c r="X860" s="3"/>
      <c r="Y860" s="3"/>
      <c r="Z860" s="3"/>
    </row>
    <row r="861" ht="11.25" customHeight="1">
      <c r="A861" s="7"/>
      <c r="B861" s="14"/>
      <c r="C861" s="7"/>
      <c r="D861" s="7"/>
      <c r="E861" s="7"/>
      <c r="F861" s="3"/>
      <c r="G861" s="3"/>
      <c r="H861" s="3"/>
      <c r="I861" s="7"/>
      <c r="J861" s="1"/>
      <c r="K861" s="3"/>
      <c r="L861" s="3"/>
      <c r="M861" s="3"/>
      <c r="N861" s="3"/>
      <c r="O861" s="3"/>
      <c r="P861" s="3"/>
      <c r="Q861" s="3"/>
      <c r="R861" s="3"/>
      <c r="S861" s="3"/>
      <c r="T861" s="8"/>
      <c r="U861" s="3"/>
      <c r="V861" s="3"/>
      <c r="W861" s="3"/>
      <c r="X861" s="3"/>
      <c r="Y861" s="3"/>
      <c r="Z861" s="3"/>
    </row>
    <row r="862" ht="11.25" customHeight="1">
      <c r="A862" s="7"/>
      <c r="B862" s="14"/>
      <c r="C862" s="7"/>
      <c r="D862" s="7"/>
      <c r="E862" s="7"/>
      <c r="F862" s="3"/>
      <c r="G862" s="3"/>
      <c r="H862" s="3"/>
      <c r="I862" s="7"/>
      <c r="J862" s="1"/>
      <c r="K862" s="3"/>
      <c r="L862" s="3"/>
      <c r="M862" s="3"/>
      <c r="N862" s="3"/>
      <c r="O862" s="3"/>
      <c r="P862" s="3"/>
      <c r="Q862" s="3"/>
      <c r="R862" s="3"/>
      <c r="S862" s="3"/>
      <c r="T862" s="8"/>
      <c r="U862" s="3"/>
      <c r="V862" s="3"/>
      <c r="W862" s="3"/>
      <c r="X862" s="3"/>
      <c r="Y862" s="3"/>
      <c r="Z862" s="3"/>
    </row>
    <row r="863" ht="11.25" customHeight="1">
      <c r="A863" s="7"/>
      <c r="B863" s="14"/>
      <c r="C863" s="7"/>
      <c r="D863" s="7"/>
      <c r="E863" s="7"/>
      <c r="F863" s="3"/>
      <c r="G863" s="3"/>
      <c r="H863" s="3"/>
      <c r="I863" s="7"/>
      <c r="J863" s="1"/>
      <c r="K863" s="3"/>
      <c r="L863" s="3"/>
      <c r="M863" s="3"/>
      <c r="N863" s="3"/>
      <c r="O863" s="3"/>
      <c r="P863" s="3"/>
      <c r="Q863" s="3"/>
      <c r="R863" s="3"/>
      <c r="S863" s="3"/>
      <c r="T863" s="8"/>
      <c r="U863" s="3"/>
      <c r="V863" s="3"/>
      <c r="W863" s="3"/>
      <c r="X863" s="3"/>
      <c r="Y863" s="3"/>
      <c r="Z863" s="3"/>
    </row>
    <row r="864" ht="11.25" customHeight="1">
      <c r="A864" s="7"/>
      <c r="B864" s="14"/>
      <c r="C864" s="7"/>
      <c r="D864" s="7"/>
      <c r="E864" s="7"/>
      <c r="F864" s="3"/>
      <c r="G864" s="3"/>
      <c r="H864" s="3"/>
      <c r="I864" s="7"/>
      <c r="J864" s="1"/>
      <c r="K864" s="3"/>
      <c r="L864" s="3"/>
      <c r="M864" s="3"/>
      <c r="N864" s="3"/>
      <c r="O864" s="3"/>
      <c r="P864" s="3"/>
      <c r="Q864" s="3"/>
      <c r="R864" s="3"/>
      <c r="S864" s="3"/>
      <c r="T864" s="8"/>
      <c r="U864" s="3"/>
      <c r="V864" s="3"/>
      <c r="W864" s="3"/>
      <c r="X864" s="3"/>
      <c r="Y864" s="3"/>
      <c r="Z864" s="3"/>
    </row>
    <row r="865" ht="11.25" customHeight="1">
      <c r="A865" s="7"/>
      <c r="B865" s="14"/>
      <c r="C865" s="7"/>
      <c r="D865" s="7"/>
      <c r="E865" s="7"/>
      <c r="F865" s="3"/>
      <c r="G865" s="3"/>
      <c r="H865" s="3"/>
      <c r="I865" s="7"/>
      <c r="J865" s="1"/>
      <c r="K865" s="3"/>
      <c r="L865" s="3"/>
      <c r="M865" s="3"/>
      <c r="N865" s="3"/>
      <c r="O865" s="3"/>
      <c r="P865" s="3"/>
      <c r="Q865" s="3"/>
      <c r="R865" s="3"/>
      <c r="S865" s="3"/>
      <c r="T865" s="8"/>
      <c r="U865" s="3"/>
      <c r="V865" s="3"/>
      <c r="W865" s="3"/>
      <c r="X865" s="3"/>
      <c r="Y865" s="3"/>
      <c r="Z865" s="3"/>
    </row>
    <row r="866" ht="11.25" customHeight="1">
      <c r="A866" s="7"/>
      <c r="B866" s="14"/>
      <c r="C866" s="7"/>
      <c r="D866" s="7"/>
      <c r="E866" s="7"/>
      <c r="F866" s="3"/>
      <c r="G866" s="3"/>
      <c r="H866" s="3"/>
      <c r="I866" s="7"/>
      <c r="J866" s="1"/>
      <c r="K866" s="3"/>
      <c r="L866" s="3"/>
      <c r="M866" s="3"/>
      <c r="N866" s="3"/>
      <c r="O866" s="3"/>
      <c r="P866" s="3"/>
      <c r="Q866" s="3"/>
      <c r="R866" s="3"/>
      <c r="S866" s="3"/>
      <c r="T866" s="8"/>
      <c r="U866" s="3"/>
      <c r="V866" s="3"/>
      <c r="W866" s="3"/>
      <c r="X866" s="3"/>
      <c r="Y866" s="3"/>
      <c r="Z866" s="3"/>
    </row>
    <row r="867" ht="11.25" customHeight="1">
      <c r="A867" s="7"/>
      <c r="B867" s="14"/>
      <c r="C867" s="7"/>
      <c r="D867" s="7"/>
      <c r="E867" s="7"/>
      <c r="F867" s="3"/>
      <c r="G867" s="3"/>
      <c r="H867" s="3"/>
      <c r="I867" s="7"/>
      <c r="J867" s="1"/>
      <c r="K867" s="3"/>
      <c r="L867" s="3"/>
      <c r="M867" s="3"/>
      <c r="N867" s="3"/>
      <c r="O867" s="3"/>
      <c r="P867" s="3"/>
      <c r="Q867" s="3"/>
      <c r="R867" s="3"/>
      <c r="S867" s="3"/>
      <c r="T867" s="8"/>
      <c r="U867" s="3"/>
      <c r="V867" s="3"/>
      <c r="W867" s="3"/>
      <c r="X867" s="3"/>
      <c r="Y867" s="3"/>
      <c r="Z867" s="3"/>
    </row>
    <row r="868" ht="11.25" customHeight="1">
      <c r="A868" s="7"/>
      <c r="B868" s="14"/>
      <c r="C868" s="7"/>
      <c r="D868" s="7"/>
      <c r="E868" s="7"/>
      <c r="F868" s="3"/>
      <c r="G868" s="3"/>
      <c r="H868" s="3"/>
      <c r="I868" s="7"/>
      <c r="J868" s="1"/>
      <c r="K868" s="3"/>
      <c r="L868" s="3"/>
      <c r="M868" s="3"/>
      <c r="N868" s="3"/>
      <c r="O868" s="3"/>
      <c r="P868" s="3"/>
      <c r="Q868" s="3"/>
      <c r="R868" s="3"/>
      <c r="S868" s="3"/>
      <c r="T868" s="8"/>
      <c r="U868" s="3"/>
      <c r="V868" s="3"/>
      <c r="W868" s="3"/>
      <c r="X868" s="3"/>
      <c r="Y868" s="3"/>
      <c r="Z868" s="3"/>
    </row>
    <row r="869" ht="11.25" customHeight="1">
      <c r="A869" s="7"/>
      <c r="B869" s="14"/>
      <c r="C869" s="7"/>
      <c r="D869" s="7"/>
      <c r="E869" s="7"/>
      <c r="F869" s="3"/>
      <c r="G869" s="3"/>
      <c r="H869" s="3"/>
      <c r="I869" s="7"/>
      <c r="J869" s="1"/>
      <c r="K869" s="3"/>
      <c r="L869" s="3"/>
      <c r="M869" s="3"/>
      <c r="N869" s="3"/>
      <c r="O869" s="3"/>
      <c r="P869" s="3"/>
      <c r="Q869" s="3"/>
      <c r="R869" s="3"/>
      <c r="S869" s="3"/>
      <c r="T869" s="8"/>
      <c r="U869" s="3"/>
      <c r="V869" s="3"/>
      <c r="W869" s="3"/>
      <c r="X869" s="3"/>
      <c r="Y869" s="3"/>
      <c r="Z869" s="3"/>
    </row>
    <row r="870" ht="11.25" customHeight="1">
      <c r="A870" s="7"/>
      <c r="B870" s="14"/>
      <c r="C870" s="7"/>
      <c r="D870" s="7"/>
      <c r="E870" s="7"/>
      <c r="F870" s="3"/>
      <c r="G870" s="3"/>
      <c r="H870" s="3"/>
      <c r="I870" s="7"/>
      <c r="J870" s="1"/>
      <c r="K870" s="3"/>
      <c r="L870" s="3"/>
      <c r="M870" s="3"/>
      <c r="N870" s="3"/>
      <c r="O870" s="3"/>
      <c r="P870" s="3"/>
      <c r="Q870" s="3"/>
      <c r="R870" s="3"/>
      <c r="S870" s="3"/>
      <c r="T870" s="8"/>
      <c r="U870" s="3"/>
      <c r="V870" s="3"/>
      <c r="W870" s="3"/>
      <c r="X870" s="3"/>
      <c r="Y870" s="3"/>
      <c r="Z870" s="3"/>
    </row>
    <row r="871" ht="11.25" customHeight="1">
      <c r="A871" s="7"/>
      <c r="B871" s="14"/>
      <c r="C871" s="7"/>
      <c r="D871" s="7"/>
      <c r="E871" s="7"/>
      <c r="F871" s="3"/>
      <c r="G871" s="3"/>
      <c r="H871" s="3"/>
      <c r="I871" s="7"/>
      <c r="J871" s="1"/>
      <c r="K871" s="3"/>
      <c r="L871" s="3"/>
      <c r="M871" s="3"/>
      <c r="N871" s="3"/>
      <c r="O871" s="3"/>
      <c r="P871" s="3"/>
      <c r="Q871" s="3"/>
      <c r="R871" s="3"/>
      <c r="S871" s="3"/>
      <c r="T871" s="8"/>
      <c r="U871" s="3"/>
      <c r="V871" s="3"/>
      <c r="W871" s="3"/>
      <c r="X871" s="3"/>
      <c r="Y871" s="3"/>
      <c r="Z871" s="3"/>
    </row>
    <row r="872" ht="11.25" customHeight="1">
      <c r="A872" s="7"/>
      <c r="B872" s="14"/>
      <c r="C872" s="7"/>
      <c r="D872" s="7"/>
      <c r="E872" s="7"/>
      <c r="F872" s="3"/>
      <c r="G872" s="3"/>
      <c r="H872" s="3"/>
      <c r="I872" s="7"/>
      <c r="J872" s="1"/>
      <c r="K872" s="3"/>
      <c r="L872" s="3"/>
      <c r="M872" s="3"/>
      <c r="N872" s="3"/>
      <c r="O872" s="3"/>
      <c r="P872" s="3"/>
      <c r="Q872" s="3"/>
      <c r="R872" s="3"/>
      <c r="S872" s="3"/>
      <c r="T872" s="8"/>
      <c r="U872" s="3"/>
      <c r="V872" s="3"/>
      <c r="W872" s="3"/>
      <c r="X872" s="3"/>
      <c r="Y872" s="3"/>
      <c r="Z872" s="3"/>
    </row>
    <row r="873" ht="11.25" customHeight="1">
      <c r="A873" s="7"/>
      <c r="B873" s="14"/>
      <c r="C873" s="7"/>
      <c r="D873" s="7"/>
      <c r="E873" s="7"/>
      <c r="F873" s="3"/>
      <c r="G873" s="3"/>
      <c r="H873" s="3"/>
      <c r="I873" s="7"/>
      <c r="J873" s="1"/>
      <c r="K873" s="3"/>
      <c r="L873" s="3"/>
      <c r="M873" s="3"/>
      <c r="N873" s="3"/>
      <c r="O873" s="3"/>
      <c r="P873" s="3"/>
      <c r="Q873" s="3"/>
      <c r="R873" s="3"/>
      <c r="S873" s="3"/>
      <c r="T873" s="8"/>
      <c r="U873" s="3"/>
      <c r="V873" s="3"/>
      <c r="W873" s="3"/>
      <c r="X873" s="3"/>
      <c r="Y873" s="3"/>
      <c r="Z873" s="3"/>
    </row>
    <row r="874" ht="11.25" customHeight="1">
      <c r="A874" s="7"/>
      <c r="B874" s="14"/>
      <c r="C874" s="7"/>
      <c r="D874" s="7"/>
      <c r="E874" s="7"/>
      <c r="F874" s="3"/>
      <c r="G874" s="3"/>
      <c r="H874" s="3"/>
      <c r="I874" s="7"/>
      <c r="J874" s="1"/>
      <c r="K874" s="3"/>
      <c r="L874" s="3"/>
      <c r="M874" s="3"/>
      <c r="N874" s="3"/>
      <c r="O874" s="3"/>
      <c r="P874" s="3"/>
      <c r="Q874" s="3"/>
      <c r="R874" s="3"/>
      <c r="S874" s="3"/>
      <c r="T874" s="8"/>
      <c r="U874" s="3"/>
      <c r="V874" s="3"/>
      <c r="W874" s="3"/>
      <c r="X874" s="3"/>
      <c r="Y874" s="3"/>
      <c r="Z874" s="3"/>
    </row>
    <row r="875" ht="11.25" customHeight="1">
      <c r="A875" s="7"/>
      <c r="B875" s="14"/>
      <c r="C875" s="7"/>
      <c r="D875" s="7"/>
      <c r="E875" s="7"/>
      <c r="F875" s="3"/>
      <c r="G875" s="3"/>
      <c r="H875" s="3"/>
      <c r="I875" s="7"/>
      <c r="J875" s="1"/>
      <c r="K875" s="3"/>
      <c r="L875" s="3"/>
      <c r="M875" s="3"/>
      <c r="N875" s="3"/>
      <c r="O875" s="3"/>
      <c r="P875" s="3"/>
      <c r="Q875" s="3"/>
      <c r="R875" s="3"/>
      <c r="S875" s="3"/>
      <c r="T875" s="8"/>
      <c r="U875" s="3"/>
      <c r="V875" s="3"/>
      <c r="W875" s="3"/>
      <c r="X875" s="3"/>
      <c r="Y875" s="3"/>
      <c r="Z875" s="3"/>
    </row>
    <row r="876" ht="11.25" customHeight="1">
      <c r="A876" s="7"/>
      <c r="B876" s="14"/>
      <c r="C876" s="7"/>
      <c r="D876" s="7"/>
      <c r="E876" s="7"/>
      <c r="F876" s="3"/>
      <c r="G876" s="3"/>
      <c r="H876" s="3"/>
      <c r="I876" s="7"/>
      <c r="J876" s="1"/>
      <c r="K876" s="3"/>
      <c r="L876" s="3"/>
      <c r="M876" s="3"/>
      <c r="N876" s="3"/>
      <c r="O876" s="3"/>
      <c r="P876" s="3"/>
      <c r="Q876" s="3"/>
      <c r="R876" s="3"/>
      <c r="S876" s="3"/>
      <c r="T876" s="8"/>
      <c r="U876" s="3"/>
      <c r="V876" s="3"/>
      <c r="W876" s="3"/>
      <c r="X876" s="3"/>
      <c r="Y876" s="3"/>
      <c r="Z876" s="3"/>
    </row>
    <row r="877" ht="11.25" customHeight="1">
      <c r="A877" s="7"/>
      <c r="B877" s="14"/>
      <c r="C877" s="7"/>
      <c r="D877" s="7"/>
      <c r="E877" s="7"/>
      <c r="F877" s="3"/>
      <c r="G877" s="3"/>
      <c r="H877" s="3"/>
      <c r="I877" s="7"/>
      <c r="J877" s="1"/>
      <c r="K877" s="3"/>
      <c r="L877" s="3"/>
      <c r="M877" s="3"/>
      <c r="N877" s="3"/>
      <c r="O877" s="3"/>
      <c r="P877" s="3"/>
      <c r="Q877" s="3"/>
      <c r="R877" s="3"/>
      <c r="S877" s="3"/>
      <c r="T877" s="8"/>
      <c r="U877" s="3"/>
      <c r="V877" s="3"/>
      <c r="W877" s="3"/>
      <c r="X877" s="3"/>
      <c r="Y877" s="3"/>
      <c r="Z877" s="3"/>
    </row>
    <row r="878" ht="11.25" customHeight="1">
      <c r="A878" s="7"/>
      <c r="B878" s="14"/>
      <c r="C878" s="7"/>
      <c r="D878" s="7"/>
      <c r="E878" s="7"/>
      <c r="F878" s="3"/>
      <c r="G878" s="3"/>
      <c r="H878" s="3"/>
      <c r="I878" s="7"/>
      <c r="J878" s="1"/>
      <c r="K878" s="3"/>
      <c r="L878" s="3"/>
      <c r="M878" s="3"/>
      <c r="N878" s="3"/>
      <c r="O878" s="3"/>
      <c r="P878" s="3"/>
      <c r="Q878" s="3"/>
      <c r="R878" s="3"/>
      <c r="S878" s="3"/>
      <c r="T878" s="8"/>
      <c r="U878" s="3"/>
      <c r="V878" s="3"/>
      <c r="W878" s="3"/>
      <c r="X878" s="3"/>
      <c r="Y878" s="3"/>
      <c r="Z878" s="3"/>
    </row>
    <row r="879" ht="11.25" customHeight="1">
      <c r="A879" s="7"/>
      <c r="B879" s="14"/>
      <c r="C879" s="7"/>
      <c r="D879" s="7"/>
      <c r="E879" s="7"/>
      <c r="F879" s="3"/>
      <c r="G879" s="3"/>
      <c r="H879" s="3"/>
      <c r="I879" s="7"/>
      <c r="J879" s="1"/>
      <c r="K879" s="3"/>
      <c r="L879" s="3"/>
      <c r="M879" s="3"/>
      <c r="N879" s="3"/>
      <c r="O879" s="3"/>
      <c r="P879" s="3"/>
      <c r="Q879" s="3"/>
      <c r="R879" s="3"/>
      <c r="S879" s="3"/>
      <c r="T879" s="8"/>
      <c r="U879" s="3"/>
      <c r="V879" s="3"/>
      <c r="W879" s="3"/>
      <c r="X879" s="3"/>
      <c r="Y879" s="3"/>
      <c r="Z879" s="3"/>
    </row>
    <row r="880" ht="11.25" customHeight="1">
      <c r="A880" s="7"/>
      <c r="B880" s="14"/>
      <c r="C880" s="7"/>
      <c r="D880" s="7"/>
      <c r="E880" s="7"/>
      <c r="F880" s="3"/>
      <c r="G880" s="3"/>
      <c r="H880" s="3"/>
      <c r="I880" s="7"/>
      <c r="J880" s="1"/>
      <c r="K880" s="3"/>
      <c r="L880" s="3"/>
      <c r="M880" s="3"/>
      <c r="N880" s="3"/>
      <c r="O880" s="3"/>
      <c r="P880" s="3"/>
      <c r="Q880" s="3"/>
      <c r="R880" s="3"/>
      <c r="S880" s="3"/>
      <c r="T880" s="8"/>
      <c r="U880" s="3"/>
      <c r="V880" s="3"/>
      <c r="W880" s="3"/>
      <c r="X880" s="3"/>
      <c r="Y880" s="3"/>
      <c r="Z880" s="3"/>
    </row>
    <row r="881" ht="11.25" customHeight="1">
      <c r="A881" s="7"/>
      <c r="B881" s="14"/>
      <c r="C881" s="7"/>
      <c r="D881" s="7"/>
      <c r="E881" s="7"/>
      <c r="F881" s="3"/>
      <c r="G881" s="3"/>
      <c r="H881" s="3"/>
      <c r="I881" s="7"/>
      <c r="J881" s="1"/>
      <c r="K881" s="3"/>
      <c r="L881" s="3"/>
      <c r="M881" s="3"/>
      <c r="N881" s="3"/>
      <c r="O881" s="3"/>
      <c r="P881" s="3"/>
      <c r="Q881" s="3"/>
      <c r="R881" s="3"/>
      <c r="S881" s="3"/>
      <c r="T881" s="8"/>
      <c r="U881" s="3"/>
      <c r="V881" s="3"/>
      <c r="W881" s="3"/>
      <c r="X881" s="3"/>
      <c r="Y881" s="3"/>
      <c r="Z881" s="3"/>
    </row>
    <row r="882" ht="11.25" customHeight="1">
      <c r="A882" s="7"/>
      <c r="B882" s="14"/>
      <c r="C882" s="7"/>
      <c r="D882" s="7"/>
      <c r="E882" s="7"/>
      <c r="F882" s="3"/>
      <c r="G882" s="3"/>
      <c r="H882" s="3"/>
      <c r="I882" s="7"/>
      <c r="J882" s="1"/>
      <c r="K882" s="3"/>
      <c r="L882" s="3"/>
      <c r="M882" s="3"/>
      <c r="N882" s="3"/>
      <c r="O882" s="3"/>
      <c r="P882" s="3"/>
      <c r="Q882" s="3"/>
      <c r="R882" s="3"/>
      <c r="S882" s="3"/>
      <c r="T882" s="8"/>
      <c r="U882" s="3"/>
      <c r="V882" s="3"/>
      <c r="W882" s="3"/>
      <c r="X882" s="3"/>
      <c r="Y882" s="3"/>
      <c r="Z882" s="3"/>
    </row>
    <row r="883" ht="11.25" customHeight="1">
      <c r="A883" s="7"/>
      <c r="B883" s="14"/>
      <c r="C883" s="7"/>
      <c r="D883" s="7"/>
      <c r="E883" s="7"/>
      <c r="F883" s="3"/>
      <c r="G883" s="3"/>
      <c r="H883" s="3"/>
      <c r="I883" s="7"/>
      <c r="J883" s="1"/>
      <c r="K883" s="3"/>
      <c r="L883" s="3"/>
      <c r="M883" s="3"/>
      <c r="N883" s="3"/>
      <c r="O883" s="3"/>
      <c r="P883" s="3"/>
      <c r="Q883" s="3"/>
      <c r="R883" s="3"/>
      <c r="S883" s="3"/>
      <c r="T883" s="8"/>
      <c r="U883" s="3"/>
      <c r="V883" s="3"/>
      <c r="W883" s="3"/>
      <c r="X883" s="3"/>
      <c r="Y883" s="3"/>
      <c r="Z883" s="3"/>
    </row>
    <row r="884" ht="11.25" customHeight="1">
      <c r="A884" s="7"/>
      <c r="B884" s="14"/>
      <c r="C884" s="7"/>
      <c r="D884" s="7"/>
      <c r="E884" s="7"/>
      <c r="F884" s="3"/>
      <c r="G884" s="3"/>
      <c r="H884" s="3"/>
      <c r="I884" s="7"/>
      <c r="J884" s="1"/>
      <c r="K884" s="3"/>
      <c r="L884" s="3"/>
      <c r="M884" s="3"/>
      <c r="N884" s="3"/>
      <c r="O884" s="3"/>
      <c r="P884" s="3"/>
      <c r="Q884" s="3"/>
      <c r="R884" s="3"/>
      <c r="S884" s="3"/>
      <c r="T884" s="8"/>
      <c r="U884" s="3"/>
      <c r="V884" s="3"/>
      <c r="W884" s="3"/>
      <c r="X884" s="3"/>
      <c r="Y884" s="3"/>
      <c r="Z884" s="3"/>
    </row>
    <row r="885" ht="11.25" customHeight="1">
      <c r="A885" s="7"/>
      <c r="B885" s="14"/>
      <c r="C885" s="7"/>
      <c r="D885" s="7"/>
      <c r="E885" s="7"/>
      <c r="F885" s="3"/>
      <c r="G885" s="3"/>
      <c r="H885" s="3"/>
      <c r="I885" s="7"/>
      <c r="J885" s="1"/>
      <c r="K885" s="3"/>
      <c r="L885" s="3"/>
      <c r="M885" s="3"/>
      <c r="N885" s="3"/>
      <c r="O885" s="3"/>
      <c r="P885" s="3"/>
      <c r="Q885" s="3"/>
      <c r="R885" s="3"/>
      <c r="S885" s="3"/>
      <c r="T885" s="8"/>
      <c r="U885" s="3"/>
      <c r="V885" s="3"/>
      <c r="W885" s="3"/>
      <c r="X885" s="3"/>
      <c r="Y885" s="3"/>
      <c r="Z885" s="3"/>
    </row>
    <row r="886" ht="11.25" customHeight="1">
      <c r="A886" s="7"/>
      <c r="B886" s="14"/>
      <c r="C886" s="7"/>
      <c r="D886" s="7"/>
      <c r="E886" s="7"/>
      <c r="F886" s="3"/>
      <c r="G886" s="3"/>
      <c r="H886" s="3"/>
      <c r="I886" s="7"/>
      <c r="J886" s="1"/>
      <c r="K886" s="3"/>
      <c r="L886" s="3"/>
      <c r="M886" s="3"/>
      <c r="N886" s="3"/>
      <c r="O886" s="3"/>
      <c r="P886" s="3"/>
      <c r="Q886" s="3"/>
      <c r="R886" s="3"/>
      <c r="S886" s="3"/>
      <c r="T886" s="8"/>
      <c r="U886" s="3"/>
      <c r="V886" s="3"/>
      <c r="W886" s="3"/>
      <c r="X886" s="3"/>
      <c r="Y886" s="3"/>
      <c r="Z886" s="3"/>
    </row>
    <row r="887" ht="11.25" customHeight="1">
      <c r="A887" s="7"/>
      <c r="B887" s="14"/>
      <c r="C887" s="7"/>
      <c r="D887" s="7"/>
      <c r="E887" s="7"/>
      <c r="F887" s="3"/>
      <c r="G887" s="3"/>
      <c r="H887" s="3"/>
      <c r="I887" s="7"/>
      <c r="J887" s="1"/>
      <c r="K887" s="3"/>
      <c r="L887" s="3"/>
      <c r="M887" s="3"/>
      <c r="N887" s="3"/>
      <c r="O887" s="3"/>
      <c r="P887" s="3"/>
      <c r="Q887" s="3"/>
      <c r="R887" s="3"/>
      <c r="S887" s="3"/>
      <c r="T887" s="8"/>
      <c r="U887" s="3"/>
      <c r="V887" s="3"/>
      <c r="W887" s="3"/>
      <c r="X887" s="3"/>
      <c r="Y887" s="3"/>
      <c r="Z887" s="3"/>
    </row>
    <row r="888" ht="11.25" customHeight="1">
      <c r="A888" s="7"/>
      <c r="B888" s="14"/>
      <c r="C888" s="7"/>
      <c r="D888" s="7"/>
      <c r="E888" s="7"/>
      <c r="F888" s="3"/>
      <c r="G888" s="3"/>
      <c r="H888" s="3"/>
      <c r="I888" s="7"/>
      <c r="J888" s="1"/>
      <c r="K888" s="3"/>
      <c r="L888" s="3"/>
      <c r="M888" s="3"/>
      <c r="N888" s="3"/>
      <c r="O888" s="3"/>
      <c r="P888" s="3"/>
      <c r="Q888" s="3"/>
      <c r="R888" s="3"/>
      <c r="S888" s="3"/>
      <c r="T888" s="8"/>
      <c r="U888" s="3"/>
      <c r="V888" s="3"/>
      <c r="W888" s="3"/>
      <c r="X888" s="3"/>
      <c r="Y888" s="3"/>
      <c r="Z888" s="3"/>
    </row>
    <row r="889" ht="11.25" customHeight="1">
      <c r="A889" s="7"/>
      <c r="B889" s="14"/>
      <c r="C889" s="7"/>
      <c r="D889" s="7"/>
      <c r="E889" s="7"/>
      <c r="F889" s="3"/>
      <c r="G889" s="3"/>
      <c r="H889" s="3"/>
      <c r="I889" s="7"/>
      <c r="J889" s="1"/>
      <c r="K889" s="3"/>
      <c r="L889" s="3"/>
      <c r="M889" s="3"/>
      <c r="N889" s="3"/>
      <c r="O889" s="3"/>
      <c r="P889" s="3"/>
      <c r="Q889" s="3"/>
      <c r="R889" s="3"/>
      <c r="S889" s="3"/>
      <c r="T889" s="8"/>
      <c r="U889" s="3"/>
      <c r="V889" s="3"/>
      <c r="W889" s="3"/>
      <c r="X889" s="3"/>
      <c r="Y889" s="3"/>
      <c r="Z889" s="3"/>
    </row>
    <row r="890" ht="11.25" customHeight="1">
      <c r="A890" s="7"/>
      <c r="B890" s="14"/>
      <c r="C890" s="7"/>
      <c r="D890" s="7"/>
      <c r="E890" s="7"/>
      <c r="F890" s="3"/>
      <c r="G890" s="3"/>
      <c r="H890" s="3"/>
      <c r="I890" s="7"/>
      <c r="J890" s="1"/>
      <c r="K890" s="3"/>
      <c r="L890" s="3"/>
      <c r="M890" s="3"/>
      <c r="N890" s="3"/>
      <c r="O890" s="3"/>
      <c r="P890" s="3"/>
      <c r="Q890" s="3"/>
      <c r="R890" s="3"/>
      <c r="S890" s="3"/>
      <c r="T890" s="8"/>
      <c r="U890" s="3"/>
      <c r="V890" s="3"/>
      <c r="W890" s="3"/>
      <c r="X890" s="3"/>
      <c r="Y890" s="3"/>
      <c r="Z890" s="3"/>
    </row>
    <row r="891" ht="11.25" customHeight="1">
      <c r="A891" s="7"/>
      <c r="B891" s="14"/>
      <c r="C891" s="7"/>
      <c r="D891" s="7"/>
      <c r="E891" s="7"/>
      <c r="F891" s="3"/>
      <c r="G891" s="3"/>
      <c r="H891" s="3"/>
      <c r="I891" s="7"/>
      <c r="J891" s="1"/>
      <c r="K891" s="3"/>
      <c r="L891" s="3"/>
      <c r="M891" s="3"/>
      <c r="N891" s="3"/>
      <c r="O891" s="3"/>
      <c r="P891" s="3"/>
      <c r="Q891" s="3"/>
      <c r="R891" s="3"/>
      <c r="S891" s="3"/>
      <c r="T891" s="8"/>
      <c r="U891" s="3"/>
      <c r="V891" s="3"/>
      <c r="W891" s="3"/>
      <c r="X891" s="3"/>
      <c r="Y891" s="3"/>
      <c r="Z891" s="3"/>
    </row>
    <row r="892" ht="11.25" customHeight="1">
      <c r="A892" s="7"/>
      <c r="B892" s="14"/>
      <c r="C892" s="7"/>
      <c r="D892" s="7"/>
      <c r="E892" s="7"/>
      <c r="F892" s="3"/>
      <c r="G892" s="3"/>
      <c r="H892" s="3"/>
      <c r="I892" s="7"/>
      <c r="J892" s="1"/>
      <c r="K892" s="3"/>
      <c r="L892" s="3"/>
      <c r="M892" s="3"/>
      <c r="N892" s="3"/>
      <c r="O892" s="3"/>
      <c r="P892" s="3"/>
      <c r="Q892" s="3"/>
      <c r="R892" s="3"/>
      <c r="S892" s="3"/>
      <c r="T892" s="8"/>
      <c r="U892" s="3"/>
      <c r="V892" s="3"/>
      <c r="W892" s="3"/>
      <c r="X892" s="3"/>
      <c r="Y892" s="3"/>
      <c r="Z892" s="3"/>
    </row>
    <row r="893" ht="11.25" customHeight="1">
      <c r="A893" s="7"/>
      <c r="B893" s="14"/>
      <c r="C893" s="7"/>
      <c r="D893" s="7"/>
      <c r="E893" s="7"/>
      <c r="F893" s="3"/>
      <c r="G893" s="3"/>
      <c r="H893" s="3"/>
      <c r="I893" s="7"/>
      <c r="J893" s="1"/>
      <c r="K893" s="3"/>
      <c r="L893" s="3"/>
      <c r="M893" s="3"/>
      <c r="N893" s="3"/>
      <c r="O893" s="3"/>
      <c r="P893" s="3"/>
      <c r="Q893" s="3"/>
      <c r="R893" s="3"/>
      <c r="S893" s="3"/>
      <c r="T893" s="8"/>
      <c r="U893" s="3"/>
      <c r="V893" s="3"/>
      <c r="W893" s="3"/>
      <c r="X893" s="3"/>
      <c r="Y893" s="3"/>
      <c r="Z893" s="3"/>
    </row>
    <row r="894" ht="11.25" customHeight="1">
      <c r="A894" s="7"/>
      <c r="B894" s="14"/>
      <c r="C894" s="7"/>
      <c r="D894" s="7"/>
      <c r="E894" s="7"/>
      <c r="F894" s="3"/>
      <c r="G894" s="3"/>
      <c r="H894" s="3"/>
      <c r="I894" s="7"/>
      <c r="J894" s="1"/>
      <c r="K894" s="3"/>
      <c r="L894" s="3"/>
      <c r="M894" s="3"/>
      <c r="N894" s="3"/>
      <c r="O894" s="3"/>
      <c r="P894" s="3"/>
      <c r="Q894" s="3"/>
      <c r="R894" s="3"/>
      <c r="S894" s="3"/>
      <c r="T894" s="8"/>
      <c r="U894" s="3"/>
      <c r="V894" s="3"/>
      <c r="W894" s="3"/>
      <c r="X894" s="3"/>
      <c r="Y894" s="3"/>
      <c r="Z894" s="3"/>
    </row>
    <row r="895" ht="11.25" customHeight="1">
      <c r="A895" s="7"/>
      <c r="B895" s="14"/>
      <c r="C895" s="7"/>
      <c r="D895" s="7"/>
      <c r="E895" s="7"/>
      <c r="F895" s="3"/>
      <c r="G895" s="3"/>
      <c r="H895" s="3"/>
      <c r="I895" s="7"/>
      <c r="J895" s="1"/>
      <c r="K895" s="3"/>
      <c r="L895" s="3"/>
      <c r="M895" s="3"/>
      <c r="N895" s="3"/>
      <c r="O895" s="3"/>
      <c r="P895" s="3"/>
      <c r="Q895" s="3"/>
      <c r="R895" s="3"/>
      <c r="S895" s="3"/>
      <c r="T895" s="8"/>
      <c r="U895" s="3"/>
      <c r="V895" s="3"/>
      <c r="W895" s="3"/>
      <c r="X895" s="3"/>
      <c r="Y895" s="3"/>
      <c r="Z895" s="3"/>
    </row>
    <row r="896" ht="11.25" customHeight="1">
      <c r="A896" s="7"/>
      <c r="B896" s="14"/>
      <c r="C896" s="7"/>
      <c r="D896" s="7"/>
      <c r="E896" s="7"/>
      <c r="F896" s="3"/>
      <c r="G896" s="3"/>
      <c r="H896" s="3"/>
      <c r="I896" s="7"/>
      <c r="J896" s="1"/>
      <c r="K896" s="3"/>
      <c r="L896" s="3"/>
      <c r="M896" s="3"/>
      <c r="N896" s="3"/>
      <c r="O896" s="3"/>
      <c r="P896" s="3"/>
      <c r="Q896" s="3"/>
      <c r="R896" s="3"/>
      <c r="S896" s="3"/>
      <c r="T896" s="8"/>
      <c r="U896" s="3"/>
      <c r="V896" s="3"/>
      <c r="W896" s="3"/>
      <c r="X896" s="3"/>
      <c r="Y896" s="3"/>
      <c r="Z896" s="3"/>
    </row>
    <row r="897" ht="11.25" customHeight="1">
      <c r="A897" s="7"/>
      <c r="B897" s="14"/>
      <c r="C897" s="7"/>
      <c r="D897" s="7"/>
      <c r="E897" s="7"/>
      <c r="F897" s="3"/>
      <c r="G897" s="3"/>
      <c r="H897" s="3"/>
      <c r="I897" s="7"/>
      <c r="J897" s="1"/>
      <c r="K897" s="3"/>
      <c r="L897" s="3"/>
      <c r="M897" s="3"/>
      <c r="N897" s="3"/>
      <c r="O897" s="3"/>
      <c r="P897" s="3"/>
      <c r="Q897" s="3"/>
      <c r="R897" s="3"/>
      <c r="S897" s="3"/>
      <c r="T897" s="8"/>
      <c r="U897" s="3"/>
      <c r="V897" s="3"/>
      <c r="W897" s="3"/>
      <c r="X897" s="3"/>
      <c r="Y897" s="3"/>
      <c r="Z897" s="3"/>
    </row>
    <row r="898" ht="11.25" customHeight="1">
      <c r="A898" s="7"/>
      <c r="B898" s="14"/>
      <c r="C898" s="7"/>
      <c r="D898" s="7"/>
      <c r="E898" s="7"/>
      <c r="F898" s="3"/>
      <c r="G898" s="3"/>
      <c r="H898" s="3"/>
      <c r="I898" s="7"/>
      <c r="J898" s="1"/>
      <c r="K898" s="3"/>
      <c r="L898" s="3"/>
      <c r="M898" s="3"/>
      <c r="N898" s="3"/>
      <c r="O898" s="3"/>
      <c r="P898" s="3"/>
      <c r="Q898" s="3"/>
      <c r="R898" s="3"/>
      <c r="S898" s="3"/>
      <c r="T898" s="8"/>
      <c r="U898" s="3"/>
      <c r="V898" s="3"/>
      <c r="W898" s="3"/>
      <c r="X898" s="3"/>
      <c r="Y898" s="3"/>
      <c r="Z898" s="3"/>
    </row>
    <row r="899" ht="11.25" customHeight="1">
      <c r="A899" s="7"/>
      <c r="B899" s="14"/>
      <c r="C899" s="7"/>
      <c r="D899" s="7"/>
      <c r="E899" s="7"/>
      <c r="F899" s="3"/>
      <c r="G899" s="3"/>
      <c r="H899" s="3"/>
      <c r="I899" s="7"/>
      <c r="J899" s="1"/>
      <c r="K899" s="3"/>
      <c r="L899" s="3"/>
      <c r="M899" s="3"/>
      <c r="N899" s="3"/>
      <c r="O899" s="3"/>
      <c r="P899" s="3"/>
      <c r="Q899" s="3"/>
      <c r="R899" s="3"/>
      <c r="S899" s="3"/>
      <c r="T899" s="8"/>
      <c r="U899" s="3"/>
      <c r="V899" s="3"/>
      <c r="W899" s="3"/>
      <c r="X899" s="3"/>
      <c r="Y899" s="3"/>
      <c r="Z899" s="3"/>
    </row>
    <row r="900" ht="11.25" customHeight="1">
      <c r="A900" s="7"/>
      <c r="B900" s="14"/>
      <c r="C900" s="7"/>
      <c r="D900" s="7"/>
      <c r="E900" s="7"/>
      <c r="F900" s="3"/>
      <c r="G900" s="3"/>
      <c r="H900" s="3"/>
      <c r="I900" s="7"/>
      <c r="J900" s="1"/>
      <c r="K900" s="3"/>
      <c r="L900" s="3"/>
      <c r="M900" s="3"/>
      <c r="N900" s="3"/>
      <c r="O900" s="3"/>
      <c r="P900" s="3"/>
      <c r="Q900" s="3"/>
      <c r="R900" s="3"/>
      <c r="S900" s="3"/>
      <c r="T900" s="8"/>
      <c r="U900" s="3"/>
      <c r="V900" s="3"/>
      <c r="W900" s="3"/>
      <c r="X900" s="3"/>
      <c r="Y900" s="3"/>
      <c r="Z900" s="3"/>
    </row>
    <row r="901" ht="11.25" customHeight="1">
      <c r="A901" s="7"/>
      <c r="B901" s="14"/>
      <c r="C901" s="7"/>
      <c r="D901" s="7"/>
      <c r="E901" s="7"/>
      <c r="F901" s="3"/>
      <c r="G901" s="3"/>
      <c r="H901" s="3"/>
      <c r="I901" s="7"/>
      <c r="J901" s="1"/>
      <c r="K901" s="3"/>
      <c r="L901" s="3"/>
      <c r="M901" s="3"/>
      <c r="N901" s="3"/>
      <c r="O901" s="3"/>
      <c r="P901" s="3"/>
      <c r="Q901" s="3"/>
      <c r="R901" s="3"/>
      <c r="S901" s="3"/>
      <c r="T901" s="8"/>
      <c r="U901" s="3"/>
      <c r="V901" s="3"/>
      <c r="W901" s="3"/>
      <c r="X901" s="3"/>
      <c r="Y901" s="3"/>
      <c r="Z901" s="3"/>
    </row>
    <row r="902" ht="11.25" customHeight="1">
      <c r="A902" s="7"/>
      <c r="B902" s="14"/>
      <c r="C902" s="7"/>
      <c r="D902" s="7"/>
      <c r="E902" s="7"/>
      <c r="F902" s="3"/>
      <c r="G902" s="3"/>
      <c r="H902" s="3"/>
      <c r="I902" s="7"/>
      <c r="J902" s="1"/>
      <c r="K902" s="3"/>
      <c r="L902" s="3"/>
      <c r="M902" s="3"/>
      <c r="N902" s="3"/>
      <c r="O902" s="3"/>
      <c r="P902" s="3"/>
      <c r="Q902" s="3"/>
      <c r="R902" s="3"/>
      <c r="S902" s="3"/>
      <c r="T902" s="8"/>
      <c r="U902" s="3"/>
      <c r="V902" s="3"/>
      <c r="W902" s="3"/>
      <c r="X902" s="3"/>
      <c r="Y902" s="3"/>
      <c r="Z902" s="3"/>
    </row>
    <row r="903" ht="11.25" customHeight="1">
      <c r="A903" s="7"/>
      <c r="B903" s="14"/>
      <c r="C903" s="7"/>
      <c r="D903" s="7"/>
      <c r="E903" s="7"/>
      <c r="F903" s="3"/>
      <c r="G903" s="3"/>
      <c r="H903" s="3"/>
      <c r="I903" s="7"/>
      <c r="J903" s="1"/>
      <c r="K903" s="3"/>
      <c r="L903" s="3"/>
      <c r="M903" s="3"/>
      <c r="N903" s="3"/>
      <c r="O903" s="3"/>
      <c r="P903" s="3"/>
      <c r="Q903" s="3"/>
      <c r="R903" s="3"/>
      <c r="S903" s="3"/>
      <c r="T903" s="8"/>
      <c r="U903" s="3"/>
      <c r="V903" s="3"/>
      <c r="W903" s="3"/>
      <c r="X903" s="3"/>
      <c r="Y903" s="3"/>
      <c r="Z903" s="3"/>
    </row>
    <row r="904" ht="11.25" customHeight="1">
      <c r="A904" s="7"/>
      <c r="B904" s="14"/>
      <c r="C904" s="7"/>
      <c r="D904" s="7"/>
      <c r="E904" s="7"/>
      <c r="F904" s="3"/>
      <c r="G904" s="3"/>
      <c r="H904" s="3"/>
      <c r="I904" s="7"/>
      <c r="J904" s="1"/>
      <c r="K904" s="3"/>
      <c r="L904" s="3"/>
      <c r="M904" s="3"/>
      <c r="N904" s="3"/>
      <c r="O904" s="3"/>
      <c r="P904" s="3"/>
      <c r="Q904" s="3"/>
      <c r="R904" s="3"/>
      <c r="S904" s="3"/>
      <c r="T904" s="8"/>
      <c r="U904" s="3"/>
      <c r="V904" s="3"/>
      <c r="W904" s="3"/>
      <c r="X904" s="3"/>
      <c r="Y904" s="3"/>
      <c r="Z904" s="3"/>
    </row>
    <row r="905" ht="11.25" customHeight="1">
      <c r="A905" s="7"/>
      <c r="B905" s="14"/>
      <c r="C905" s="7"/>
      <c r="D905" s="7"/>
      <c r="E905" s="7"/>
      <c r="F905" s="3"/>
      <c r="G905" s="3"/>
      <c r="H905" s="3"/>
      <c r="I905" s="7"/>
      <c r="J905" s="1"/>
      <c r="K905" s="3"/>
      <c r="L905" s="3"/>
      <c r="M905" s="3"/>
      <c r="N905" s="3"/>
      <c r="O905" s="3"/>
      <c r="P905" s="3"/>
      <c r="Q905" s="3"/>
      <c r="R905" s="3"/>
      <c r="S905" s="3"/>
      <c r="T905" s="8"/>
      <c r="U905" s="3"/>
      <c r="V905" s="3"/>
      <c r="W905" s="3"/>
      <c r="X905" s="3"/>
      <c r="Y905" s="3"/>
      <c r="Z905" s="3"/>
    </row>
    <row r="906" ht="11.25" customHeight="1">
      <c r="A906" s="7"/>
      <c r="B906" s="14"/>
      <c r="C906" s="7"/>
      <c r="D906" s="7"/>
      <c r="E906" s="7"/>
      <c r="F906" s="3"/>
      <c r="G906" s="3"/>
      <c r="H906" s="3"/>
      <c r="I906" s="7"/>
      <c r="J906" s="1"/>
      <c r="K906" s="3"/>
      <c r="L906" s="3"/>
      <c r="M906" s="3"/>
      <c r="N906" s="3"/>
      <c r="O906" s="3"/>
      <c r="P906" s="3"/>
      <c r="Q906" s="3"/>
      <c r="R906" s="3"/>
      <c r="S906" s="3"/>
      <c r="T906" s="8"/>
      <c r="U906" s="3"/>
      <c r="V906" s="3"/>
      <c r="W906" s="3"/>
      <c r="X906" s="3"/>
      <c r="Y906" s="3"/>
      <c r="Z906" s="3"/>
    </row>
    <row r="907" ht="11.25" customHeight="1">
      <c r="A907" s="7"/>
      <c r="B907" s="14"/>
      <c r="C907" s="7"/>
      <c r="D907" s="7"/>
      <c r="E907" s="7"/>
      <c r="F907" s="3"/>
      <c r="G907" s="3"/>
      <c r="H907" s="3"/>
      <c r="I907" s="7"/>
      <c r="J907" s="1"/>
      <c r="K907" s="3"/>
      <c r="L907" s="3"/>
      <c r="M907" s="3"/>
      <c r="N907" s="3"/>
      <c r="O907" s="3"/>
      <c r="P907" s="3"/>
      <c r="Q907" s="3"/>
      <c r="R907" s="3"/>
      <c r="S907" s="3"/>
      <c r="T907" s="8"/>
      <c r="U907" s="3"/>
      <c r="V907" s="3"/>
      <c r="W907" s="3"/>
      <c r="X907" s="3"/>
      <c r="Y907" s="3"/>
      <c r="Z907" s="3"/>
    </row>
    <row r="908" ht="11.25" customHeight="1">
      <c r="A908" s="7"/>
      <c r="B908" s="14"/>
      <c r="C908" s="7"/>
      <c r="D908" s="7"/>
      <c r="E908" s="7"/>
      <c r="F908" s="3"/>
      <c r="G908" s="3"/>
      <c r="H908" s="3"/>
      <c r="I908" s="7"/>
      <c r="J908" s="1"/>
      <c r="K908" s="3"/>
      <c r="L908" s="3"/>
      <c r="M908" s="3"/>
      <c r="N908" s="3"/>
      <c r="O908" s="3"/>
      <c r="P908" s="3"/>
      <c r="Q908" s="3"/>
      <c r="R908" s="3"/>
      <c r="S908" s="3"/>
      <c r="T908" s="8"/>
      <c r="U908" s="3"/>
      <c r="V908" s="3"/>
      <c r="W908" s="3"/>
      <c r="X908" s="3"/>
      <c r="Y908" s="3"/>
      <c r="Z908" s="3"/>
    </row>
    <row r="909" ht="11.25" customHeight="1">
      <c r="A909" s="7"/>
      <c r="B909" s="14"/>
      <c r="C909" s="7"/>
      <c r="D909" s="7"/>
      <c r="E909" s="7"/>
      <c r="F909" s="3"/>
      <c r="G909" s="3"/>
      <c r="H909" s="3"/>
      <c r="I909" s="7"/>
      <c r="J909" s="1"/>
      <c r="K909" s="3"/>
      <c r="L909" s="3"/>
      <c r="M909" s="3"/>
      <c r="N909" s="3"/>
      <c r="O909" s="3"/>
      <c r="P909" s="3"/>
      <c r="Q909" s="3"/>
      <c r="R909" s="3"/>
      <c r="S909" s="3"/>
      <c r="T909" s="8"/>
      <c r="U909" s="3"/>
      <c r="V909" s="3"/>
      <c r="W909" s="3"/>
      <c r="X909" s="3"/>
      <c r="Y909" s="3"/>
      <c r="Z909" s="3"/>
    </row>
    <row r="910" ht="11.25" customHeight="1">
      <c r="A910" s="7"/>
      <c r="B910" s="14"/>
      <c r="C910" s="7"/>
      <c r="D910" s="7"/>
      <c r="E910" s="7"/>
      <c r="F910" s="3"/>
      <c r="G910" s="3"/>
      <c r="H910" s="3"/>
      <c r="I910" s="7"/>
      <c r="J910" s="1"/>
      <c r="K910" s="3"/>
      <c r="L910" s="3"/>
      <c r="M910" s="3"/>
      <c r="N910" s="3"/>
      <c r="O910" s="3"/>
      <c r="P910" s="3"/>
      <c r="Q910" s="3"/>
      <c r="R910" s="3"/>
      <c r="S910" s="3"/>
      <c r="T910" s="8"/>
      <c r="U910" s="3"/>
      <c r="V910" s="3"/>
      <c r="W910" s="3"/>
      <c r="X910" s="3"/>
      <c r="Y910" s="3"/>
      <c r="Z910" s="3"/>
    </row>
    <row r="911" ht="11.25" customHeight="1">
      <c r="A911" s="7"/>
      <c r="B911" s="14"/>
      <c r="C911" s="7"/>
      <c r="D911" s="7"/>
      <c r="E911" s="7"/>
      <c r="F911" s="3"/>
      <c r="G911" s="3"/>
      <c r="H911" s="3"/>
      <c r="I911" s="7"/>
      <c r="J911" s="1"/>
      <c r="K911" s="3"/>
      <c r="L911" s="3"/>
      <c r="M911" s="3"/>
      <c r="N911" s="3"/>
      <c r="O911" s="3"/>
      <c r="P911" s="3"/>
      <c r="Q911" s="3"/>
      <c r="R911" s="3"/>
      <c r="S911" s="3"/>
      <c r="T911" s="8"/>
      <c r="U911" s="3"/>
      <c r="V911" s="3"/>
      <c r="W911" s="3"/>
      <c r="X911" s="3"/>
      <c r="Y911" s="3"/>
      <c r="Z911" s="3"/>
    </row>
    <row r="912" ht="11.25" customHeight="1">
      <c r="A912" s="7"/>
      <c r="B912" s="14"/>
      <c r="C912" s="7"/>
      <c r="D912" s="7"/>
      <c r="E912" s="7"/>
      <c r="F912" s="3"/>
      <c r="G912" s="3"/>
      <c r="H912" s="3"/>
      <c r="I912" s="7"/>
      <c r="J912" s="1"/>
      <c r="K912" s="3"/>
      <c r="L912" s="3"/>
      <c r="M912" s="3"/>
      <c r="N912" s="3"/>
      <c r="O912" s="3"/>
      <c r="P912" s="3"/>
      <c r="Q912" s="3"/>
      <c r="R912" s="3"/>
      <c r="S912" s="3"/>
      <c r="T912" s="8"/>
      <c r="U912" s="3"/>
      <c r="V912" s="3"/>
      <c r="W912" s="3"/>
      <c r="X912" s="3"/>
      <c r="Y912" s="3"/>
      <c r="Z912" s="3"/>
    </row>
    <row r="913" ht="11.25" customHeight="1">
      <c r="A913" s="7"/>
      <c r="B913" s="14"/>
      <c r="C913" s="7"/>
      <c r="D913" s="7"/>
      <c r="E913" s="7"/>
      <c r="F913" s="3"/>
      <c r="G913" s="3"/>
      <c r="H913" s="3"/>
      <c r="I913" s="7"/>
      <c r="J913" s="1"/>
      <c r="K913" s="3"/>
      <c r="L913" s="3"/>
      <c r="M913" s="3"/>
      <c r="N913" s="3"/>
      <c r="O913" s="3"/>
      <c r="P913" s="3"/>
      <c r="Q913" s="3"/>
      <c r="R913" s="3"/>
      <c r="S913" s="3"/>
      <c r="T913" s="8"/>
      <c r="U913" s="3"/>
      <c r="V913" s="3"/>
      <c r="W913" s="3"/>
      <c r="X913" s="3"/>
      <c r="Y913" s="3"/>
      <c r="Z913" s="3"/>
    </row>
    <row r="914" ht="11.25" customHeight="1">
      <c r="A914" s="7"/>
      <c r="B914" s="14"/>
      <c r="C914" s="7"/>
      <c r="D914" s="7"/>
      <c r="E914" s="7"/>
      <c r="F914" s="3"/>
      <c r="G914" s="3"/>
      <c r="H914" s="3"/>
      <c r="I914" s="7"/>
      <c r="J914" s="1"/>
      <c r="K914" s="3"/>
      <c r="L914" s="3"/>
      <c r="M914" s="3"/>
      <c r="N914" s="3"/>
      <c r="O914" s="3"/>
      <c r="P914" s="3"/>
      <c r="Q914" s="3"/>
      <c r="R914" s="3"/>
      <c r="S914" s="3"/>
      <c r="T914" s="8"/>
      <c r="U914" s="3"/>
      <c r="V914" s="3"/>
      <c r="W914" s="3"/>
      <c r="X914" s="3"/>
      <c r="Y914" s="3"/>
      <c r="Z914" s="3"/>
    </row>
    <row r="915" ht="11.25" customHeight="1">
      <c r="A915" s="7"/>
      <c r="B915" s="14"/>
      <c r="C915" s="7"/>
      <c r="D915" s="7"/>
      <c r="E915" s="7"/>
      <c r="F915" s="3"/>
      <c r="G915" s="3"/>
      <c r="H915" s="3"/>
      <c r="I915" s="7"/>
      <c r="J915" s="1"/>
      <c r="K915" s="3"/>
      <c r="L915" s="3"/>
      <c r="M915" s="3"/>
      <c r="N915" s="3"/>
      <c r="O915" s="3"/>
      <c r="P915" s="3"/>
      <c r="Q915" s="3"/>
      <c r="R915" s="3"/>
      <c r="S915" s="3"/>
      <c r="T915" s="8"/>
      <c r="U915" s="3"/>
      <c r="V915" s="3"/>
      <c r="W915" s="3"/>
      <c r="X915" s="3"/>
      <c r="Y915" s="3"/>
      <c r="Z915" s="3"/>
    </row>
    <row r="916" ht="11.25" customHeight="1">
      <c r="A916" s="7"/>
      <c r="B916" s="14"/>
      <c r="C916" s="7"/>
      <c r="D916" s="7"/>
      <c r="E916" s="7"/>
      <c r="F916" s="3"/>
      <c r="G916" s="3"/>
      <c r="H916" s="3"/>
      <c r="I916" s="7"/>
      <c r="J916" s="1"/>
      <c r="K916" s="3"/>
      <c r="L916" s="3"/>
      <c r="M916" s="3"/>
      <c r="N916" s="3"/>
      <c r="O916" s="3"/>
      <c r="P916" s="3"/>
      <c r="Q916" s="3"/>
      <c r="R916" s="3"/>
      <c r="S916" s="3"/>
      <c r="T916" s="8"/>
      <c r="U916" s="3"/>
      <c r="V916" s="3"/>
      <c r="W916" s="3"/>
      <c r="X916" s="3"/>
      <c r="Y916" s="3"/>
      <c r="Z916" s="3"/>
    </row>
    <row r="917" ht="11.25" customHeight="1">
      <c r="A917" s="7"/>
      <c r="B917" s="14"/>
      <c r="C917" s="7"/>
      <c r="D917" s="7"/>
      <c r="E917" s="7"/>
      <c r="F917" s="3"/>
      <c r="G917" s="3"/>
      <c r="H917" s="3"/>
      <c r="I917" s="7"/>
      <c r="J917" s="1"/>
      <c r="K917" s="3"/>
      <c r="L917" s="3"/>
      <c r="M917" s="3"/>
      <c r="N917" s="3"/>
      <c r="O917" s="3"/>
      <c r="P917" s="3"/>
      <c r="Q917" s="3"/>
      <c r="R917" s="3"/>
      <c r="S917" s="3"/>
      <c r="T917" s="8"/>
      <c r="U917" s="3"/>
      <c r="V917" s="3"/>
      <c r="W917" s="3"/>
      <c r="X917" s="3"/>
      <c r="Y917" s="3"/>
      <c r="Z917" s="3"/>
    </row>
    <row r="918" ht="11.25" customHeight="1">
      <c r="A918" s="7"/>
      <c r="B918" s="14"/>
      <c r="C918" s="7"/>
      <c r="D918" s="7"/>
      <c r="E918" s="7"/>
      <c r="F918" s="3"/>
      <c r="G918" s="3"/>
      <c r="H918" s="3"/>
      <c r="I918" s="7"/>
      <c r="J918" s="1"/>
      <c r="K918" s="3"/>
      <c r="L918" s="3"/>
      <c r="M918" s="3"/>
      <c r="N918" s="3"/>
      <c r="O918" s="3"/>
      <c r="P918" s="3"/>
      <c r="Q918" s="3"/>
      <c r="R918" s="3"/>
      <c r="S918" s="3"/>
      <c r="T918" s="8"/>
      <c r="U918" s="3"/>
      <c r="V918" s="3"/>
      <c r="W918" s="3"/>
      <c r="X918" s="3"/>
      <c r="Y918" s="3"/>
      <c r="Z918" s="3"/>
    </row>
    <row r="919" ht="11.25" customHeight="1">
      <c r="A919" s="7"/>
      <c r="B919" s="14"/>
      <c r="C919" s="7"/>
      <c r="D919" s="7"/>
      <c r="E919" s="7"/>
      <c r="F919" s="3"/>
      <c r="G919" s="3"/>
      <c r="H919" s="3"/>
      <c r="I919" s="7"/>
      <c r="J919" s="1"/>
      <c r="K919" s="3"/>
      <c r="L919" s="3"/>
      <c r="M919" s="3"/>
      <c r="N919" s="3"/>
      <c r="O919" s="3"/>
      <c r="P919" s="3"/>
      <c r="Q919" s="3"/>
      <c r="R919" s="3"/>
      <c r="S919" s="3"/>
      <c r="T919" s="8"/>
      <c r="U919" s="3"/>
      <c r="V919" s="3"/>
      <c r="W919" s="3"/>
      <c r="X919" s="3"/>
      <c r="Y919" s="3"/>
      <c r="Z919" s="3"/>
    </row>
    <row r="920" ht="11.25" customHeight="1">
      <c r="A920" s="7"/>
      <c r="B920" s="14"/>
      <c r="C920" s="7"/>
      <c r="D920" s="7"/>
      <c r="E920" s="7"/>
      <c r="F920" s="3"/>
      <c r="G920" s="3"/>
      <c r="H920" s="3"/>
      <c r="I920" s="7"/>
      <c r="J920" s="1"/>
      <c r="K920" s="3"/>
      <c r="L920" s="3"/>
      <c r="M920" s="3"/>
      <c r="N920" s="3"/>
      <c r="O920" s="3"/>
      <c r="P920" s="3"/>
      <c r="Q920" s="3"/>
      <c r="R920" s="3"/>
      <c r="S920" s="3"/>
      <c r="T920" s="8"/>
      <c r="U920" s="3"/>
      <c r="V920" s="3"/>
      <c r="W920" s="3"/>
      <c r="X920" s="3"/>
      <c r="Y920" s="3"/>
      <c r="Z920" s="3"/>
    </row>
    <row r="921" ht="11.25" customHeight="1">
      <c r="A921" s="7"/>
      <c r="B921" s="14"/>
      <c r="C921" s="7"/>
      <c r="D921" s="7"/>
      <c r="E921" s="7"/>
      <c r="F921" s="3"/>
      <c r="G921" s="3"/>
      <c r="H921" s="3"/>
      <c r="I921" s="7"/>
      <c r="J921" s="1"/>
      <c r="K921" s="3"/>
      <c r="L921" s="3"/>
      <c r="M921" s="3"/>
      <c r="N921" s="3"/>
      <c r="O921" s="3"/>
      <c r="P921" s="3"/>
      <c r="Q921" s="3"/>
      <c r="R921" s="3"/>
      <c r="S921" s="3"/>
      <c r="T921" s="8"/>
      <c r="U921" s="3"/>
      <c r="V921" s="3"/>
      <c r="W921" s="3"/>
      <c r="X921" s="3"/>
      <c r="Y921" s="3"/>
      <c r="Z921" s="3"/>
    </row>
    <row r="922" ht="11.25" customHeight="1">
      <c r="A922" s="7"/>
      <c r="B922" s="14"/>
      <c r="C922" s="7"/>
      <c r="D922" s="7"/>
      <c r="E922" s="7"/>
      <c r="F922" s="3"/>
      <c r="G922" s="3"/>
      <c r="H922" s="3"/>
      <c r="I922" s="7"/>
      <c r="J922" s="1"/>
      <c r="K922" s="3"/>
      <c r="L922" s="3"/>
      <c r="M922" s="3"/>
      <c r="N922" s="3"/>
      <c r="O922" s="3"/>
      <c r="P922" s="3"/>
      <c r="Q922" s="3"/>
      <c r="R922" s="3"/>
      <c r="S922" s="3"/>
      <c r="T922" s="8"/>
      <c r="U922" s="3"/>
      <c r="V922" s="3"/>
      <c r="W922" s="3"/>
      <c r="X922" s="3"/>
      <c r="Y922" s="3"/>
      <c r="Z922" s="3"/>
    </row>
    <row r="923" ht="11.25" customHeight="1">
      <c r="A923" s="7"/>
      <c r="B923" s="14"/>
      <c r="C923" s="7"/>
      <c r="D923" s="7"/>
      <c r="E923" s="7"/>
      <c r="F923" s="3"/>
      <c r="G923" s="3"/>
      <c r="H923" s="3"/>
      <c r="I923" s="7"/>
      <c r="J923" s="1"/>
      <c r="K923" s="3"/>
      <c r="L923" s="3"/>
      <c r="M923" s="3"/>
      <c r="N923" s="3"/>
      <c r="O923" s="3"/>
      <c r="P923" s="3"/>
      <c r="Q923" s="3"/>
      <c r="R923" s="3"/>
      <c r="S923" s="3"/>
      <c r="T923" s="8"/>
      <c r="U923" s="3"/>
      <c r="V923" s="3"/>
      <c r="W923" s="3"/>
      <c r="X923" s="3"/>
      <c r="Y923" s="3"/>
      <c r="Z923" s="3"/>
    </row>
    <row r="924" ht="11.25" customHeight="1">
      <c r="A924" s="7"/>
      <c r="B924" s="14"/>
      <c r="C924" s="7"/>
      <c r="D924" s="7"/>
      <c r="E924" s="7"/>
      <c r="F924" s="3"/>
      <c r="G924" s="3"/>
      <c r="H924" s="3"/>
      <c r="I924" s="7"/>
      <c r="J924" s="1"/>
      <c r="K924" s="3"/>
      <c r="L924" s="3"/>
      <c r="M924" s="3"/>
      <c r="N924" s="3"/>
      <c r="O924" s="3"/>
      <c r="P924" s="3"/>
      <c r="Q924" s="3"/>
      <c r="R924" s="3"/>
      <c r="S924" s="3"/>
      <c r="T924" s="8"/>
      <c r="U924" s="3"/>
      <c r="V924" s="3"/>
      <c r="W924" s="3"/>
      <c r="X924" s="3"/>
      <c r="Y924" s="3"/>
      <c r="Z924" s="3"/>
    </row>
    <row r="925" ht="11.25" customHeight="1">
      <c r="A925" s="7"/>
      <c r="B925" s="14"/>
      <c r="C925" s="7"/>
      <c r="D925" s="7"/>
      <c r="E925" s="7"/>
      <c r="F925" s="3"/>
      <c r="G925" s="3"/>
      <c r="H925" s="3"/>
      <c r="I925" s="7"/>
      <c r="J925" s="1"/>
      <c r="K925" s="3"/>
      <c r="L925" s="3"/>
      <c r="M925" s="3"/>
      <c r="N925" s="3"/>
      <c r="O925" s="3"/>
      <c r="P925" s="3"/>
      <c r="Q925" s="3"/>
      <c r="R925" s="3"/>
      <c r="S925" s="3"/>
      <c r="T925" s="8"/>
      <c r="U925" s="3"/>
      <c r="V925" s="3"/>
      <c r="W925" s="3"/>
      <c r="X925" s="3"/>
      <c r="Y925" s="3"/>
      <c r="Z925" s="3"/>
    </row>
    <row r="926" ht="11.25" customHeight="1">
      <c r="A926" s="7"/>
      <c r="B926" s="14"/>
      <c r="C926" s="7"/>
      <c r="D926" s="7"/>
      <c r="E926" s="7"/>
      <c r="F926" s="3"/>
      <c r="G926" s="3"/>
      <c r="H926" s="3"/>
      <c r="I926" s="7"/>
      <c r="J926" s="1"/>
      <c r="K926" s="3"/>
      <c r="L926" s="3"/>
      <c r="M926" s="3"/>
      <c r="N926" s="3"/>
      <c r="O926" s="3"/>
      <c r="P926" s="3"/>
      <c r="Q926" s="3"/>
      <c r="R926" s="3"/>
      <c r="S926" s="3"/>
      <c r="T926" s="8"/>
      <c r="U926" s="3"/>
      <c r="V926" s="3"/>
      <c r="W926" s="3"/>
      <c r="X926" s="3"/>
      <c r="Y926" s="3"/>
      <c r="Z926" s="3"/>
    </row>
    <row r="927" ht="11.25" customHeight="1">
      <c r="A927" s="7"/>
      <c r="B927" s="14"/>
      <c r="C927" s="7"/>
      <c r="D927" s="7"/>
      <c r="E927" s="7"/>
      <c r="F927" s="3"/>
      <c r="G927" s="3"/>
      <c r="H927" s="3"/>
      <c r="I927" s="7"/>
      <c r="J927" s="1"/>
      <c r="K927" s="3"/>
      <c r="L927" s="3"/>
      <c r="M927" s="3"/>
      <c r="N927" s="3"/>
      <c r="O927" s="3"/>
      <c r="P927" s="3"/>
      <c r="Q927" s="3"/>
      <c r="R927" s="3"/>
      <c r="S927" s="3"/>
      <c r="T927" s="8"/>
      <c r="U927" s="3"/>
      <c r="V927" s="3"/>
      <c r="W927" s="3"/>
      <c r="X927" s="3"/>
      <c r="Y927" s="3"/>
      <c r="Z927" s="3"/>
    </row>
    <row r="928" ht="11.25" customHeight="1">
      <c r="A928" s="7"/>
      <c r="B928" s="14"/>
      <c r="C928" s="7"/>
      <c r="D928" s="7"/>
      <c r="E928" s="7"/>
      <c r="F928" s="3"/>
      <c r="G928" s="3"/>
      <c r="H928" s="3"/>
      <c r="I928" s="7"/>
      <c r="J928" s="1"/>
      <c r="K928" s="3"/>
      <c r="L928" s="3"/>
      <c r="M928" s="3"/>
      <c r="N928" s="3"/>
      <c r="O928" s="3"/>
      <c r="P928" s="3"/>
      <c r="Q928" s="3"/>
      <c r="R928" s="3"/>
      <c r="S928" s="3"/>
      <c r="T928" s="8"/>
      <c r="U928" s="3"/>
      <c r="V928" s="3"/>
      <c r="W928" s="3"/>
      <c r="X928" s="3"/>
      <c r="Y928" s="3"/>
      <c r="Z928" s="3"/>
    </row>
    <row r="929" ht="11.25" customHeight="1">
      <c r="A929" s="7"/>
      <c r="B929" s="14"/>
      <c r="C929" s="7"/>
      <c r="D929" s="7"/>
      <c r="E929" s="7"/>
      <c r="F929" s="3"/>
      <c r="G929" s="3"/>
      <c r="H929" s="3"/>
      <c r="I929" s="7"/>
      <c r="J929" s="1"/>
      <c r="K929" s="3"/>
      <c r="L929" s="3"/>
      <c r="M929" s="3"/>
      <c r="N929" s="3"/>
      <c r="O929" s="3"/>
      <c r="P929" s="3"/>
      <c r="Q929" s="3"/>
      <c r="R929" s="3"/>
      <c r="S929" s="3"/>
      <c r="T929" s="8"/>
      <c r="U929" s="3"/>
      <c r="V929" s="3"/>
      <c r="W929" s="3"/>
      <c r="X929" s="3"/>
      <c r="Y929" s="3"/>
      <c r="Z929" s="3"/>
    </row>
    <row r="930" ht="11.25" customHeight="1">
      <c r="A930" s="7"/>
      <c r="B930" s="14"/>
      <c r="C930" s="7"/>
      <c r="D930" s="7"/>
      <c r="E930" s="7"/>
      <c r="F930" s="3"/>
      <c r="G930" s="3"/>
      <c r="H930" s="3"/>
      <c r="I930" s="7"/>
      <c r="J930" s="1"/>
      <c r="K930" s="3"/>
      <c r="L930" s="3"/>
      <c r="M930" s="3"/>
      <c r="N930" s="3"/>
      <c r="O930" s="3"/>
      <c r="P930" s="3"/>
      <c r="Q930" s="3"/>
      <c r="R930" s="3"/>
      <c r="S930" s="3"/>
      <c r="T930" s="8"/>
      <c r="U930" s="3"/>
      <c r="V930" s="3"/>
      <c r="W930" s="3"/>
      <c r="X930" s="3"/>
      <c r="Y930" s="3"/>
      <c r="Z930" s="3"/>
    </row>
    <row r="931" ht="11.25" customHeight="1">
      <c r="A931" s="7"/>
      <c r="B931" s="14"/>
      <c r="C931" s="7"/>
      <c r="D931" s="7"/>
      <c r="E931" s="7"/>
      <c r="F931" s="3"/>
      <c r="G931" s="3"/>
      <c r="H931" s="3"/>
      <c r="I931" s="7"/>
      <c r="J931" s="1"/>
      <c r="K931" s="3"/>
      <c r="L931" s="3"/>
      <c r="M931" s="3"/>
      <c r="N931" s="3"/>
      <c r="O931" s="3"/>
      <c r="P931" s="3"/>
      <c r="Q931" s="3"/>
      <c r="R931" s="3"/>
      <c r="S931" s="3"/>
      <c r="T931" s="8"/>
      <c r="U931" s="3"/>
      <c r="V931" s="3"/>
      <c r="W931" s="3"/>
      <c r="X931" s="3"/>
      <c r="Y931" s="3"/>
      <c r="Z931" s="3"/>
    </row>
    <row r="932" ht="11.25" customHeight="1">
      <c r="A932" s="7"/>
      <c r="B932" s="14"/>
      <c r="C932" s="7"/>
      <c r="D932" s="7"/>
      <c r="E932" s="7"/>
      <c r="F932" s="3"/>
      <c r="G932" s="3"/>
      <c r="H932" s="3"/>
      <c r="I932" s="7"/>
      <c r="J932" s="1"/>
      <c r="K932" s="3"/>
      <c r="L932" s="3"/>
      <c r="M932" s="3"/>
      <c r="N932" s="3"/>
      <c r="O932" s="3"/>
      <c r="P932" s="3"/>
      <c r="Q932" s="3"/>
      <c r="R932" s="3"/>
      <c r="S932" s="3"/>
      <c r="T932" s="8"/>
      <c r="U932" s="3"/>
      <c r="V932" s="3"/>
      <c r="W932" s="3"/>
      <c r="X932" s="3"/>
      <c r="Y932" s="3"/>
      <c r="Z932" s="3"/>
    </row>
    <row r="933" ht="11.25" customHeight="1">
      <c r="A933" s="7"/>
      <c r="B933" s="14"/>
      <c r="C933" s="7"/>
      <c r="D933" s="7"/>
      <c r="E933" s="7"/>
      <c r="F933" s="3"/>
      <c r="G933" s="3"/>
      <c r="H933" s="3"/>
      <c r="I933" s="7"/>
      <c r="J933" s="1"/>
      <c r="K933" s="3"/>
      <c r="L933" s="3"/>
      <c r="M933" s="3"/>
      <c r="N933" s="3"/>
      <c r="O933" s="3"/>
      <c r="P933" s="3"/>
      <c r="Q933" s="3"/>
      <c r="R933" s="3"/>
      <c r="S933" s="3"/>
      <c r="T933" s="8"/>
      <c r="U933" s="3"/>
      <c r="V933" s="3"/>
      <c r="W933" s="3"/>
      <c r="X933" s="3"/>
      <c r="Y933" s="3"/>
      <c r="Z933" s="3"/>
    </row>
    <row r="934" ht="11.25" customHeight="1">
      <c r="A934" s="7"/>
      <c r="B934" s="14"/>
      <c r="C934" s="7"/>
      <c r="D934" s="7"/>
      <c r="E934" s="7"/>
      <c r="F934" s="3"/>
      <c r="G934" s="3"/>
      <c r="H934" s="3"/>
      <c r="I934" s="7"/>
      <c r="J934" s="1"/>
      <c r="K934" s="3"/>
      <c r="L934" s="3"/>
      <c r="M934" s="3"/>
      <c r="N934" s="3"/>
      <c r="O934" s="3"/>
      <c r="P934" s="3"/>
      <c r="Q934" s="3"/>
      <c r="R934" s="3"/>
      <c r="S934" s="3"/>
      <c r="T934" s="8"/>
      <c r="U934" s="3"/>
      <c r="V934" s="3"/>
      <c r="W934" s="3"/>
      <c r="X934" s="3"/>
      <c r="Y934" s="3"/>
      <c r="Z934" s="3"/>
    </row>
    <row r="935" ht="11.25" customHeight="1">
      <c r="A935" s="7"/>
      <c r="B935" s="14"/>
      <c r="C935" s="7"/>
      <c r="D935" s="7"/>
      <c r="E935" s="7"/>
      <c r="F935" s="3"/>
      <c r="G935" s="3"/>
      <c r="H935" s="3"/>
      <c r="I935" s="7"/>
      <c r="J935" s="1"/>
      <c r="K935" s="3"/>
      <c r="L935" s="3"/>
      <c r="M935" s="3"/>
      <c r="N935" s="3"/>
      <c r="O935" s="3"/>
      <c r="P935" s="3"/>
      <c r="Q935" s="3"/>
      <c r="R935" s="3"/>
      <c r="S935" s="3"/>
      <c r="T935" s="8"/>
      <c r="U935" s="3"/>
      <c r="V935" s="3"/>
      <c r="W935" s="3"/>
      <c r="X935" s="3"/>
      <c r="Y935" s="3"/>
      <c r="Z935" s="3"/>
    </row>
    <row r="936" ht="11.25" customHeight="1">
      <c r="A936" s="7"/>
      <c r="B936" s="14"/>
      <c r="C936" s="7"/>
      <c r="D936" s="7"/>
      <c r="E936" s="7"/>
      <c r="F936" s="3"/>
      <c r="G936" s="3"/>
      <c r="H936" s="3"/>
      <c r="I936" s="7"/>
      <c r="J936" s="1"/>
      <c r="K936" s="3"/>
      <c r="L936" s="3"/>
      <c r="M936" s="3"/>
      <c r="N936" s="3"/>
      <c r="O936" s="3"/>
      <c r="P936" s="3"/>
      <c r="Q936" s="3"/>
      <c r="R936" s="3"/>
      <c r="S936" s="3"/>
      <c r="T936" s="8"/>
      <c r="U936" s="3"/>
      <c r="V936" s="3"/>
      <c r="W936" s="3"/>
      <c r="X936" s="3"/>
      <c r="Y936" s="3"/>
      <c r="Z936" s="3"/>
    </row>
    <row r="937" ht="11.25" customHeight="1">
      <c r="A937" s="7"/>
      <c r="B937" s="14"/>
      <c r="C937" s="7"/>
      <c r="D937" s="7"/>
      <c r="E937" s="7"/>
      <c r="F937" s="3"/>
      <c r="G937" s="3"/>
      <c r="H937" s="3"/>
      <c r="I937" s="7"/>
      <c r="J937" s="1"/>
      <c r="K937" s="3"/>
      <c r="L937" s="3"/>
      <c r="M937" s="3"/>
      <c r="N937" s="3"/>
      <c r="O937" s="3"/>
      <c r="P937" s="3"/>
      <c r="Q937" s="3"/>
      <c r="R937" s="3"/>
      <c r="S937" s="3"/>
      <c r="T937" s="8"/>
      <c r="U937" s="3"/>
      <c r="V937" s="3"/>
      <c r="W937" s="3"/>
      <c r="X937" s="3"/>
      <c r="Y937" s="3"/>
      <c r="Z937" s="3"/>
    </row>
    <row r="938" ht="11.25" customHeight="1">
      <c r="A938" s="7"/>
      <c r="B938" s="14"/>
      <c r="C938" s="7"/>
      <c r="D938" s="7"/>
      <c r="E938" s="7"/>
      <c r="F938" s="3"/>
      <c r="G938" s="3"/>
      <c r="H938" s="3"/>
      <c r="I938" s="7"/>
      <c r="J938" s="1"/>
      <c r="K938" s="3"/>
      <c r="L938" s="3"/>
      <c r="M938" s="3"/>
      <c r="N938" s="3"/>
      <c r="O938" s="3"/>
      <c r="P938" s="3"/>
      <c r="Q938" s="3"/>
      <c r="R938" s="3"/>
      <c r="S938" s="3"/>
      <c r="T938" s="8"/>
      <c r="U938" s="3"/>
      <c r="V938" s="3"/>
      <c r="W938" s="3"/>
      <c r="X938" s="3"/>
      <c r="Y938" s="3"/>
      <c r="Z938" s="3"/>
    </row>
    <row r="939" ht="11.25" customHeight="1">
      <c r="A939" s="7"/>
      <c r="B939" s="14"/>
      <c r="C939" s="7"/>
      <c r="D939" s="7"/>
      <c r="E939" s="7"/>
      <c r="F939" s="3"/>
      <c r="G939" s="3"/>
      <c r="H939" s="3"/>
      <c r="I939" s="7"/>
      <c r="J939" s="1"/>
      <c r="K939" s="3"/>
      <c r="L939" s="3"/>
      <c r="M939" s="3"/>
      <c r="N939" s="3"/>
      <c r="O939" s="3"/>
      <c r="P939" s="3"/>
      <c r="Q939" s="3"/>
      <c r="R939" s="3"/>
      <c r="S939" s="3"/>
      <c r="T939" s="8"/>
      <c r="U939" s="3"/>
      <c r="V939" s="3"/>
      <c r="W939" s="3"/>
      <c r="X939" s="3"/>
      <c r="Y939" s="3"/>
      <c r="Z939" s="3"/>
    </row>
    <row r="940" ht="11.25" customHeight="1">
      <c r="A940" s="7"/>
      <c r="B940" s="14"/>
      <c r="C940" s="7"/>
      <c r="D940" s="7"/>
      <c r="E940" s="7"/>
      <c r="F940" s="3"/>
      <c r="G940" s="3"/>
      <c r="H940" s="3"/>
      <c r="I940" s="7"/>
      <c r="J940" s="1"/>
      <c r="K940" s="3"/>
      <c r="L940" s="3"/>
      <c r="M940" s="3"/>
      <c r="N940" s="3"/>
      <c r="O940" s="3"/>
      <c r="P940" s="3"/>
      <c r="Q940" s="3"/>
      <c r="R940" s="3"/>
      <c r="S940" s="3"/>
      <c r="T940" s="8"/>
      <c r="U940" s="3"/>
      <c r="V940" s="3"/>
      <c r="W940" s="3"/>
      <c r="X940" s="3"/>
      <c r="Y940" s="3"/>
      <c r="Z940" s="3"/>
    </row>
    <row r="941" ht="11.25" customHeight="1">
      <c r="A941" s="7"/>
      <c r="B941" s="14"/>
      <c r="C941" s="7"/>
      <c r="D941" s="7"/>
      <c r="E941" s="7"/>
      <c r="F941" s="3"/>
      <c r="G941" s="3"/>
      <c r="H941" s="3"/>
      <c r="I941" s="7"/>
      <c r="J941" s="1"/>
      <c r="K941" s="3"/>
      <c r="L941" s="3"/>
      <c r="M941" s="3"/>
      <c r="N941" s="3"/>
      <c r="O941" s="3"/>
      <c r="P941" s="3"/>
      <c r="Q941" s="3"/>
      <c r="R941" s="3"/>
      <c r="S941" s="3"/>
      <c r="T941" s="8"/>
      <c r="U941" s="3"/>
      <c r="V941" s="3"/>
      <c r="W941" s="3"/>
      <c r="X941" s="3"/>
      <c r="Y941" s="3"/>
      <c r="Z941" s="3"/>
    </row>
    <row r="942" ht="11.25" customHeight="1">
      <c r="A942" s="7"/>
      <c r="B942" s="14"/>
      <c r="C942" s="7"/>
      <c r="D942" s="7"/>
      <c r="E942" s="7"/>
      <c r="F942" s="3"/>
      <c r="G942" s="3"/>
      <c r="H942" s="3"/>
      <c r="I942" s="7"/>
      <c r="J942" s="1"/>
      <c r="K942" s="3"/>
      <c r="L942" s="3"/>
      <c r="M942" s="3"/>
      <c r="N942" s="3"/>
      <c r="O942" s="3"/>
      <c r="P942" s="3"/>
      <c r="Q942" s="3"/>
      <c r="R942" s="3"/>
      <c r="S942" s="3"/>
      <c r="T942" s="8"/>
      <c r="U942" s="3"/>
      <c r="V942" s="3"/>
      <c r="W942" s="3"/>
      <c r="X942" s="3"/>
      <c r="Y942" s="3"/>
      <c r="Z942" s="3"/>
    </row>
    <row r="943" ht="11.25" customHeight="1">
      <c r="A943" s="7"/>
      <c r="B943" s="14"/>
      <c r="C943" s="7"/>
      <c r="D943" s="7"/>
      <c r="E943" s="7"/>
      <c r="F943" s="3"/>
      <c r="G943" s="3"/>
      <c r="H943" s="3"/>
      <c r="I943" s="7"/>
      <c r="J943" s="1"/>
      <c r="K943" s="3"/>
      <c r="L943" s="3"/>
      <c r="M943" s="3"/>
      <c r="N943" s="3"/>
      <c r="O943" s="3"/>
      <c r="P943" s="3"/>
      <c r="Q943" s="3"/>
      <c r="R943" s="3"/>
      <c r="S943" s="3"/>
      <c r="T943" s="8"/>
      <c r="U943" s="3"/>
      <c r="V943" s="3"/>
      <c r="W943" s="3"/>
      <c r="X943" s="3"/>
      <c r="Y943" s="3"/>
      <c r="Z943" s="3"/>
    </row>
    <row r="944" ht="11.25" customHeight="1">
      <c r="A944" s="7"/>
      <c r="B944" s="14"/>
      <c r="C944" s="7"/>
      <c r="D944" s="7"/>
      <c r="E944" s="7"/>
      <c r="F944" s="3"/>
      <c r="G944" s="3"/>
      <c r="H944" s="3"/>
      <c r="I944" s="7"/>
      <c r="J944" s="1"/>
      <c r="K944" s="3"/>
      <c r="L944" s="3"/>
      <c r="M944" s="3"/>
      <c r="N944" s="3"/>
      <c r="O944" s="3"/>
      <c r="P944" s="3"/>
      <c r="Q944" s="3"/>
      <c r="R944" s="3"/>
      <c r="S944" s="3"/>
      <c r="T944" s="8"/>
      <c r="U944" s="3"/>
      <c r="V944" s="3"/>
      <c r="W944" s="3"/>
      <c r="X944" s="3"/>
      <c r="Y944" s="3"/>
      <c r="Z944" s="3"/>
    </row>
    <row r="945" ht="11.25" customHeight="1">
      <c r="A945" s="7"/>
      <c r="B945" s="14"/>
      <c r="C945" s="7"/>
      <c r="D945" s="7"/>
      <c r="E945" s="7"/>
      <c r="F945" s="3"/>
      <c r="G945" s="3"/>
      <c r="H945" s="3"/>
      <c r="I945" s="7"/>
      <c r="J945" s="1"/>
      <c r="K945" s="3"/>
      <c r="L945" s="3"/>
      <c r="M945" s="3"/>
      <c r="N945" s="3"/>
      <c r="O945" s="3"/>
      <c r="P945" s="3"/>
      <c r="Q945" s="3"/>
      <c r="R945" s="3"/>
      <c r="S945" s="3"/>
      <c r="T945" s="8"/>
      <c r="U945" s="3"/>
      <c r="V945" s="3"/>
      <c r="W945" s="3"/>
      <c r="X945" s="3"/>
      <c r="Y945" s="3"/>
      <c r="Z945" s="3"/>
    </row>
    <row r="946" ht="11.25" customHeight="1">
      <c r="A946" s="7"/>
      <c r="B946" s="14"/>
      <c r="C946" s="7"/>
      <c r="D946" s="7"/>
      <c r="E946" s="7"/>
      <c r="F946" s="3"/>
      <c r="G946" s="3"/>
      <c r="H946" s="3"/>
      <c r="I946" s="7"/>
      <c r="J946" s="1"/>
      <c r="K946" s="3"/>
      <c r="L946" s="3"/>
      <c r="M946" s="3"/>
      <c r="N946" s="3"/>
      <c r="O946" s="3"/>
      <c r="P946" s="3"/>
      <c r="Q946" s="3"/>
      <c r="R946" s="3"/>
      <c r="S946" s="3"/>
      <c r="T946" s="8"/>
      <c r="U946" s="3"/>
      <c r="V946" s="3"/>
      <c r="W946" s="3"/>
      <c r="X946" s="3"/>
      <c r="Y946" s="3"/>
      <c r="Z946" s="3"/>
    </row>
    <row r="947" ht="11.25" customHeight="1">
      <c r="A947" s="7"/>
      <c r="B947" s="14"/>
      <c r="C947" s="7"/>
      <c r="D947" s="7"/>
      <c r="E947" s="7"/>
      <c r="F947" s="3"/>
      <c r="G947" s="3"/>
      <c r="H947" s="3"/>
      <c r="I947" s="7"/>
      <c r="J947" s="1"/>
      <c r="K947" s="3"/>
      <c r="L947" s="3"/>
      <c r="M947" s="3"/>
      <c r="N947" s="3"/>
      <c r="O947" s="3"/>
      <c r="P947" s="3"/>
      <c r="Q947" s="3"/>
      <c r="R947" s="3"/>
      <c r="S947" s="3"/>
      <c r="T947" s="8"/>
      <c r="U947" s="3"/>
      <c r="V947" s="3"/>
      <c r="W947" s="3"/>
      <c r="X947" s="3"/>
      <c r="Y947" s="3"/>
      <c r="Z947" s="3"/>
    </row>
    <row r="948" ht="11.25" customHeight="1">
      <c r="A948" s="7"/>
      <c r="B948" s="14"/>
      <c r="C948" s="7"/>
      <c r="D948" s="7"/>
      <c r="E948" s="7"/>
      <c r="F948" s="3"/>
      <c r="G948" s="3"/>
      <c r="H948" s="3"/>
      <c r="I948" s="7"/>
      <c r="J948" s="1"/>
      <c r="K948" s="3"/>
      <c r="L948" s="3"/>
      <c r="M948" s="3"/>
      <c r="N948" s="3"/>
      <c r="O948" s="3"/>
      <c r="P948" s="3"/>
      <c r="Q948" s="3"/>
      <c r="R948" s="3"/>
      <c r="S948" s="3"/>
      <c r="T948" s="8"/>
      <c r="U948" s="3"/>
      <c r="V948" s="3"/>
      <c r="W948" s="3"/>
      <c r="X948" s="3"/>
      <c r="Y948" s="3"/>
      <c r="Z948" s="3"/>
    </row>
    <row r="949" ht="11.25" customHeight="1">
      <c r="A949" s="7"/>
      <c r="B949" s="14"/>
      <c r="C949" s="7"/>
      <c r="D949" s="7"/>
      <c r="E949" s="7"/>
      <c r="F949" s="3"/>
      <c r="G949" s="3"/>
      <c r="H949" s="3"/>
      <c r="I949" s="7"/>
      <c r="J949" s="1"/>
      <c r="K949" s="3"/>
      <c r="L949" s="3"/>
      <c r="M949" s="3"/>
      <c r="N949" s="3"/>
      <c r="O949" s="3"/>
      <c r="P949" s="3"/>
      <c r="Q949" s="3"/>
      <c r="R949" s="3"/>
      <c r="S949" s="3"/>
      <c r="T949" s="8"/>
      <c r="U949" s="3"/>
      <c r="V949" s="3"/>
      <c r="W949" s="3"/>
      <c r="X949" s="3"/>
      <c r="Y949" s="3"/>
      <c r="Z949" s="3"/>
    </row>
    <row r="950" ht="11.25" customHeight="1">
      <c r="A950" s="7"/>
      <c r="B950" s="14"/>
      <c r="C950" s="7"/>
      <c r="D950" s="7"/>
      <c r="E950" s="7"/>
      <c r="F950" s="3"/>
      <c r="G950" s="3"/>
      <c r="H950" s="3"/>
      <c r="I950" s="7"/>
      <c r="J950" s="1"/>
      <c r="K950" s="3"/>
      <c r="L950" s="3"/>
      <c r="M950" s="3"/>
      <c r="N950" s="3"/>
      <c r="O950" s="3"/>
      <c r="P950" s="3"/>
      <c r="Q950" s="3"/>
      <c r="R950" s="3"/>
      <c r="S950" s="3"/>
      <c r="T950" s="8"/>
      <c r="U950" s="3"/>
      <c r="V950" s="3"/>
      <c r="W950" s="3"/>
      <c r="X950" s="3"/>
      <c r="Y950" s="3"/>
      <c r="Z950" s="3"/>
    </row>
    <row r="951" ht="11.25" customHeight="1">
      <c r="A951" s="7"/>
      <c r="B951" s="14"/>
      <c r="C951" s="7"/>
      <c r="D951" s="7"/>
      <c r="E951" s="7"/>
      <c r="F951" s="3"/>
      <c r="G951" s="3"/>
      <c r="H951" s="3"/>
      <c r="I951" s="7"/>
      <c r="J951" s="1"/>
      <c r="K951" s="3"/>
      <c r="L951" s="3"/>
      <c r="M951" s="3"/>
      <c r="N951" s="3"/>
      <c r="O951" s="3"/>
      <c r="P951" s="3"/>
      <c r="Q951" s="3"/>
      <c r="R951" s="3"/>
      <c r="S951" s="3"/>
      <c r="T951" s="8"/>
      <c r="U951" s="3"/>
      <c r="V951" s="3"/>
      <c r="W951" s="3"/>
      <c r="X951" s="3"/>
      <c r="Y951" s="3"/>
      <c r="Z951" s="3"/>
    </row>
    <row r="952" ht="11.25" customHeight="1">
      <c r="A952" s="7"/>
      <c r="B952" s="14"/>
      <c r="C952" s="7"/>
      <c r="D952" s="7"/>
      <c r="E952" s="7"/>
      <c r="F952" s="3"/>
      <c r="G952" s="3"/>
      <c r="H952" s="3"/>
      <c r="I952" s="7"/>
      <c r="J952" s="1"/>
      <c r="K952" s="3"/>
      <c r="L952" s="3"/>
      <c r="M952" s="3"/>
      <c r="N952" s="3"/>
      <c r="O952" s="3"/>
      <c r="P952" s="3"/>
      <c r="Q952" s="3"/>
      <c r="R952" s="3"/>
      <c r="S952" s="3"/>
      <c r="T952" s="8"/>
      <c r="U952" s="3"/>
      <c r="V952" s="3"/>
      <c r="W952" s="3"/>
      <c r="X952" s="3"/>
      <c r="Y952" s="3"/>
      <c r="Z952" s="3"/>
    </row>
    <row r="953" ht="11.25" customHeight="1">
      <c r="A953" s="7"/>
      <c r="B953" s="14"/>
      <c r="C953" s="7"/>
      <c r="D953" s="7"/>
      <c r="E953" s="7"/>
      <c r="F953" s="3"/>
      <c r="G953" s="3"/>
      <c r="H953" s="3"/>
      <c r="I953" s="7"/>
      <c r="J953" s="1"/>
      <c r="K953" s="3"/>
      <c r="L953" s="3"/>
      <c r="M953" s="3"/>
      <c r="N953" s="3"/>
      <c r="O953" s="3"/>
      <c r="P953" s="3"/>
      <c r="Q953" s="3"/>
      <c r="R953" s="3"/>
      <c r="S953" s="3"/>
      <c r="T953" s="8"/>
      <c r="U953" s="3"/>
      <c r="V953" s="3"/>
      <c r="W953" s="3"/>
      <c r="X953" s="3"/>
      <c r="Y953" s="3"/>
      <c r="Z953" s="3"/>
    </row>
    <row r="954" ht="11.25" customHeight="1">
      <c r="A954" s="7"/>
      <c r="B954" s="14"/>
      <c r="C954" s="7"/>
      <c r="D954" s="7"/>
      <c r="E954" s="7"/>
      <c r="F954" s="3"/>
      <c r="G954" s="3"/>
      <c r="H954" s="3"/>
      <c r="I954" s="7"/>
      <c r="J954" s="1"/>
      <c r="K954" s="3"/>
      <c r="L954" s="3"/>
      <c r="M954" s="3"/>
      <c r="N954" s="3"/>
      <c r="O954" s="3"/>
      <c r="P954" s="3"/>
      <c r="Q954" s="3"/>
      <c r="R954" s="3"/>
      <c r="S954" s="3"/>
      <c r="T954" s="8"/>
      <c r="U954" s="3"/>
      <c r="V954" s="3"/>
      <c r="W954" s="3"/>
      <c r="X954" s="3"/>
      <c r="Y954" s="3"/>
      <c r="Z954" s="3"/>
    </row>
    <row r="955" ht="11.25" customHeight="1">
      <c r="A955" s="7"/>
      <c r="B955" s="14"/>
      <c r="C955" s="7"/>
      <c r="D955" s="7"/>
      <c r="E955" s="7"/>
      <c r="F955" s="3"/>
      <c r="G955" s="3"/>
      <c r="H955" s="3"/>
      <c r="I955" s="7"/>
      <c r="J955" s="1"/>
      <c r="K955" s="3"/>
      <c r="L955" s="3"/>
      <c r="M955" s="3"/>
      <c r="N955" s="3"/>
      <c r="O955" s="3"/>
      <c r="P955" s="3"/>
      <c r="Q955" s="3"/>
      <c r="R955" s="3"/>
      <c r="S955" s="3"/>
      <c r="T955" s="8"/>
      <c r="U955" s="3"/>
      <c r="V955" s="3"/>
      <c r="W955" s="3"/>
      <c r="X955" s="3"/>
      <c r="Y955" s="3"/>
      <c r="Z955" s="3"/>
    </row>
    <row r="956" ht="11.25" customHeight="1">
      <c r="A956" s="7"/>
      <c r="B956" s="14"/>
      <c r="C956" s="7"/>
      <c r="D956" s="7"/>
      <c r="E956" s="7"/>
      <c r="F956" s="3"/>
      <c r="G956" s="3"/>
      <c r="H956" s="3"/>
      <c r="I956" s="7"/>
      <c r="J956" s="1"/>
      <c r="K956" s="3"/>
      <c r="L956" s="3"/>
      <c r="M956" s="3"/>
      <c r="N956" s="3"/>
      <c r="O956" s="3"/>
      <c r="P956" s="3"/>
      <c r="Q956" s="3"/>
      <c r="R956" s="3"/>
      <c r="S956" s="3"/>
      <c r="T956" s="8"/>
      <c r="U956" s="3"/>
      <c r="V956" s="3"/>
      <c r="W956" s="3"/>
      <c r="X956" s="3"/>
      <c r="Y956" s="3"/>
      <c r="Z956" s="3"/>
    </row>
    <row r="957" ht="11.25" customHeight="1">
      <c r="A957" s="7"/>
      <c r="B957" s="14"/>
      <c r="C957" s="7"/>
      <c r="D957" s="7"/>
      <c r="E957" s="7"/>
      <c r="F957" s="3"/>
      <c r="G957" s="3"/>
      <c r="H957" s="3"/>
      <c r="I957" s="7"/>
      <c r="J957" s="1"/>
      <c r="K957" s="3"/>
      <c r="L957" s="3"/>
      <c r="M957" s="3"/>
      <c r="N957" s="3"/>
      <c r="O957" s="3"/>
      <c r="P957" s="3"/>
      <c r="Q957" s="3"/>
      <c r="R957" s="3"/>
      <c r="S957" s="3"/>
      <c r="T957" s="8"/>
      <c r="U957" s="3"/>
      <c r="V957" s="3"/>
      <c r="W957" s="3"/>
      <c r="X957" s="3"/>
      <c r="Y957" s="3"/>
      <c r="Z957" s="3"/>
    </row>
    <row r="958" ht="11.25" customHeight="1">
      <c r="A958" s="7"/>
      <c r="B958" s="14"/>
      <c r="C958" s="7"/>
      <c r="D958" s="7"/>
      <c r="E958" s="7"/>
      <c r="F958" s="3"/>
      <c r="G958" s="3"/>
      <c r="H958" s="3"/>
      <c r="I958" s="7"/>
      <c r="J958" s="1"/>
      <c r="K958" s="3"/>
      <c r="L958" s="3"/>
      <c r="M958" s="3"/>
      <c r="N958" s="3"/>
      <c r="O958" s="3"/>
      <c r="P958" s="3"/>
      <c r="Q958" s="3"/>
      <c r="R958" s="3"/>
      <c r="S958" s="3"/>
      <c r="T958" s="8"/>
      <c r="U958" s="3"/>
      <c r="V958" s="3"/>
      <c r="W958" s="3"/>
      <c r="X958" s="3"/>
      <c r="Y958" s="3"/>
      <c r="Z958" s="3"/>
    </row>
    <row r="959" ht="11.25" customHeight="1">
      <c r="A959" s="7"/>
      <c r="B959" s="14"/>
      <c r="C959" s="7"/>
      <c r="D959" s="7"/>
      <c r="E959" s="7"/>
      <c r="F959" s="3"/>
      <c r="G959" s="3"/>
      <c r="H959" s="3"/>
      <c r="I959" s="7"/>
      <c r="J959" s="1"/>
      <c r="K959" s="3"/>
      <c r="L959" s="3"/>
      <c r="M959" s="3"/>
      <c r="N959" s="3"/>
      <c r="O959" s="3"/>
      <c r="P959" s="3"/>
      <c r="Q959" s="3"/>
      <c r="R959" s="3"/>
      <c r="S959" s="3"/>
      <c r="T959" s="8"/>
      <c r="U959" s="3"/>
      <c r="V959" s="3"/>
      <c r="W959" s="3"/>
      <c r="X959" s="3"/>
      <c r="Y959" s="3"/>
      <c r="Z959" s="3"/>
    </row>
    <row r="960" ht="11.25" customHeight="1">
      <c r="A960" s="7"/>
      <c r="B960" s="14"/>
      <c r="C960" s="7"/>
      <c r="D960" s="7"/>
      <c r="E960" s="7"/>
      <c r="F960" s="3"/>
      <c r="G960" s="3"/>
      <c r="H960" s="3"/>
      <c r="I960" s="7"/>
      <c r="J960" s="1"/>
      <c r="K960" s="3"/>
      <c r="L960" s="3"/>
      <c r="M960" s="3"/>
      <c r="N960" s="3"/>
      <c r="O960" s="3"/>
      <c r="P960" s="3"/>
      <c r="Q960" s="3"/>
      <c r="R960" s="3"/>
      <c r="S960" s="3"/>
      <c r="T960" s="8"/>
      <c r="U960" s="3"/>
      <c r="V960" s="3"/>
      <c r="W960" s="3"/>
      <c r="X960" s="3"/>
      <c r="Y960" s="3"/>
      <c r="Z960" s="3"/>
    </row>
    <row r="961" ht="11.25" customHeight="1">
      <c r="A961" s="7"/>
      <c r="B961" s="14"/>
      <c r="C961" s="7"/>
      <c r="D961" s="7"/>
      <c r="E961" s="7"/>
      <c r="F961" s="3"/>
      <c r="G961" s="3"/>
      <c r="H961" s="3"/>
      <c r="I961" s="7"/>
      <c r="J961" s="1"/>
      <c r="K961" s="3"/>
      <c r="L961" s="3"/>
      <c r="M961" s="3"/>
      <c r="N961" s="3"/>
      <c r="O961" s="3"/>
      <c r="P961" s="3"/>
      <c r="Q961" s="3"/>
      <c r="R961" s="3"/>
      <c r="S961" s="3"/>
      <c r="T961" s="8"/>
      <c r="U961" s="3"/>
      <c r="V961" s="3"/>
      <c r="W961" s="3"/>
      <c r="X961" s="3"/>
      <c r="Y961" s="3"/>
      <c r="Z961" s="3"/>
    </row>
    <row r="962" ht="11.25" customHeight="1">
      <c r="A962" s="7"/>
      <c r="B962" s="14"/>
      <c r="C962" s="7"/>
      <c r="D962" s="7"/>
      <c r="E962" s="7"/>
      <c r="F962" s="3"/>
      <c r="G962" s="3"/>
      <c r="H962" s="3"/>
      <c r="I962" s="7"/>
      <c r="J962" s="1"/>
      <c r="K962" s="3"/>
      <c r="L962" s="3"/>
      <c r="M962" s="3"/>
      <c r="N962" s="3"/>
      <c r="O962" s="3"/>
      <c r="P962" s="3"/>
      <c r="Q962" s="3"/>
      <c r="R962" s="3"/>
      <c r="S962" s="3"/>
      <c r="T962" s="8"/>
      <c r="U962" s="3"/>
      <c r="V962" s="3"/>
      <c r="W962" s="3"/>
      <c r="X962" s="3"/>
      <c r="Y962" s="3"/>
      <c r="Z962" s="3"/>
    </row>
    <row r="963" ht="11.25" customHeight="1">
      <c r="A963" s="7"/>
      <c r="B963" s="14"/>
      <c r="C963" s="7"/>
      <c r="D963" s="7"/>
      <c r="E963" s="7"/>
      <c r="F963" s="3"/>
      <c r="G963" s="3"/>
      <c r="H963" s="3"/>
      <c r="I963" s="7"/>
      <c r="J963" s="1"/>
      <c r="K963" s="3"/>
      <c r="L963" s="3"/>
      <c r="M963" s="3"/>
      <c r="N963" s="3"/>
      <c r="O963" s="3"/>
      <c r="P963" s="3"/>
      <c r="Q963" s="3"/>
      <c r="R963" s="3"/>
      <c r="S963" s="3"/>
      <c r="T963" s="8"/>
      <c r="U963" s="3"/>
      <c r="V963" s="3"/>
      <c r="W963" s="3"/>
      <c r="X963" s="3"/>
      <c r="Y963" s="3"/>
      <c r="Z963" s="3"/>
    </row>
    <row r="964" ht="11.25" customHeight="1">
      <c r="A964" s="7"/>
      <c r="B964" s="14"/>
      <c r="C964" s="7"/>
      <c r="D964" s="7"/>
      <c r="E964" s="7"/>
      <c r="F964" s="3"/>
      <c r="G964" s="3"/>
      <c r="H964" s="3"/>
      <c r="I964" s="7"/>
      <c r="J964" s="1"/>
      <c r="K964" s="3"/>
      <c r="L964" s="3"/>
      <c r="M964" s="3"/>
      <c r="N964" s="3"/>
      <c r="O964" s="3"/>
      <c r="P964" s="3"/>
      <c r="Q964" s="3"/>
      <c r="R964" s="3"/>
      <c r="S964" s="3"/>
      <c r="T964" s="8"/>
      <c r="U964" s="3"/>
      <c r="V964" s="3"/>
      <c r="W964" s="3"/>
      <c r="X964" s="3"/>
      <c r="Y964" s="3"/>
      <c r="Z964" s="3"/>
    </row>
    <row r="965" ht="11.25" customHeight="1">
      <c r="A965" s="7"/>
      <c r="B965" s="14"/>
      <c r="C965" s="7"/>
      <c r="D965" s="7"/>
      <c r="E965" s="7"/>
      <c r="F965" s="3"/>
      <c r="G965" s="3"/>
      <c r="H965" s="3"/>
      <c r="I965" s="7"/>
      <c r="J965" s="1"/>
      <c r="K965" s="3"/>
      <c r="L965" s="3"/>
      <c r="M965" s="3"/>
      <c r="N965" s="3"/>
      <c r="O965" s="3"/>
      <c r="P965" s="3"/>
      <c r="Q965" s="3"/>
      <c r="R965" s="3"/>
      <c r="S965" s="3"/>
      <c r="T965" s="8"/>
      <c r="U965" s="3"/>
      <c r="V965" s="3"/>
      <c r="W965" s="3"/>
      <c r="X965" s="3"/>
      <c r="Y965" s="3"/>
      <c r="Z965" s="3"/>
    </row>
    <row r="966" ht="11.25" customHeight="1">
      <c r="A966" s="7"/>
      <c r="B966" s="14"/>
      <c r="C966" s="7"/>
      <c r="D966" s="7"/>
      <c r="E966" s="7"/>
      <c r="F966" s="3"/>
      <c r="G966" s="3"/>
      <c r="H966" s="3"/>
      <c r="I966" s="7"/>
      <c r="J966" s="1"/>
      <c r="K966" s="3"/>
      <c r="L966" s="3"/>
      <c r="M966" s="3"/>
      <c r="N966" s="3"/>
      <c r="O966" s="3"/>
      <c r="P966" s="3"/>
      <c r="Q966" s="3"/>
      <c r="R966" s="3"/>
      <c r="S966" s="3"/>
      <c r="T966" s="8"/>
      <c r="U966" s="3"/>
      <c r="V966" s="3"/>
      <c r="W966" s="3"/>
      <c r="X966" s="3"/>
      <c r="Y966" s="3"/>
      <c r="Z966" s="3"/>
    </row>
    <row r="967" ht="11.25" customHeight="1">
      <c r="A967" s="7"/>
      <c r="B967" s="14"/>
      <c r="C967" s="7"/>
      <c r="D967" s="7"/>
      <c r="E967" s="7"/>
      <c r="F967" s="3"/>
      <c r="G967" s="3"/>
      <c r="H967" s="3"/>
      <c r="I967" s="7"/>
      <c r="J967" s="1"/>
      <c r="K967" s="3"/>
      <c r="L967" s="3"/>
      <c r="M967" s="3"/>
      <c r="N967" s="3"/>
      <c r="O967" s="3"/>
      <c r="P967" s="3"/>
      <c r="Q967" s="3"/>
      <c r="R967" s="3"/>
      <c r="S967" s="3"/>
      <c r="T967" s="8"/>
      <c r="U967" s="3"/>
      <c r="V967" s="3"/>
      <c r="W967" s="3"/>
      <c r="X967" s="3"/>
      <c r="Y967" s="3"/>
      <c r="Z967" s="3"/>
    </row>
    <row r="968" ht="11.25" customHeight="1">
      <c r="A968" s="7"/>
      <c r="B968" s="14"/>
      <c r="C968" s="7"/>
      <c r="D968" s="7"/>
      <c r="E968" s="7"/>
      <c r="F968" s="3"/>
      <c r="G968" s="3"/>
      <c r="H968" s="3"/>
      <c r="I968" s="7"/>
      <c r="J968" s="1"/>
      <c r="K968" s="3"/>
      <c r="L968" s="3"/>
      <c r="M968" s="3"/>
      <c r="N968" s="3"/>
      <c r="O968" s="3"/>
      <c r="P968" s="3"/>
      <c r="Q968" s="3"/>
      <c r="R968" s="3"/>
      <c r="S968" s="3"/>
      <c r="T968" s="8"/>
      <c r="U968" s="3"/>
      <c r="V968" s="3"/>
      <c r="W968" s="3"/>
      <c r="X968" s="3"/>
      <c r="Y968" s="3"/>
      <c r="Z968" s="3"/>
    </row>
    <row r="969" ht="11.25" customHeight="1">
      <c r="A969" s="7"/>
      <c r="B969" s="14"/>
      <c r="C969" s="7"/>
      <c r="D969" s="7"/>
      <c r="E969" s="7"/>
      <c r="F969" s="3"/>
      <c r="G969" s="3"/>
      <c r="H969" s="3"/>
      <c r="I969" s="7"/>
      <c r="J969" s="1"/>
      <c r="K969" s="3"/>
      <c r="L969" s="3"/>
      <c r="M969" s="3"/>
      <c r="N969" s="3"/>
      <c r="O969" s="3"/>
      <c r="P969" s="3"/>
      <c r="Q969" s="3"/>
      <c r="R969" s="3"/>
      <c r="S969" s="3"/>
      <c r="T969" s="8"/>
      <c r="U969" s="3"/>
      <c r="V969" s="3"/>
      <c r="W969" s="3"/>
      <c r="X969" s="3"/>
      <c r="Y969" s="3"/>
      <c r="Z969" s="3"/>
    </row>
    <row r="970" ht="11.25" customHeight="1">
      <c r="A970" s="7"/>
      <c r="B970" s="14"/>
      <c r="C970" s="7"/>
      <c r="D970" s="7"/>
      <c r="E970" s="7"/>
      <c r="F970" s="3"/>
      <c r="G970" s="3"/>
      <c r="H970" s="3"/>
      <c r="I970" s="7"/>
      <c r="J970" s="1"/>
      <c r="K970" s="3"/>
      <c r="L970" s="3"/>
      <c r="M970" s="3"/>
      <c r="N970" s="3"/>
      <c r="O970" s="3"/>
      <c r="P970" s="3"/>
      <c r="Q970" s="3"/>
      <c r="R970" s="3"/>
      <c r="S970" s="3"/>
      <c r="T970" s="8"/>
      <c r="U970" s="3"/>
      <c r="V970" s="3"/>
      <c r="W970" s="3"/>
      <c r="X970" s="3"/>
      <c r="Y970" s="3"/>
      <c r="Z970" s="3"/>
    </row>
    <row r="971" ht="11.25" customHeight="1">
      <c r="A971" s="7"/>
      <c r="B971" s="14"/>
      <c r="C971" s="7"/>
      <c r="D971" s="7"/>
      <c r="E971" s="7"/>
      <c r="F971" s="3"/>
      <c r="G971" s="3"/>
      <c r="H971" s="3"/>
      <c r="I971" s="7"/>
      <c r="J971" s="1"/>
      <c r="K971" s="3"/>
      <c r="L971" s="3"/>
      <c r="M971" s="3"/>
      <c r="N971" s="3"/>
      <c r="O971" s="3"/>
      <c r="P971" s="3"/>
      <c r="Q971" s="3"/>
      <c r="R971" s="3"/>
      <c r="S971" s="3"/>
      <c r="T971" s="8"/>
      <c r="U971" s="3"/>
      <c r="V971" s="3"/>
      <c r="W971" s="3"/>
      <c r="X971" s="3"/>
      <c r="Y971" s="3"/>
      <c r="Z971" s="3"/>
    </row>
    <row r="972" ht="11.25" customHeight="1">
      <c r="A972" s="7"/>
      <c r="B972" s="14"/>
      <c r="C972" s="7"/>
      <c r="D972" s="7"/>
      <c r="E972" s="7"/>
      <c r="F972" s="3"/>
      <c r="G972" s="3"/>
      <c r="H972" s="3"/>
      <c r="I972" s="7"/>
      <c r="J972" s="1"/>
      <c r="K972" s="3"/>
      <c r="L972" s="3"/>
      <c r="M972" s="3"/>
      <c r="N972" s="3"/>
      <c r="O972" s="3"/>
      <c r="P972" s="3"/>
      <c r="Q972" s="3"/>
      <c r="R972" s="3"/>
      <c r="S972" s="3"/>
      <c r="T972" s="8"/>
      <c r="U972" s="3"/>
      <c r="V972" s="3"/>
      <c r="W972" s="3"/>
      <c r="X972" s="3"/>
      <c r="Y972" s="3"/>
      <c r="Z972" s="3"/>
    </row>
    <row r="973" ht="11.25" customHeight="1">
      <c r="A973" s="7"/>
      <c r="B973" s="14"/>
      <c r="C973" s="7"/>
      <c r="D973" s="7"/>
      <c r="E973" s="7"/>
      <c r="F973" s="3"/>
      <c r="G973" s="3"/>
      <c r="H973" s="3"/>
      <c r="I973" s="7"/>
      <c r="J973" s="1"/>
      <c r="K973" s="3"/>
      <c r="L973" s="3"/>
      <c r="M973" s="3"/>
      <c r="N973" s="3"/>
      <c r="O973" s="3"/>
      <c r="P973" s="3"/>
      <c r="Q973" s="3"/>
      <c r="R973" s="3"/>
      <c r="S973" s="3"/>
      <c r="T973" s="8"/>
      <c r="U973" s="3"/>
      <c r="V973" s="3"/>
      <c r="W973" s="3"/>
      <c r="X973" s="3"/>
      <c r="Y973" s="3"/>
      <c r="Z973" s="3"/>
    </row>
    <row r="974" ht="11.25" customHeight="1">
      <c r="A974" s="7"/>
      <c r="B974" s="14"/>
      <c r="C974" s="7"/>
      <c r="D974" s="7"/>
      <c r="E974" s="7"/>
      <c r="F974" s="3"/>
      <c r="G974" s="3"/>
      <c r="H974" s="3"/>
      <c r="I974" s="7"/>
      <c r="J974" s="1"/>
      <c r="K974" s="3"/>
      <c r="L974" s="3"/>
      <c r="M974" s="3"/>
      <c r="N974" s="3"/>
      <c r="O974" s="3"/>
      <c r="P974" s="3"/>
      <c r="Q974" s="3"/>
      <c r="R974" s="3"/>
      <c r="S974" s="3"/>
      <c r="T974" s="8"/>
      <c r="U974" s="3"/>
      <c r="V974" s="3"/>
      <c r="W974" s="3"/>
      <c r="X974" s="3"/>
      <c r="Y974" s="3"/>
      <c r="Z974" s="3"/>
    </row>
    <row r="975" ht="11.25" customHeight="1">
      <c r="A975" s="7"/>
      <c r="B975" s="14"/>
      <c r="C975" s="7"/>
      <c r="D975" s="7"/>
      <c r="E975" s="7"/>
      <c r="F975" s="3"/>
      <c r="G975" s="3"/>
      <c r="H975" s="3"/>
      <c r="I975" s="7"/>
      <c r="J975" s="1"/>
      <c r="K975" s="3"/>
      <c r="L975" s="3"/>
      <c r="M975" s="3"/>
      <c r="N975" s="3"/>
      <c r="O975" s="3"/>
      <c r="P975" s="3"/>
      <c r="Q975" s="3"/>
      <c r="R975" s="3"/>
      <c r="S975" s="3"/>
      <c r="T975" s="8"/>
      <c r="U975" s="3"/>
      <c r="V975" s="3"/>
      <c r="W975" s="3"/>
      <c r="X975" s="3"/>
      <c r="Y975" s="3"/>
      <c r="Z975" s="3"/>
    </row>
    <row r="976" ht="11.25" customHeight="1">
      <c r="A976" s="7"/>
      <c r="B976" s="14"/>
      <c r="C976" s="7"/>
      <c r="D976" s="7"/>
      <c r="E976" s="7"/>
      <c r="F976" s="3"/>
      <c r="G976" s="3"/>
      <c r="H976" s="3"/>
      <c r="I976" s="7"/>
      <c r="J976" s="1"/>
      <c r="K976" s="3"/>
      <c r="L976" s="3"/>
      <c r="M976" s="3"/>
      <c r="N976" s="3"/>
      <c r="O976" s="3"/>
      <c r="P976" s="3"/>
      <c r="Q976" s="3"/>
      <c r="R976" s="3"/>
      <c r="S976" s="3"/>
      <c r="T976" s="8"/>
      <c r="U976" s="3"/>
      <c r="V976" s="3"/>
      <c r="W976" s="3"/>
      <c r="X976" s="3"/>
      <c r="Y976" s="3"/>
      <c r="Z976" s="3"/>
    </row>
    <row r="977" ht="11.25" customHeight="1">
      <c r="A977" s="7"/>
      <c r="B977" s="14"/>
      <c r="C977" s="7"/>
      <c r="D977" s="7"/>
      <c r="E977" s="7"/>
      <c r="F977" s="3"/>
      <c r="G977" s="3"/>
      <c r="H977" s="3"/>
      <c r="I977" s="7"/>
      <c r="J977" s="1"/>
      <c r="K977" s="3"/>
      <c r="L977" s="3"/>
      <c r="M977" s="3"/>
      <c r="N977" s="3"/>
      <c r="O977" s="3"/>
      <c r="P977" s="3"/>
      <c r="Q977" s="3"/>
      <c r="R977" s="3"/>
      <c r="S977" s="3"/>
      <c r="T977" s="8"/>
      <c r="U977" s="3"/>
      <c r="V977" s="3"/>
      <c r="W977" s="3"/>
      <c r="X977" s="3"/>
      <c r="Y977" s="3"/>
      <c r="Z977" s="3"/>
    </row>
    <row r="978" ht="11.25" customHeight="1">
      <c r="A978" s="7"/>
      <c r="B978" s="14"/>
      <c r="C978" s="7"/>
      <c r="D978" s="7"/>
      <c r="E978" s="7"/>
      <c r="F978" s="3"/>
      <c r="G978" s="3"/>
      <c r="H978" s="3"/>
      <c r="I978" s="7"/>
      <c r="J978" s="1"/>
      <c r="K978" s="3"/>
      <c r="L978" s="3"/>
      <c r="M978" s="3"/>
      <c r="N978" s="3"/>
      <c r="O978" s="3"/>
      <c r="P978" s="3"/>
      <c r="Q978" s="3"/>
      <c r="R978" s="3"/>
      <c r="S978" s="3"/>
      <c r="T978" s="8"/>
      <c r="U978" s="3"/>
      <c r="V978" s="3"/>
      <c r="W978" s="3"/>
      <c r="X978" s="3"/>
      <c r="Y978" s="3"/>
      <c r="Z978" s="3"/>
    </row>
    <row r="979" ht="11.25" customHeight="1">
      <c r="A979" s="7"/>
      <c r="B979" s="14"/>
      <c r="C979" s="7"/>
      <c r="D979" s="7"/>
      <c r="E979" s="7"/>
      <c r="F979" s="3"/>
      <c r="G979" s="3"/>
      <c r="H979" s="3"/>
      <c r="I979" s="7"/>
      <c r="J979" s="1"/>
      <c r="K979" s="3"/>
      <c r="L979" s="3"/>
      <c r="M979" s="3"/>
      <c r="N979" s="3"/>
      <c r="O979" s="3"/>
      <c r="P979" s="3"/>
      <c r="Q979" s="3"/>
      <c r="R979" s="3"/>
      <c r="S979" s="3"/>
      <c r="T979" s="8"/>
      <c r="U979" s="3"/>
      <c r="V979" s="3"/>
      <c r="W979" s="3"/>
      <c r="X979" s="3"/>
      <c r="Y979" s="3"/>
      <c r="Z979" s="3"/>
    </row>
    <row r="980" ht="11.25" customHeight="1">
      <c r="A980" s="7"/>
      <c r="B980" s="14"/>
      <c r="C980" s="7"/>
      <c r="D980" s="7"/>
      <c r="E980" s="7"/>
      <c r="F980" s="3"/>
      <c r="G980" s="3"/>
      <c r="H980" s="3"/>
      <c r="I980" s="7"/>
      <c r="J980" s="1"/>
      <c r="K980" s="3"/>
      <c r="L980" s="3"/>
      <c r="M980" s="3"/>
      <c r="N980" s="3"/>
      <c r="O980" s="3"/>
      <c r="P980" s="3"/>
      <c r="Q980" s="3"/>
      <c r="R980" s="3"/>
      <c r="S980" s="3"/>
      <c r="T980" s="8"/>
      <c r="U980" s="3"/>
      <c r="V980" s="3"/>
      <c r="W980" s="3"/>
      <c r="X980" s="3"/>
      <c r="Y980" s="3"/>
      <c r="Z980" s="3"/>
    </row>
    <row r="981" ht="11.25" customHeight="1">
      <c r="A981" s="7"/>
      <c r="B981" s="14"/>
      <c r="C981" s="7"/>
      <c r="D981" s="7"/>
      <c r="E981" s="7"/>
      <c r="F981" s="3"/>
      <c r="G981" s="3"/>
      <c r="H981" s="3"/>
      <c r="I981" s="7"/>
      <c r="J981" s="1"/>
      <c r="K981" s="3"/>
      <c r="L981" s="3"/>
      <c r="M981" s="3"/>
      <c r="N981" s="3"/>
      <c r="O981" s="3"/>
      <c r="P981" s="3"/>
      <c r="Q981" s="3"/>
      <c r="R981" s="3"/>
      <c r="S981" s="3"/>
      <c r="T981" s="8"/>
      <c r="U981" s="3"/>
      <c r="V981" s="3"/>
      <c r="W981" s="3"/>
      <c r="X981" s="3"/>
      <c r="Y981" s="3"/>
      <c r="Z981" s="3"/>
    </row>
    <row r="982" ht="11.25" customHeight="1">
      <c r="A982" s="7"/>
      <c r="B982" s="14"/>
      <c r="C982" s="7"/>
      <c r="D982" s="7"/>
      <c r="E982" s="7"/>
      <c r="F982" s="3"/>
      <c r="G982" s="3"/>
      <c r="H982" s="3"/>
      <c r="I982" s="7"/>
      <c r="J982" s="1"/>
      <c r="K982" s="3"/>
      <c r="L982" s="3"/>
      <c r="M982" s="3"/>
      <c r="N982" s="3"/>
      <c r="O982" s="3"/>
      <c r="P982" s="3"/>
      <c r="Q982" s="3"/>
      <c r="R982" s="3"/>
      <c r="S982" s="3"/>
      <c r="T982" s="8"/>
      <c r="U982" s="3"/>
      <c r="V982" s="3"/>
      <c r="W982" s="3"/>
      <c r="X982" s="3"/>
      <c r="Y982" s="3"/>
      <c r="Z982" s="3"/>
    </row>
    <row r="983" ht="11.25" customHeight="1">
      <c r="A983" s="7"/>
      <c r="B983" s="14"/>
      <c r="C983" s="7"/>
      <c r="D983" s="7"/>
      <c r="E983" s="7"/>
      <c r="F983" s="3"/>
      <c r="G983" s="3"/>
      <c r="H983" s="3"/>
      <c r="I983" s="7"/>
      <c r="J983" s="1"/>
      <c r="K983" s="3"/>
      <c r="L983" s="3"/>
      <c r="M983" s="3"/>
      <c r="N983" s="3"/>
      <c r="O983" s="3"/>
      <c r="P983" s="3"/>
      <c r="Q983" s="3"/>
      <c r="R983" s="3"/>
      <c r="S983" s="3"/>
      <c r="T983" s="8"/>
      <c r="U983" s="3"/>
      <c r="V983" s="3"/>
      <c r="W983" s="3"/>
      <c r="X983" s="3"/>
      <c r="Y983" s="3"/>
      <c r="Z983" s="3"/>
    </row>
    <row r="984" ht="11.25" customHeight="1">
      <c r="A984" s="7"/>
      <c r="B984" s="14"/>
      <c r="C984" s="7"/>
      <c r="D984" s="7"/>
      <c r="E984" s="7"/>
      <c r="F984" s="3"/>
      <c r="G984" s="3"/>
      <c r="H984" s="3"/>
      <c r="I984" s="7"/>
      <c r="J984" s="1"/>
      <c r="K984" s="3"/>
      <c r="L984" s="3"/>
      <c r="M984" s="3"/>
      <c r="N984" s="3"/>
      <c r="O984" s="3"/>
      <c r="P984" s="3"/>
      <c r="Q984" s="3"/>
      <c r="R984" s="3"/>
      <c r="S984" s="3"/>
      <c r="T984" s="8"/>
      <c r="U984" s="3"/>
      <c r="V984" s="3"/>
      <c r="W984" s="3"/>
      <c r="X984" s="3"/>
      <c r="Y984" s="3"/>
      <c r="Z984" s="3"/>
    </row>
    <row r="985" ht="11.25" customHeight="1">
      <c r="A985" s="7"/>
      <c r="B985" s="14"/>
      <c r="C985" s="7"/>
      <c r="D985" s="7"/>
      <c r="E985" s="7"/>
      <c r="F985" s="3"/>
      <c r="G985" s="3"/>
      <c r="H985" s="3"/>
      <c r="I985" s="7"/>
      <c r="J985" s="1"/>
      <c r="K985" s="3"/>
      <c r="L985" s="3"/>
      <c r="M985" s="3"/>
      <c r="N985" s="3"/>
      <c r="O985" s="3"/>
      <c r="P985" s="3"/>
      <c r="Q985" s="3"/>
      <c r="R985" s="3"/>
      <c r="S985" s="3"/>
      <c r="T985" s="8"/>
      <c r="U985" s="3"/>
      <c r="V985" s="3"/>
      <c r="W985" s="3"/>
      <c r="X985" s="3"/>
      <c r="Y985" s="3"/>
      <c r="Z985" s="3"/>
    </row>
    <row r="986" ht="11.25" customHeight="1">
      <c r="A986" s="7"/>
      <c r="B986" s="14"/>
      <c r="C986" s="7"/>
      <c r="D986" s="7"/>
      <c r="E986" s="7"/>
      <c r="F986" s="3"/>
      <c r="G986" s="3"/>
      <c r="H986" s="3"/>
      <c r="I986" s="7"/>
      <c r="J986" s="1"/>
      <c r="K986" s="3"/>
      <c r="L986" s="3"/>
      <c r="M986" s="3"/>
      <c r="N986" s="3"/>
      <c r="O986" s="3"/>
      <c r="P986" s="3"/>
      <c r="Q986" s="3"/>
      <c r="R986" s="3"/>
      <c r="S986" s="3"/>
      <c r="T986" s="8"/>
      <c r="U986" s="3"/>
      <c r="V986" s="3"/>
      <c r="W986" s="3"/>
      <c r="X986" s="3"/>
      <c r="Y986" s="3"/>
      <c r="Z986" s="3"/>
    </row>
    <row r="987" ht="11.25" customHeight="1">
      <c r="A987" s="7"/>
      <c r="B987" s="14"/>
      <c r="C987" s="7"/>
      <c r="D987" s="7"/>
      <c r="E987" s="7"/>
      <c r="F987" s="3"/>
      <c r="G987" s="3"/>
      <c r="H987" s="3"/>
      <c r="I987" s="7"/>
      <c r="J987" s="1"/>
      <c r="K987" s="3"/>
      <c r="L987" s="3"/>
      <c r="M987" s="3"/>
      <c r="N987" s="3"/>
      <c r="O987" s="3"/>
      <c r="P987" s="3"/>
      <c r="Q987" s="3"/>
      <c r="R987" s="3"/>
      <c r="S987" s="3"/>
      <c r="T987" s="8"/>
      <c r="U987" s="3"/>
      <c r="V987" s="3"/>
      <c r="W987" s="3"/>
      <c r="X987" s="3"/>
      <c r="Y987" s="3"/>
      <c r="Z987" s="3"/>
    </row>
    <row r="988" ht="11.25" customHeight="1">
      <c r="A988" s="7"/>
      <c r="B988" s="14"/>
      <c r="C988" s="7"/>
      <c r="D988" s="7"/>
      <c r="E988" s="7"/>
      <c r="F988" s="3"/>
      <c r="G988" s="3"/>
      <c r="H988" s="3"/>
      <c r="I988" s="7"/>
      <c r="J988" s="1"/>
      <c r="K988" s="3"/>
      <c r="L988" s="3"/>
      <c r="M988" s="3"/>
      <c r="N988" s="3"/>
      <c r="O988" s="3"/>
      <c r="P988" s="3"/>
      <c r="Q988" s="3"/>
      <c r="R988" s="3"/>
      <c r="S988" s="3"/>
      <c r="T988" s="8"/>
      <c r="U988" s="3"/>
      <c r="V988" s="3"/>
      <c r="W988" s="3"/>
      <c r="X988" s="3"/>
      <c r="Y988" s="3"/>
      <c r="Z988" s="3"/>
    </row>
    <row r="989" ht="11.25" customHeight="1">
      <c r="A989" s="7"/>
      <c r="B989" s="14"/>
      <c r="C989" s="7"/>
      <c r="D989" s="7"/>
      <c r="E989" s="7"/>
      <c r="F989" s="3"/>
      <c r="G989" s="3"/>
      <c r="H989" s="3"/>
      <c r="I989" s="7"/>
      <c r="J989" s="1"/>
      <c r="K989" s="3"/>
      <c r="L989" s="3"/>
      <c r="M989" s="3"/>
      <c r="N989" s="3"/>
      <c r="O989" s="3"/>
      <c r="P989" s="3"/>
      <c r="Q989" s="3"/>
      <c r="R989" s="3"/>
      <c r="S989" s="3"/>
      <c r="T989" s="8"/>
      <c r="U989" s="3"/>
      <c r="V989" s="3"/>
      <c r="W989" s="3"/>
      <c r="X989" s="3"/>
      <c r="Y989" s="3"/>
      <c r="Z989" s="3"/>
    </row>
    <row r="990" ht="11.25" customHeight="1">
      <c r="A990" s="7"/>
      <c r="B990" s="14"/>
      <c r="C990" s="7"/>
      <c r="D990" s="7"/>
      <c r="E990" s="7"/>
      <c r="F990" s="3"/>
      <c r="G990" s="3"/>
      <c r="H990" s="3"/>
      <c r="I990" s="7"/>
      <c r="J990" s="1"/>
      <c r="K990" s="3"/>
      <c r="L990" s="3"/>
      <c r="M990" s="3"/>
      <c r="N990" s="3"/>
      <c r="O990" s="3"/>
      <c r="P990" s="3"/>
      <c r="Q990" s="3"/>
      <c r="R990" s="3"/>
      <c r="S990" s="3"/>
      <c r="T990" s="8"/>
      <c r="U990" s="3"/>
      <c r="V990" s="3"/>
      <c r="W990" s="3"/>
      <c r="X990" s="3"/>
      <c r="Y990" s="3"/>
      <c r="Z990" s="3"/>
    </row>
    <row r="991" ht="11.25" customHeight="1">
      <c r="A991" s="7"/>
      <c r="B991" s="14"/>
      <c r="C991" s="7"/>
      <c r="D991" s="7"/>
      <c r="E991" s="7"/>
      <c r="F991" s="3"/>
      <c r="G991" s="3"/>
      <c r="H991" s="3"/>
      <c r="I991" s="7"/>
      <c r="J991" s="1"/>
      <c r="K991" s="3"/>
      <c r="L991" s="3"/>
      <c r="M991" s="3"/>
      <c r="N991" s="3"/>
      <c r="O991" s="3"/>
      <c r="P991" s="3"/>
      <c r="Q991" s="3"/>
      <c r="R991" s="3"/>
      <c r="S991" s="3"/>
      <c r="T991" s="8"/>
      <c r="U991" s="3"/>
      <c r="V991" s="3"/>
      <c r="W991" s="3"/>
      <c r="X991" s="3"/>
      <c r="Y991" s="3"/>
      <c r="Z991" s="3"/>
    </row>
    <row r="992" ht="11.25" customHeight="1">
      <c r="A992" s="7"/>
      <c r="B992" s="14"/>
      <c r="C992" s="7"/>
      <c r="D992" s="7"/>
      <c r="E992" s="7"/>
      <c r="F992" s="3"/>
      <c r="G992" s="3"/>
      <c r="H992" s="3"/>
      <c r="I992" s="7"/>
      <c r="J992" s="1"/>
      <c r="K992" s="3"/>
      <c r="L992" s="3"/>
      <c r="M992" s="3"/>
      <c r="N992" s="3"/>
      <c r="O992" s="3"/>
      <c r="P992" s="3"/>
      <c r="Q992" s="3"/>
      <c r="R992" s="3"/>
      <c r="S992" s="3"/>
      <c r="T992" s="8"/>
      <c r="U992" s="3"/>
      <c r="V992" s="3"/>
      <c r="W992" s="3"/>
      <c r="X992" s="3"/>
      <c r="Y992" s="3"/>
      <c r="Z992" s="3"/>
    </row>
    <row r="993" ht="11.25" customHeight="1">
      <c r="A993" s="7"/>
      <c r="B993" s="14"/>
      <c r="C993" s="7"/>
      <c r="D993" s="7"/>
      <c r="E993" s="7"/>
      <c r="F993" s="3"/>
      <c r="G993" s="3"/>
      <c r="H993" s="3"/>
      <c r="I993" s="7"/>
      <c r="J993" s="1"/>
      <c r="K993" s="3"/>
      <c r="L993" s="3"/>
      <c r="M993" s="3"/>
      <c r="N993" s="3"/>
      <c r="O993" s="3"/>
      <c r="P993" s="3"/>
      <c r="Q993" s="3"/>
      <c r="R993" s="3"/>
      <c r="S993" s="3"/>
      <c r="T993" s="8"/>
      <c r="U993" s="3"/>
      <c r="V993" s="3"/>
      <c r="W993" s="3"/>
      <c r="X993" s="3"/>
      <c r="Y993" s="3"/>
      <c r="Z993" s="3"/>
    </row>
    <row r="994" ht="11.25" customHeight="1">
      <c r="A994" s="7"/>
      <c r="B994" s="14"/>
      <c r="C994" s="7"/>
      <c r="D994" s="7"/>
      <c r="E994" s="7"/>
      <c r="F994" s="3"/>
      <c r="G994" s="3"/>
      <c r="H994" s="3"/>
      <c r="I994" s="7"/>
      <c r="J994" s="1"/>
      <c r="K994" s="3"/>
      <c r="L994" s="3"/>
      <c r="M994" s="3"/>
      <c r="N994" s="3"/>
      <c r="O994" s="3"/>
      <c r="P994" s="3"/>
      <c r="Q994" s="3"/>
      <c r="R994" s="3"/>
      <c r="S994" s="3"/>
      <c r="T994" s="8"/>
      <c r="U994" s="3"/>
      <c r="V994" s="3"/>
      <c r="W994" s="3"/>
      <c r="X994" s="3"/>
      <c r="Y994" s="3"/>
      <c r="Z994" s="3"/>
    </row>
    <row r="995" ht="11.25" customHeight="1">
      <c r="A995" s="7"/>
      <c r="B995" s="14"/>
      <c r="C995" s="7"/>
      <c r="D995" s="7"/>
      <c r="E995" s="7"/>
      <c r="F995" s="3"/>
      <c r="G995" s="3"/>
      <c r="H995" s="3"/>
      <c r="I995" s="7"/>
      <c r="J995" s="1"/>
      <c r="K995" s="3"/>
      <c r="L995" s="3"/>
      <c r="M995" s="3"/>
      <c r="N995" s="3"/>
      <c r="O995" s="3"/>
      <c r="P995" s="3"/>
      <c r="Q995" s="3"/>
      <c r="R995" s="3"/>
      <c r="S995" s="3"/>
      <c r="T995" s="8"/>
      <c r="U995" s="3"/>
      <c r="V995" s="3"/>
      <c r="W995" s="3"/>
      <c r="X995" s="3"/>
      <c r="Y995" s="3"/>
      <c r="Z995" s="3"/>
    </row>
    <row r="996" ht="11.25" customHeight="1">
      <c r="A996" s="7"/>
      <c r="B996" s="14"/>
      <c r="C996" s="7"/>
      <c r="D996" s="7"/>
      <c r="E996" s="7"/>
      <c r="F996" s="3"/>
      <c r="G996" s="3"/>
      <c r="H996" s="3"/>
      <c r="I996" s="7"/>
      <c r="J996" s="1"/>
      <c r="K996" s="3"/>
      <c r="L996" s="3"/>
      <c r="M996" s="3"/>
      <c r="N996" s="3"/>
      <c r="O996" s="3"/>
      <c r="P996" s="3"/>
      <c r="Q996" s="3"/>
      <c r="R996" s="3"/>
      <c r="S996" s="3"/>
      <c r="T996" s="8"/>
      <c r="U996" s="3"/>
      <c r="V996" s="3"/>
      <c r="W996" s="3"/>
      <c r="X996" s="3"/>
      <c r="Y996" s="3"/>
      <c r="Z996" s="3"/>
    </row>
    <row r="997" ht="11.25" customHeight="1">
      <c r="A997" s="7"/>
      <c r="B997" s="14"/>
      <c r="C997" s="7"/>
      <c r="D997" s="7"/>
      <c r="E997" s="7"/>
      <c r="F997" s="3"/>
      <c r="G997" s="3"/>
      <c r="H997" s="3"/>
      <c r="I997" s="7"/>
      <c r="J997" s="1"/>
      <c r="K997" s="3"/>
      <c r="L997" s="3"/>
      <c r="M997" s="3"/>
      <c r="N997" s="3"/>
      <c r="O997" s="3"/>
      <c r="P997" s="3"/>
      <c r="Q997" s="3"/>
      <c r="R997" s="3"/>
      <c r="S997" s="3"/>
      <c r="T997" s="8"/>
      <c r="U997" s="3"/>
      <c r="V997" s="3"/>
      <c r="W997" s="3"/>
      <c r="X997" s="3"/>
      <c r="Y997" s="3"/>
      <c r="Z997" s="3"/>
    </row>
    <row r="998" ht="11.25" customHeight="1">
      <c r="A998" s="7"/>
      <c r="B998" s="14"/>
      <c r="C998" s="7"/>
      <c r="D998" s="7"/>
      <c r="E998" s="7"/>
      <c r="F998" s="3"/>
      <c r="G998" s="3"/>
      <c r="H998" s="3"/>
      <c r="I998" s="7"/>
      <c r="J998" s="1"/>
      <c r="K998" s="3"/>
      <c r="L998" s="3"/>
      <c r="M998" s="3"/>
      <c r="N998" s="3"/>
      <c r="O998" s="3"/>
      <c r="P998" s="3"/>
      <c r="Q998" s="3"/>
      <c r="R998" s="3"/>
      <c r="S998" s="3"/>
      <c r="T998" s="8"/>
      <c r="U998" s="3"/>
      <c r="V998" s="3"/>
      <c r="W998" s="3"/>
      <c r="X998" s="3"/>
      <c r="Y998" s="3"/>
      <c r="Z998" s="3"/>
    </row>
    <row r="999" ht="11.25" customHeight="1">
      <c r="A999" s="7"/>
      <c r="B999" s="14"/>
      <c r="C999" s="7"/>
      <c r="D999" s="7"/>
      <c r="E999" s="7"/>
      <c r="F999" s="3"/>
      <c r="G999" s="3"/>
      <c r="H999" s="3"/>
      <c r="I999" s="7"/>
      <c r="J999" s="1"/>
      <c r="K999" s="3"/>
      <c r="L999" s="3"/>
      <c r="M999" s="3"/>
      <c r="N999" s="3"/>
      <c r="O999" s="3"/>
      <c r="P999" s="3"/>
      <c r="Q999" s="3"/>
      <c r="R999" s="3"/>
      <c r="S999" s="3"/>
      <c r="T999" s="8"/>
      <c r="U999" s="3"/>
      <c r="V999" s="3"/>
      <c r="W999" s="3"/>
      <c r="X999" s="3"/>
      <c r="Y999" s="3"/>
      <c r="Z999" s="3"/>
    </row>
    <row r="1000" ht="11.25" customHeight="1">
      <c r="A1000" s="7"/>
      <c r="B1000" s="14"/>
      <c r="C1000" s="7"/>
      <c r="D1000" s="7"/>
      <c r="E1000" s="7"/>
      <c r="F1000" s="3"/>
      <c r="G1000" s="3"/>
      <c r="H1000" s="3"/>
      <c r="I1000" s="7"/>
      <c r="J1000" s="1"/>
      <c r="K1000" s="3"/>
      <c r="L1000" s="3"/>
      <c r="M1000" s="3"/>
      <c r="N1000" s="3"/>
      <c r="O1000" s="3"/>
      <c r="P1000" s="3"/>
      <c r="Q1000" s="3"/>
      <c r="R1000" s="3"/>
      <c r="S1000" s="3"/>
      <c r="T1000" s="8"/>
      <c r="U1000" s="3"/>
      <c r="V1000" s="3"/>
      <c r="W1000" s="3"/>
      <c r="X1000" s="3"/>
      <c r="Y1000" s="3"/>
      <c r="Z1000" s="3"/>
    </row>
  </sheetData>
  <autoFilter ref="$E$3:$Q$225"/>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0"/>
  <cols>
    <col customWidth="1" min="1" max="1" width="14.13"/>
    <col customWidth="1" min="2" max="2" width="14.75"/>
    <col customWidth="1" min="3" max="3" width="5.63"/>
    <col customWidth="1" min="4" max="4" width="25.5"/>
    <col customWidth="1" min="5" max="6" width="2.63"/>
    <col customWidth="1" min="7" max="7" width="6.25"/>
    <col customWidth="1" min="8" max="8" width="13.13"/>
    <col customWidth="1" min="9" max="9" width="40.25"/>
    <col customWidth="1" min="10" max="10" width="9.5"/>
    <col customWidth="1" min="11" max="11" width="17.5"/>
    <col customWidth="1" min="12" max="12" width="2.25"/>
    <col customWidth="1" min="13" max="13" width="11.13"/>
    <col customWidth="1" min="14" max="14" width="9.63"/>
    <col customWidth="1" min="15" max="15" width="7.75"/>
    <col customWidth="1" min="16" max="34" width="7.25"/>
    <col customWidth="1" min="35" max="35" width="6.38"/>
  </cols>
  <sheetData>
    <row r="1" ht="11.25" customHeight="1">
      <c r="A1" s="30"/>
      <c r="B1" s="30"/>
      <c r="C1" s="30"/>
      <c r="D1" s="31"/>
      <c r="E1" s="31"/>
      <c r="F1" s="30"/>
      <c r="G1" s="31"/>
      <c r="H1" s="30">
        <v>6.0</v>
      </c>
      <c r="I1" s="30">
        <v>7.0</v>
      </c>
      <c r="J1" s="30">
        <v>16.0</v>
      </c>
      <c r="K1" s="30">
        <v>3.0</v>
      </c>
      <c r="L1" s="30"/>
      <c r="M1" s="30"/>
      <c r="N1" s="32">
        <v>21.0</v>
      </c>
      <c r="O1" s="32"/>
      <c r="P1" s="33">
        <v>20.0</v>
      </c>
      <c r="Q1" s="30"/>
      <c r="R1" s="30"/>
      <c r="S1" s="34"/>
      <c r="T1" s="34"/>
      <c r="U1" s="34"/>
      <c r="V1" s="34"/>
      <c r="W1" s="34"/>
      <c r="X1" s="34"/>
      <c r="Y1" s="34"/>
      <c r="Z1" s="34"/>
      <c r="AA1" s="34"/>
      <c r="AB1" s="34"/>
      <c r="AC1" s="34"/>
      <c r="AD1" s="34"/>
      <c r="AE1" s="34"/>
      <c r="AF1" s="34"/>
      <c r="AG1" s="34"/>
      <c r="AH1" s="34"/>
      <c r="AI1" s="35"/>
    </row>
    <row r="2" ht="30.75" customHeight="1">
      <c r="A2" s="36" t="s">
        <v>1737</v>
      </c>
      <c r="B2" s="36" t="s">
        <v>1738</v>
      </c>
      <c r="C2" s="36" t="s">
        <v>425</v>
      </c>
      <c r="D2" s="37" t="s">
        <v>1739</v>
      </c>
      <c r="E2" s="37"/>
      <c r="F2" s="36"/>
      <c r="G2" s="37" t="s">
        <v>1740</v>
      </c>
      <c r="H2" s="36" t="s">
        <v>1741</v>
      </c>
      <c r="I2" s="36" t="s">
        <v>1742</v>
      </c>
      <c r="J2" s="36" t="s">
        <v>0</v>
      </c>
      <c r="K2" s="36" t="s">
        <v>1743</v>
      </c>
      <c r="L2" s="36"/>
      <c r="M2" s="36" t="s">
        <v>1744</v>
      </c>
      <c r="N2" s="38" t="s">
        <v>1745</v>
      </c>
      <c r="O2" s="36"/>
      <c r="P2" s="39" t="s">
        <v>1746</v>
      </c>
      <c r="Q2" s="36" t="s">
        <v>1747</v>
      </c>
      <c r="R2" s="36" t="s">
        <v>1748</v>
      </c>
      <c r="S2" s="40"/>
      <c r="T2" s="40"/>
      <c r="U2" s="40"/>
      <c r="V2" s="40"/>
      <c r="W2" s="40"/>
      <c r="X2" s="40"/>
      <c r="Y2" s="40"/>
      <c r="Z2" s="40"/>
      <c r="AA2" s="40"/>
      <c r="AB2" s="40"/>
      <c r="AC2" s="40"/>
      <c r="AD2" s="40"/>
      <c r="AE2" s="40"/>
      <c r="AF2" s="40"/>
      <c r="AG2" s="40"/>
      <c r="AH2" s="40"/>
      <c r="AI2" s="40"/>
    </row>
    <row r="3" ht="11.25" customHeight="1">
      <c r="A3" s="41"/>
      <c r="B3" s="41"/>
      <c r="C3" s="42"/>
      <c r="D3" s="43"/>
      <c r="E3" s="42"/>
      <c r="F3" s="42"/>
      <c r="G3" s="44"/>
      <c r="H3" s="42"/>
      <c r="I3" s="43"/>
      <c r="J3" s="42"/>
      <c r="K3" s="42"/>
      <c r="L3" s="43"/>
      <c r="M3" s="42"/>
      <c r="N3" s="45"/>
      <c r="O3" s="46"/>
      <c r="P3" s="47"/>
      <c r="Q3" s="46"/>
      <c r="R3" s="46"/>
      <c r="S3" s="48"/>
      <c r="T3" s="48"/>
      <c r="U3" s="48"/>
      <c r="V3" s="48"/>
      <c r="W3" s="48"/>
      <c r="X3" s="48"/>
      <c r="Y3" s="48"/>
      <c r="Z3" s="48"/>
      <c r="AA3" s="48"/>
      <c r="AB3" s="48"/>
      <c r="AC3" s="48"/>
      <c r="AD3" s="48"/>
      <c r="AE3" s="48"/>
      <c r="AF3" s="48"/>
      <c r="AG3" s="48"/>
      <c r="AH3" s="48"/>
      <c r="AI3" s="48"/>
    </row>
    <row r="4" ht="11.25" customHeight="1">
      <c r="A4" s="41"/>
      <c r="B4" s="41"/>
      <c r="C4" s="42"/>
      <c r="D4" s="43"/>
      <c r="E4" s="42"/>
      <c r="F4" s="42"/>
      <c r="G4" s="44"/>
      <c r="H4" s="42"/>
      <c r="I4" s="43"/>
      <c r="J4" s="42"/>
      <c r="K4" s="42"/>
      <c r="L4" s="43"/>
      <c r="M4" s="42"/>
      <c r="N4" s="45"/>
      <c r="O4" s="46"/>
      <c r="P4" s="47"/>
      <c r="Q4" s="46"/>
      <c r="R4" s="46"/>
      <c r="S4" s="48"/>
      <c r="T4" s="48"/>
      <c r="U4" s="48"/>
      <c r="V4" s="48"/>
      <c r="W4" s="48"/>
      <c r="X4" s="48"/>
      <c r="Y4" s="48"/>
      <c r="Z4" s="48"/>
      <c r="AA4" s="48"/>
      <c r="AB4" s="48"/>
      <c r="AC4" s="48"/>
      <c r="AD4" s="48"/>
      <c r="AE4" s="48"/>
      <c r="AF4" s="48"/>
      <c r="AG4" s="48"/>
      <c r="AH4" s="48"/>
      <c r="AI4" s="48"/>
    </row>
    <row r="5" ht="11.25" customHeight="1">
      <c r="A5" s="41"/>
      <c r="B5" s="41"/>
      <c r="C5" s="42"/>
      <c r="D5" s="43"/>
      <c r="E5" s="42"/>
      <c r="F5" s="42"/>
      <c r="G5" s="49">
        <v>0.0</v>
      </c>
      <c r="H5" s="42"/>
      <c r="I5" s="43"/>
      <c r="J5" s="42"/>
      <c r="K5" s="42"/>
      <c r="L5" s="43"/>
      <c r="M5" s="42"/>
      <c r="N5" s="50">
        <v>0.0</v>
      </c>
      <c r="O5" s="51"/>
      <c r="P5" s="47">
        <v>0.0</v>
      </c>
      <c r="Q5" s="51"/>
      <c r="R5" s="51"/>
      <c r="S5" s="52"/>
      <c r="T5" s="52"/>
      <c r="U5" s="52"/>
      <c r="V5" s="52"/>
      <c r="W5" s="52"/>
      <c r="X5" s="52"/>
      <c r="Y5" s="52"/>
      <c r="Z5" s="52"/>
      <c r="AA5" s="52"/>
      <c r="AB5" s="52"/>
      <c r="AC5" s="52"/>
      <c r="AD5" s="52"/>
      <c r="AE5" s="52"/>
      <c r="AF5" s="52"/>
      <c r="AG5" s="52"/>
      <c r="AH5" s="52"/>
      <c r="AI5" s="53"/>
    </row>
    <row r="6" ht="11.25" customHeight="1">
      <c r="A6" s="54" t="s">
        <v>1749</v>
      </c>
      <c r="B6" s="54" t="s">
        <v>1750</v>
      </c>
      <c r="C6" s="55" t="s">
        <v>336</v>
      </c>
      <c r="D6" s="56" t="s">
        <v>1751</v>
      </c>
      <c r="E6" s="57"/>
      <c r="F6" s="58"/>
      <c r="G6" s="59">
        <v>162.0</v>
      </c>
      <c r="H6" s="60" t="str">
        <f t="array" ref="H6">IF(G6=0,0,IF(ISNA(MATCH($G6,Magento_products!$E$1:$E$1013,0))=TRUE,INDEX(Special_products!$A$1:$AL$748,MATCH($G6,Special_products!$E$1:$E$748,0),H$1),INDEX(Magento_products!$A$1:$AJ$1013,MATCH($G6,Magento_products!$E$1:$E$1013,0),H$1)))</f>
        <v>TKIBR</v>
      </c>
      <c r="I6" s="60" t="str">
        <f t="array" ref="I6">IF(G6=0,D6,IF(ISNA(MATCH($G6,Magento_products!$E$1:$E$1013,0))=TRUE,INDEX(Special_products!$A$1:$AL$748,MATCH($G6,Special_products!$E$1:$E$748,0),I$1),INDEX(Magento_products!$A$1:$AJ$1013,MATCH($G6,Magento_products!$E$1:$E$1013,0),I$1)))</f>
        <v>King Tekken 5 DR</v>
      </c>
      <c r="J6" s="60" t="str">
        <f t="array" ref="J6">IF(G6=0,0,IF(ISNA(MATCH($G6,Magento_products!$E$1:$E$1013,0))=TRUE,INDEX(Special_products!$A$1:$AL$748,MATCH($G6,Special_products!$E$1:$E$748,0),J$1),INDEX(Magento_products!$A$1:$AJ$1013,MATCH($G6,Magento_products!$E$1:$E$1013,0),J$1)))</f>
        <v>TKI</v>
      </c>
      <c r="K6" s="57" t="str">
        <f t="array" ref="K6">IF(ISNA(MATCH($J6,Group!$B$2:$B$100105,0))=TRUE,0,INDEX(Group!$A$2:$FZ$100105,MATCH($J6,Group!$B$2:$B$100105,0),K$1))</f>
        <v>King</v>
      </c>
      <c r="L6" s="58"/>
      <c r="M6" s="61"/>
      <c r="N6" s="62">
        <f t="array" ref="N6">IF(ISNA(MATCH($H6,Magento_products!$B$2:$B$100105,0))=TRUE,0,INDEX(Magento_products!$A$2:$FZ$100105,MATCH($H6,Magento_products!$B$2:$B$100105,0),N$1))</f>
        <v>42479</v>
      </c>
      <c r="O6" s="62"/>
      <c r="P6" s="63">
        <f t="array" ref="P6">IF(ISNA(MATCH($G6,Magento_products!$E$1:$E$1013,0))=TRUE,INDEX(Special_products!$A$1:$AL$748,MATCH($G6,Special_products!$E$1:$E$748,0),P$1),INDEX(Magento_products!$A$1:$AJ$1013,MATCH($G6,Magento_products!$E$1:$E$1013,0),P$1))</f>
        <v>374.99</v>
      </c>
      <c r="Q6" s="64"/>
      <c r="R6" s="65">
        <f t="shared" ref="R6:R9" si="1">IF(P6&gt;0,P6,Q6)</f>
        <v>374.99</v>
      </c>
      <c r="S6" s="66"/>
      <c r="T6" s="66"/>
      <c r="U6" s="66"/>
      <c r="V6" s="66"/>
      <c r="W6" s="66"/>
      <c r="X6" s="66"/>
      <c r="Y6" s="66"/>
      <c r="Z6" s="66"/>
      <c r="AA6" s="66"/>
      <c r="AB6" s="66"/>
      <c r="AC6" s="66"/>
      <c r="AD6" s="66"/>
      <c r="AE6" s="66"/>
      <c r="AF6" s="66"/>
      <c r="AG6" s="66"/>
      <c r="AH6" s="66"/>
      <c r="AI6" s="67"/>
    </row>
    <row r="7" ht="11.25" customHeight="1">
      <c r="A7" s="54" t="s">
        <v>1749</v>
      </c>
      <c r="B7" s="54" t="s">
        <v>1750</v>
      </c>
      <c r="C7" s="55" t="s">
        <v>336</v>
      </c>
      <c r="D7" s="68" t="s">
        <v>1752</v>
      </c>
      <c r="E7" s="57"/>
      <c r="F7" s="58"/>
      <c r="G7" s="59">
        <v>163.0</v>
      </c>
      <c r="H7" s="60" t="str">
        <f t="array" ref="H7">IF(G7=0,0,IF(ISNA(MATCH($G7,Magento_products!$E$1:$E$1013,0))=TRUE,INDEX(Special_products!$A$1:$AL$748,MATCH($G7,Special_products!$E$1:$E$748,0),H$1),INDEX(Magento_products!$A$1:$AJ$1013,MATCH($G7,Magento_products!$E$1:$E$1013,0),H$1)))</f>
        <v>TKIPR</v>
      </c>
      <c r="I7" s="60" t="str">
        <f t="array" ref="I7">IF(G7=0,D7,IF(ISNA(MATCH($G7,Magento_products!$E$1:$E$1013,0))=TRUE,INDEX(Special_products!$A$1:$AL$748,MATCH($G7,Special_products!$E$1:$E$748,0),I$1),INDEX(Magento_products!$A$1:$AJ$1013,MATCH($G7,Magento_products!$E$1:$E$1013,0),I$1)))</f>
        <v>King Tekken 5 </v>
      </c>
      <c r="J7" s="60" t="str">
        <f t="array" ref="J7">IF(G7=0,0,IF(ISNA(MATCH($G7,Magento_products!$E$1:$E$1013,0))=TRUE,INDEX(Special_products!$A$1:$AL$748,MATCH($G7,Special_products!$E$1:$E$748,0),J$1),INDEX(Magento_products!$A$1:$AJ$1013,MATCH($G7,Magento_products!$E$1:$E$1013,0),J$1)))</f>
        <v>TKI</v>
      </c>
      <c r="K7" s="57" t="str">
        <f t="array" ref="K7">IF(ISNA(MATCH($J7,Group!$B$2:$B$100105,0))=TRUE,0,INDEX(Group!$A$2:$FZ$100105,MATCH($J7,Group!$B$2:$B$100105,0),K$1))</f>
        <v>King</v>
      </c>
      <c r="L7" s="58"/>
      <c r="M7" s="61"/>
      <c r="N7" s="62">
        <f t="array" ref="N7">IF(ISNA(MATCH($H7,Magento_products!$B$2:$B$100105,0))=TRUE,0,INDEX(Magento_products!$A$2:$FZ$100105,MATCH($H7,Magento_products!$B$2:$B$100105,0),N$1))</f>
        <v>42479</v>
      </c>
      <c r="O7" s="62"/>
      <c r="P7" s="63">
        <f t="array" ref="P7">IF(ISNA(MATCH($G7,Magento_products!$E$1:$E$1013,0))=TRUE,INDEX(Special_products!$A$1:$AL$748,MATCH($G7,Special_products!$E$1:$E$748,0),P$1),INDEX(Magento_products!$A$1:$AJ$1013,MATCH($G7,Magento_products!$E$1:$E$1013,0),P$1))</f>
        <v>374.99</v>
      </c>
      <c r="Q7" s="64"/>
      <c r="R7" s="65">
        <f t="shared" si="1"/>
        <v>374.99</v>
      </c>
      <c r="S7" s="66"/>
      <c r="T7" s="66"/>
      <c r="U7" s="66"/>
      <c r="V7" s="66"/>
      <c r="W7" s="66"/>
      <c r="X7" s="66"/>
      <c r="Y7" s="66"/>
      <c r="Z7" s="66"/>
      <c r="AA7" s="66"/>
      <c r="AB7" s="66"/>
      <c r="AC7" s="66"/>
      <c r="AD7" s="66"/>
      <c r="AE7" s="66"/>
      <c r="AF7" s="66"/>
      <c r="AG7" s="66"/>
      <c r="AH7" s="66"/>
      <c r="AI7" s="67"/>
    </row>
    <row r="8" ht="11.25" customHeight="1">
      <c r="A8" s="54" t="s">
        <v>1749</v>
      </c>
      <c r="B8" s="54" t="s">
        <v>1750</v>
      </c>
      <c r="C8" s="55" t="s">
        <v>336</v>
      </c>
      <c r="D8" s="54" t="s">
        <v>1753</v>
      </c>
      <c r="E8" s="57"/>
      <c r="F8" s="58"/>
      <c r="G8" s="59">
        <v>164.0</v>
      </c>
      <c r="H8" s="60" t="str">
        <f t="array" ref="H8">IF(G8=0,0,IF(ISNA(MATCH($G8,Magento_products!$E$1:$E$1013,0))=TRUE,INDEX(Special_products!$A$1:$AL$748,MATCH($G8,Special_products!$E$1:$E$748,0),H$1),INDEX(Magento_products!$A$1:$AJ$1013,MATCH($G8,Magento_products!$E$1:$E$1013,0),H$1)))</f>
        <v>TKIBX</v>
      </c>
      <c r="I8" s="60" t="str">
        <f t="array" ref="I8">IF(G8=0,D8,IF(ISNA(MATCH($G8,Magento_products!$E$1:$E$1013,0))=TRUE,INDEX(Special_products!$A$1:$AL$748,MATCH($G8,Special_products!$E$1:$E$748,0),I$1),INDEX(Magento_products!$A$1:$AJ$1013,MATCH($G8,Magento_products!$E$1:$E$1013,0),I$1)))</f>
        <v>King Tekken 5 DR Exclusive</v>
      </c>
      <c r="J8" s="60" t="str">
        <f t="array" ref="J8">IF(G8=0,0,IF(ISNA(MATCH($G8,Magento_products!$E$1:$E$1013,0))=TRUE,INDEX(Special_products!$A$1:$AL$748,MATCH($G8,Special_products!$E$1:$E$748,0),J$1),INDEX(Magento_products!$A$1:$AJ$1013,MATCH($G8,Magento_products!$E$1:$E$1013,0),J$1)))</f>
        <v>TKI</v>
      </c>
      <c r="K8" s="57" t="str">
        <f t="array" ref="K8">IF(ISNA(MATCH($J8,Group!$B$2:$B$100105,0))=TRUE,0,INDEX(Group!$A$2:$FZ$100105,MATCH($J8,Group!$B$2:$B$100105,0),K$1))</f>
        <v>King</v>
      </c>
      <c r="L8" s="58"/>
      <c r="M8" s="61"/>
      <c r="N8" s="62">
        <f t="array" ref="N8">IF(ISNA(MATCH($H8,Magento_products!$B$2:$B$100105,0))=TRUE,0,INDEX(Magento_products!$A$2:$FZ$100105,MATCH($H8,Magento_products!$B$2:$B$100105,0),N$1))</f>
        <v>42479</v>
      </c>
      <c r="O8" s="62"/>
      <c r="P8" s="63">
        <f t="array" ref="P8">IF(ISNA(MATCH($G8,Magento_products!$E$1:$E$1013,0))=TRUE,INDEX(Special_products!$A$1:$AL$748,MATCH($G8,Special_products!$E$1:$E$748,0),P$1),INDEX(Magento_products!$A$1:$AJ$1013,MATCH($G8,Magento_products!$E$1:$E$1013,0),P$1))</f>
        <v>439.99</v>
      </c>
      <c r="Q8" s="64"/>
      <c r="R8" s="65">
        <f t="shared" si="1"/>
        <v>439.99</v>
      </c>
      <c r="S8" s="66"/>
      <c r="T8" s="66"/>
      <c r="U8" s="66"/>
      <c r="V8" s="66"/>
      <c r="W8" s="66"/>
      <c r="X8" s="66"/>
      <c r="Y8" s="66"/>
      <c r="Z8" s="66"/>
      <c r="AA8" s="66"/>
      <c r="AB8" s="66"/>
      <c r="AC8" s="66"/>
      <c r="AD8" s="66"/>
      <c r="AE8" s="66"/>
      <c r="AF8" s="66"/>
      <c r="AG8" s="66"/>
      <c r="AH8" s="66"/>
      <c r="AI8" s="67"/>
    </row>
    <row r="9" ht="11.25" customHeight="1">
      <c r="A9" s="54" t="s">
        <v>1749</v>
      </c>
      <c r="B9" s="54" t="s">
        <v>1750</v>
      </c>
      <c r="C9" s="55" t="s">
        <v>336</v>
      </c>
      <c r="D9" s="54" t="s">
        <v>1754</v>
      </c>
      <c r="E9" s="57"/>
      <c r="F9" s="58"/>
      <c r="G9" s="59">
        <v>165.0</v>
      </c>
      <c r="H9" s="60" t="str">
        <f t="array" ref="H9">IF(G9=0,0,IF(ISNA(MATCH($G9,Magento_products!$E$1:$E$1013,0))=TRUE,INDEX(Special_products!$A$1:$AL$748,MATCH($G9,Special_products!$E$1:$E$748,0),H$1),INDEX(Magento_products!$A$1:$AJ$1013,MATCH($G9,Magento_products!$E$1:$E$1013,0),H$1)))</f>
        <v>TKIPX</v>
      </c>
      <c r="I9" s="60" t="str">
        <f t="array" ref="I9">IF(G9=0,D9,IF(ISNA(MATCH($G9,Magento_products!$E$1:$E$1013,0))=TRUE,INDEX(Special_products!$A$1:$AL$748,MATCH($G9,Special_products!$E$1:$E$748,0),I$1),INDEX(Magento_products!$A$1:$AJ$1013,MATCH($G9,Magento_products!$E$1:$E$1013,0),I$1)))</f>
        <v>King Tekken 5 Exclusive</v>
      </c>
      <c r="J9" s="60" t="str">
        <f t="array" ref="J9">IF(G9=0,0,IF(ISNA(MATCH($G9,Magento_products!$E$1:$E$1013,0))=TRUE,INDEX(Special_products!$A$1:$AL$748,MATCH($G9,Special_products!$E$1:$E$748,0),J$1),INDEX(Magento_products!$A$1:$AJ$1013,MATCH($G9,Magento_products!$E$1:$E$1013,0),J$1)))</f>
        <v>TKI</v>
      </c>
      <c r="K9" s="57" t="str">
        <f t="array" ref="K9">IF(ISNA(MATCH($J9,Group!$B$2:$B$100105,0))=TRUE,0,INDEX(Group!$A$2:$FZ$100105,MATCH($J9,Group!$B$2:$B$100105,0),K$1))</f>
        <v>King</v>
      </c>
      <c r="L9" s="58"/>
      <c r="M9" s="61"/>
      <c r="N9" s="62">
        <f t="array" ref="N9">IF(ISNA(MATCH($H9,Magento_products!$B$2:$B$100105,0))=TRUE,0,INDEX(Magento_products!$A$2:$FZ$100105,MATCH($H9,Magento_products!$B$2:$B$100105,0),N$1))</f>
        <v>42479</v>
      </c>
      <c r="O9" s="62"/>
      <c r="P9" s="63">
        <f t="array" ref="P9">IF(ISNA(MATCH($G9,Magento_products!$E$1:$E$1013,0))=TRUE,INDEX(Special_products!$A$1:$AL$748,MATCH($G9,Special_products!$E$1:$E$748,0),P$1),INDEX(Magento_products!$A$1:$AJ$1013,MATCH($G9,Magento_products!$E$1:$E$1013,0),P$1))</f>
        <v>439.99</v>
      </c>
      <c r="Q9" s="64"/>
      <c r="R9" s="65">
        <f t="shared" si="1"/>
        <v>439.99</v>
      </c>
      <c r="S9" s="66"/>
      <c r="T9" s="66"/>
      <c r="U9" s="66"/>
      <c r="V9" s="66"/>
      <c r="W9" s="66"/>
      <c r="X9" s="66"/>
      <c r="Y9" s="66"/>
      <c r="Z9" s="66"/>
      <c r="AA9" s="66"/>
      <c r="AB9" s="66"/>
      <c r="AC9" s="66"/>
      <c r="AD9" s="66"/>
      <c r="AE9" s="66"/>
      <c r="AF9" s="66"/>
      <c r="AG9" s="66"/>
      <c r="AH9" s="66"/>
      <c r="AI9" s="67"/>
    </row>
    <row r="10" ht="11.25" customHeight="1">
      <c r="A10" s="54"/>
      <c r="B10" s="54"/>
      <c r="C10" s="55"/>
      <c r="D10" s="54"/>
      <c r="E10" s="57"/>
      <c r="F10" s="58"/>
      <c r="G10" s="59"/>
      <c r="H10" s="60"/>
      <c r="I10" s="60"/>
      <c r="J10" s="60"/>
      <c r="K10" s="57"/>
      <c r="L10" s="58"/>
      <c r="M10" s="61"/>
      <c r="N10" s="62"/>
      <c r="O10" s="62"/>
      <c r="P10" s="63"/>
      <c r="Q10" s="64"/>
      <c r="R10" s="65"/>
      <c r="S10" s="66"/>
      <c r="T10" s="66"/>
      <c r="U10" s="66"/>
      <c r="V10" s="66"/>
      <c r="W10" s="66"/>
      <c r="X10" s="66"/>
      <c r="Y10" s="66"/>
      <c r="Z10" s="66"/>
      <c r="AA10" s="66"/>
      <c r="AB10" s="66"/>
      <c r="AC10" s="66"/>
      <c r="AD10" s="66"/>
      <c r="AE10" s="66"/>
      <c r="AF10" s="66"/>
      <c r="AG10" s="66"/>
      <c r="AH10" s="66"/>
      <c r="AI10" s="67"/>
    </row>
    <row r="11" ht="11.25" customHeight="1">
      <c r="A11" s="54" t="s">
        <v>1749</v>
      </c>
      <c r="B11" s="54" t="s">
        <v>1750</v>
      </c>
      <c r="C11" s="55" t="s">
        <v>336</v>
      </c>
      <c r="D11" s="54" t="s">
        <v>1755</v>
      </c>
      <c r="E11" s="57"/>
      <c r="F11" s="58"/>
      <c r="G11" s="59">
        <v>183.0</v>
      </c>
      <c r="H11" s="60" t="str">
        <f t="array" ref="H11">IF(G11=0,0,IF(ISNA(MATCH($G11,Magento_products!$E$1:$E$1013,0))=TRUE,INDEX(Special_products!$A$1:$AL$748,MATCH($G11,Special_products!$E$1:$E$748,0),H$1),INDEX(Magento_products!$A$1:$AJ$1013,MATCH($G11,Magento_products!$E$1:$E$1013,0),H$1)))</f>
        <v>TKJKBR</v>
      </c>
      <c r="I11" s="60" t="str">
        <f t="array" ref="I11">IF(G11=0,D11,IF(ISNA(MATCH($G11,Magento_products!$E$1:$E$1013,0))=TRUE,INDEX(Special_products!$A$1:$AL$748,MATCH($G11,Special_products!$E$1:$E$748,0),I$1),INDEX(Magento_products!$A$1:$AJ$1013,MATCH($G11,Magento_products!$E$1:$E$1013,0),I$1)))</f>
        <v>Jin Kazama - TEKKEN 3 (Regular)</v>
      </c>
      <c r="J11" s="60" t="str">
        <f t="array" ref="J11">IF(G11=0,0,IF(ISNA(MATCH($G11,Magento_products!$E$1:$E$1013,0))=TRUE,INDEX(Special_products!$A$1:$AL$748,MATCH($G11,Special_products!$E$1:$E$748,0),J$1),INDEX(Magento_products!$A$1:$AJ$1013,MATCH($G11,Magento_products!$E$1:$E$1013,0),J$1)))</f>
        <v>TKJ</v>
      </c>
      <c r="K11" s="57" t="str">
        <f t="array" ref="K11">IF(ISNA(MATCH($J11,Group!$B$2:$B$100105,0))=TRUE,0,INDEX(Group!$A$2:$FZ$100105,MATCH($J11,Group!$B$2:$B$100105,0),K$1))</f>
        <v>Jin</v>
      </c>
      <c r="L11" s="58"/>
      <c r="M11" s="61"/>
      <c r="N11" s="62">
        <f t="array" ref="N11">IF(ISNA(MATCH($H11,Magento_products!$B$2:$B$100105,0))=TRUE,0,INDEX(Magento_products!$A$2:$FZ$100105,MATCH($H11,Magento_products!$B$2:$B$100105,0),N$1))</f>
        <v>42704</v>
      </c>
      <c r="O11" s="62"/>
      <c r="P11" s="63">
        <f t="array" ref="P11">IF(ISNA(MATCH($G11,Magento_products!$E$1:$E$1013,0))=TRUE,INDEX(Special_products!$A$1:$AL$748,MATCH($G11,Special_products!$E$1:$E$748,0),P$1),INDEX(Magento_products!$A$1:$AJ$1013,MATCH($G11,Magento_products!$E$1:$E$1013,0),P$1))</f>
        <v>384.99</v>
      </c>
      <c r="Q11" s="64"/>
      <c r="R11" s="65">
        <f t="shared" ref="R11:R14" si="2">IF(P11&gt;0,P11,Q11)</f>
        <v>384.99</v>
      </c>
      <c r="S11" s="66"/>
      <c r="T11" s="66"/>
      <c r="U11" s="66"/>
      <c r="V11" s="66"/>
      <c r="W11" s="66"/>
      <c r="X11" s="66"/>
      <c r="Y11" s="66"/>
      <c r="Z11" s="66"/>
      <c r="AA11" s="66"/>
      <c r="AB11" s="66"/>
      <c r="AC11" s="66"/>
      <c r="AD11" s="66"/>
      <c r="AE11" s="66"/>
      <c r="AF11" s="66"/>
      <c r="AG11" s="66"/>
      <c r="AH11" s="66"/>
      <c r="AI11" s="67"/>
    </row>
    <row r="12" ht="11.25" customHeight="1">
      <c r="A12" s="54" t="s">
        <v>1749</v>
      </c>
      <c r="B12" s="54" t="s">
        <v>1750</v>
      </c>
      <c r="C12" s="55" t="s">
        <v>336</v>
      </c>
      <c r="D12" s="54" t="s">
        <v>1756</v>
      </c>
      <c r="E12" s="57"/>
      <c r="F12" s="58"/>
      <c r="G12" s="59">
        <v>184.0</v>
      </c>
      <c r="H12" s="60" t="str">
        <f t="array" ref="H12">IF(G12=0,0,IF(ISNA(MATCH($G12,Magento_products!$E$1:$E$1013,0))=TRUE,INDEX(Special_products!$A$1:$AL$748,MATCH($G12,Special_products!$E$1:$E$748,0),H$1),INDEX(Magento_products!$A$1:$AJ$1013,MATCH($G12,Magento_products!$E$1:$E$1013,0),H$1)))</f>
        <v>TKJKWR</v>
      </c>
      <c r="I12" s="60" t="str">
        <f t="array" ref="I12">IF(G12=0,D12,IF(ISNA(MATCH($G12,Magento_products!$E$1:$E$1013,0))=TRUE,INDEX(Special_products!$A$1:$AL$748,MATCH($G12,Special_products!$E$1:$E$748,0),I$1),INDEX(Magento_products!$A$1:$AJ$1013,MATCH($G12,Magento_products!$E$1:$E$1013,0),I$1)))</f>
        <v>Jin Kazama - TEKKEN 5 (Regular)</v>
      </c>
      <c r="J12" s="60" t="str">
        <f t="array" ref="J12">IF(G12=0,0,IF(ISNA(MATCH($G12,Magento_products!$E$1:$E$1013,0))=TRUE,INDEX(Special_products!$A$1:$AL$748,MATCH($G12,Special_products!$E$1:$E$748,0),J$1),INDEX(Magento_products!$A$1:$AJ$1013,MATCH($G12,Magento_products!$E$1:$E$1013,0),J$1)))</f>
        <v>TKJ</v>
      </c>
      <c r="K12" s="57" t="str">
        <f t="array" ref="K12">IF(ISNA(MATCH($J12,Group!$B$2:$B$100105,0))=TRUE,0,INDEX(Group!$A$2:$FZ$100105,MATCH($J12,Group!$B$2:$B$100105,0),K$1))</f>
        <v>Jin</v>
      </c>
      <c r="L12" s="58"/>
      <c r="M12" s="61"/>
      <c r="N12" s="62">
        <f t="array" ref="N12">IF(ISNA(MATCH($H12,Magento_products!$B$2:$B$100105,0))=TRUE,0,INDEX(Magento_products!$A$2:$FZ$100105,MATCH($H12,Magento_products!$B$2:$B$100105,0),N$1))</f>
        <v>42704</v>
      </c>
      <c r="O12" s="62"/>
      <c r="P12" s="63">
        <f t="array" ref="P12">IF(ISNA(MATCH($G12,Magento_products!$E$1:$E$1013,0))=TRUE,INDEX(Special_products!$A$1:$AL$748,MATCH($G12,Special_products!$E$1:$E$748,0),P$1),INDEX(Magento_products!$A$1:$AJ$1013,MATCH($G12,Magento_products!$E$1:$E$1013,0),P$1))</f>
        <v>384.99</v>
      </c>
      <c r="Q12" s="64"/>
      <c r="R12" s="65">
        <f t="shared" si="2"/>
        <v>384.99</v>
      </c>
      <c r="S12" s="66"/>
      <c r="T12" s="66"/>
      <c r="U12" s="66"/>
      <c r="V12" s="66"/>
      <c r="W12" s="66"/>
      <c r="X12" s="66"/>
      <c r="Y12" s="66"/>
      <c r="Z12" s="66"/>
      <c r="AA12" s="66"/>
      <c r="AB12" s="66"/>
      <c r="AC12" s="66"/>
      <c r="AD12" s="66"/>
      <c r="AE12" s="66"/>
      <c r="AF12" s="66"/>
      <c r="AG12" s="66"/>
      <c r="AH12" s="66"/>
      <c r="AI12" s="67"/>
    </row>
    <row r="13" ht="11.25" customHeight="1">
      <c r="A13" s="54" t="s">
        <v>1749</v>
      </c>
      <c r="B13" s="54" t="s">
        <v>1750</v>
      </c>
      <c r="C13" s="55" t="s">
        <v>336</v>
      </c>
      <c r="D13" s="54" t="s">
        <v>1757</v>
      </c>
      <c r="E13" s="57"/>
      <c r="F13" s="58"/>
      <c r="G13" s="59">
        <v>182.0</v>
      </c>
      <c r="H13" s="60" t="str">
        <f t="array" ref="H13">IF(G13=0,0,IF(ISNA(MATCH($G13,Magento_products!$E$1:$E$1013,0))=TRUE,INDEX(Special_products!$A$1:$AL$748,MATCH($G13,Special_products!$E$1:$E$748,0),H$1),INDEX(Magento_products!$A$1:$AJ$1013,MATCH($G13,Magento_products!$E$1:$E$1013,0),H$1)))</f>
        <v>TKJKBX</v>
      </c>
      <c r="I13" s="60" t="str">
        <f t="array" ref="I13">IF(G13=0,D13,IF(ISNA(MATCH($G13,Magento_products!$E$1:$E$1013,0))=TRUE,INDEX(Special_products!$A$1:$AL$748,MATCH($G13,Special_products!$E$1:$E$748,0),I$1),INDEX(Magento_products!$A$1:$AJ$1013,MATCH($G13,Magento_products!$E$1:$E$1013,0),I$1)))</f>
        <v>Jin Kazama - TEKKEN 3 (Exclusive)</v>
      </c>
      <c r="J13" s="60" t="str">
        <f t="array" ref="J13">IF(G13=0,0,IF(ISNA(MATCH($G13,Magento_products!$E$1:$E$1013,0))=TRUE,INDEX(Special_products!$A$1:$AL$748,MATCH($G13,Special_products!$E$1:$E$748,0),J$1),INDEX(Magento_products!$A$1:$AJ$1013,MATCH($G13,Magento_products!$E$1:$E$1013,0),J$1)))</f>
        <v>TKJ</v>
      </c>
      <c r="K13" s="57" t="str">
        <f t="array" ref="K13">IF(ISNA(MATCH($J13,Group!$B$2:$B$100105,0))=TRUE,0,INDEX(Group!$A$2:$FZ$100105,MATCH($J13,Group!$B$2:$B$100105,0),K$1))</f>
        <v>Jin</v>
      </c>
      <c r="L13" s="58"/>
      <c r="M13" s="61"/>
      <c r="N13" s="62">
        <f t="array" ref="N13">IF(ISNA(MATCH($H13,Magento_products!$B$2:$B$100105,0))=TRUE,0,INDEX(Magento_products!$A$2:$FZ$100105,MATCH($H13,Magento_products!$B$2:$B$100105,0),N$1))</f>
        <v>42704</v>
      </c>
      <c r="O13" s="62"/>
      <c r="P13" s="63">
        <f t="array" ref="P13">IF(ISNA(MATCH($G13,Magento_products!$E$1:$E$1013,0))=TRUE,INDEX(Special_products!$A$1:$AL$748,MATCH($G13,Special_products!$E$1:$E$748,0),P$1),INDEX(Magento_products!$A$1:$AJ$1013,MATCH($G13,Magento_products!$E$1:$E$1013,0),P$1))</f>
        <v>449.99</v>
      </c>
      <c r="Q13" s="64"/>
      <c r="R13" s="65">
        <f t="shared" si="2"/>
        <v>449.99</v>
      </c>
      <c r="S13" s="66"/>
      <c r="T13" s="66"/>
      <c r="U13" s="66"/>
      <c r="V13" s="66"/>
      <c r="W13" s="66"/>
      <c r="X13" s="66"/>
      <c r="Y13" s="66"/>
      <c r="Z13" s="66"/>
      <c r="AA13" s="66"/>
      <c r="AB13" s="66"/>
      <c r="AC13" s="66"/>
      <c r="AD13" s="66"/>
      <c r="AE13" s="66"/>
      <c r="AF13" s="66"/>
      <c r="AG13" s="66"/>
      <c r="AH13" s="66"/>
      <c r="AI13" s="67"/>
    </row>
    <row r="14" ht="11.25" customHeight="1">
      <c r="A14" s="54" t="s">
        <v>1749</v>
      </c>
      <c r="B14" s="54" t="s">
        <v>1750</v>
      </c>
      <c r="C14" s="55" t="s">
        <v>336</v>
      </c>
      <c r="D14" s="54" t="s">
        <v>1758</v>
      </c>
      <c r="E14" s="57"/>
      <c r="F14" s="58"/>
      <c r="G14" s="59">
        <v>185.0</v>
      </c>
      <c r="H14" s="60" t="str">
        <f t="array" ref="H14">IF(G14=0,0,IF(ISNA(MATCH($G14,Magento_products!$E$1:$E$1013,0))=TRUE,INDEX(Special_products!$A$1:$AL$748,MATCH($G14,Special_products!$E$1:$E$748,0),H$1),INDEX(Magento_products!$A$1:$AJ$1013,MATCH($G14,Magento_products!$E$1:$E$1013,0),H$1)))</f>
        <v>TKJKWX</v>
      </c>
      <c r="I14" s="60" t="str">
        <f t="array" ref="I14">IF(G14=0,D14,IF(ISNA(MATCH($G14,Magento_products!$E$1:$E$1013,0))=TRUE,INDEX(Special_products!$A$1:$AL$748,MATCH($G14,Special_products!$E$1:$E$748,0),I$1),INDEX(Magento_products!$A$1:$AJ$1013,MATCH($G14,Magento_products!$E$1:$E$1013,0),I$1)))</f>
        <v>Jin Kazama - TEKKEN 5 (Exclusive)</v>
      </c>
      <c r="J14" s="60" t="str">
        <f t="array" ref="J14">IF(G14=0,0,IF(ISNA(MATCH($G14,Magento_products!$E$1:$E$1013,0))=TRUE,INDEX(Special_products!$A$1:$AL$748,MATCH($G14,Special_products!$E$1:$E$748,0),J$1),INDEX(Magento_products!$A$1:$AJ$1013,MATCH($G14,Magento_products!$E$1:$E$1013,0),J$1)))</f>
        <v>TKJ</v>
      </c>
      <c r="K14" s="57" t="str">
        <f t="array" ref="K14">IF(ISNA(MATCH($J14,Group!$B$2:$B$100105,0))=TRUE,0,INDEX(Group!$A$2:$FZ$100105,MATCH($J14,Group!$B$2:$B$100105,0),K$1))</f>
        <v>Jin</v>
      </c>
      <c r="L14" s="58"/>
      <c r="M14" s="61"/>
      <c r="N14" s="62">
        <f t="array" ref="N14">IF(ISNA(MATCH($H14,Magento_products!$B$2:$B$100105,0))=TRUE,0,INDEX(Magento_products!$A$2:$FZ$100105,MATCH($H14,Magento_products!$B$2:$B$100105,0),N$1))</f>
        <v>42704</v>
      </c>
      <c r="O14" s="62"/>
      <c r="P14" s="63">
        <f t="array" ref="P14">IF(ISNA(MATCH($G14,Magento_products!$E$1:$E$1013,0))=TRUE,INDEX(Special_products!$A$1:$AL$748,MATCH($G14,Special_products!$E$1:$E$748,0),P$1),INDEX(Magento_products!$A$1:$AJ$1013,MATCH($G14,Magento_products!$E$1:$E$1013,0),P$1))</f>
        <v>449.99</v>
      </c>
      <c r="Q14" s="64"/>
      <c r="R14" s="65">
        <f t="shared" si="2"/>
        <v>449.99</v>
      </c>
      <c r="S14" s="66"/>
      <c r="T14" s="66"/>
      <c r="U14" s="66"/>
      <c r="V14" s="66"/>
      <c r="W14" s="66"/>
      <c r="X14" s="66"/>
      <c r="Y14" s="66"/>
      <c r="Z14" s="66"/>
      <c r="AA14" s="66"/>
      <c r="AB14" s="66"/>
      <c r="AC14" s="66"/>
      <c r="AD14" s="66"/>
      <c r="AE14" s="66"/>
      <c r="AF14" s="66"/>
      <c r="AG14" s="66"/>
      <c r="AH14" s="66"/>
      <c r="AI14" s="67"/>
    </row>
    <row r="15" ht="11.25" customHeight="1">
      <c r="A15" s="54"/>
      <c r="B15" s="54"/>
      <c r="C15" s="55"/>
      <c r="D15" s="54"/>
      <c r="E15" s="57"/>
      <c r="F15" s="58"/>
      <c r="G15" s="59"/>
      <c r="H15" s="60"/>
      <c r="I15" s="60"/>
      <c r="J15" s="60"/>
      <c r="K15" s="57"/>
      <c r="L15" s="58"/>
      <c r="M15" s="61"/>
      <c r="N15" s="62"/>
      <c r="O15" s="62"/>
      <c r="P15" s="63"/>
      <c r="Q15" s="64"/>
      <c r="R15" s="65"/>
      <c r="S15" s="66"/>
      <c r="T15" s="66"/>
      <c r="U15" s="66"/>
      <c r="V15" s="66"/>
      <c r="W15" s="66"/>
      <c r="X15" s="66"/>
      <c r="Y15" s="66"/>
      <c r="Z15" s="66"/>
      <c r="AA15" s="66"/>
      <c r="AB15" s="66"/>
      <c r="AC15" s="66"/>
      <c r="AD15" s="66"/>
      <c r="AE15" s="66"/>
      <c r="AF15" s="66"/>
      <c r="AG15" s="66"/>
      <c r="AH15" s="66"/>
      <c r="AI15" s="67"/>
    </row>
    <row r="16" ht="11.25" customHeight="1">
      <c r="A16" s="54" t="s">
        <v>1749</v>
      </c>
      <c r="B16" s="54" t="s">
        <v>1750</v>
      </c>
      <c r="C16" s="55" t="s">
        <v>336</v>
      </c>
      <c r="D16" s="54" t="s">
        <v>1759</v>
      </c>
      <c r="E16" s="57"/>
      <c r="F16" s="58"/>
      <c r="G16" s="59">
        <v>204.0</v>
      </c>
      <c r="H16" s="60" t="str">
        <f t="array" ref="H16">IF(G16=0,0,IF(ISNA(MATCH($G16,Magento_products!$E$1:$E$1013,0))=TRUE,INDEX(Special_products!$A$1:$AL$748,MATCH($G16,Special_products!$E$1:$E$748,0),H$1),INDEX(Magento_products!$A$1:$AJ$1013,MATCH($G16,Magento_products!$E$1:$E$1013,0),H$1)))</f>
        <v>TKMLR</v>
      </c>
      <c r="I16" s="60" t="str">
        <f t="array" ref="I16">IF(G16=0,D16,IF(ISNA(MATCH($G16,Magento_products!$E$1:$E$1013,0))=TRUE,INDEX(Special_products!$A$1:$AL$748,MATCH($G16,Special_products!$E$1:$E$748,0),I$1),INDEX(Magento_products!$A$1:$AJ$1013,MATCH($G16,Magento_products!$E$1:$E$1013,0),I$1)))</f>
        <v>Marshall Law - Tekken 6 (Regular)</v>
      </c>
      <c r="J16" s="60" t="str">
        <f t="array" ref="J16">IF(G16=0,0,IF(ISNA(MATCH($G16,Magento_products!$E$1:$E$1013,0))=TRUE,INDEX(Special_products!$A$1:$AL$748,MATCH($G16,Special_products!$E$1:$E$748,0),J$1),INDEX(Magento_products!$A$1:$AJ$1013,MATCH($G16,Magento_products!$E$1:$E$1013,0),J$1)))</f>
        <v>TKML</v>
      </c>
      <c r="K16" s="57" t="str">
        <f t="array" ref="K16">IF(ISNA(MATCH($J16,Group!$B$2:$B$100105,0))=TRUE,0,INDEX(Group!$A$2:$FZ$100105,MATCH($J16,Group!$B$2:$B$100105,0),K$1))</f>
        <v>Law</v>
      </c>
      <c r="L16" s="58"/>
      <c r="M16" s="61"/>
      <c r="N16" s="62">
        <f t="array" ref="N16">IF(ISNA(MATCH($H16,Magento_products!$B$2:$B$100105,0))=TRUE,0,INDEX(Magento_products!$A$2:$FZ$100105,MATCH($H16,Magento_products!$B$2:$B$100105,0),N$1))</f>
        <v>42506</v>
      </c>
      <c r="O16" s="62"/>
      <c r="P16" s="63">
        <f t="array" ref="P16">IF(ISNA(MATCH($G16,Magento_products!$E$1:$E$1013,0))=TRUE,INDEX(Special_products!$A$1:$AL$748,MATCH($G16,Special_products!$E$1:$E$748,0),P$1),INDEX(Magento_products!$A$1:$AJ$1013,MATCH($G16,Magento_products!$E$1:$E$1013,0),P$1))</f>
        <v>384.99</v>
      </c>
      <c r="Q16" s="64"/>
      <c r="R16" s="65">
        <f t="shared" ref="R16:R19" si="3">IF(P16&gt;0,P16,Q16)</f>
        <v>384.99</v>
      </c>
      <c r="S16" s="66"/>
      <c r="T16" s="66"/>
      <c r="U16" s="66"/>
      <c r="V16" s="66"/>
      <c r="W16" s="66"/>
      <c r="X16" s="66"/>
      <c r="Y16" s="66"/>
      <c r="Z16" s="66"/>
      <c r="AA16" s="66"/>
      <c r="AB16" s="66"/>
      <c r="AC16" s="66"/>
      <c r="AD16" s="66"/>
      <c r="AE16" s="66"/>
      <c r="AF16" s="66"/>
      <c r="AG16" s="66"/>
      <c r="AH16" s="66"/>
      <c r="AI16" s="67"/>
    </row>
    <row r="17" ht="11.25" customHeight="1">
      <c r="A17" s="54" t="s">
        <v>1749</v>
      </c>
      <c r="B17" s="54" t="s">
        <v>1750</v>
      </c>
      <c r="C17" s="55" t="s">
        <v>336</v>
      </c>
      <c r="D17" s="54" t="s">
        <v>1760</v>
      </c>
      <c r="E17" s="57"/>
      <c r="F17" s="58"/>
      <c r="G17" s="59">
        <v>202.0</v>
      </c>
      <c r="H17" s="60" t="str">
        <f t="array" ref="H17">IF(G17=0,0,IF(ISNA(MATCH($G17,Magento_products!$E$1:$E$1013,0))=TRUE,INDEX(Special_products!$A$1:$AL$748,MATCH($G17,Special_products!$E$1:$E$748,0),H$1),INDEX(Magento_products!$A$1:$AJ$1013,MATCH($G17,Magento_products!$E$1:$E$1013,0),H$1)))</f>
        <v>TKMLDRR</v>
      </c>
      <c r="I17" s="60" t="str">
        <f t="array" ref="I17">IF(G17=0,D17,IF(ISNA(MATCH($G17,Magento_products!$E$1:$E$1013,0))=TRUE,INDEX(Special_products!$A$1:$AL$748,MATCH($G17,Special_products!$E$1:$E$748,0),I$1),INDEX(Magento_products!$A$1:$AJ$1013,MATCH($G17,Magento_products!$E$1:$E$1013,0),I$1)))</f>
        <v>Marshall Law - Tekken 5 DR (Regular)</v>
      </c>
      <c r="J17" s="60" t="str">
        <f t="array" ref="J17">IF(G17=0,0,IF(ISNA(MATCH($G17,Magento_products!$E$1:$E$1013,0))=TRUE,INDEX(Special_products!$A$1:$AL$748,MATCH($G17,Special_products!$E$1:$E$748,0),J$1),INDEX(Magento_products!$A$1:$AJ$1013,MATCH($G17,Magento_products!$E$1:$E$1013,0),J$1)))</f>
        <v>TKML</v>
      </c>
      <c r="K17" s="57" t="str">
        <f t="array" ref="K17">IF(ISNA(MATCH($J17,Group!$B$2:$B$100105,0))=TRUE,0,INDEX(Group!$A$2:$FZ$100105,MATCH($J17,Group!$B$2:$B$100105,0),K$1))</f>
        <v>Law</v>
      </c>
      <c r="L17" s="58"/>
      <c r="M17" s="61"/>
      <c r="N17" s="62">
        <f t="array" ref="N17">IF(ISNA(MATCH($H17,Magento_products!$B$2:$B$100105,0))=TRUE,0,INDEX(Magento_products!$A$2:$FZ$100105,MATCH($H17,Magento_products!$B$2:$B$100105,0),N$1))</f>
        <v>42506</v>
      </c>
      <c r="O17" s="62"/>
      <c r="P17" s="63">
        <f t="array" ref="P17">IF(ISNA(MATCH($G17,Magento_products!$E$1:$E$1013,0))=TRUE,INDEX(Special_products!$A$1:$AL$748,MATCH($G17,Special_products!$E$1:$E$748,0),P$1),INDEX(Magento_products!$A$1:$AJ$1013,MATCH($G17,Magento_products!$E$1:$E$1013,0),P$1))</f>
        <v>384.99</v>
      </c>
      <c r="Q17" s="64"/>
      <c r="R17" s="65">
        <f t="shared" si="3"/>
        <v>384.99</v>
      </c>
      <c r="S17" s="66"/>
      <c r="T17" s="66"/>
      <c r="U17" s="66"/>
      <c r="V17" s="66"/>
      <c r="W17" s="66"/>
      <c r="X17" s="66"/>
      <c r="Y17" s="66"/>
      <c r="Z17" s="66"/>
      <c r="AA17" s="66"/>
      <c r="AB17" s="66"/>
      <c r="AC17" s="66"/>
      <c r="AD17" s="66"/>
      <c r="AE17" s="66"/>
      <c r="AF17" s="66"/>
      <c r="AG17" s="66"/>
      <c r="AH17" s="66"/>
      <c r="AI17" s="67"/>
    </row>
    <row r="18" ht="11.25" customHeight="1">
      <c r="A18" s="54" t="s">
        <v>1749</v>
      </c>
      <c r="B18" s="54" t="s">
        <v>1750</v>
      </c>
      <c r="C18" s="55" t="s">
        <v>336</v>
      </c>
      <c r="D18" s="54" t="s">
        <v>1761</v>
      </c>
      <c r="E18" s="57"/>
      <c r="F18" s="58"/>
      <c r="G18" s="59">
        <v>205.0</v>
      </c>
      <c r="H18" s="60" t="str">
        <f t="array" ref="H18">IF(G18=0,0,IF(ISNA(MATCH($G18,Magento_products!$E$1:$E$1013,0))=TRUE,INDEX(Special_products!$A$1:$AL$748,MATCH($G18,Special_products!$E$1:$E$748,0),H$1),INDEX(Magento_products!$A$1:$AJ$1013,MATCH($G18,Magento_products!$E$1:$E$1013,0),H$1)))</f>
        <v>TKMLX</v>
      </c>
      <c r="I18" s="60" t="str">
        <f t="array" ref="I18">IF(G18=0,D18,IF(ISNA(MATCH($G18,Magento_products!$E$1:$E$1013,0))=TRUE,INDEX(Special_products!$A$1:$AL$748,MATCH($G18,Special_products!$E$1:$E$748,0),I$1),INDEX(Magento_products!$A$1:$AJ$1013,MATCH($G18,Magento_products!$E$1:$E$1013,0),I$1)))</f>
        <v>Marshall Law - Tekken 6 (Exclusive)</v>
      </c>
      <c r="J18" s="60" t="str">
        <f t="array" ref="J18">IF(G18=0,0,IF(ISNA(MATCH($G18,Magento_products!$E$1:$E$1013,0))=TRUE,INDEX(Special_products!$A$1:$AL$748,MATCH($G18,Special_products!$E$1:$E$748,0),J$1),INDEX(Magento_products!$A$1:$AJ$1013,MATCH($G18,Magento_products!$E$1:$E$1013,0),J$1)))</f>
        <v>TKML</v>
      </c>
      <c r="K18" s="57" t="str">
        <f t="array" ref="K18">IF(ISNA(MATCH($J18,Group!$B$2:$B$100105,0))=TRUE,0,INDEX(Group!$A$2:$FZ$100105,MATCH($J18,Group!$B$2:$B$100105,0),K$1))</f>
        <v>Law</v>
      </c>
      <c r="L18" s="58"/>
      <c r="M18" s="61"/>
      <c r="N18" s="62">
        <f t="array" ref="N18">IF(ISNA(MATCH($H18,Magento_products!$B$2:$B$100105,0))=TRUE,0,INDEX(Magento_products!$A$2:$FZ$100105,MATCH($H18,Magento_products!$B$2:$B$100105,0),N$1))</f>
        <v>42506</v>
      </c>
      <c r="O18" s="62"/>
      <c r="P18" s="63">
        <f t="array" ref="P18">IF(ISNA(MATCH($G18,Magento_products!$E$1:$E$1013,0))=TRUE,INDEX(Special_products!$A$1:$AL$748,MATCH($G18,Special_products!$E$1:$E$748,0),P$1),INDEX(Magento_products!$A$1:$AJ$1013,MATCH($G18,Magento_products!$E$1:$E$1013,0),P$1))</f>
        <v>499.99</v>
      </c>
      <c r="Q18" s="64"/>
      <c r="R18" s="65">
        <f t="shared" si="3"/>
        <v>499.99</v>
      </c>
      <c r="S18" s="66"/>
      <c r="T18" s="66"/>
      <c r="U18" s="66"/>
      <c r="V18" s="66"/>
      <c r="W18" s="66"/>
      <c r="X18" s="66"/>
      <c r="Y18" s="66"/>
      <c r="Z18" s="66"/>
      <c r="AA18" s="66"/>
      <c r="AB18" s="66"/>
      <c r="AC18" s="66"/>
      <c r="AD18" s="66"/>
      <c r="AE18" s="66"/>
      <c r="AF18" s="66"/>
      <c r="AG18" s="66"/>
      <c r="AH18" s="66"/>
      <c r="AI18" s="67"/>
    </row>
    <row r="19" ht="11.25" customHeight="1">
      <c r="A19" s="54" t="s">
        <v>1749</v>
      </c>
      <c r="B19" s="54" t="s">
        <v>1750</v>
      </c>
      <c r="C19" s="55" t="s">
        <v>336</v>
      </c>
      <c r="D19" s="54" t="s">
        <v>1762</v>
      </c>
      <c r="E19" s="57"/>
      <c r="F19" s="58"/>
      <c r="G19" s="59">
        <v>203.0</v>
      </c>
      <c r="H19" s="60" t="str">
        <f t="array" ref="H19">IF(G19=0,0,IF(ISNA(MATCH($G19,Magento_products!$E$1:$E$1013,0))=TRUE,INDEX(Special_products!$A$1:$AL$748,MATCH($G19,Special_products!$E$1:$E$748,0),H$1),INDEX(Magento_products!$A$1:$AJ$1013,MATCH($G19,Magento_products!$E$1:$E$1013,0),H$1)))</f>
        <v>TKMLDRX</v>
      </c>
      <c r="I19" s="60" t="str">
        <f t="array" ref="I19">IF(G19=0,D19,IF(ISNA(MATCH($G19,Magento_products!$E$1:$E$1013,0))=TRUE,INDEX(Special_products!$A$1:$AL$748,MATCH($G19,Special_products!$E$1:$E$748,0),I$1),INDEX(Magento_products!$A$1:$AJ$1013,MATCH($G19,Magento_products!$E$1:$E$1013,0),I$1)))</f>
        <v>Marshall Law - Tekken 5 DR (Exclusive)</v>
      </c>
      <c r="J19" s="60" t="str">
        <f t="array" ref="J19">IF(G19=0,0,IF(ISNA(MATCH($G19,Magento_products!$E$1:$E$1013,0))=TRUE,INDEX(Special_products!$A$1:$AL$748,MATCH($G19,Special_products!$E$1:$E$748,0),J$1),INDEX(Magento_products!$A$1:$AJ$1013,MATCH($G19,Magento_products!$E$1:$E$1013,0),J$1)))</f>
        <v>TKML</v>
      </c>
      <c r="K19" s="57" t="str">
        <f t="array" ref="K19">IF(ISNA(MATCH($J19,Group!$B$2:$B$100105,0))=TRUE,0,INDEX(Group!$A$2:$FZ$100105,MATCH($J19,Group!$B$2:$B$100105,0),K$1))</f>
        <v>Law</v>
      </c>
      <c r="L19" s="58"/>
      <c r="M19" s="61"/>
      <c r="N19" s="62">
        <f t="array" ref="N19">IF(ISNA(MATCH($H19,Magento_products!$B$2:$B$100105,0))=TRUE,0,INDEX(Magento_products!$A$2:$FZ$100105,MATCH($H19,Magento_products!$B$2:$B$100105,0),N$1))</f>
        <v>42506</v>
      </c>
      <c r="O19" s="62"/>
      <c r="P19" s="63">
        <f t="array" ref="P19">IF(ISNA(MATCH($G19,Magento_products!$E$1:$E$1013,0))=TRUE,INDEX(Special_products!$A$1:$AL$748,MATCH($G19,Special_products!$E$1:$E$748,0),P$1),INDEX(Magento_products!$A$1:$AJ$1013,MATCH($G19,Magento_products!$E$1:$E$1013,0),P$1))</f>
        <v>499.99</v>
      </c>
      <c r="Q19" s="64"/>
      <c r="R19" s="65">
        <f t="shared" si="3"/>
        <v>499.99</v>
      </c>
      <c r="S19" s="66"/>
      <c r="T19" s="66"/>
      <c r="U19" s="66"/>
      <c r="V19" s="66"/>
      <c r="W19" s="66"/>
      <c r="X19" s="66"/>
      <c r="Y19" s="66"/>
      <c r="Z19" s="66"/>
      <c r="AA19" s="66"/>
      <c r="AB19" s="66"/>
      <c r="AC19" s="66"/>
      <c r="AD19" s="66"/>
      <c r="AE19" s="66"/>
      <c r="AF19" s="66"/>
      <c r="AG19" s="66"/>
      <c r="AH19" s="66"/>
      <c r="AI19" s="67"/>
    </row>
    <row r="20" ht="11.25" customHeight="1">
      <c r="A20" s="54"/>
      <c r="B20" s="54"/>
      <c r="C20" s="55"/>
      <c r="D20" s="54"/>
      <c r="E20" s="57"/>
      <c r="F20" s="58"/>
      <c r="G20" s="59"/>
      <c r="H20" s="60"/>
      <c r="I20" s="60"/>
      <c r="J20" s="60"/>
      <c r="K20" s="57"/>
      <c r="L20" s="58"/>
      <c r="M20" s="61"/>
      <c r="N20" s="62"/>
      <c r="O20" s="62"/>
      <c r="P20" s="63"/>
      <c r="Q20" s="64"/>
      <c r="R20" s="65"/>
      <c r="S20" s="66"/>
      <c r="T20" s="66"/>
      <c r="U20" s="66"/>
      <c r="V20" s="66"/>
      <c r="W20" s="66"/>
      <c r="X20" s="66"/>
      <c r="Y20" s="66"/>
      <c r="Z20" s="66"/>
      <c r="AA20" s="66"/>
      <c r="AB20" s="66"/>
      <c r="AC20" s="66"/>
      <c r="AD20" s="66"/>
      <c r="AE20" s="66"/>
      <c r="AF20" s="66"/>
      <c r="AG20" s="66"/>
      <c r="AH20" s="66"/>
      <c r="AI20" s="67"/>
    </row>
    <row r="21" ht="11.25" customHeight="1">
      <c r="A21" s="54" t="s">
        <v>1749</v>
      </c>
      <c r="B21" s="54" t="s">
        <v>403</v>
      </c>
      <c r="C21" s="55" t="s">
        <v>336</v>
      </c>
      <c r="D21" s="54" t="s">
        <v>57</v>
      </c>
      <c r="E21" s="57"/>
      <c r="F21" s="58"/>
      <c r="G21" s="59">
        <v>189.0</v>
      </c>
      <c r="H21" s="60" t="str">
        <f t="array" ref="H21">IF(G21=0,0,IF(ISNA(MATCH($G21,Magento_products!$E$1:$E$1013,0))=TRUE,INDEX(Special_products!$A$1:$AL$748,MATCH($G21,Special_products!$E$1:$E$748,0),H$1),INDEX(Magento_products!$A$1:$AJ$1013,MATCH($G21,Magento_products!$E$1:$E$1013,0),H$1)))</f>
        <v>NIGHTSCR</v>
      </c>
      <c r="I21" s="60" t="str">
        <f t="array" ref="I21">IF(G21=0,D21,IF(ISNA(MATCH($G21,Magento_products!$E$1:$E$1013,0))=TRUE,INDEX(Special_products!$A$1:$AL$748,MATCH($G21,Special_products!$E$1:$E$748,0),I$1),INDEX(Magento_products!$A$1:$AJ$1013,MATCH($G21,Magento_products!$E$1:$E$1013,0),I$1)))</f>
        <v>Nightmare (Regular)</v>
      </c>
      <c r="J21" s="60" t="str">
        <f t="array" ref="J21">IF(G21=0,0,IF(ISNA(MATCH($G21,Magento_products!$E$1:$E$1013,0))=TRUE,INDEX(Special_products!$A$1:$AL$748,MATCH($G21,Special_products!$E$1:$E$748,0),J$1),INDEX(Magento_products!$A$1:$AJ$1013,MATCH($G21,Magento_products!$E$1:$E$1013,0),J$1)))</f>
        <v>NIGHT</v>
      </c>
      <c r="K21" s="57" t="str">
        <f t="array" ref="K21">IF(ISNA(MATCH($J21,Group!$B$2:$B$100105,0))=TRUE,0,INDEX(Group!$A$2:$FZ$100105,MATCH($J21,Group!$B$2:$B$100105,0),K$1))</f>
        <v>Nightmare</v>
      </c>
      <c r="L21" s="58"/>
      <c r="M21" s="61"/>
      <c r="N21" s="62">
        <f t="array" ref="N21">IF(ISNA(MATCH($H21,Magento_products!$B$2:$B$100105,0))=TRUE,0,INDEX(Magento_products!$A$2:$FZ$100105,MATCH($H21,Magento_products!$B$2:$B$100105,0),N$1))</f>
        <v>42766</v>
      </c>
      <c r="O21" s="62"/>
      <c r="P21" s="63">
        <f t="array" ref="P21">IF(ISNA(MATCH($G21,Magento_products!$E$1:$E$1013,0))=TRUE,INDEX(Special_products!$A$1:$AL$748,MATCH($G21,Special_products!$E$1:$E$748,0),P$1),INDEX(Magento_products!$A$1:$AJ$1013,MATCH($G21,Magento_products!$E$1:$E$1013,0),P$1))</f>
        <v>414.99</v>
      </c>
      <c r="Q21" s="64"/>
      <c r="R21" s="65">
        <f t="shared" ref="R21:R22" si="4">IF(P21&gt;0,P21,Q21)</f>
        <v>414.99</v>
      </c>
      <c r="S21" s="66"/>
      <c r="T21" s="66"/>
      <c r="U21" s="66"/>
      <c r="V21" s="66"/>
      <c r="W21" s="66"/>
      <c r="X21" s="66"/>
      <c r="Y21" s="66"/>
      <c r="Z21" s="66"/>
      <c r="AA21" s="66"/>
      <c r="AB21" s="66"/>
      <c r="AC21" s="66"/>
      <c r="AD21" s="66"/>
      <c r="AE21" s="66"/>
      <c r="AF21" s="66"/>
      <c r="AG21" s="66"/>
      <c r="AH21" s="66"/>
      <c r="AI21" s="67"/>
    </row>
    <row r="22" ht="11.25" customHeight="1">
      <c r="A22" s="54" t="s">
        <v>1749</v>
      </c>
      <c r="B22" s="54" t="s">
        <v>403</v>
      </c>
      <c r="C22" s="55" t="s">
        <v>336</v>
      </c>
      <c r="D22" s="54" t="s">
        <v>57</v>
      </c>
      <c r="E22" s="57"/>
      <c r="F22" s="58"/>
      <c r="G22" s="59">
        <v>190.0</v>
      </c>
      <c r="H22" s="60" t="str">
        <f t="array" ref="H22">IF(G22=0,0,IF(ISNA(MATCH($G22,Magento_products!$E$1:$E$1013,0))=TRUE,INDEX(Special_products!$A$1:$AL$748,MATCH($G22,Special_products!$E$1:$E$748,0),H$1),INDEX(Magento_products!$A$1:$AJ$1013,MATCH($G22,Magento_products!$E$1:$E$1013,0),H$1)))</f>
        <v>NIGHTSCEX</v>
      </c>
      <c r="I22" s="60" t="str">
        <f t="array" ref="I22">IF(G22=0,D22,IF(ISNA(MATCH($G22,Magento_products!$E$1:$E$1013,0))=TRUE,INDEX(Special_products!$A$1:$AL$748,MATCH($G22,Special_products!$E$1:$E$748,0),I$1),INDEX(Magento_products!$A$1:$AJ$1013,MATCH($G22,Magento_products!$E$1:$E$1013,0),I$1)))</f>
        <v>Nightmare (Exclusive)</v>
      </c>
      <c r="J22" s="60" t="str">
        <f t="array" ref="J22">IF(G22=0,0,IF(ISNA(MATCH($G22,Magento_products!$E$1:$E$1013,0))=TRUE,INDEX(Special_products!$A$1:$AL$748,MATCH($G22,Special_products!$E$1:$E$748,0),J$1),INDEX(Magento_products!$A$1:$AJ$1013,MATCH($G22,Magento_products!$E$1:$E$1013,0),J$1)))</f>
        <v>NIGHT</v>
      </c>
      <c r="K22" s="57" t="str">
        <f t="array" ref="K22">IF(ISNA(MATCH($J22,Group!$B$2:$B$100105,0))=TRUE,0,INDEX(Group!$A$2:$FZ$100105,MATCH($J22,Group!$B$2:$B$100105,0),K$1))</f>
        <v>Nightmare</v>
      </c>
      <c r="L22" s="58"/>
      <c r="M22" s="61"/>
      <c r="N22" s="62">
        <f t="array" ref="N22">IF(ISNA(MATCH($H22,Magento_products!$B$2:$B$100105,0))=TRUE,0,INDEX(Magento_products!$A$2:$FZ$100105,MATCH($H22,Magento_products!$B$2:$B$100105,0),N$1))</f>
        <v>42766</v>
      </c>
      <c r="O22" s="62"/>
      <c r="P22" s="63">
        <f t="array" ref="P22">IF(ISNA(MATCH($G22,Magento_products!$E$1:$E$1013,0))=TRUE,INDEX(Special_products!$A$1:$AL$748,MATCH($G22,Special_products!$E$1:$E$748,0),P$1),INDEX(Magento_products!$A$1:$AJ$1013,MATCH($G22,Magento_products!$E$1:$E$1013,0),P$1))</f>
        <v>474.99</v>
      </c>
      <c r="Q22" s="64"/>
      <c r="R22" s="65">
        <f t="shared" si="4"/>
        <v>474.99</v>
      </c>
      <c r="S22" s="66"/>
      <c r="T22" s="66"/>
      <c r="U22" s="66"/>
      <c r="V22" s="66"/>
      <c r="W22" s="66"/>
      <c r="X22" s="66"/>
      <c r="Y22" s="66"/>
      <c r="Z22" s="66"/>
      <c r="AA22" s="66"/>
      <c r="AB22" s="66"/>
      <c r="AC22" s="66"/>
      <c r="AD22" s="66"/>
      <c r="AE22" s="66"/>
      <c r="AF22" s="66"/>
      <c r="AG22" s="66"/>
      <c r="AH22" s="66"/>
      <c r="AI22" s="67"/>
    </row>
    <row r="23" ht="11.25" customHeight="1">
      <c r="A23" s="54"/>
      <c r="B23" s="54"/>
      <c r="C23" s="55"/>
      <c r="D23" s="54"/>
      <c r="E23" s="57"/>
      <c r="F23" s="58"/>
      <c r="G23" s="59"/>
      <c r="H23" s="60"/>
      <c r="I23" s="60"/>
      <c r="J23" s="60"/>
      <c r="K23" s="57"/>
      <c r="L23" s="58"/>
      <c r="M23" s="61"/>
      <c r="N23" s="62"/>
      <c r="O23" s="62"/>
      <c r="P23" s="63"/>
      <c r="Q23" s="64"/>
      <c r="R23" s="65"/>
      <c r="S23" s="66"/>
      <c r="T23" s="66"/>
      <c r="U23" s="66"/>
      <c r="V23" s="66"/>
      <c r="W23" s="66"/>
      <c r="X23" s="66"/>
      <c r="Y23" s="66"/>
      <c r="Z23" s="66"/>
      <c r="AA23" s="66"/>
      <c r="AB23" s="66"/>
      <c r="AC23" s="66"/>
      <c r="AD23" s="66"/>
      <c r="AE23" s="66"/>
      <c r="AF23" s="66"/>
      <c r="AG23" s="66"/>
      <c r="AH23" s="66"/>
      <c r="AI23" s="67"/>
    </row>
    <row r="24" ht="11.25" customHeight="1">
      <c r="A24" s="54" t="s">
        <v>1749</v>
      </c>
      <c r="B24" s="54" t="s">
        <v>403</v>
      </c>
      <c r="C24" s="55" t="s">
        <v>336</v>
      </c>
      <c r="D24" s="54" t="s">
        <v>83</v>
      </c>
      <c r="E24" s="57"/>
      <c r="F24" s="58"/>
      <c r="G24" s="59">
        <v>228.0</v>
      </c>
      <c r="H24" s="60" t="str">
        <f t="array" ref="H24">IF(G24=0,0,IF(ISNA(MATCH($G24,Magento_products!$E$1:$E$1013,0))=TRUE,INDEX(Special_products!$A$1:$AL$748,MATCH($G24,Special_products!$E$1:$E$748,0),H$1),INDEX(Magento_products!$A$1:$AJ$1013,MATCH($G24,Magento_products!$E$1:$E$1013,0),H$1)))</f>
        <v>TAKISCREG</v>
      </c>
      <c r="I24" s="60" t="str">
        <f t="array" ref="I24">IF(G24=0,D24,IF(ISNA(MATCH($G24,Magento_products!$E$1:$E$1013,0))=TRUE,INDEX(Special_products!$A$1:$AL$748,MATCH($G24,Special_products!$E$1:$E$748,0),I$1),INDEX(Magento_products!$A$1:$AJ$1013,MATCH($G24,Magento_products!$E$1:$E$1013,0),I$1)))</f>
        <v>Taki (Regular)</v>
      </c>
      <c r="J24" s="60" t="str">
        <f t="array" ref="J24">IF(G24=0,0,IF(ISNA(MATCH($G24,Magento_products!$E$1:$E$1013,0))=TRUE,INDEX(Special_products!$A$1:$AL$748,MATCH($G24,Special_products!$E$1:$E$748,0),J$1),INDEX(Magento_products!$A$1:$AJ$1013,MATCH($G24,Magento_products!$E$1:$E$1013,0),J$1)))</f>
        <v>TAKI</v>
      </c>
      <c r="K24" s="57" t="str">
        <f t="array" ref="K24">IF(ISNA(MATCH($J24,Group!$B$2:$B$100105,0))=TRUE,0,INDEX(Group!$A$2:$FZ$100105,MATCH($J24,Group!$B$2:$B$100105,0),K$1))</f>
        <v>Taki</v>
      </c>
      <c r="L24" s="58"/>
      <c r="M24" s="61"/>
      <c r="N24" s="62">
        <f t="array" ref="N24">IF(ISNA(MATCH($H24,Magento_products!$B$2:$B$100105,0))=TRUE,0,INDEX(Magento_products!$A$2:$FZ$100105,MATCH($H24,Magento_products!$B$2:$B$100105,0),N$1))</f>
        <v>43011</v>
      </c>
      <c r="O24" s="62"/>
      <c r="P24" s="63">
        <f t="array" ref="P24">IF(ISNA(MATCH($G24,Magento_products!$E$1:$E$1013,0))=TRUE,INDEX(Special_products!$A$1:$AL$748,MATCH($G24,Special_products!$E$1:$E$748,0),P$1),INDEX(Magento_products!$A$1:$AJ$1013,MATCH($G24,Magento_products!$E$1:$E$1013,0),P$1))</f>
        <v>434.99</v>
      </c>
      <c r="Q24" s="64"/>
      <c r="R24" s="65">
        <f t="shared" ref="R24:R25" si="5">IF(P24&gt;0,P24,Q24)</f>
        <v>434.99</v>
      </c>
      <c r="S24" s="66"/>
      <c r="T24" s="66"/>
      <c r="U24" s="66"/>
      <c r="V24" s="66"/>
      <c r="W24" s="66"/>
      <c r="X24" s="66"/>
      <c r="Y24" s="66"/>
      <c r="Z24" s="66"/>
      <c r="AA24" s="66"/>
      <c r="AB24" s="66"/>
      <c r="AC24" s="66"/>
      <c r="AD24" s="66"/>
      <c r="AE24" s="66"/>
      <c r="AF24" s="66"/>
      <c r="AG24" s="66"/>
      <c r="AH24" s="66"/>
      <c r="AI24" s="67"/>
    </row>
    <row r="25" ht="11.25" customHeight="1">
      <c r="A25" s="54" t="s">
        <v>1749</v>
      </c>
      <c r="B25" s="54" t="s">
        <v>403</v>
      </c>
      <c r="C25" s="55" t="s">
        <v>336</v>
      </c>
      <c r="D25" s="54" t="s">
        <v>83</v>
      </c>
      <c r="E25" s="57"/>
      <c r="F25" s="58"/>
      <c r="G25" s="59">
        <v>229.0</v>
      </c>
      <c r="H25" s="60" t="str">
        <f t="array" ref="H25">IF(G25=0,0,IF(ISNA(MATCH($G25,Magento_products!$E$1:$E$1013,0))=TRUE,INDEX(Special_products!$A$1:$AL$748,MATCH($G25,Special_products!$E$1:$E$748,0),H$1),INDEX(Magento_products!$A$1:$AJ$1013,MATCH($G25,Magento_products!$E$1:$E$1013,0),H$1)))</f>
        <v>TAKISCEX</v>
      </c>
      <c r="I25" s="60" t="str">
        <f t="array" ref="I25">IF(G25=0,D25,IF(ISNA(MATCH($G25,Magento_products!$E$1:$E$1013,0))=TRUE,INDEX(Special_products!$A$1:$AL$748,MATCH($G25,Special_products!$E$1:$E$748,0),I$1),INDEX(Magento_products!$A$1:$AJ$1013,MATCH($G25,Magento_products!$E$1:$E$1013,0),I$1)))</f>
        <v>Taki (Exclusive)</v>
      </c>
      <c r="J25" s="60" t="str">
        <f t="array" ref="J25">IF(G25=0,0,IF(ISNA(MATCH($G25,Magento_products!$E$1:$E$1013,0))=TRUE,INDEX(Special_products!$A$1:$AL$748,MATCH($G25,Special_products!$E$1:$E$748,0),J$1),INDEX(Magento_products!$A$1:$AJ$1013,MATCH($G25,Magento_products!$E$1:$E$1013,0),J$1)))</f>
        <v>TAKI</v>
      </c>
      <c r="K25" s="57" t="str">
        <f t="array" ref="K25">IF(ISNA(MATCH($J25,Group!$B$2:$B$100105,0))=TRUE,0,INDEX(Group!$A$2:$FZ$100105,MATCH($J25,Group!$B$2:$B$100105,0),K$1))</f>
        <v>Taki</v>
      </c>
      <c r="L25" s="58"/>
      <c r="M25" s="61"/>
      <c r="N25" s="62">
        <f t="array" ref="N25">IF(ISNA(MATCH($H25,Magento_products!$B$2:$B$100105,0))=TRUE,0,INDEX(Magento_products!$A$2:$FZ$100105,MATCH($H25,Magento_products!$B$2:$B$100105,0),N$1))</f>
        <v>43011</v>
      </c>
      <c r="O25" s="62"/>
      <c r="P25" s="63">
        <f t="array" ref="P25">IF(ISNA(MATCH($G25,Magento_products!$E$1:$E$1013,0))=TRUE,INDEX(Special_products!$A$1:$AL$748,MATCH($G25,Special_products!$E$1:$E$748,0),P$1),INDEX(Magento_products!$A$1:$AJ$1013,MATCH($G25,Magento_products!$E$1:$E$1013,0),P$1))</f>
        <v>434.99</v>
      </c>
      <c r="Q25" s="64"/>
      <c r="R25" s="65">
        <f t="shared" si="5"/>
        <v>434.99</v>
      </c>
      <c r="S25" s="66"/>
      <c r="T25" s="66"/>
      <c r="U25" s="66"/>
      <c r="V25" s="66"/>
      <c r="W25" s="66"/>
      <c r="X25" s="66"/>
      <c r="Y25" s="66"/>
      <c r="Z25" s="66"/>
      <c r="AA25" s="66"/>
      <c r="AB25" s="66"/>
      <c r="AC25" s="66"/>
      <c r="AD25" s="66"/>
      <c r="AE25" s="66"/>
      <c r="AF25" s="66"/>
      <c r="AG25" s="66"/>
      <c r="AH25" s="66"/>
      <c r="AI25" s="67"/>
    </row>
    <row r="26" ht="11.25" customHeight="1">
      <c r="A26" s="54"/>
      <c r="B26" s="54"/>
      <c r="C26" s="55"/>
      <c r="D26" s="54"/>
      <c r="E26" s="57"/>
      <c r="F26" s="58"/>
      <c r="G26" s="59"/>
      <c r="H26" s="60"/>
      <c r="I26" s="60"/>
      <c r="J26" s="60"/>
      <c r="K26" s="57"/>
      <c r="L26" s="58"/>
      <c r="M26" s="61"/>
      <c r="N26" s="62"/>
      <c r="O26" s="62"/>
      <c r="P26" s="63"/>
      <c r="Q26" s="64"/>
      <c r="R26" s="65"/>
      <c r="S26" s="66"/>
      <c r="T26" s="66"/>
      <c r="U26" s="66"/>
      <c r="V26" s="66"/>
      <c r="W26" s="66"/>
      <c r="X26" s="66"/>
      <c r="Y26" s="66"/>
      <c r="Z26" s="66"/>
      <c r="AA26" s="66"/>
      <c r="AB26" s="66"/>
      <c r="AC26" s="66"/>
      <c r="AD26" s="66"/>
      <c r="AE26" s="66"/>
      <c r="AF26" s="66"/>
      <c r="AG26" s="66"/>
      <c r="AH26" s="66"/>
      <c r="AI26" s="67"/>
    </row>
    <row r="27" ht="11.25" customHeight="1">
      <c r="A27" s="54" t="s">
        <v>1749</v>
      </c>
      <c r="B27" s="54" t="s">
        <v>1763</v>
      </c>
      <c r="C27" s="55" t="s">
        <v>336</v>
      </c>
      <c r="D27" s="54" t="s">
        <v>1764</v>
      </c>
      <c r="E27" s="57"/>
      <c r="F27" s="58"/>
      <c r="G27" s="59">
        <v>180.0</v>
      </c>
      <c r="H27" s="60" t="str">
        <f t="array" ref="H27">IF(G27=0,0,IF(ISNA(MATCH($G27,Magento_products!$E$1:$E$1013,0))=TRUE,INDEX(Special_products!$A$1:$AL$748,MATCH($G27,Special_products!$E$1:$E$748,0),H$1),INDEX(Magento_products!$A$1:$AJ$1013,MATCH($G27,Magento_products!$E$1:$E$1013,0),H$1)))</f>
        <v>KATTAPPR</v>
      </c>
      <c r="I27" s="60" t="str">
        <f t="array" ref="I27">IF(G27=0,D27,IF(ISNA(MATCH($G27,Magento_products!$E$1:$E$1013,0))=TRUE,INDEX(Special_products!$A$1:$AL$748,MATCH($G27,Special_products!$E$1:$E$748,0),I$1),INDEX(Magento_products!$A$1:$AJ$1013,MATCH($G27,Magento_products!$E$1:$E$1013,0),I$1)))</f>
        <v>Katamari Prince (Regular)</v>
      </c>
      <c r="J27" s="60" t="str">
        <f t="array" ref="J27">IF(G27=0,0,IF(ISNA(MATCH($G27,Magento_products!$E$1:$E$1013,0))=TRUE,INDEX(Special_products!$A$1:$AL$748,MATCH($G27,Special_products!$E$1:$E$748,0),J$1),INDEX(Magento_products!$A$1:$AJ$1013,MATCH($G27,Magento_products!$E$1:$E$1013,0),J$1)))</f>
        <v>KATTA</v>
      </c>
      <c r="K27" s="57" t="str">
        <f t="array" ref="K27">IF(ISNA(MATCH($J27,Group!$B$2:$B$100105,0))=TRUE,0,INDEX(Group!$A$2:$FZ$100105,MATCH($J27,Group!$B$2:$B$100105,0),K$1))</f>
        <v>Prince</v>
      </c>
      <c r="L27" s="58"/>
      <c r="M27" s="61"/>
      <c r="N27" s="62">
        <f t="array" ref="N27">IF(ISNA(MATCH($H27,Magento_products!$B$2:$B$100105,0))=TRUE,0,INDEX(Magento_products!$A$2:$FZ$100105,MATCH($H27,Magento_products!$B$2:$B$100105,0),N$1))</f>
        <v>42690</v>
      </c>
      <c r="O27" s="62"/>
      <c r="P27" s="63">
        <f t="array" ref="P27">IF(ISNA(MATCH($G27,Magento_products!$E$1:$E$1013,0))=TRUE,INDEX(Special_products!$A$1:$AL$748,MATCH($G27,Special_products!$E$1:$E$748,0),P$1),INDEX(Magento_products!$A$1:$AJ$1013,MATCH($G27,Magento_products!$E$1:$E$1013,0),P$1))</f>
        <v>234.99</v>
      </c>
      <c r="Q27" s="64"/>
      <c r="R27" s="65">
        <f t="shared" ref="R27:R28" si="6">IF(P27&gt;0,P27,Q27)</f>
        <v>234.99</v>
      </c>
      <c r="S27" s="66"/>
      <c r="T27" s="66"/>
      <c r="U27" s="66"/>
      <c r="V27" s="66"/>
      <c r="W27" s="66"/>
      <c r="X27" s="66"/>
      <c r="Y27" s="66"/>
      <c r="Z27" s="66"/>
      <c r="AA27" s="66"/>
      <c r="AB27" s="66"/>
      <c r="AC27" s="66"/>
      <c r="AD27" s="66"/>
      <c r="AE27" s="66"/>
      <c r="AF27" s="66"/>
      <c r="AG27" s="66"/>
      <c r="AH27" s="66"/>
      <c r="AI27" s="67"/>
    </row>
    <row r="28" ht="11.25" customHeight="1">
      <c r="A28" s="54" t="s">
        <v>1749</v>
      </c>
      <c r="B28" s="54" t="s">
        <v>1763</v>
      </c>
      <c r="C28" s="55" t="s">
        <v>336</v>
      </c>
      <c r="D28" s="54" t="s">
        <v>1764</v>
      </c>
      <c r="E28" s="57"/>
      <c r="F28" s="58"/>
      <c r="G28" s="59">
        <v>181.0</v>
      </c>
      <c r="H28" s="60" t="str">
        <f t="array" ref="H28">IF(G28=0,0,IF(ISNA(MATCH($G28,Magento_products!$E$1:$E$1013,0))=TRUE,INDEX(Special_products!$A$1:$AL$748,MATCH($G28,Special_products!$E$1:$E$748,0),H$1),INDEX(Magento_products!$A$1:$AJ$1013,MATCH($G28,Magento_products!$E$1:$E$1013,0),H$1)))</f>
        <v>KATTADDX</v>
      </c>
      <c r="I28" s="60" t="str">
        <f t="array" ref="I28">IF(G28=0,D28,IF(ISNA(MATCH($G28,Magento_products!$E$1:$E$1013,0))=TRUE,INDEX(Special_products!$A$1:$AL$748,MATCH($G28,Special_products!$E$1:$E$748,0),I$1),INDEX(Magento_products!$A$1:$AJ$1013,MATCH($G28,Magento_products!$E$1:$E$1013,0),I$1)))</f>
        <v>Katamari Dipp (Exclusive)</v>
      </c>
      <c r="J28" s="60" t="str">
        <f t="array" ref="J28">IF(G28=0,0,IF(ISNA(MATCH($G28,Magento_products!$E$1:$E$1013,0))=TRUE,INDEX(Special_products!$A$1:$AL$748,MATCH($G28,Special_products!$E$1:$E$748,0),J$1),INDEX(Magento_products!$A$1:$AJ$1013,MATCH($G28,Magento_products!$E$1:$E$1013,0),J$1)))</f>
        <v>KATTA</v>
      </c>
      <c r="K28" s="57" t="str">
        <f t="array" ref="K28">IF(ISNA(MATCH($J28,Group!$B$2:$B$100105,0))=TRUE,0,INDEX(Group!$A$2:$FZ$100105,MATCH($J28,Group!$B$2:$B$100105,0),K$1))</f>
        <v>Prince</v>
      </c>
      <c r="L28" s="58"/>
      <c r="M28" s="61"/>
      <c r="N28" s="62">
        <f t="array" ref="N28">IF(ISNA(MATCH($H28,Magento_products!$B$2:$B$100105,0))=TRUE,0,INDEX(Magento_products!$A$2:$FZ$100105,MATCH($H28,Magento_products!$B$2:$B$100105,0),N$1))</f>
        <v>42690</v>
      </c>
      <c r="O28" s="62"/>
      <c r="P28" s="63">
        <f t="array" ref="P28">IF(ISNA(MATCH($G28,Magento_products!$E$1:$E$1013,0))=TRUE,INDEX(Special_products!$A$1:$AL$748,MATCH($G28,Special_products!$E$1:$E$748,0),P$1),INDEX(Magento_products!$A$1:$AJ$1013,MATCH($G28,Magento_products!$E$1:$E$1013,0),P$1))</f>
        <v>249.99</v>
      </c>
      <c r="Q28" s="64"/>
      <c r="R28" s="65">
        <f t="shared" si="6"/>
        <v>249.99</v>
      </c>
      <c r="S28" s="66"/>
      <c r="T28" s="66"/>
      <c r="U28" s="66"/>
      <c r="V28" s="66"/>
      <c r="W28" s="66"/>
      <c r="X28" s="66"/>
      <c r="Y28" s="66"/>
      <c r="Z28" s="66"/>
      <c r="AA28" s="66"/>
      <c r="AB28" s="66"/>
      <c r="AC28" s="66"/>
      <c r="AD28" s="66"/>
      <c r="AE28" s="66"/>
      <c r="AF28" s="66"/>
      <c r="AG28" s="66"/>
      <c r="AH28" s="66"/>
      <c r="AI28" s="67"/>
    </row>
    <row r="29" ht="11.25" customHeight="1">
      <c r="A29" s="54"/>
      <c r="B29" s="54"/>
      <c r="C29" s="55"/>
      <c r="D29" s="54"/>
      <c r="E29" s="57"/>
      <c r="F29" s="58"/>
      <c r="G29" s="59"/>
      <c r="H29" s="60"/>
      <c r="I29" s="60"/>
      <c r="J29" s="60"/>
      <c r="K29" s="57"/>
      <c r="L29" s="58"/>
      <c r="M29" s="61"/>
      <c r="N29" s="62"/>
      <c r="O29" s="62"/>
      <c r="P29" s="63"/>
      <c r="Q29" s="64"/>
      <c r="R29" s="65"/>
      <c r="S29" s="66"/>
      <c r="T29" s="66"/>
      <c r="U29" s="66"/>
      <c r="V29" s="66"/>
      <c r="W29" s="66"/>
      <c r="X29" s="66"/>
      <c r="Y29" s="66"/>
      <c r="Z29" s="66"/>
      <c r="AA29" s="66"/>
      <c r="AB29" s="66"/>
      <c r="AC29" s="66"/>
      <c r="AD29" s="66"/>
      <c r="AE29" s="66"/>
      <c r="AF29" s="66"/>
      <c r="AG29" s="66"/>
      <c r="AH29" s="66"/>
      <c r="AI29" s="67"/>
    </row>
    <row r="30" ht="11.25" customHeight="1">
      <c r="A30" s="54" t="s">
        <v>1749</v>
      </c>
      <c r="B30" s="54" t="s">
        <v>1765</v>
      </c>
      <c r="C30" s="55" t="s">
        <v>336</v>
      </c>
      <c r="D30" s="54" t="s">
        <v>1765</v>
      </c>
      <c r="E30" s="57"/>
      <c r="F30" s="58"/>
      <c r="G30" s="59">
        <v>172.0</v>
      </c>
      <c r="H30" s="60" t="str">
        <f t="array" ref="H30">IF(G30=0,0,IF(ISNA(MATCH($G30,Magento_products!$E$1:$E$1013,0))=TRUE,INDEX(Special_products!$A$1:$AL$748,MATCH($G30,Special_products!$E$1:$E$748,0),H$1),INDEX(Magento_products!$A$1:$AJ$1013,MATCH($G30,Magento_products!$E$1:$E$1013,0),H$1)))</f>
        <v>PACREG200016</v>
      </c>
      <c r="I30" s="60" t="str">
        <f t="array" ref="I30">IF(G30=0,D30,IF(ISNA(MATCH($G30,Magento_products!$E$1:$E$1013,0))=TRUE,INDEX(Special_products!$A$1:$AL$748,MATCH($G30,Special_products!$E$1:$E$748,0),I$1),INDEX(Magento_products!$A$1:$AJ$1013,MATCH($G30,Magento_products!$E$1:$E$1013,0),I$1)))</f>
        <v>PAC-MAN Regular</v>
      </c>
      <c r="J30" s="60" t="str">
        <f t="array" ref="J30">IF(G30=0,0,IF(ISNA(MATCH($G30,Magento_products!$E$1:$E$1013,0))=TRUE,INDEX(Special_products!$A$1:$AL$748,MATCH($G30,Special_products!$E$1:$E$748,0),J$1),INDEX(Magento_products!$A$1:$AJ$1013,MATCH($G30,Magento_products!$E$1:$E$1013,0),J$1)))</f>
        <v>PAC</v>
      </c>
      <c r="K30" s="57" t="str">
        <f t="array" ref="K30">IF(ISNA(MATCH($J30,Group!$B$2:$B$100105,0))=TRUE,0,INDEX(Group!$A$2:$FZ$100105,MATCH($J30,Group!$B$2:$B$100105,0),K$1))</f>
        <v>Pacman</v>
      </c>
      <c r="L30" s="58"/>
      <c r="M30" s="61"/>
      <c r="N30" s="62">
        <f t="array" ref="N30">IF(ISNA(MATCH($H30,Magento_products!$B$2:$B$100105,0))=TRUE,0,INDEX(Magento_products!$A$2:$FZ$100105,MATCH($H30,Magento_products!$B$2:$B$100105,0),N$1))</f>
        <v>42556</v>
      </c>
      <c r="O30" s="62"/>
      <c r="P30" s="63">
        <f t="array" ref="P30">IF(ISNA(MATCH($G30,Magento_products!$E$1:$E$1013,0))=TRUE,INDEX(Special_products!$A$1:$AL$748,MATCH($G30,Special_products!$E$1:$E$748,0),P$1),INDEX(Magento_products!$A$1:$AJ$1013,MATCH($G30,Magento_products!$E$1:$E$1013,0),P$1))</f>
        <v>179.99</v>
      </c>
      <c r="Q30" s="64"/>
      <c r="R30" s="65">
        <f t="shared" ref="R30:R31" si="7">IF(P30&gt;0,P30,Q30)</f>
        <v>179.99</v>
      </c>
      <c r="S30" s="66"/>
      <c r="T30" s="66"/>
      <c r="U30" s="66"/>
      <c r="V30" s="66"/>
      <c r="W30" s="66"/>
      <c r="X30" s="66"/>
      <c r="Y30" s="66"/>
      <c r="Z30" s="66"/>
      <c r="AA30" s="66"/>
      <c r="AB30" s="66"/>
      <c r="AC30" s="66"/>
      <c r="AD30" s="66"/>
      <c r="AE30" s="66"/>
      <c r="AF30" s="66"/>
      <c r="AG30" s="66"/>
      <c r="AH30" s="66"/>
      <c r="AI30" s="67"/>
    </row>
    <row r="31" ht="11.25" customHeight="1">
      <c r="A31" s="54" t="s">
        <v>1749</v>
      </c>
      <c r="B31" s="54" t="s">
        <v>1765</v>
      </c>
      <c r="C31" s="55" t="s">
        <v>336</v>
      </c>
      <c r="D31" s="54" t="s">
        <v>1765</v>
      </c>
      <c r="E31" s="57"/>
      <c r="F31" s="58"/>
      <c r="G31" s="59">
        <v>173.0</v>
      </c>
      <c r="H31" s="60" t="str">
        <f t="array" ref="H31">IF(G31=0,0,IF(ISNA(MATCH($G31,Magento_products!$E$1:$E$1013,0))=TRUE,INDEX(Special_products!$A$1:$AL$748,MATCH($G31,Special_products!$E$1:$E$748,0),H$1),INDEX(Magento_products!$A$1:$AJ$1013,MATCH($G31,Magento_products!$E$1:$E$1013,0),H$1)))</f>
        <v>PACEX200016</v>
      </c>
      <c r="I31" s="60" t="str">
        <f t="array" ref="I31">IF(G31=0,D31,IF(ISNA(MATCH($G31,Magento_products!$E$1:$E$1013,0))=TRUE,INDEX(Special_products!$A$1:$AL$748,MATCH($G31,Special_products!$E$1:$E$748,0),I$1),INDEX(Magento_products!$A$1:$AJ$1013,MATCH($G31,Magento_products!$E$1:$E$1013,0),I$1)))</f>
        <v>PAC-MAN Exclusive</v>
      </c>
      <c r="J31" s="60" t="str">
        <f t="array" ref="J31">IF(G31=0,0,IF(ISNA(MATCH($G31,Magento_products!$E$1:$E$1013,0))=TRUE,INDEX(Special_products!$A$1:$AL$748,MATCH($G31,Special_products!$E$1:$E$748,0),J$1),INDEX(Magento_products!$A$1:$AJ$1013,MATCH($G31,Magento_products!$E$1:$E$1013,0),J$1)))</f>
        <v>PAC</v>
      </c>
      <c r="K31" s="57" t="str">
        <f t="array" ref="K31">IF(ISNA(MATCH($J31,Group!$B$2:$B$100105,0))=TRUE,0,INDEX(Group!$A$2:$FZ$100105,MATCH($J31,Group!$B$2:$B$100105,0),K$1))</f>
        <v>Pacman</v>
      </c>
      <c r="L31" s="58"/>
      <c r="M31" s="61"/>
      <c r="N31" s="62">
        <f t="array" ref="N31">IF(ISNA(MATCH($H31,Magento_products!$B$2:$B$100105,0))=TRUE,0,INDEX(Magento_products!$A$2:$FZ$100105,MATCH($H31,Magento_products!$B$2:$B$100105,0),N$1))</f>
        <v>42556</v>
      </c>
      <c r="O31" s="62"/>
      <c r="P31" s="63">
        <f t="array" ref="P31">IF(ISNA(MATCH($G31,Magento_products!$E$1:$E$1013,0))=TRUE,INDEX(Special_products!$A$1:$AL$748,MATCH($G31,Special_products!$E$1:$E$748,0),P$1),INDEX(Magento_products!$A$1:$AJ$1013,MATCH($G31,Magento_products!$E$1:$E$1013,0),P$1))</f>
        <v>199.99</v>
      </c>
      <c r="Q31" s="64"/>
      <c r="R31" s="65">
        <f t="shared" si="7"/>
        <v>199.99</v>
      </c>
      <c r="S31" s="66"/>
      <c r="T31" s="66"/>
      <c r="U31" s="66"/>
      <c r="V31" s="66"/>
      <c r="W31" s="66"/>
      <c r="X31" s="66"/>
      <c r="Y31" s="66"/>
      <c r="Z31" s="66"/>
      <c r="AA31" s="66"/>
      <c r="AB31" s="66"/>
      <c r="AC31" s="66"/>
      <c r="AD31" s="66"/>
      <c r="AE31" s="66"/>
      <c r="AF31" s="66"/>
      <c r="AG31" s="66"/>
      <c r="AH31" s="66"/>
      <c r="AI31" s="67"/>
    </row>
    <row r="32" ht="11.25" customHeight="1">
      <c r="A32" s="54"/>
      <c r="B32" s="54"/>
      <c r="C32" s="55"/>
      <c r="D32" s="54"/>
      <c r="E32" s="57"/>
      <c r="F32" s="58"/>
      <c r="G32" s="59"/>
      <c r="H32" s="60"/>
      <c r="I32" s="60"/>
      <c r="J32" s="60"/>
      <c r="K32" s="57"/>
      <c r="L32" s="58"/>
      <c r="M32" s="61"/>
      <c r="N32" s="62"/>
      <c r="O32" s="62"/>
      <c r="P32" s="63"/>
      <c r="Q32" s="64"/>
      <c r="R32" s="65"/>
      <c r="S32" s="66"/>
      <c r="T32" s="66"/>
      <c r="U32" s="66"/>
      <c r="V32" s="66"/>
      <c r="W32" s="66"/>
      <c r="X32" s="66"/>
      <c r="Y32" s="66"/>
      <c r="Z32" s="66"/>
      <c r="AA32" s="66"/>
      <c r="AB32" s="66"/>
      <c r="AC32" s="66"/>
      <c r="AD32" s="66"/>
      <c r="AE32" s="66"/>
      <c r="AF32" s="66"/>
      <c r="AG32" s="66"/>
      <c r="AH32" s="66"/>
      <c r="AI32" s="67"/>
    </row>
    <row r="33" ht="11.25" customHeight="1">
      <c r="A33" s="54" t="s">
        <v>1749</v>
      </c>
      <c r="B33" s="54" t="s">
        <v>567</v>
      </c>
      <c r="C33" s="55" t="s">
        <v>336</v>
      </c>
      <c r="D33" s="54" t="s">
        <v>1766</v>
      </c>
      <c r="E33" s="57"/>
      <c r="F33" s="58"/>
      <c r="G33" s="59">
        <v>170.0</v>
      </c>
      <c r="H33" s="60" t="str">
        <f t="array" ref="H33">IF(G33=0,0,IF(ISNA(MATCH($G33,Magento_products!$E$1:$E$1013,0))=TRUE,INDEX(Special_products!$A$1:$AL$748,MATCH($G33,Special_products!$E$1:$E$748,0),H$1),INDEX(Magento_products!$A$1:$AJ$1013,MATCH($G33,Magento_products!$E$1:$E$1013,0),H$1)))</f>
        <v>DSARTYREG123098</v>
      </c>
      <c r="I33" s="60" t="str">
        <f t="array" ref="I33">IF(G33=0,D33,IF(ISNA(MATCH($G33,Magento_products!$E$1:$E$1013,0))=TRUE,INDEX(Special_products!$A$1:$AL$748,MATCH($G33,Special_products!$E$1:$E$748,0),I$1),INDEX(Magento_products!$A$1:$AJ$1013,MATCH($G33,Magento_products!$E$1:$E$1013,0),I$1)))</f>
        <v>Artorias The Abysswalker Regular</v>
      </c>
      <c r="J33" s="60" t="str">
        <f t="array" ref="J33">IF(G33=0,0,IF(ISNA(MATCH($G33,Magento_products!$E$1:$E$1013,0))=TRUE,INDEX(Special_products!$A$1:$AL$748,MATCH($G33,Special_products!$E$1:$E$748,0),J$1),INDEX(Magento_products!$A$1:$AJ$1013,MATCH($G33,Magento_products!$E$1:$E$1013,0),J$1)))</f>
        <v>DSART</v>
      </c>
      <c r="K33" s="57" t="str">
        <f t="array" ref="K33">IF(ISNA(MATCH($J33,Group!$B$2:$B$100105,0))=TRUE,0,INDEX(Group!$A$2:$FZ$100105,MATCH($J33,Group!$B$2:$B$100105,0),K$1))</f>
        <v>Artorias resin</v>
      </c>
      <c r="L33" s="69"/>
      <c r="M33" s="61"/>
      <c r="N33" s="62">
        <f t="array" ref="N33">IF(ISNA(MATCH($H33,Magento_products!$B$2:$B$100105,0))=TRUE,0,INDEX(Magento_products!$A$2:$FZ$100105,MATCH($H33,Magento_products!$B$2:$B$100105,0),N$1))</f>
        <v>42535</v>
      </c>
      <c r="O33" s="62"/>
      <c r="P33" s="63">
        <f t="array" ref="P33">IF(ISNA(MATCH($G33,Magento_products!$E$1:$E$1013,0))=TRUE,INDEX(Special_products!$A$1:$AL$748,MATCH($G33,Special_products!$E$1:$E$748,0),P$1),INDEX(Magento_products!$A$1:$AJ$1013,MATCH($G33,Magento_products!$E$1:$E$1013,0),P$1))</f>
        <v>474.99</v>
      </c>
      <c r="Q33" s="64"/>
      <c r="R33" s="65">
        <f t="shared" ref="R33:R34" si="8">IF(P33&gt;0,P33,Q33)</f>
        <v>474.99</v>
      </c>
      <c r="S33" s="66"/>
      <c r="T33" s="66"/>
      <c r="U33" s="66"/>
      <c r="V33" s="66"/>
      <c r="W33" s="66"/>
      <c r="X33" s="66"/>
      <c r="Y33" s="66"/>
      <c r="Z33" s="66"/>
      <c r="AA33" s="66"/>
      <c r="AB33" s="66"/>
      <c r="AC33" s="66"/>
      <c r="AD33" s="66"/>
      <c r="AE33" s="66"/>
      <c r="AF33" s="66"/>
      <c r="AG33" s="66"/>
      <c r="AH33" s="66"/>
      <c r="AI33" s="67"/>
    </row>
    <row r="34" ht="11.25" customHeight="1">
      <c r="A34" s="54" t="s">
        <v>1749</v>
      </c>
      <c r="B34" s="54" t="s">
        <v>567</v>
      </c>
      <c r="C34" s="55" t="s">
        <v>336</v>
      </c>
      <c r="D34" s="54" t="s">
        <v>1766</v>
      </c>
      <c r="E34" s="57"/>
      <c r="F34" s="58"/>
      <c r="G34" s="59">
        <v>171.0</v>
      </c>
      <c r="H34" s="60" t="str">
        <f t="array" ref="H34">IF(G34=0,0,IF(ISNA(MATCH($G34,Magento_products!$E$1:$E$1013,0))=TRUE,INDEX(Special_products!$A$1:$AL$748,MATCH($G34,Special_products!$E$1:$E$748,0),H$1),INDEX(Magento_products!$A$1:$AJ$1013,MATCH($G34,Magento_products!$E$1:$E$1013,0),H$1)))</f>
        <v>DSARTYEX123098</v>
      </c>
      <c r="I34" s="60" t="str">
        <f t="array" ref="I34">IF(G34=0,D34,IF(ISNA(MATCH($G34,Magento_products!$E$1:$E$1013,0))=TRUE,INDEX(Special_products!$A$1:$AL$748,MATCH($G34,Special_products!$E$1:$E$748,0),I$1),INDEX(Magento_products!$A$1:$AJ$1013,MATCH($G34,Magento_products!$E$1:$E$1013,0),I$1)))</f>
        <v>Artorias The Abysswalker Exclusive</v>
      </c>
      <c r="J34" s="60" t="str">
        <f t="array" ref="J34">IF(G34=0,0,IF(ISNA(MATCH($G34,Magento_products!$E$1:$E$1013,0))=TRUE,INDEX(Special_products!$A$1:$AL$748,MATCH($G34,Special_products!$E$1:$E$748,0),J$1),INDEX(Magento_products!$A$1:$AJ$1013,MATCH($G34,Magento_products!$E$1:$E$1013,0),J$1)))</f>
        <v>DSART</v>
      </c>
      <c r="K34" s="57" t="str">
        <f t="array" ref="K34">IF(ISNA(MATCH($J34,Group!$B$2:$B$100105,0))=TRUE,0,INDEX(Group!$A$2:$FZ$100105,MATCH($J34,Group!$B$2:$B$100105,0),K$1))</f>
        <v>Artorias resin</v>
      </c>
      <c r="L34" s="69"/>
      <c r="M34" s="61"/>
      <c r="N34" s="62">
        <f t="array" ref="N34">IF(ISNA(MATCH($H34,Magento_products!$B$2:$B$100105,0))=TRUE,0,INDEX(Magento_products!$A$2:$FZ$100105,MATCH($H34,Magento_products!$B$2:$B$100105,0),N$1))</f>
        <v>42535</v>
      </c>
      <c r="O34" s="62"/>
      <c r="P34" s="63">
        <f t="array" ref="P34">IF(ISNA(MATCH($G34,Magento_products!$E$1:$E$1013,0))=TRUE,INDEX(Special_products!$A$1:$AL$748,MATCH($G34,Special_products!$E$1:$E$748,0),P$1),INDEX(Magento_products!$A$1:$AJ$1013,MATCH($G34,Magento_products!$E$1:$E$1013,0),P$1))</f>
        <v>499.99</v>
      </c>
      <c r="Q34" s="64"/>
      <c r="R34" s="65">
        <f t="shared" si="8"/>
        <v>499.99</v>
      </c>
      <c r="S34" s="66"/>
      <c r="T34" s="66"/>
      <c r="U34" s="66"/>
      <c r="V34" s="66"/>
      <c r="W34" s="66"/>
      <c r="X34" s="66"/>
      <c r="Y34" s="66"/>
      <c r="Z34" s="66"/>
      <c r="AA34" s="66"/>
      <c r="AB34" s="66"/>
      <c r="AC34" s="66"/>
      <c r="AD34" s="66"/>
      <c r="AE34" s="66"/>
      <c r="AF34" s="66"/>
      <c r="AG34" s="66"/>
      <c r="AH34" s="66"/>
      <c r="AI34" s="67"/>
    </row>
    <row r="35" ht="11.25" customHeight="1">
      <c r="A35" s="54"/>
      <c r="B35" s="54"/>
      <c r="C35" s="55"/>
      <c r="D35" s="54"/>
      <c r="E35" s="57"/>
      <c r="F35" s="58"/>
      <c r="G35" s="59"/>
      <c r="H35" s="60"/>
      <c r="I35" s="60"/>
      <c r="J35" s="60"/>
      <c r="K35" s="57"/>
      <c r="L35" s="69"/>
      <c r="M35" s="61"/>
      <c r="N35" s="62"/>
      <c r="O35" s="62"/>
      <c r="P35" s="63"/>
      <c r="Q35" s="64"/>
      <c r="R35" s="65"/>
      <c r="S35" s="66"/>
      <c r="T35" s="66"/>
      <c r="U35" s="66"/>
      <c r="V35" s="66"/>
      <c r="W35" s="66"/>
      <c r="X35" s="66"/>
      <c r="Y35" s="66"/>
      <c r="Z35" s="66"/>
      <c r="AA35" s="66"/>
      <c r="AB35" s="66"/>
      <c r="AC35" s="66"/>
      <c r="AD35" s="66"/>
      <c r="AE35" s="66"/>
      <c r="AF35" s="66"/>
      <c r="AG35" s="66"/>
      <c r="AH35" s="66"/>
      <c r="AI35" s="67"/>
    </row>
    <row r="36" ht="11.25" customHeight="1">
      <c r="A36" s="54" t="s">
        <v>1749</v>
      </c>
      <c r="B36" s="54" t="s">
        <v>567</v>
      </c>
      <c r="C36" s="55" t="s">
        <v>336</v>
      </c>
      <c r="D36" s="54" t="s">
        <v>1767</v>
      </c>
      <c r="E36" s="57"/>
      <c r="F36" s="58"/>
      <c r="G36" s="59">
        <v>178.0</v>
      </c>
      <c r="H36" s="60" t="str">
        <f t="array" ref="H36">IF(G36=0,0,IF(ISNA(MATCH($G36,Magento_products!$E$1:$E$1013,0))=TRUE,INDEX(Special_products!$A$1:$AL$748,MATCH($G36,Special_products!$E$1:$E$748,0),H$1),INDEX(Magento_products!$A$1:$AJ$1013,MATCH($G36,Magento_products!$E$1:$E$1013,0),H$1)))</f>
        <v>DSSIF7262R</v>
      </c>
      <c r="I36" s="60" t="str">
        <f t="array" ref="I36">IF(G36=0,D36,IF(ISNA(MATCH($G36,Magento_products!$E$1:$E$1013,0))=TRUE,INDEX(Special_products!$A$1:$AL$748,MATCH($G36,Special_products!$E$1:$E$748,0),I$1),INDEX(Magento_products!$A$1:$AJ$1013,MATCH($G36,Magento_products!$E$1:$E$1013,0),I$1)))</f>
        <v>The Great Grey Wolf, Sif (Regular)</v>
      </c>
      <c r="J36" s="60" t="str">
        <f t="array" ref="J36">IF(G36=0,0,IF(ISNA(MATCH($G36,Magento_products!$E$1:$E$1013,0))=TRUE,INDEX(Special_products!$A$1:$AL$748,MATCH($G36,Special_products!$E$1:$E$748,0),J$1),INDEX(Magento_products!$A$1:$AJ$1013,MATCH($G36,Magento_products!$E$1:$E$1013,0),J$1)))</f>
        <v>DSSIF</v>
      </c>
      <c r="K36" s="57" t="str">
        <f t="array" ref="K36">IF(ISNA(MATCH($J36,Group!$B$2:$B$100105,0))=TRUE,0,INDEX(Group!$A$2:$FZ$100105,MATCH($J36,Group!$B$2:$B$100105,0),K$1))</f>
        <v>Sif</v>
      </c>
      <c r="L36" s="69"/>
      <c r="M36" s="61"/>
      <c r="N36" s="62">
        <f t="array" ref="N36">IF(ISNA(MATCH($H36,Magento_products!$B$2:$B$100105,0))=TRUE,0,INDEX(Magento_products!$A$2:$FZ$100105,MATCH($H36,Magento_products!$B$2:$B$100105,0),N$1))</f>
        <v>42661</v>
      </c>
      <c r="O36" s="62"/>
      <c r="P36" s="63">
        <f t="array" ref="P36">IF(ISNA(MATCH($G36,Magento_products!$E$1:$E$1013,0))=TRUE,INDEX(Special_products!$A$1:$AL$748,MATCH($G36,Special_products!$E$1:$E$748,0),P$1),INDEX(Magento_products!$A$1:$AJ$1013,MATCH($G36,Magento_products!$E$1:$E$1013,0),P$1))</f>
        <v>529.99</v>
      </c>
      <c r="Q36" s="64"/>
      <c r="R36" s="65">
        <f t="shared" ref="R36:R37" si="9">IF(P36&gt;0,P36,Q36)</f>
        <v>529.99</v>
      </c>
      <c r="S36" s="66"/>
      <c r="T36" s="66"/>
      <c r="U36" s="66"/>
      <c r="V36" s="66"/>
      <c r="W36" s="66"/>
      <c r="X36" s="66"/>
      <c r="Y36" s="66"/>
      <c r="Z36" s="66"/>
      <c r="AA36" s="66"/>
      <c r="AB36" s="66"/>
      <c r="AC36" s="66"/>
      <c r="AD36" s="66"/>
      <c r="AE36" s="66"/>
      <c r="AF36" s="66"/>
      <c r="AG36" s="66"/>
      <c r="AH36" s="66"/>
      <c r="AI36" s="67"/>
    </row>
    <row r="37" ht="11.25" customHeight="1">
      <c r="A37" s="54" t="s">
        <v>1749</v>
      </c>
      <c r="B37" s="54" t="s">
        <v>567</v>
      </c>
      <c r="C37" s="55" t="s">
        <v>336</v>
      </c>
      <c r="D37" s="54" t="s">
        <v>1767</v>
      </c>
      <c r="E37" s="57"/>
      <c r="F37" s="58"/>
      <c r="G37" s="59">
        <v>179.0</v>
      </c>
      <c r="H37" s="60" t="str">
        <f t="array" ref="H37">IF(G37=0,0,IF(ISNA(MATCH($G37,Magento_products!$E$1:$E$1013,0))=TRUE,INDEX(Special_products!$A$1:$AL$748,MATCH($G37,Special_products!$E$1:$E$748,0),H$1),INDEX(Magento_products!$A$1:$AJ$1013,MATCH($G37,Magento_products!$E$1:$E$1013,0),H$1)))</f>
        <v>DSSIF7262X</v>
      </c>
      <c r="I37" s="60" t="str">
        <f t="array" ref="I37">IF(G37=0,D37,IF(ISNA(MATCH($G37,Magento_products!$E$1:$E$1013,0))=TRUE,INDEX(Special_products!$A$1:$AL$748,MATCH($G37,Special_products!$E$1:$E$748,0),I$1),INDEX(Magento_products!$A$1:$AJ$1013,MATCH($G37,Magento_products!$E$1:$E$1013,0),I$1)))</f>
        <v>The Great Grey Wolf, Sif (Exclusive)</v>
      </c>
      <c r="J37" s="60" t="str">
        <f t="array" ref="J37">IF(G37=0,0,IF(ISNA(MATCH($G37,Magento_products!$E$1:$E$1013,0))=TRUE,INDEX(Special_products!$A$1:$AL$748,MATCH($G37,Special_products!$E$1:$E$748,0),J$1),INDEX(Magento_products!$A$1:$AJ$1013,MATCH($G37,Magento_products!$E$1:$E$1013,0),J$1)))</f>
        <v>DSSIF</v>
      </c>
      <c r="K37" s="57" t="str">
        <f t="array" ref="K37">IF(ISNA(MATCH($J37,Group!$B$2:$B$100105,0))=TRUE,0,INDEX(Group!$A$2:$FZ$100105,MATCH($J37,Group!$B$2:$B$100105,0),K$1))</f>
        <v>Sif</v>
      </c>
      <c r="L37" s="69"/>
      <c r="M37" s="61"/>
      <c r="N37" s="62">
        <f t="array" ref="N37">IF(ISNA(MATCH($H37,Magento_products!$B$2:$B$100105,0))=TRUE,0,INDEX(Magento_products!$A$2:$FZ$100105,MATCH($H37,Magento_products!$B$2:$B$100105,0),N$1))</f>
        <v>42661</v>
      </c>
      <c r="O37" s="62"/>
      <c r="P37" s="63">
        <f t="array" ref="P37">IF(ISNA(MATCH($G37,Magento_products!$E$1:$E$1013,0))=TRUE,INDEX(Special_products!$A$1:$AL$748,MATCH($G37,Special_products!$E$1:$E$748,0),P$1),INDEX(Magento_products!$A$1:$AJ$1013,MATCH($G37,Magento_products!$E$1:$E$1013,0),P$1))</f>
        <v>549.99</v>
      </c>
      <c r="Q37" s="64"/>
      <c r="R37" s="65">
        <f t="shared" si="9"/>
        <v>549.99</v>
      </c>
      <c r="S37" s="66"/>
      <c r="T37" s="66"/>
      <c r="U37" s="66"/>
      <c r="V37" s="66"/>
      <c r="W37" s="66"/>
      <c r="X37" s="66"/>
      <c r="Y37" s="66"/>
      <c r="Z37" s="66"/>
      <c r="AA37" s="66"/>
      <c r="AB37" s="66"/>
      <c r="AC37" s="66"/>
      <c r="AD37" s="66"/>
      <c r="AE37" s="66"/>
      <c r="AF37" s="66"/>
      <c r="AG37" s="66"/>
      <c r="AH37" s="66"/>
      <c r="AI37" s="67"/>
    </row>
    <row r="38" ht="11.25" customHeight="1">
      <c r="A38" s="54"/>
      <c r="B38" s="54"/>
      <c r="C38" s="55"/>
      <c r="D38" s="54"/>
      <c r="E38" s="57"/>
      <c r="F38" s="58"/>
      <c r="G38" s="59"/>
      <c r="H38" s="60"/>
      <c r="I38" s="60"/>
      <c r="J38" s="60"/>
      <c r="K38" s="57"/>
      <c r="L38" s="69"/>
      <c r="M38" s="61"/>
      <c r="N38" s="62"/>
      <c r="O38" s="62"/>
      <c r="P38" s="63"/>
      <c r="Q38" s="64"/>
      <c r="R38" s="65"/>
      <c r="S38" s="66"/>
      <c r="T38" s="66"/>
      <c r="U38" s="66"/>
      <c r="V38" s="66"/>
      <c r="W38" s="66"/>
      <c r="X38" s="66"/>
      <c r="Y38" s="66"/>
      <c r="Z38" s="66"/>
      <c r="AA38" s="66"/>
      <c r="AB38" s="66"/>
      <c r="AC38" s="66"/>
      <c r="AD38" s="66"/>
      <c r="AE38" s="66"/>
      <c r="AF38" s="66"/>
      <c r="AG38" s="66"/>
      <c r="AH38" s="66"/>
      <c r="AI38" s="67"/>
    </row>
    <row r="39" ht="11.25" customHeight="1">
      <c r="A39" s="54" t="s">
        <v>1749</v>
      </c>
      <c r="B39" s="54" t="s">
        <v>567</v>
      </c>
      <c r="C39" s="55" t="s">
        <v>336</v>
      </c>
      <c r="D39" s="54" t="s">
        <v>1768</v>
      </c>
      <c r="E39" s="57"/>
      <c r="F39" s="58"/>
      <c r="G39" s="59">
        <v>239.0</v>
      </c>
      <c r="H39" s="60" t="str">
        <f t="array" ref="H39">IF(G39=0,0,IF(ISNA(MATCH($G39,Magento_products!$E$1:$E$1013,0))=TRUE,INDEX(Special_products!$A$1:$AL$748,MATCH($G39,Special_products!$E$1:$E$748,0),H$1),INDEX(Magento_products!$A$1:$AJ$1013,MATCH($G39,Magento_products!$E$1:$E$1013,0),H$1)))</f>
        <v>DSORNR</v>
      </c>
      <c r="I39" s="60" t="str">
        <f t="array" ref="I39">IF(G39=0,D39,IF(ISNA(MATCH($G39,Magento_products!$E$1:$E$1013,0))=TRUE,INDEX(Special_products!$A$1:$AL$748,MATCH($G39,Special_products!$E$1:$E$748,0),I$1),INDEX(Magento_products!$A$1:$AJ$1013,MATCH($G39,Magento_products!$E$1:$E$1013,0),I$1)))</f>
        <v>Dragon Slayer Ornstein (Regular)</v>
      </c>
      <c r="J39" s="60" t="str">
        <f t="array" ref="J39">IF(G39=0,0,IF(ISNA(MATCH($G39,Magento_products!$E$1:$E$1013,0))=TRUE,INDEX(Special_products!$A$1:$AL$748,MATCH($G39,Special_products!$E$1:$E$748,0),J$1),INDEX(Magento_products!$A$1:$AJ$1013,MATCH($G39,Magento_products!$E$1:$E$1013,0),J$1)))</f>
        <v>DSORN</v>
      </c>
      <c r="K39" s="57" t="str">
        <f t="array" ref="K39">IF(ISNA(MATCH($J39,Group!$B$2:$B$100105,0))=TRUE,0,INDEX(Group!$A$2:$FZ$100105,MATCH($J39,Group!$B$2:$B$100105,0),K$1))</f>
        <v>Ornstein </v>
      </c>
      <c r="L39" s="69"/>
      <c r="M39" s="61"/>
      <c r="N39" s="62">
        <f t="array" ref="N39">IF(ISNA(MATCH($H39,Magento_products!$B$2:$B$100105,0))=TRUE,0,INDEX(Magento_products!$A$2:$FZ$100105,MATCH($H39,Magento_products!$B$2:$B$100105,0),N$1))</f>
        <v>43112</v>
      </c>
      <c r="O39" s="62"/>
      <c r="P39" s="63">
        <f t="array" ref="P39">IF(ISNA(MATCH($G39,Magento_products!$E$1:$E$1013,0))=TRUE,INDEX(Special_products!$A$1:$AL$748,MATCH($G39,Special_products!$E$1:$E$748,0),P$1),INDEX(Magento_products!$A$1:$AJ$1013,MATCH($G39,Magento_products!$E$1:$E$1013,0),P$1))</f>
        <v>599.99</v>
      </c>
      <c r="Q39" s="64"/>
      <c r="R39" s="65">
        <f t="shared" ref="R39:R40" si="10">IF(P39&gt;0,P39,Q39)</f>
        <v>599.99</v>
      </c>
      <c r="S39" s="66"/>
      <c r="T39" s="66"/>
      <c r="U39" s="66"/>
      <c r="V39" s="66"/>
      <c r="W39" s="66"/>
      <c r="X39" s="66"/>
      <c r="Y39" s="66"/>
      <c r="Z39" s="66"/>
      <c r="AA39" s="66"/>
      <c r="AB39" s="66"/>
      <c r="AC39" s="66"/>
      <c r="AD39" s="66"/>
      <c r="AE39" s="66"/>
      <c r="AF39" s="66"/>
      <c r="AG39" s="66"/>
      <c r="AH39" s="66"/>
      <c r="AI39" s="67"/>
    </row>
    <row r="40" ht="11.25" customHeight="1">
      <c r="A40" s="54" t="s">
        <v>1749</v>
      </c>
      <c r="B40" s="54" t="s">
        <v>567</v>
      </c>
      <c r="C40" s="55" t="s">
        <v>336</v>
      </c>
      <c r="D40" s="54" t="s">
        <v>1768</v>
      </c>
      <c r="E40" s="57"/>
      <c r="F40" s="58"/>
      <c r="G40" s="59">
        <v>240.0</v>
      </c>
      <c r="H40" s="60" t="str">
        <f t="array" ref="H40">IF(G40=0,0,IF(ISNA(MATCH($G40,Magento_products!$E$1:$E$1013,0))=TRUE,INDEX(Special_products!$A$1:$AL$748,MATCH($G40,Special_products!$E$1:$E$748,0),H$1),INDEX(Magento_products!$A$1:$AJ$1013,MATCH($G40,Magento_products!$E$1:$E$1013,0),H$1)))</f>
        <v>DSORNEX</v>
      </c>
      <c r="I40" s="60" t="str">
        <f t="array" ref="I40">IF(G40=0,D40,IF(ISNA(MATCH($G40,Magento_products!$E$1:$E$1013,0))=TRUE,INDEX(Special_products!$A$1:$AL$748,MATCH($G40,Special_products!$E$1:$E$748,0),I$1),INDEX(Magento_products!$A$1:$AJ$1013,MATCH($G40,Magento_products!$E$1:$E$1013,0),I$1)))</f>
        <v>Dragon Slayer Ornstein (Exclusive)</v>
      </c>
      <c r="J40" s="60" t="str">
        <f t="array" ref="J40">IF(G40=0,0,IF(ISNA(MATCH($G40,Magento_products!$E$1:$E$1013,0))=TRUE,INDEX(Special_products!$A$1:$AL$748,MATCH($G40,Special_products!$E$1:$E$748,0),J$1),INDEX(Magento_products!$A$1:$AJ$1013,MATCH($G40,Magento_products!$E$1:$E$1013,0),J$1)))</f>
        <v>DSORN</v>
      </c>
      <c r="K40" s="57" t="str">
        <f t="array" ref="K40">IF(ISNA(MATCH($J40,Group!$B$2:$B$100105,0))=TRUE,0,INDEX(Group!$A$2:$FZ$100105,MATCH($J40,Group!$B$2:$B$100105,0),K$1))</f>
        <v>Ornstein </v>
      </c>
      <c r="L40" s="69"/>
      <c r="M40" s="61"/>
      <c r="N40" s="62">
        <f t="array" ref="N40">IF(ISNA(MATCH($H40,Magento_products!$B$2:$B$100105,0))=TRUE,0,INDEX(Magento_products!$A$2:$FZ$100105,MATCH($H40,Magento_products!$B$2:$B$100105,0),N$1))</f>
        <v>43112</v>
      </c>
      <c r="O40" s="62"/>
      <c r="P40" s="63">
        <f t="array" ref="P40">IF(ISNA(MATCH($G40,Magento_products!$E$1:$E$1013,0))=TRUE,INDEX(Special_products!$A$1:$AL$748,MATCH($G40,Special_products!$E$1:$E$748,0),P$1),INDEX(Magento_products!$A$1:$AJ$1013,MATCH($G40,Magento_products!$E$1:$E$1013,0),P$1))</f>
        <v>599.99</v>
      </c>
      <c r="Q40" s="64"/>
      <c r="R40" s="65">
        <f t="shared" si="10"/>
        <v>599.99</v>
      </c>
      <c r="S40" s="66"/>
      <c r="T40" s="66"/>
      <c r="U40" s="66"/>
      <c r="V40" s="66"/>
      <c r="W40" s="66"/>
      <c r="X40" s="66"/>
      <c r="Y40" s="66"/>
      <c r="Z40" s="66"/>
      <c r="AA40" s="66"/>
      <c r="AB40" s="66"/>
      <c r="AC40" s="66"/>
      <c r="AD40" s="66"/>
      <c r="AE40" s="66"/>
      <c r="AF40" s="66"/>
      <c r="AG40" s="66"/>
      <c r="AH40" s="66"/>
      <c r="AI40" s="67"/>
    </row>
    <row r="41" ht="11.25" customHeight="1">
      <c r="A41" s="54"/>
      <c r="B41" s="54"/>
      <c r="C41" s="55"/>
      <c r="D41" s="54"/>
      <c r="E41" s="57"/>
      <c r="F41" s="58"/>
      <c r="G41" s="59"/>
      <c r="H41" s="60"/>
      <c r="I41" s="60"/>
      <c r="J41" s="60"/>
      <c r="K41" s="57"/>
      <c r="L41" s="69"/>
      <c r="M41" s="61"/>
      <c r="N41" s="62"/>
      <c r="O41" s="62"/>
      <c r="P41" s="63"/>
      <c r="Q41" s="64"/>
      <c r="R41" s="65"/>
      <c r="S41" s="66"/>
      <c r="T41" s="66"/>
      <c r="U41" s="66"/>
      <c r="V41" s="66"/>
      <c r="W41" s="66"/>
      <c r="X41" s="66"/>
      <c r="Y41" s="66"/>
      <c r="Z41" s="66"/>
      <c r="AA41" s="66"/>
      <c r="AB41" s="66"/>
      <c r="AC41" s="66"/>
      <c r="AD41" s="66"/>
      <c r="AE41" s="66"/>
      <c r="AF41" s="66"/>
      <c r="AG41" s="66"/>
      <c r="AH41" s="66"/>
      <c r="AI41" s="67"/>
    </row>
    <row r="42" ht="11.25" customHeight="1">
      <c r="A42" s="54" t="s">
        <v>1749</v>
      </c>
      <c r="B42" s="54" t="s">
        <v>567</v>
      </c>
      <c r="C42" s="55" t="s">
        <v>336</v>
      </c>
      <c r="D42" s="54" t="s">
        <v>1769</v>
      </c>
      <c r="E42" s="57"/>
      <c r="F42" s="58"/>
      <c r="G42" s="59">
        <v>193.0</v>
      </c>
      <c r="H42" s="60" t="str">
        <f t="array" ref="H42">IF(G42=0,0,IF(ISNA(MATCH($G42,Magento_products!$E$1:$E$1013,0))=TRUE,INDEX(Special_products!$A$1:$AL$748,MATCH($G42,Special_products!$E$1:$E$748,0),H$1),INDEX(Magento_products!$A$1:$AJ$1013,MATCH($G42,Magento_products!$E$1:$E$1013,0),H$1)))</f>
        <v>SOLREG</v>
      </c>
      <c r="I42" s="60" t="str">
        <f t="array" ref="I42">IF(G42=0,D42,IF(ISNA(MATCH($G42,Magento_products!$E$1:$E$1013,0))=TRUE,INDEX(Special_products!$A$1:$AL$748,MATCH($G42,Special_products!$E$1:$E$748,0),I$1),INDEX(Magento_products!$A$1:$AJ$1013,MATCH($G42,Magento_products!$E$1:$E$1013,0),I$1)))</f>
        <v>Solaire of Astora (Regular)</v>
      </c>
      <c r="J42" s="60" t="str">
        <f t="array" ref="J42">IF(G42=0,0,IF(ISNA(MATCH($G42,Magento_products!$E$1:$E$1013,0))=TRUE,INDEX(Special_products!$A$1:$AL$748,MATCH($G42,Special_products!$E$1:$E$748,0),J$1),INDEX(Magento_products!$A$1:$AJ$1013,MATCH($G42,Magento_products!$E$1:$E$1013,0),J$1)))</f>
        <v>SOLR</v>
      </c>
      <c r="K42" s="57" t="str">
        <f t="array" ref="K42">IF(ISNA(MATCH($J42,Group!$B$2:$B$100105,0))=TRUE,0,INDEX(Group!$A$2:$FZ$100105,MATCH($J42,Group!$B$2:$B$100105,0),K$1))</f>
        <v>Solaire resin</v>
      </c>
      <c r="L42" s="69"/>
      <c r="M42" s="61"/>
      <c r="N42" s="62">
        <f t="array" ref="N42">IF(ISNA(MATCH($H42,Magento_products!$B$2:$B$100105,0))=TRUE,0,INDEX(Magento_products!$A$2:$FZ$100105,MATCH($H42,Magento_products!$B$2:$B$100105,0),N$1))</f>
        <v>42815</v>
      </c>
      <c r="O42" s="62"/>
      <c r="P42" s="63">
        <f t="array" ref="P42">IF(ISNA(MATCH($G42,Magento_products!$E$1:$E$1013,0))=TRUE,INDEX(Special_products!$A$1:$AL$748,MATCH($G42,Special_products!$E$1:$E$748,0),P$1),INDEX(Magento_products!$A$1:$AJ$1013,MATCH($G42,Magento_products!$E$1:$E$1013,0),P$1))</f>
        <v>294.99</v>
      </c>
      <c r="Q42" s="64"/>
      <c r="R42" s="65">
        <f t="shared" ref="R42:R45" si="11">IF(P42&gt;0,P42,Q42)</f>
        <v>294.99</v>
      </c>
      <c r="S42" s="66"/>
      <c r="T42" s="66"/>
      <c r="U42" s="66"/>
      <c r="V42" s="66"/>
      <c r="W42" s="66"/>
      <c r="X42" s="66"/>
      <c r="Y42" s="66"/>
      <c r="Z42" s="66"/>
      <c r="AA42" s="66"/>
      <c r="AB42" s="66"/>
      <c r="AC42" s="66"/>
      <c r="AD42" s="66"/>
      <c r="AE42" s="66"/>
      <c r="AF42" s="66"/>
      <c r="AG42" s="66"/>
      <c r="AH42" s="66"/>
      <c r="AI42" s="67"/>
    </row>
    <row r="43" ht="11.25" customHeight="1">
      <c r="A43" s="54" t="s">
        <v>1749</v>
      </c>
      <c r="B43" s="54" t="s">
        <v>567</v>
      </c>
      <c r="C43" s="55" t="s">
        <v>336</v>
      </c>
      <c r="D43" s="54" t="s">
        <v>1769</v>
      </c>
      <c r="E43" s="57"/>
      <c r="F43" s="58"/>
      <c r="G43" s="59">
        <v>194.0</v>
      </c>
      <c r="H43" s="60" t="str">
        <f t="array" ref="H43">IF(G43=0,0,IF(ISNA(MATCH($G43,Magento_products!$E$1:$E$1013,0))=TRUE,INDEX(Special_products!$A$1:$AL$748,MATCH($G43,Special_products!$E$1:$E$748,0),H$1),INDEX(Magento_products!$A$1:$AJ$1013,MATCH($G43,Magento_products!$E$1:$E$1013,0),H$1)))</f>
        <v>SOLEX</v>
      </c>
      <c r="I43" s="60" t="str">
        <f t="array" ref="I43">IF(G43=0,D43,IF(ISNA(MATCH($G43,Magento_products!$E$1:$E$1013,0))=TRUE,INDEX(Special_products!$A$1:$AL$748,MATCH($G43,Special_products!$E$1:$E$748,0),I$1),INDEX(Magento_products!$A$1:$AJ$1013,MATCH($G43,Magento_products!$E$1:$E$1013,0),I$1)))</f>
        <v>Solaire of Astora (Exclusive)</v>
      </c>
      <c r="J43" s="60" t="str">
        <f t="array" ref="J43">IF(G43=0,0,IF(ISNA(MATCH($G43,Magento_products!$E$1:$E$1013,0))=TRUE,INDEX(Special_products!$A$1:$AL$748,MATCH($G43,Special_products!$E$1:$E$748,0),J$1),INDEX(Magento_products!$A$1:$AJ$1013,MATCH($G43,Magento_products!$E$1:$E$1013,0),J$1)))</f>
        <v>SOLR</v>
      </c>
      <c r="K43" s="57" t="str">
        <f t="array" ref="K43">IF(ISNA(MATCH($J43,Group!$B$2:$B$100105,0))=TRUE,0,INDEX(Group!$A$2:$FZ$100105,MATCH($J43,Group!$B$2:$B$100105,0),K$1))</f>
        <v>Solaire resin</v>
      </c>
      <c r="L43" s="69"/>
      <c r="M43" s="61"/>
      <c r="N43" s="62">
        <f t="array" ref="N43">IF(ISNA(MATCH($H43,Magento_products!$B$2:$B$100105,0))=TRUE,0,INDEX(Magento_products!$A$2:$FZ$100105,MATCH($H43,Magento_products!$B$2:$B$100105,0),N$1))</f>
        <v>42815</v>
      </c>
      <c r="O43" s="62"/>
      <c r="P43" s="63">
        <f t="array" ref="P43">IF(ISNA(MATCH($G43,Magento_products!$E$1:$E$1013,0))=TRUE,INDEX(Special_products!$A$1:$AL$748,MATCH($G43,Special_products!$E$1:$E$748,0),P$1),INDEX(Magento_products!$A$1:$AJ$1013,MATCH($G43,Magento_products!$E$1:$E$1013,0),P$1))</f>
        <v>344.99</v>
      </c>
      <c r="Q43" s="64"/>
      <c r="R43" s="65">
        <f t="shared" si="11"/>
        <v>344.99</v>
      </c>
      <c r="S43" s="66"/>
      <c r="T43" s="66"/>
      <c r="U43" s="66"/>
      <c r="V43" s="66"/>
      <c r="W43" s="66"/>
      <c r="X43" s="66"/>
      <c r="Y43" s="66"/>
      <c r="Z43" s="66"/>
      <c r="AA43" s="66"/>
      <c r="AB43" s="66"/>
      <c r="AC43" s="66"/>
      <c r="AD43" s="66"/>
      <c r="AE43" s="66"/>
      <c r="AF43" s="66"/>
      <c r="AG43" s="66"/>
      <c r="AH43" s="66"/>
      <c r="AI43" s="67"/>
    </row>
    <row r="44" ht="11.25" customHeight="1">
      <c r="A44" s="54" t="s">
        <v>1749</v>
      </c>
      <c r="B44" s="54" t="s">
        <v>567</v>
      </c>
      <c r="C44" s="55" t="s">
        <v>336</v>
      </c>
      <c r="D44" s="54" t="s">
        <v>1769</v>
      </c>
      <c r="E44" s="57"/>
      <c r="F44" s="58"/>
      <c r="G44" s="59">
        <v>195.0</v>
      </c>
      <c r="H44" s="60" t="str">
        <f t="array" ref="H44">IF(G44=0,0,IF(ISNA(MATCH($G44,Magento_products!$E$1:$E$1013,0))=TRUE,INDEX(Special_products!$A$1:$AL$748,MATCH($G44,Special_products!$E$1:$E$748,0),H$1),INDEX(Magento_products!$A$1:$AJ$1013,MATCH($G44,Magento_products!$E$1:$E$1013,0),H$1)))</f>
        <v>SOLPTS</v>
      </c>
      <c r="I44" s="60" t="str">
        <f t="array" ref="I44">IF(G44=0,D44,IF(ISNA(MATCH($G44,Magento_products!$E$1:$E$1013,0))=TRUE,INDEX(Special_products!$A$1:$AL$748,MATCH($G44,Special_products!$E$1:$E$748,0),I$1),INDEX(Magento_products!$A$1:$AJ$1013,MATCH($G44,Magento_products!$E$1:$E$1013,0),I$1)))</f>
        <v>Solaire of Astora Praise The Sun Edition</v>
      </c>
      <c r="J44" s="60" t="str">
        <f t="array" ref="J44">IF(G44=0,0,IF(ISNA(MATCH($G44,Magento_products!$E$1:$E$1013,0))=TRUE,INDEX(Special_products!$A$1:$AL$748,MATCH($G44,Special_products!$E$1:$E$748,0),J$1),INDEX(Magento_products!$A$1:$AJ$1013,MATCH($G44,Magento_products!$E$1:$E$1013,0),J$1)))</f>
        <v>SOLR</v>
      </c>
      <c r="K44" s="57" t="str">
        <f t="array" ref="K44">IF(ISNA(MATCH($J44,Group!$B$2:$B$100105,0))=TRUE,0,INDEX(Group!$A$2:$FZ$100105,MATCH($J44,Group!$B$2:$B$100105,0),K$1))</f>
        <v>Solaire resin</v>
      </c>
      <c r="L44" s="69"/>
      <c r="M44" s="61"/>
      <c r="N44" s="62">
        <f t="array" ref="N44">IF(ISNA(MATCH($H44,Magento_products!$B$2:$B$100105,0))=TRUE,0,INDEX(Magento_products!$A$2:$FZ$100105,MATCH($H44,Magento_products!$B$2:$B$100105,0),N$1))</f>
        <v>42815</v>
      </c>
      <c r="O44" s="62"/>
      <c r="P44" s="63">
        <f t="array" ref="P44">IF(ISNA(MATCH($G44,Magento_products!$E$1:$E$1013,0))=TRUE,INDEX(Special_products!$A$1:$AL$748,MATCH($G44,Special_products!$E$1:$E$748,0),P$1),INDEX(Magento_products!$A$1:$AJ$1013,MATCH($G44,Magento_products!$E$1:$E$1013,0),P$1))</f>
        <v>369.99</v>
      </c>
      <c r="Q44" s="64"/>
      <c r="R44" s="65">
        <f t="shared" si="11"/>
        <v>369.99</v>
      </c>
      <c r="S44" s="66"/>
      <c r="T44" s="66"/>
      <c r="U44" s="66"/>
      <c r="V44" s="66"/>
      <c r="W44" s="66"/>
      <c r="X44" s="66"/>
      <c r="Y44" s="66"/>
      <c r="Z44" s="66"/>
      <c r="AA44" s="66"/>
      <c r="AB44" s="66"/>
      <c r="AC44" s="66"/>
      <c r="AD44" s="66"/>
      <c r="AE44" s="66"/>
      <c r="AF44" s="66"/>
      <c r="AG44" s="66"/>
      <c r="AH44" s="66"/>
      <c r="AI44" s="67"/>
    </row>
    <row r="45" ht="11.25" customHeight="1">
      <c r="A45" s="54" t="s">
        <v>1749</v>
      </c>
      <c r="B45" s="54" t="s">
        <v>567</v>
      </c>
      <c r="C45" s="55" t="s">
        <v>336</v>
      </c>
      <c r="D45" s="54" t="s">
        <v>1769</v>
      </c>
      <c r="E45" s="57"/>
      <c r="F45" s="58"/>
      <c r="G45" s="59">
        <v>196.0</v>
      </c>
      <c r="H45" s="60" t="str">
        <f t="array" ref="H45">IF(G45=0,0,IF(ISNA(MATCH($G45,Magento_products!$E$1:$E$1013,0))=TRUE,INDEX(Special_products!$A$1:$AL$748,MATCH($G45,Special_products!$E$1:$E$748,0),H$1),INDEX(Magento_products!$A$1:$AJ$1013,MATCH($G45,Magento_products!$E$1:$E$1013,0),H$1)))</f>
        <v>SOLSUP</v>
      </c>
      <c r="I45" s="60" t="str">
        <f t="array" ref="I45">IF(G45=0,D45,IF(ISNA(MATCH($G45,Magento_products!$E$1:$E$1013,0))=TRUE,INDEX(Special_products!$A$1:$AL$748,MATCH($G45,Special_products!$E$1:$E$748,0),I$1),INDEX(Magento_products!$A$1:$AJ$1013,MATCH($G45,Magento_products!$E$1:$E$1013,0),I$1)))</f>
        <v>Solaire of Astora Jolly Cooperation Super Combo Edition</v>
      </c>
      <c r="J45" s="60" t="str">
        <f t="array" ref="J45">IF(G45=0,0,IF(ISNA(MATCH($G45,Magento_products!$E$1:$E$1013,0))=TRUE,INDEX(Special_products!$A$1:$AL$748,MATCH($G45,Special_products!$E$1:$E$748,0),J$1),INDEX(Magento_products!$A$1:$AJ$1013,MATCH($G45,Magento_products!$E$1:$E$1013,0),J$1)))</f>
        <v>SOLR</v>
      </c>
      <c r="K45" s="57" t="str">
        <f t="array" ref="K45">IF(ISNA(MATCH($J45,Group!$B$2:$B$100105,0))=TRUE,0,INDEX(Group!$A$2:$FZ$100105,MATCH($J45,Group!$B$2:$B$100105,0),K$1))</f>
        <v>Solaire resin</v>
      </c>
      <c r="L45" s="69"/>
      <c r="M45" s="61"/>
      <c r="N45" s="62">
        <f t="array" ref="N45">IF(ISNA(MATCH($H45,Magento_products!$B$2:$B$100105,0))=TRUE,0,INDEX(Magento_products!$A$2:$FZ$100105,MATCH($H45,Magento_products!$B$2:$B$100105,0),N$1))</f>
        <v>42815</v>
      </c>
      <c r="O45" s="62"/>
      <c r="P45" s="63">
        <f t="array" ref="P45">IF(ISNA(MATCH($G45,Magento_products!$E$1:$E$1013,0))=TRUE,INDEX(Special_products!$A$1:$AL$748,MATCH($G45,Special_products!$E$1:$E$748,0),P$1),INDEX(Magento_products!$A$1:$AJ$1013,MATCH($G45,Magento_products!$E$1:$E$1013,0),P$1))</f>
        <v>639.99</v>
      </c>
      <c r="Q45" s="64"/>
      <c r="R45" s="65">
        <f t="shared" si="11"/>
        <v>639.99</v>
      </c>
      <c r="S45" s="66"/>
      <c r="T45" s="66"/>
      <c r="U45" s="66"/>
      <c r="V45" s="66"/>
      <c r="W45" s="66"/>
      <c r="X45" s="66"/>
      <c r="Y45" s="66"/>
      <c r="Z45" s="66"/>
      <c r="AA45" s="66"/>
      <c r="AB45" s="66"/>
      <c r="AC45" s="66"/>
      <c r="AD45" s="66"/>
      <c r="AE45" s="66"/>
      <c r="AF45" s="66"/>
      <c r="AG45" s="66"/>
      <c r="AH45" s="66"/>
      <c r="AI45" s="67"/>
    </row>
    <row r="46" ht="11.25" customHeight="1">
      <c r="A46" s="54"/>
      <c r="B46" s="54"/>
      <c r="C46" s="55"/>
      <c r="D46" s="54"/>
      <c r="E46" s="57"/>
      <c r="F46" s="58"/>
      <c r="G46" s="59"/>
      <c r="H46" s="60"/>
      <c r="I46" s="60"/>
      <c r="J46" s="60"/>
      <c r="K46" s="57"/>
      <c r="L46" s="69"/>
      <c r="M46" s="61"/>
      <c r="N46" s="62"/>
      <c r="O46" s="62"/>
      <c r="P46" s="63"/>
      <c r="Q46" s="64"/>
      <c r="R46" s="65"/>
      <c r="S46" s="66"/>
      <c r="T46" s="66"/>
      <c r="U46" s="66"/>
      <c r="V46" s="66"/>
      <c r="W46" s="66"/>
      <c r="X46" s="66"/>
      <c r="Y46" s="66"/>
      <c r="Z46" s="66"/>
      <c r="AA46" s="66"/>
      <c r="AB46" s="66"/>
      <c r="AC46" s="66"/>
      <c r="AD46" s="66"/>
      <c r="AE46" s="66"/>
      <c r="AF46" s="66"/>
      <c r="AG46" s="66"/>
      <c r="AH46" s="66"/>
      <c r="AI46" s="67"/>
    </row>
    <row r="47" ht="11.25" customHeight="1">
      <c r="A47" s="54" t="s">
        <v>1749</v>
      </c>
      <c r="B47" s="54" t="s">
        <v>567</v>
      </c>
      <c r="C47" s="55" t="s">
        <v>336</v>
      </c>
      <c r="D47" s="54" t="s">
        <v>1770</v>
      </c>
      <c r="E47" s="57"/>
      <c r="F47" s="58"/>
      <c r="G47" s="59">
        <v>389.0</v>
      </c>
      <c r="H47" s="60" t="str">
        <f t="array" ref="H47">IF(G47=0,0,IF(ISNA(MATCH($G47,Magento_products!$E$1:$E$1013,0))=TRUE,INDEX(Special_products!$A$1:$AL$748,MATCH($G47,Special_products!$E$1:$E$748,0),H$1),INDEX(Magento_products!$A$1:$AJ$1013,MATCH($G47,Magento_products!$E$1:$E$1013,0),H$1)))</f>
        <v>DSARTLSBEX</v>
      </c>
      <c r="I47" s="60" t="str">
        <f t="array" ref="I47">IF(G47=0,D47,IF(ISNA(MATCH($G47,Magento_products!$E$1:$E$1013,0))=TRUE,INDEX(Special_products!$A$1:$AL$748,MATCH($G47,Special_products!$E$1:$E$748,0),I$1),INDEX(Magento_products!$A$1:$AJ$1013,MATCH($G47,Magento_products!$E$1:$E$1013,0),I$1)))</f>
        <v>Dark Souls – Artorias the Abysswalker Life-Size Bust Exclusive Edition</v>
      </c>
      <c r="J47" s="60" t="str">
        <f t="array" ref="J47">IF(G47=0,0,IF(ISNA(MATCH($G47,Magento_products!$E$1:$E$1013,0))=TRUE,INDEX(Special_products!$A$1:$AL$748,MATCH($G47,Special_products!$E$1:$E$748,0),J$1),INDEX(Magento_products!$A$1:$AJ$1013,MATCH($G47,Magento_products!$E$1:$E$1013,0),J$1)))</f>
        <v>DSARTLSB</v>
      </c>
      <c r="K47" s="57" t="str">
        <f t="array" ref="K47">IF(ISNA(MATCH($J47,Group!$B$2:$B$100105,0))=TRUE,0,INDEX(Group!$A$2:$FZ$100105,MATCH($J47,Group!$B$2:$B$100105,0),K$1))</f>
        <v>Artorias Life size bust</v>
      </c>
      <c r="L47" s="69"/>
      <c r="M47" s="61"/>
      <c r="N47" s="62">
        <f t="array" ref="N47">IF(ISNA(MATCH($H47,Magento_products!$B$2:$B$100105,0))=TRUE,0,INDEX(Magento_products!$A$2:$FZ$100105,MATCH($H47,Magento_products!$B$2:$B$100105,0),N$1))</f>
        <v>43616</v>
      </c>
      <c r="O47" s="62"/>
      <c r="P47" s="63">
        <f t="array" ref="P47">IF(ISNA(MATCH($G47,Magento_products!$E$1:$E$1013,0))=TRUE,INDEX(Special_products!$A$1:$AL$748,MATCH($G47,Special_products!$E$1:$E$748,0),P$1),INDEX(Magento_products!$A$1:$AJ$1013,MATCH($G47,Magento_products!$E$1:$E$1013,0),P$1))</f>
        <v>674.99</v>
      </c>
      <c r="Q47" s="64"/>
      <c r="R47" s="65">
        <f t="shared" ref="R47:R50" si="12">IF(P47&gt;0,P47,Q47)</f>
        <v>674.99</v>
      </c>
      <c r="S47" s="66"/>
      <c r="T47" s="66"/>
      <c r="U47" s="66"/>
      <c r="V47" s="66"/>
      <c r="W47" s="66"/>
      <c r="X47" s="66"/>
      <c r="Y47" s="66"/>
      <c r="Z47" s="66"/>
      <c r="AA47" s="66"/>
      <c r="AB47" s="66"/>
      <c r="AC47" s="66"/>
      <c r="AD47" s="66"/>
      <c r="AE47" s="66"/>
      <c r="AF47" s="66"/>
      <c r="AG47" s="66"/>
      <c r="AH47" s="66"/>
      <c r="AI47" s="67"/>
    </row>
    <row r="48" ht="11.25" customHeight="1">
      <c r="A48" s="54" t="s">
        <v>1749</v>
      </c>
      <c r="B48" s="54" t="s">
        <v>567</v>
      </c>
      <c r="C48" s="55" t="s">
        <v>336</v>
      </c>
      <c r="D48" s="54" t="s">
        <v>1770</v>
      </c>
      <c r="E48" s="57"/>
      <c r="F48" s="58"/>
      <c r="G48" s="59">
        <v>388.0</v>
      </c>
      <c r="H48" s="60" t="str">
        <f t="array" ref="H48">IF(G48=0,0,IF(ISNA(MATCH($G48,Magento_products!$E$1:$E$1013,0))=TRUE,INDEX(Special_products!$A$1:$AL$748,MATCH($G48,Special_products!$E$1:$E$748,0),H$1),INDEX(Magento_products!$A$1:$AJ$1013,MATCH($G48,Magento_products!$E$1:$E$1013,0),H$1)))</f>
        <v>DSARTLSBST</v>
      </c>
      <c r="I48" s="60" t="str">
        <f t="array" ref="I48">IF(G48=0,D48,IF(ISNA(MATCH($G48,Magento_products!$E$1:$E$1013,0))=TRUE,INDEX(Special_products!$A$1:$AL$748,MATCH($G48,Special_products!$E$1:$E$748,0),I$1),INDEX(Magento_products!$A$1:$AJ$1013,MATCH($G48,Magento_products!$E$1:$E$1013,0),I$1)))</f>
        <v>Dark Souls – Artorias the Abysswalker Life-Size Bust Standard Edition</v>
      </c>
      <c r="J48" s="60" t="str">
        <f t="array" ref="J48">IF(G48=0,0,IF(ISNA(MATCH($G48,Magento_products!$E$1:$E$1013,0))=TRUE,INDEX(Special_products!$A$1:$AL$748,MATCH($G48,Special_products!$E$1:$E$748,0),J$1),INDEX(Magento_products!$A$1:$AJ$1013,MATCH($G48,Magento_products!$E$1:$E$1013,0),J$1)))</f>
        <v>DSARTLSB</v>
      </c>
      <c r="K48" s="57" t="str">
        <f t="array" ref="K48">IF(ISNA(MATCH($J48,Group!$B$2:$B$100105,0))=TRUE,0,INDEX(Group!$A$2:$FZ$100105,MATCH($J48,Group!$B$2:$B$100105,0),K$1))</f>
        <v>Artorias Life size bust</v>
      </c>
      <c r="L48" s="69"/>
      <c r="M48" s="61"/>
      <c r="N48" s="62">
        <f t="array" ref="N48">IF(ISNA(MATCH($H48,Magento_products!$B$2:$B$100105,0))=TRUE,0,INDEX(Magento_products!$A$2:$FZ$100105,MATCH($H48,Magento_products!$B$2:$B$100105,0),N$1))</f>
        <v>43616</v>
      </c>
      <c r="O48" s="62"/>
      <c r="P48" s="63">
        <f t="array" ref="P48">IF(ISNA(MATCH($G48,Magento_products!$E$1:$E$1013,0))=TRUE,INDEX(Special_products!$A$1:$AL$748,MATCH($G48,Special_products!$E$1:$E$748,0),P$1),INDEX(Magento_products!$A$1:$AJ$1013,MATCH($G48,Magento_products!$E$1:$E$1013,0),P$1))</f>
        <v>674.99</v>
      </c>
      <c r="Q48" s="64"/>
      <c r="R48" s="65">
        <f t="shared" si="12"/>
        <v>674.99</v>
      </c>
      <c r="S48" s="66"/>
      <c r="T48" s="66"/>
      <c r="U48" s="66"/>
      <c r="V48" s="66"/>
      <c r="W48" s="66"/>
      <c r="X48" s="66"/>
      <c r="Y48" s="66"/>
      <c r="Z48" s="66"/>
      <c r="AA48" s="66"/>
      <c r="AB48" s="66"/>
      <c r="AC48" s="66"/>
      <c r="AD48" s="66"/>
      <c r="AE48" s="66"/>
      <c r="AF48" s="66"/>
      <c r="AG48" s="66"/>
      <c r="AH48" s="66"/>
      <c r="AI48" s="67"/>
    </row>
    <row r="49" ht="11.25" customHeight="1">
      <c r="A49" s="54" t="s">
        <v>1749</v>
      </c>
      <c r="B49" s="54" t="s">
        <v>567</v>
      </c>
      <c r="C49" s="55" t="s">
        <v>336</v>
      </c>
      <c r="D49" s="54" t="s">
        <v>1770</v>
      </c>
      <c r="E49" s="57"/>
      <c r="F49" s="58"/>
      <c r="G49" s="59">
        <v>387.0</v>
      </c>
      <c r="H49" s="60" t="str">
        <f t="array" ref="H49">IF(G49=0,0,IF(ISNA(MATCH($G49,Magento_products!$E$1:$E$1013,0))=TRUE,INDEX(Special_products!$A$1:$AL$748,MATCH($G49,Special_products!$E$1:$E$748,0),H$1),INDEX(Magento_products!$A$1:$AJ$1013,MATCH($G49,Magento_products!$E$1:$E$1013,0),H$1)))</f>
        <v>DSARTGSBEX</v>
      </c>
      <c r="I49" s="60" t="str">
        <f t="array" ref="I49">IF(G49=0,D49,IF(ISNA(MATCH($G49,Magento_products!$E$1:$E$1013,0))=TRUE,INDEX(Special_products!$A$1:$AL$748,MATCH($G49,Special_products!$E$1:$E$748,0),I$1),INDEX(Magento_products!$A$1:$AJ$1013,MATCH($G49,Magento_products!$E$1:$E$1013,0),I$1)))</f>
        <v>Dark Souls – Artorias the Abysswalker Grand Scale Bust Exclusive Edition</v>
      </c>
      <c r="J49" s="60" t="str">
        <f t="array" ref="J49">IF(G49=0,0,IF(ISNA(MATCH($G49,Magento_products!$E$1:$E$1013,0))=TRUE,INDEX(Special_products!$A$1:$AL$748,MATCH($G49,Special_products!$E$1:$E$748,0),J$1),INDEX(Magento_products!$A$1:$AJ$1013,MATCH($G49,Magento_products!$E$1:$E$1013,0),J$1)))</f>
        <v>DSARTGSB</v>
      </c>
      <c r="K49" s="57" t="str">
        <f t="array" ref="K49">IF(ISNA(MATCH($J49,Group!$B$2:$B$100105,0))=TRUE,0,INDEX(Group!$A$2:$FZ$100105,MATCH($J49,Group!$B$2:$B$100105,0),K$1))</f>
        <v>Artorias Grand scale bust</v>
      </c>
      <c r="L49" s="69"/>
      <c r="M49" s="61"/>
      <c r="N49" s="62">
        <f t="array" ref="N49">IF(ISNA(MATCH($H49,Magento_products!$B$2:$B$100105,0))=TRUE,0,INDEX(Magento_products!$A$2:$FZ$100105,MATCH($H49,Magento_products!$B$2:$B$100105,0),N$1))</f>
        <v>43616</v>
      </c>
      <c r="O49" s="62"/>
      <c r="P49" s="63">
        <f t="array" ref="P49">IF(ISNA(MATCH($G49,Magento_products!$E$1:$E$1013,0))=TRUE,INDEX(Special_products!$A$1:$AL$748,MATCH($G49,Special_products!$E$1:$E$748,0),P$1),INDEX(Magento_products!$A$1:$AJ$1013,MATCH($G49,Magento_products!$E$1:$E$1013,0),P$1))</f>
        <v>274.99</v>
      </c>
      <c r="Q49" s="64"/>
      <c r="R49" s="65">
        <f t="shared" si="12"/>
        <v>274.99</v>
      </c>
      <c r="S49" s="66"/>
      <c r="T49" s="66"/>
      <c r="U49" s="66"/>
      <c r="V49" s="66"/>
      <c r="W49" s="66"/>
      <c r="X49" s="66"/>
      <c r="Y49" s="66"/>
      <c r="Z49" s="66"/>
      <c r="AA49" s="66"/>
      <c r="AB49" s="66"/>
      <c r="AC49" s="66"/>
      <c r="AD49" s="66"/>
      <c r="AE49" s="66"/>
      <c r="AF49" s="66"/>
      <c r="AG49" s="66"/>
      <c r="AH49" s="66"/>
      <c r="AI49" s="67"/>
    </row>
    <row r="50" ht="11.25" customHeight="1">
      <c r="A50" s="54" t="s">
        <v>1749</v>
      </c>
      <c r="B50" s="54" t="s">
        <v>567</v>
      </c>
      <c r="C50" s="55" t="s">
        <v>336</v>
      </c>
      <c r="D50" s="54" t="s">
        <v>1770</v>
      </c>
      <c r="E50" s="57"/>
      <c r="F50" s="58"/>
      <c r="G50" s="59">
        <v>386.0</v>
      </c>
      <c r="H50" s="60" t="str">
        <f t="array" ref="H50">IF(G50=0,0,IF(ISNA(MATCH($G50,Magento_products!$E$1:$E$1013,0))=TRUE,INDEX(Special_products!$A$1:$AL$748,MATCH($G50,Special_products!$E$1:$E$748,0),H$1),INDEX(Magento_products!$A$1:$AJ$1013,MATCH($G50,Magento_products!$E$1:$E$1013,0),H$1)))</f>
        <v>DSARTGSBST</v>
      </c>
      <c r="I50" s="60" t="str">
        <f t="array" ref="I50">IF(G50=0,D50,IF(ISNA(MATCH($G50,Magento_products!$E$1:$E$1013,0))=TRUE,INDEX(Special_products!$A$1:$AL$748,MATCH($G50,Special_products!$E$1:$E$748,0),I$1),INDEX(Magento_products!$A$1:$AJ$1013,MATCH($G50,Magento_products!$E$1:$E$1013,0),I$1)))</f>
        <v>Dark Souls – Artorias the Abysswalker Grand Scale Bust Standard Edition</v>
      </c>
      <c r="J50" s="60" t="str">
        <f t="array" ref="J50">IF(G50=0,0,IF(ISNA(MATCH($G50,Magento_products!$E$1:$E$1013,0))=TRUE,INDEX(Special_products!$A$1:$AL$748,MATCH($G50,Special_products!$E$1:$E$748,0),J$1),INDEX(Magento_products!$A$1:$AJ$1013,MATCH($G50,Magento_products!$E$1:$E$1013,0),J$1)))</f>
        <v>DSARTGSB</v>
      </c>
      <c r="K50" s="57" t="str">
        <f t="array" ref="K50">IF(ISNA(MATCH($J50,Group!$B$2:$B$100105,0))=TRUE,0,INDEX(Group!$A$2:$FZ$100105,MATCH($J50,Group!$B$2:$B$100105,0),K$1))</f>
        <v>Artorias Grand scale bust</v>
      </c>
      <c r="L50" s="69"/>
      <c r="M50" s="61"/>
      <c r="N50" s="62">
        <f t="array" ref="N50">IF(ISNA(MATCH($H50,Magento_products!$B$2:$B$100105,0))=TRUE,0,INDEX(Magento_products!$A$2:$FZ$100105,MATCH($H50,Magento_products!$B$2:$B$100105,0),N$1))</f>
        <v>43616</v>
      </c>
      <c r="O50" s="62"/>
      <c r="P50" s="63">
        <f t="array" ref="P50">IF(ISNA(MATCH($G50,Magento_products!$E$1:$E$1013,0))=TRUE,INDEX(Special_products!$A$1:$AL$748,MATCH($G50,Special_products!$E$1:$E$748,0),P$1),INDEX(Magento_products!$A$1:$AJ$1013,MATCH($G50,Magento_products!$E$1:$E$1013,0),P$1))</f>
        <v>274.99</v>
      </c>
      <c r="Q50" s="64"/>
      <c r="R50" s="65">
        <f t="shared" si="12"/>
        <v>274.99</v>
      </c>
      <c r="S50" s="66"/>
      <c r="T50" s="66"/>
      <c r="U50" s="66"/>
      <c r="V50" s="66"/>
      <c r="W50" s="66"/>
      <c r="X50" s="66"/>
      <c r="Y50" s="66"/>
      <c r="Z50" s="66"/>
      <c r="AA50" s="66"/>
      <c r="AB50" s="66"/>
      <c r="AC50" s="66"/>
      <c r="AD50" s="66"/>
      <c r="AE50" s="66"/>
      <c r="AF50" s="66"/>
      <c r="AG50" s="66"/>
      <c r="AH50" s="66"/>
      <c r="AI50" s="67"/>
    </row>
    <row r="51" ht="11.25" customHeight="1">
      <c r="A51" s="54"/>
      <c r="B51" s="54"/>
      <c r="C51" s="55"/>
      <c r="D51" s="54"/>
      <c r="E51" s="57"/>
      <c r="F51" s="58"/>
      <c r="G51" s="59"/>
      <c r="H51" s="60"/>
      <c r="I51" s="60"/>
      <c r="J51" s="60"/>
      <c r="K51" s="57"/>
      <c r="L51" s="69"/>
      <c r="M51" s="61"/>
      <c r="N51" s="62"/>
      <c r="O51" s="62"/>
      <c r="P51" s="63"/>
      <c r="Q51" s="64"/>
      <c r="R51" s="65"/>
      <c r="S51" s="66"/>
      <c r="T51" s="66"/>
      <c r="U51" s="66"/>
      <c r="V51" s="66"/>
      <c r="W51" s="66"/>
      <c r="X51" s="66"/>
      <c r="Y51" s="66"/>
      <c r="Z51" s="66"/>
      <c r="AA51" s="66"/>
      <c r="AB51" s="66"/>
      <c r="AC51" s="66"/>
      <c r="AD51" s="66"/>
      <c r="AE51" s="66"/>
      <c r="AF51" s="66"/>
      <c r="AG51" s="66"/>
      <c r="AH51" s="66"/>
      <c r="AI51" s="67"/>
    </row>
    <row r="52" ht="11.25" customHeight="1">
      <c r="A52" s="54" t="s">
        <v>1749</v>
      </c>
      <c r="B52" s="54" t="s">
        <v>567</v>
      </c>
      <c r="C52" s="55" t="s">
        <v>336</v>
      </c>
      <c r="D52" s="54" t="s">
        <v>125</v>
      </c>
      <c r="E52" s="57"/>
      <c r="F52" s="58"/>
      <c r="G52" s="59">
        <v>345.0</v>
      </c>
      <c r="H52" s="60" t="str">
        <f t="array" ref="H52">IF(G52=0,0,IF(ISNA(MATCH($G52,Magento_products!$E$1:$E$1013,0))=TRUE,INDEX(Special_products!$A$1:$AL$748,MATCH($G52,Special_products!$E$1:$E$748,0),H$1),INDEX(Magento_products!$A$1:$AJ$1013,MATCH($G52,Magento_products!$E$1:$E$1013,0),H$1)))</f>
        <v>DSMIMDE</v>
      </c>
      <c r="I52" s="60" t="str">
        <f t="array" ref="I52">IF(G52=0,D52,IF(ISNA(MATCH($G52,Magento_products!$E$1:$E$1013,0))=TRUE,INDEX(Special_products!$A$1:$AL$748,MATCH($G52,Special_products!$E$1:$E$748,0),I$1),INDEX(Magento_products!$A$1:$AJ$1013,MATCH($G52,Magento_products!$E$1:$E$1013,0),I$1)))</f>
        <v>Mimic Definitive Edition</v>
      </c>
      <c r="J52" s="60" t="str">
        <f t="array" ref="J52">IF(G52=0,0,IF(ISNA(MATCH($G52,Magento_products!$E$1:$E$1013,0))=TRUE,INDEX(Special_products!$A$1:$AL$748,MATCH($G52,Special_products!$E$1:$E$748,0),J$1),INDEX(Magento_products!$A$1:$AJ$1013,MATCH($G52,Magento_products!$E$1:$E$1013,0),J$1)))</f>
        <v>DSMIM</v>
      </c>
      <c r="K52" s="57" t="str">
        <f t="array" ref="K52">IF(ISNA(MATCH($J52,Group!$B$2:$B$100105,0))=TRUE,0,INDEX(Group!$A$2:$FZ$100105,MATCH($J52,Group!$B$2:$B$100105,0),K$1))</f>
        <v>Mimic</v>
      </c>
      <c r="L52" s="69"/>
      <c r="M52" s="61"/>
      <c r="N52" s="62">
        <f t="array" ref="N52">IF(ISNA(MATCH($H52,Magento_products!$B$2:$B$100105,0))=TRUE,0,INDEX(Magento_products!$A$2:$FZ$100105,MATCH($H52,Magento_products!$B$2:$B$100105,0),N$1))</f>
        <v>43448</v>
      </c>
      <c r="O52" s="62"/>
      <c r="P52" s="63">
        <f t="array" ref="P52">IF(ISNA(MATCH($G52,Magento_products!$E$1:$E$1013,0))=TRUE,INDEX(Special_products!$A$1:$AL$748,MATCH($G52,Special_products!$E$1:$E$748,0),P$1),INDEX(Magento_products!$A$1:$AJ$1013,MATCH($G52,Magento_products!$E$1:$E$1013,0),P$1))</f>
        <v>739.99</v>
      </c>
      <c r="Q52" s="64"/>
      <c r="R52" s="65">
        <f t="shared" ref="R52:R68" si="13">IF(P52&gt;0,P52,Q52)</f>
        <v>739.99</v>
      </c>
      <c r="S52" s="66"/>
      <c r="T52" s="66"/>
      <c r="U52" s="66"/>
      <c r="V52" s="66"/>
      <c r="W52" s="66"/>
      <c r="X52" s="66"/>
      <c r="Y52" s="66"/>
      <c r="Z52" s="66"/>
      <c r="AA52" s="66"/>
      <c r="AB52" s="66"/>
      <c r="AC52" s="66"/>
      <c r="AD52" s="66"/>
      <c r="AE52" s="66"/>
      <c r="AF52" s="66"/>
      <c r="AG52" s="66"/>
      <c r="AH52" s="66"/>
      <c r="AI52" s="67"/>
    </row>
    <row r="53" ht="11.25" customHeight="1">
      <c r="A53" s="54" t="s">
        <v>1749</v>
      </c>
      <c r="B53" s="54" t="s">
        <v>567</v>
      </c>
      <c r="C53" s="55" t="s">
        <v>336</v>
      </c>
      <c r="D53" s="54" t="s">
        <v>125</v>
      </c>
      <c r="E53" s="57"/>
      <c r="F53" s="58"/>
      <c r="G53" s="59">
        <v>344.0</v>
      </c>
      <c r="H53" s="60" t="str">
        <f t="array" ref="H53">IF(G53=0,0,IF(ISNA(MATCH($G53,Magento_products!$E$1:$E$1013,0))=TRUE,INDEX(Special_products!$A$1:$AL$748,MATCH($G53,Special_products!$E$1:$E$748,0),H$1),INDEX(Magento_products!$A$1:$AJ$1013,MATCH($G53,Magento_products!$E$1:$E$1013,0),H$1)))</f>
        <v>DSMIMCEX</v>
      </c>
      <c r="I53" s="60" t="str">
        <f t="array" ref="I53">IF(G53=0,D53,IF(ISNA(MATCH($G53,Magento_products!$E$1:$E$1013,0))=TRUE,INDEX(Special_products!$A$1:$AL$748,MATCH($G53,Special_products!$E$1:$E$748,0),I$1),INDEX(Magento_products!$A$1:$AJ$1013,MATCH($G53,Magento_products!$E$1:$E$1013,0),I$1)))</f>
        <v>Mimic Chest Exclusive Companion Edition</v>
      </c>
      <c r="J53" s="60" t="str">
        <f t="array" ref="J53">IF(G53=0,0,IF(ISNA(MATCH($G53,Magento_products!$E$1:$E$1013,0))=TRUE,INDEX(Special_products!$A$1:$AL$748,MATCH($G53,Special_products!$E$1:$E$748,0),J$1),INDEX(Magento_products!$A$1:$AJ$1013,MATCH($G53,Magento_products!$E$1:$E$1013,0),J$1)))</f>
        <v>DSMIM</v>
      </c>
      <c r="K53" s="57" t="str">
        <f t="array" ref="K53">IF(ISNA(MATCH($J53,Group!$B$2:$B$100105,0))=TRUE,0,INDEX(Group!$A$2:$FZ$100105,MATCH($J53,Group!$B$2:$B$100105,0),K$1))</f>
        <v>Mimic</v>
      </c>
      <c r="L53" s="69"/>
      <c r="M53" s="61"/>
      <c r="N53" s="62">
        <f t="array" ref="N53">IF(ISNA(MATCH($H53,Magento_products!$B$2:$B$100105,0))=TRUE,0,INDEX(Magento_products!$A$2:$FZ$100105,MATCH($H53,Magento_products!$B$2:$B$100105,0),N$1))</f>
        <v>43448</v>
      </c>
      <c r="O53" s="62"/>
      <c r="P53" s="63">
        <f t="array" ref="P53">IF(ISNA(MATCH($G53,Magento_products!$E$1:$E$1013,0))=TRUE,INDEX(Special_products!$A$1:$AL$748,MATCH($G53,Special_products!$E$1:$E$748,0),P$1),INDEX(Magento_products!$A$1:$AJ$1013,MATCH($G53,Magento_products!$E$1:$E$1013,0),P$1))</f>
        <v>349.99</v>
      </c>
      <c r="Q53" s="64"/>
      <c r="R53" s="65">
        <f t="shared" si="13"/>
        <v>349.99</v>
      </c>
      <c r="S53" s="66"/>
      <c r="T53" s="66"/>
      <c r="U53" s="66"/>
      <c r="V53" s="66"/>
      <c r="W53" s="66"/>
      <c r="X53" s="66"/>
      <c r="Y53" s="66"/>
      <c r="Z53" s="66"/>
      <c r="AA53" s="66"/>
      <c r="AB53" s="66"/>
      <c r="AC53" s="66"/>
      <c r="AD53" s="66"/>
      <c r="AE53" s="66"/>
      <c r="AF53" s="66"/>
      <c r="AG53" s="66"/>
      <c r="AH53" s="66"/>
      <c r="AI53" s="67"/>
    </row>
    <row r="54" ht="11.25" customHeight="1">
      <c r="A54" s="54" t="s">
        <v>1749</v>
      </c>
      <c r="B54" s="54" t="s">
        <v>567</v>
      </c>
      <c r="C54" s="55" t="s">
        <v>336</v>
      </c>
      <c r="D54" s="54" t="s">
        <v>125</v>
      </c>
      <c r="E54" s="57"/>
      <c r="F54" s="58"/>
      <c r="G54" s="59">
        <v>343.0</v>
      </c>
      <c r="H54" s="60" t="str">
        <f t="array" ref="H54">IF(G54=0,0,IF(ISNA(MATCH($G54,Magento_products!$E$1:$E$1013,0))=TRUE,INDEX(Special_products!$A$1:$AL$748,MATCH($G54,Special_products!$E$1:$E$748,0),H$1),INDEX(Magento_products!$A$1:$AJ$1013,MATCH($G54,Magento_products!$E$1:$E$1013,0),H$1)))</f>
        <v>DSMIMCST</v>
      </c>
      <c r="I54" s="60" t="str">
        <f t="array" ref="I54">IF(G54=0,D54,IF(ISNA(MATCH($G54,Magento_products!$E$1:$E$1013,0))=TRUE,INDEX(Special_products!$A$1:$AL$748,MATCH($G54,Special_products!$E$1:$E$748,0),I$1),INDEX(Magento_products!$A$1:$AJ$1013,MATCH($G54,Magento_products!$E$1:$E$1013,0),I$1)))</f>
        <v>Mimic Chest Standard Companion Edition</v>
      </c>
      <c r="J54" s="60" t="str">
        <f t="array" ref="J54">IF(G54=0,0,IF(ISNA(MATCH($G54,Magento_products!$E$1:$E$1013,0))=TRUE,INDEX(Special_products!$A$1:$AL$748,MATCH($G54,Special_products!$E$1:$E$748,0),J$1),INDEX(Magento_products!$A$1:$AJ$1013,MATCH($G54,Magento_products!$E$1:$E$1013,0),J$1)))</f>
        <v>DSMIM</v>
      </c>
      <c r="K54" s="57" t="str">
        <f t="array" ref="K54">IF(ISNA(MATCH($J54,Group!$B$2:$B$100105,0))=TRUE,0,INDEX(Group!$A$2:$FZ$100105,MATCH($J54,Group!$B$2:$B$100105,0),K$1))</f>
        <v>Mimic</v>
      </c>
      <c r="L54" s="69"/>
      <c r="M54" s="61"/>
      <c r="N54" s="62">
        <f t="array" ref="N54">IF(ISNA(MATCH($H54,Magento_products!$B$2:$B$100105,0))=TRUE,0,INDEX(Magento_products!$A$2:$FZ$100105,MATCH($H54,Magento_products!$B$2:$B$100105,0),N$1))</f>
        <v>43448</v>
      </c>
      <c r="O54" s="62"/>
      <c r="P54" s="63">
        <f t="array" ref="P54">IF(ISNA(MATCH($G54,Magento_products!$E$1:$E$1013,0))=TRUE,INDEX(Special_products!$A$1:$AL$748,MATCH($G54,Special_products!$E$1:$E$748,0),P$1),INDEX(Magento_products!$A$1:$AJ$1013,MATCH($G54,Magento_products!$E$1:$E$1013,0),P$1))</f>
        <v>349.99</v>
      </c>
      <c r="Q54" s="64"/>
      <c r="R54" s="65">
        <f t="shared" si="13"/>
        <v>349.99</v>
      </c>
      <c r="S54" s="66"/>
      <c r="T54" s="66"/>
      <c r="U54" s="66"/>
      <c r="V54" s="66"/>
      <c r="W54" s="66"/>
      <c r="X54" s="66"/>
      <c r="Y54" s="66"/>
      <c r="Z54" s="66"/>
      <c r="AA54" s="66"/>
      <c r="AB54" s="66"/>
      <c r="AC54" s="66"/>
      <c r="AD54" s="66"/>
      <c r="AE54" s="66"/>
      <c r="AF54" s="66"/>
      <c r="AG54" s="66"/>
      <c r="AH54" s="66"/>
      <c r="AI54" s="67"/>
    </row>
    <row r="55" ht="11.25" customHeight="1">
      <c r="A55" s="54" t="s">
        <v>1749</v>
      </c>
      <c r="B55" s="54" t="s">
        <v>567</v>
      </c>
      <c r="C55" s="55" t="s">
        <v>336</v>
      </c>
      <c r="D55" s="54" t="s">
        <v>125</v>
      </c>
      <c r="E55" s="57"/>
      <c r="F55" s="58"/>
      <c r="G55" s="59">
        <v>342.0</v>
      </c>
      <c r="H55" s="60" t="str">
        <f t="array" ref="H55">IF(G55=0,0,IF(ISNA(MATCH($G55,Magento_products!$E$1:$E$1013,0))=TRUE,INDEX(Special_products!$A$1:$AL$748,MATCH($G55,Special_products!$E$1:$E$748,0),H$1),INDEX(Magento_products!$A$1:$AJ$1013,MATCH($G55,Magento_products!$E$1:$E$1013,0),H$1)))</f>
        <v>DSMIMCOM</v>
      </c>
      <c r="I55" s="60" t="str">
        <f t="array" ref="I55">IF(G55=0,D55,IF(ISNA(MATCH($G55,Magento_products!$E$1:$E$1013,0))=TRUE,INDEX(Special_products!$A$1:$AL$748,MATCH($G55,Special_products!$E$1:$E$748,0),I$1),INDEX(Magento_products!$A$1:$AJ$1013,MATCH($G55,Magento_products!$E$1:$E$1013,0),I$1)))</f>
        <v>Mimic Combo Edition</v>
      </c>
      <c r="J55" s="60" t="str">
        <f t="array" ref="J55">IF(G55=0,0,IF(ISNA(MATCH($G55,Magento_products!$E$1:$E$1013,0))=TRUE,INDEX(Special_products!$A$1:$AL$748,MATCH($G55,Special_products!$E$1:$E$748,0),J$1),INDEX(Magento_products!$A$1:$AJ$1013,MATCH($G55,Magento_products!$E$1:$E$1013,0),J$1)))</f>
        <v>DSMIM</v>
      </c>
      <c r="K55" s="57" t="str">
        <f t="array" ref="K55">IF(ISNA(MATCH($J55,Group!$B$2:$B$100105,0))=TRUE,0,INDEX(Group!$A$2:$FZ$100105,MATCH($J55,Group!$B$2:$B$100105,0),K$1))</f>
        <v>Mimic</v>
      </c>
      <c r="L55" s="69"/>
      <c r="M55" s="61"/>
      <c r="N55" s="62">
        <f t="array" ref="N55">IF(ISNA(MATCH($H55,Magento_products!$B$2:$B$100105,0))=TRUE,0,INDEX(Magento_products!$A$2:$FZ$100105,MATCH($H55,Magento_products!$B$2:$B$100105,0),N$1))</f>
        <v>43448</v>
      </c>
      <c r="O55" s="62"/>
      <c r="P55" s="63">
        <f t="array" ref="P55">IF(ISNA(MATCH($G55,Magento_products!$E$1:$E$1013,0))=TRUE,INDEX(Special_products!$A$1:$AL$748,MATCH($G55,Special_products!$E$1:$E$748,0),P$1),INDEX(Magento_products!$A$1:$AJ$1013,MATCH($G55,Magento_products!$E$1:$E$1013,0),P$1))</f>
        <v>824.99</v>
      </c>
      <c r="Q55" s="64"/>
      <c r="R55" s="65">
        <f t="shared" si="13"/>
        <v>824.99</v>
      </c>
      <c r="S55" s="66"/>
      <c r="T55" s="66"/>
      <c r="U55" s="66"/>
      <c r="V55" s="66"/>
      <c r="W55" s="66"/>
      <c r="X55" s="66"/>
      <c r="Y55" s="66"/>
      <c r="Z55" s="66"/>
      <c r="AA55" s="66"/>
      <c r="AB55" s="66"/>
      <c r="AC55" s="66"/>
      <c r="AD55" s="66"/>
      <c r="AE55" s="66"/>
      <c r="AF55" s="66"/>
      <c r="AG55" s="66"/>
      <c r="AH55" s="66"/>
      <c r="AI55" s="67"/>
    </row>
    <row r="56" ht="11.25" customHeight="1">
      <c r="A56" s="54" t="s">
        <v>1749</v>
      </c>
      <c r="B56" s="54" t="s">
        <v>567</v>
      </c>
      <c r="C56" s="55" t="s">
        <v>336</v>
      </c>
      <c r="D56" s="54" t="s">
        <v>125</v>
      </c>
      <c r="E56" s="57"/>
      <c r="F56" s="58"/>
      <c r="G56" s="59">
        <v>341.0</v>
      </c>
      <c r="H56" s="60" t="str">
        <f t="array" ref="H56">IF(G56=0,0,IF(ISNA(MATCH($G56,Magento_products!$E$1:$E$1013,0))=TRUE,INDEX(Special_products!$A$1:$AL$748,MATCH($G56,Special_products!$E$1:$E$748,0),H$1),INDEX(Magento_products!$A$1:$AJ$1013,MATCH($G56,Magento_products!$E$1:$E$1013,0),H$1)))</f>
        <v>DSMIMEX</v>
      </c>
      <c r="I56" s="60" t="str">
        <f t="array" ref="I56">IF(G56=0,D56,IF(ISNA(MATCH($G56,Magento_products!$E$1:$E$1013,0))=TRUE,INDEX(Special_products!$A$1:$AL$748,MATCH($G56,Special_products!$E$1:$E$748,0),I$1),INDEX(Magento_products!$A$1:$AJ$1013,MATCH($G56,Magento_products!$E$1:$E$1013,0),I$1)))</f>
        <v>Mimic Exclusive Edition</v>
      </c>
      <c r="J56" s="60" t="str">
        <f t="array" ref="J56">IF(G56=0,0,IF(ISNA(MATCH($G56,Magento_products!$E$1:$E$1013,0))=TRUE,INDEX(Special_products!$A$1:$AL$748,MATCH($G56,Special_products!$E$1:$E$748,0),J$1),INDEX(Magento_products!$A$1:$AJ$1013,MATCH($G56,Magento_products!$E$1:$E$1013,0),J$1)))</f>
        <v>DSMIM</v>
      </c>
      <c r="K56" s="57" t="str">
        <f t="array" ref="K56">IF(ISNA(MATCH($J56,Group!$B$2:$B$100105,0))=TRUE,0,INDEX(Group!$A$2:$FZ$100105,MATCH($J56,Group!$B$2:$B$100105,0),K$1))</f>
        <v>Mimic</v>
      </c>
      <c r="L56" s="69"/>
      <c r="M56" s="61"/>
      <c r="N56" s="62">
        <f t="array" ref="N56">IF(ISNA(MATCH($H56,Magento_products!$B$2:$B$100105,0))=TRUE,0,INDEX(Magento_products!$A$2:$FZ$100105,MATCH($H56,Magento_products!$B$2:$B$100105,0),N$1))</f>
        <v>43448</v>
      </c>
      <c r="O56" s="62"/>
      <c r="P56" s="63">
        <f t="array" ref="P56">IF(ISNA(MATCH($G56,Magento_products!$E$1:$E$1013,0))=TRUE,INDEX(Special_products!$A$1:$AL$748,MATCH($G56,Special_products!$E$1:$E$748,0),P$1),INDEX(Magento_products!$A$1:$AJ$1013,MATCH($G56,Magento_products!$E$1:$E$1013,0),P$1))</f>
        <v>549.99</v>
      </c>
      <c r="Q56" s="64"/>
      <c r="R56" s="65">
        <f t="shared" si="13"/>
        <v>549.99</v>
      </c>
      <c r="S56" s="66"/>
      <c r="T56" s="66"/>
      <c r="U56" s="66"/>
      <c r="V56" s="66"/>
      <c r="W56" s="66"/>
      <c r="X56" s="66"/>
      <c r="Y56" s="66"/>
      <c r="Z56" s="66"/>
      <c r="AA56" s="66"/>
      <c r="AB56" s="66"/>
      <c r="AC56" s="66"/>
      <c r="AD56" s="66"/>
      <c r="AE56" s="66"/>
      <c r="AF56" s="66"/>
      <c r="AG56" s="66"/>
      <c r="AH56" s="66"/>
      <c r="AI56" s="67"/>
    </row>
    <row r="57" ht="11.25" customHeight="1">
      <c r="A57" s="54" t="s">
        <v>1749</v>
      </c>
      <c r="B57" s="54" t="s">
        <v>567</v>
      </c>
      <c r="C57" s="55" t="s">
        <v>336</v>
      </c>
      <c r="D57" s="54" t="s">
        <v>125</v>
      </c>
      <c r="E57" s="57"/>
      <c r="F57" s="58"/>
      <c r="G57" s="59">
        <v>340.0</v>
      </c>
      <c r="H57" s="60" t="str">
        <f t="array" ref="H57">IF(G57=0,0,IF(ISNA(MATCH($G57,Magento_products!$E$1:$E$1013,0))=TRUE,INDEX(Special_products!$A$1:$AL$748,MATCH($G57,Special_products!$E$1:$E$748,0),H$1),INDEX(Magento_products!$A$1:$AJ$1013,MATCH($G57,Magento_products!$E$1:$E$1013,0),H$1)))</f>
        <v>DSMIMST</v>
      </c>
      <c r="I57" s="60" t="str">
        <f t="array" ref="I57">IF(G57=0,D57,IF(ISNA(MATCH($G57,Magento_products!$E$1:$E$1013,0))=TRUE,INDEX(Special_products!$A$1:$AL$748,MATCH($G57,Special_products!$E$1:$E$748,0),I$1),INDEX(Magento_products!$A$1:$AJ$1013,MATCH($G57,Magento_products!$E$1:$E$1013,0),I$1)))</f>
        <v>Mimic Standard Edition</v>
      </c>
      <c r="J57" s="60" t="str">
        <f t="array" ref="J57">IF(G57=0,0,IF(ISNA(MATCH($G57,Magento_products!$E$1:$E$1013,0))=TRUE,INDEX(Special_products!$A$1:$AL$748,MATCH($G57,Special_products!$E$1:$E$748,0),J$1),INDEX(Magento_products!$A$1:$AJ$1013,MATCH($G57,Magento_products!$E$1:$E$1013,0),J$1)))</f>
        <v>DSMIM</v>
      </c>
      <c r="K57" s="57" t="str">
        <f t="array" ref="K57">IF(ISNA(MATCH($J57,Group!$B$2:$B$100105,0))=TRUE,0,INDEX(Group!$A$2:$FZ$100105,MATCH($J57,Group!$B$2:$B$100105,0),K$1))</f>
        <v>Mimic</v>
      </c>
      <c r="L57" s="69"/>
      <c r="M57" s="61"/>
      <c r="N57" s="62">
        <f t="array" ref="N57">IF(ISNA(MATCH($H57,Magento_products!$B$2:$B$100105,0))=TRUE,0,INDEX(Magento_products!$A$2:$FZ$100105,MATCH($H57,Magento_products!$B$2:$B$100105,0),N$1))</f>
        <v>43448</v>
      </c>
      <c r="O57" s="62"/>
      <c r="P57" s="63">
        <f t="array" ref="P57">IF(ISNA(MATCH($G57,Magento_products!$E$1:$E$1013,0))=TRUE,INDEX(Special_products!$A$1:$AL$748,MATCH($G57,Special_products!$E$1:$E$748,0),P$1),INDEX(Magento_products!$A$1:$AJ$1013,MATCH($G57,Magento_products!$E$1:$E$1013,0),P$1))</f>
        <v>549.99</v>
      </c>
      <c r="Q57" s="64"/>
      <c r="R57" s="65">
        <f t="shared" si="13"/>
        <v>549.99</v>
      </c>
      <c r="S57" s="66"/>
      <c r="T57" s="66"/>
      <c r="U57" s="66"/>
      <c r="V57" s="66"/>
      <c r="W57" s="66"/>
      <c r="X57" s="66"/>
      <c r="Y57" s="66"/>
      <c r="Z57" s="66"/>
      <c r="AA57" s="66"/>
      <c r="AB57" s="66"/>
      <c r="AC57" s="66"/>
      <c r="AD57" s="66"/>
      <c r="AE57" s="66"/>
      <c r="AF57" s="66"/>
      <c r="AG57" s="66"/>
      <c r="AH57" s="66"/>
      <c r="AI57" s="67"/>
    </row>
    <row r="58" ht="11.25" customHeight="1">
      <c r="A58" s="54"/>
      <c r="B58" s="54"/>
      <c r="C58" s="55"/>
      <c r="D58" s="54"/>
      <c r="E58" s="57"/>
      <c r="F58" s="58"/>
      <c r="G58" s="59"/>
      <c r="H58" s="60"/>
      <c r="I58" s="60"/>
      <c r="J58" s="60"/>
      <c r="K58" s="57"/>
      <c r="L58" s="69"/>
      <c r="M58" s="61"/>
      <c r="N58" s="62" t="str">
        <f t="array" ref="N58">IF(ISNA(MATCH($H58,Magento_products!$B$2:$B$100105,0))=TRUE,0,INDEX(Magento_products!$A$2:$FZ$100105,MATCH($H58,Magento_products!$B$2:$B$100105,0),N$1))</f>
        <v/>
      </c>
      <c r="O58" s="62"/>
      <c r="P58" s="63"/>
      <c r="Q58" s="64"/>
      <c r="R58" s="65" t="str">
        <f t="shared" si="13"/>
        <v/>
      </c>
      <c r="S58" s="66"/>
      <c r="T58" s="66"/>
      <c r="U58" s="66"/>
      <c r="V58" s="66"/>
      <c r="W58" s="66"/>
      <c r="X58" s="66"/>
      <c r="Y58" s="66"/>
      <c r="Z58" s="66"/>
      <c r="AA58" s="66"/>
      <c r="AB58" s="66"/>
      <c r="AC58" s="66"/>
      <c r="AD58" s="66"/>
      <c r="AE58" s="66"/>
      <c r="AF58" s="66"/>
      <c r="AG58" s="66"/>
      <c r="AH58" s="66"/>
      <c r="AI58" s="67"/>
    </row>
    <row r="59" ht="11.25" customHeight="1">
      <c r="A59" s="54" t="s">
        <v>1749</v>
      </c>
      <c r="B59" s="54" t="s">
        <v>567</v>
      </c>
      <c r="C59" s="55" t="s">
        <v>336</v>
      </c>
      <c r="D59" s="54" t="s">
        <v>1771</v>
      </c>
      <c r="E59" s="57"/>
      <c r="F59" s="58"/>
      <c r="G59" s="59">
        <v>0.0</v>
      </c>
      <c r="H59" s="60">
        <f t="array" ref="H59">IF(G59=0,0,IF(ISNA(MATCH($G59,Magento_products!$E$1:$E$1013,0))=TRUE,INDEX(Special_products!$A$1:$AL$748,MATCH($G59,Special_products!$E$1:$E$748,0),H$1),INDEX(Magento_products!$A$1:$AJ$1013,MATCH($G59,Magento_products!$E$1:$E$1013,0),H$1)))</f>
        <v>0</v>
      </c>
      <c r="I59" s="60" t="str">
        <f t="array" ref="I59">IF(G59=0,D59,IF(ISNA(MATCH($G59,Magento_products!$E$1:$E$1013,0))=TRUE,INDEX(Special_products!$A$1:$AL$748,MATCH($G59,Special_products!$E$1:$E$748,0),I$1),INDEX(Magento_products!$A$1:$AJ$1013,MATCH($G59,Magento_products!$E$1:$E$1013,0),I$1)))</f>
        <v>Gravelord Nito</v>
      </c>
      <c r="J59" s="60">
        <f t="array" ref="J59">IF(G59=0,0,IF(ISNA(MATCH($G59,Magento_products!$E$1:$E$1013,0))=TRUE,INDEX(Special_products!$A$1:$AL$748,MATCH($G59,Special_products!$E$1:$E$748,0),J$1),INDEX(Magento_products!$A$1:$AJ$1013,MATCH($G59,Magento_products!$E$1:$E$1013,0),J$1)))</f>
        <v>0</v>
      </c>
      <c r="K59" s="57">
        <f t="array" ref="K59">IF(ISNA(MATCH($J59,Group!$B$2:$B$100105,0))=TRUE,0,INDEX(Group!$A$2:$FZ$100105,MATCH($J59,Group!$B$2:$B$100105,0),K$1))</f>
        <v>0</v>
      </c>
      <c r="L59" s="69"/>
      <c r="M59" s="61"/>
      <c r="N59" s="62" t="str">
        <f t="array" ref="N59">IF(ISNA(MATCH($H59,Magento_products!$B$2:$B$100105,0))=TRUE,0,INDEX(Magento_products!$A$2:$FZ$100105,MATCH($H59,Magento_products!$B$2:$B$100105,0),N$1))</f>
        <v/>
      </c>
      <c r="O59" s="62"/>
      <c r="P59" s="63"/>
      <c r="Q59" s="64"/>
      <c r="R59" s="65" t="str">
        <f t="shared" si="13"/>
        <v/>
      </c>
      <c r="S59" s="66"/>
      <c r="T59" s="66"/>
      <c r="U59" s="66"/>
      <c r="V59" s="66"/>
      <c r="W59" s="66"/>
      <c r="X59" s="66"/>
      <c r="Y59" s="66"/>
      <c r="Z59" s="66"/>
      <c r="AA59" s="66"/>
      <c r="AB59" s="66"/>
      <c r="AC59" s="66"/>
      <c r="AD59" s="66"/>
      <c r="AE59" s="66"/>
      <c r="AF59" s="66"/>
      <c r="AG59" s="66"/>
      <c r="AH59" s="66"/>
      <c r="AI59" s="67"/>
    </row>
    <row r="60" ht="11.25" customHeight="1">
      <c r="A60" s="54" t="s">
        <v>1749</v>
      </c>
      <c r="B60" s="54" t="s">
        <v>567</v>
      </c>
      <c r="C60" s="55" t="s">
        <v>336</v>
      </c>
      <c r="D60" s="54" t="s">
        <v>1772</v>
      </c>
      <c r="E60" s="57"/>
      <c r="F60" s="58"/>
      <c r="G60" s="59">
        <v>0.0</v>
      </c>
      <c r="H60" s="60">
        <f t="array" ref="H60">IF(G60=0,0,IF(ISNA(MATCH($G60,Magento_products!$E$1:$E$1013,0))=TRUE,INDEX(Special_products!$A$1:$AL$748,MATCH($G60,Special_products!$E$1:$E$748,0),H$1),INDEX(Magento_products!$A$1:$AJ$1013,MATCH($G60,Magento_products!$E$1:$E$1013,0),H$1)))</f>
        <v>0</v>
      </c>
      <c r="I60" s="60" t="str">
        <f t="array" ref="I60">IF(G60=0,D60,IF(ISNA(MATCH($G60,Magento_products!$E$1:$E$1013,0))=TRUE,INDEX(Special_products!$A$1:$AL$748,MATCH($G60,Special_products!$E$1:$E$748,0),I$1),INDEX(Magento_products!$A$1:$AJ$1013,MATCH($G60,Magento_products!$E$1:$E$1013,0),I$1)))</f>
        <v>Gwyn, Lord of Cinder</v>
      </c>
      <c r="J60" s="60">
        <f t="array" ref="J60">IF(G60=0,0,IF(ISNA(MATCH($G60,Magento_products!$E$1:$E$1013,0))=TRUE,INDEX(Special_products!$A$1:$AL$748,MATCH($G60,Special_products!$E$1:$E$748,0),J$1),INDEX(Magento_products!$A$1:$AJ$1013,MATCH($G60,Magento_products!$E$1:$E$1013,0),J$1)))</f>
        <v>0</v>
      </c>
      <c r="K60" s="57">
        <f t="array" ref="K60">IF(ISNA(MATCH($J60,Group!$B$2:$B$100105,0))=TRUE,0,INDEX(Group!$A$2:$FZ$100105,MATCH($J60,Group!$B$2:$B$100105,0),K$1))</f>
        <v>0</v>
      </c>
      <c r="L60" s="69"/>
      <c r="M60" s="61"/>
      <c r="N60" s="62" t="str">
        <f t="array" ref="N60">IF(ISNA(MATCH($H60,Magento_products!$B$2:$B$100105,0))=TRUE,0,INDEX(Magento_products!$A$2:$FZ$100105,MATCH($H60,Magento_products!$B$2:$B$100105,0),N$1))</f>
        <v/>
      </c>
      <c r="O60" s="62"/>
      <c r="P60" s="63"/>
      <c r="Q60" s="64"/>
      <c r="R60" s="65" t="str">
        <f t="shared" si="13"/>
        <v/>
      </c>
      <c r="S60" s="66"/>
      <c r="T60" s="66"/>
      <c r="U60" s="66"/>
      <c r="V60" s="66"/>
      <c r="W60" s="66"/>
      <c r="X60" s="66"/>
      <c r="Y60" s="66"/>
      <c r="Z60" s="66"/>
      <c r="AA60" s="66"/>
      <c r="AB60" s="66"/>
      <c r="AC60" s="66"/>
      <c r="AD60" s="66"/>
      <c r="AE60" s="66"/>
      <c r="AF60" s="66"/>
      <c r="AG60" s="66"/>
      <c r="AH60" s="66"/>
      <c r="AI60" s="67"/>
    </row>
    <row r="61" ht="11.25" customHeight="1">
      <c r="A61" s="54" t="s">
        <v>1749</v>
      </c>
      <c r="B61" s="54" t="s">
        <v>567</v>
      </c>
      <c r="C61" s="55" t="s">
        <v>336</v>
      </c>
      <c r="D61" s="54" t="s">
        <v>1773</v>
      </c>
      <c r="E61" s="57"/>
      <c r="F61" s="58"/>
      <c r="G61" s="59">
        <v>0.0</v>
      </c>
      <c r="H61" s="60">
        <f t="array" ref="H61">IF(G61=0,0,IF(ISNA(MATCH($G61,Magento_products!$E$1:$E$1013,0))=TRUE,INDEX(Special_products!$A$1:$AL$748,MATCH($G61,Special_products!$E$1:$E$748,0),H$1),INDEX(Magento_products!$A$1:$AJ$1013,MATCH($G61,Magento_products!$E$1:$E$1013,0),H$1)))</f>
        <v>0</v>
      </c>
      <c r="I61" s="60" t="str">
        <f t="array" ref="I61">IF(G61=0,D61,IF(ISNA(MATCH($G61,Magento_products!$E$1:$E$1013,0))=TRUE,INDEX(Special_products!$A$1:$AL$748,MATCH($G61,Special_products!$E$1:$E$748,0),I$1),INDEX(Magento_products!$A$1:$AJ$1013,MATCH($G61,Magento_products!$E$1:$E$1013,0),I$1)))</f>
        <v>Elite Armor</v>
      </c>
      <c r="J61" s="60">
        <f t="array" ref="J61">IF(G61=0,0,IF(ISNA(MATCH($G61,Magento_products!$E$1:$E$1013,0))=TRUE,INDEX(Special_products!$A$1:$AL$748,MATCH($G61,Special_products!$E$1:$E$748,0),J$1),INDEX(Magento_products!$A$1:$AJ$1013,MATCH($G61,Magento_products!$E$1:$E$1013,0),J$1)))</f>
        <v>0</v>
      </c>
      <c r="K61" s="57">
        <f t="array" ref="K61">IF(ISNA(MATCH($J61,Group!$B$2:$B$100105,0))=TRUE,0,INDEX(Group!$A$2:$FZ$100105,MATCH($J61,Group!$B$2:$B$100105,0),K$1))</f>
        <v>0</v>
      </c>
      <c r="L61" s="69"/>
      <c r="M61" s="61"/>
      <c r="N61" s="62" t="str">
        <f t="array" ref="N61">IF(ISNA(MATCH($H61,Magento_products!$B$2:$B$100105,0))=TRUE,0,INDEX(Magento_products!$A$2:$FZ$100105,MATCH($H61,Magento_products!$B$2:$B$100105,0),N$1))</f>
        <v/>
      </c>
      <c r="O61" s="62"/>
      <c r="P61" s="63"/>
      <c r="Q61" s="64"/>
      <c r="R61" s="65" t="str">
        <f t="shared" si="13"/>
        <v/>
      </c>
      <c r="S61" s="66"/>
      <c r="T61" s="66"/>
      <c r="U61" s="66"/>
      <c r="V61" s="66"/>
      <c r="W61" s="66"/>
      <c r="X61" s="66"/>
      <c r="Y61" s="66"/>
      <c r="Z61" s="66"/>
      <c r="AA61" s="66"/>
      <c r="AB61" s="66"/>
      <c r="AC61" s="66"/>
      <c r="AD61" s="66"/>
      <c r="AE61" s="66"/>
      <c r="AF61" s="66"/>
      <c r="AG61" s="66"/>
      <c r="AH61" s="66"/>
      <c r="AI61" s="67"/>
    </row>
    <row r="62" ht="11.25" customHeight="1">
      <c r="A62" s="54"/>
      <c r="B62" s="54"/>
      <c r="C62" s="55"/>
      <c r="D62" s="54"/>
      <c r="E62" s="57"/>
      <c r="F62" s="58"/>
      <c r="G62" s="59"/>
      <c r="H62" s="60"/>
      <c r="I62" s="60"/>
      <c r="J62" s="60"/>
      <c r="K62" s="57"/>
      <c r="L62" s="69"/>
      <c r="M62" s="61"/>
      <c r="N62" s="62" t="str">
        <f t="array" ref="N62">IF(ISNA(MATCH($H62,Magento_products!$B$2:$B$100105,0))=TRUE,0,INDEX(Magento_products!$A$2:$FZ$100105,MATCH($H62,Magento_products!$B$2:$B$100105,0),N$1))</f>
        <v/>
      </c>
      <c r="O62" s="62"/>
      <c r="P62" s="63"/>
      <c r="Q62" s="64"/>
      <c r="R62" s="65" t="str">
        <f t="shared" si="13"/>
        <v/>
      </c>
      <c r="S62" s="66"/>
      <c r="T62" s="66"/>
      <c r="U62" s="66"/>
      <c r="V62" s="66"/>
      <c r="W62" s="66"/>
      <c r="X62" s="66"/>
      <c r="Y62" s="66"/>
      <c r="Z62" s="66"/>
      <c r="AA62" s="66"/>
      <c r="AB62" s="66"/>
      <c r="AC62" s="66"/>
      <c r="AD62" s="66"/>
      <c r="AE62" s="66"/>
      <c r="AF62" s="66"/>
      <c r="AG62" s="66"/>
      <c r="AH62" s="66"/>
      <c r="AI62" s="67"/>
    </row>
    <row r="63" ht="11.25" customHeight="1">
      <c r="A63" s="54" t="s">
        <v>1749</v>
      </c>
      <c r="B63" s="54" t="s">
        <v>567</v>
      </c>
      <c r="C63" s="55" t="s">
        <v>336</v>
      </c>
      <c r="D63" s="54" t="s">
        <v>1774</v>
      </c>
      <c r="E63" s="57"/>
      <c r="F63" s="58"/>
      <c r="G63" s="59">
        <v>0.0</v>
      </c>
      <c r="H63" s="60">
        <f t="array" ref="H63">IF(G63=0,0,IF(ISNA(MATCH($G63,Magento_products!$E$1:$E$1013,0))=TRUE,INDEX(Special_products!$A$1:$AL$748,MATCH($G63,Special_products!$E$1:$E$748,0),H$1),INDEX(Magento_products!$A$1:$AJ$1013,MATCH($G63,Magento_products!$E$1:$E$1013,0),H$1)))</f>
        <v>0</v>
      </c>
      <c r="I63" s="60" t="str">
        <f t="array" ref="I63">IF(G63=0,D63,IF(ISNA(MATCH($G63,Magento_products!$E$1:$E$1013,0))=TRUE,INDEX(Special_products!$A$1:$AL$748,MATCH($G63,Special_products!$E$1:$E$748,0),I$1),INDEX(Magento_products!$A$1:$AJ$1013,MATCH($G63,Magento_products!$E$1:$E$1013,0),I$1)))</f>
        <v>Nameless King</v>
      </c>
      <c r="J63" s="60">
        <f t="array" ref="J63">IF(G63=0,0,IF(ISNA(MATCH($G63,Magento_products!$E$1:$E$1013,0))=TRUE,INDEX(Special_products!$A$1:$AL$748,MATCH($G63,Special_products!$E$1:$E$748,0),J$1),INDEX(Magento_products!$A$1:$AJ$1013,MATCH($G63,Magento_products!$E$1:$E$1013,0),J$1)))</f>
        <v>0</v>
      </c>
      <c r="K63" s="57">
        <f t="array" ref="K63">IF(ISNA(MATCH($J63,Group!$B$2:$B$100105,0))=TRUE,0,INDEX(Group!$A$2:$FZ$100105,MATCH($J63,Group!$B$2:$B$100105,0),K$1))</f>
        <v>0</v>
      </c>
      <c r="L63" s="69"/>
      <c r="M63" s="61"/>
      <c r="N63" s="62" t="str">
        <f t="array" ref="N63">IF(ISNA(MATCH($H63,Magento_products!$B$2:$B$100105,0))=TRUE,0,INDEX(Magento_products!$A$2:$FZ$100105,MATCH($H63,Magento_products!$B$2:$B$100105,0),N$1))</f>
        <v/>
      </c>
      <c r="O63" s="62"/>
      <c r="P63" s="63"/>
      <c r="Q63" s="64">
        <v>0.0</v>
      </c>
      <c r="R63" s="65">
        <f t="shared" si="13"/>
        <v>0</v>
      </c>
      <c r="S63" s="66"/>
      <c r="T63" s="66"/>
      <c r="U63" s="66"/>
      <c r="V63" s="66"/>
      <c r="W63" s="66"/>
      <c r="X63" s="66"/>
      <c r="Y63" s="66"/>
      <c r="Z63" s="66"/>
      <c r="AA63" s="66"/>
      <c r="AB63" s="66"/>
      <c r="AC63" s="66"/>
      <c r="AD63" s="66"/>
      <c r="AE63" s="66"/>
      <c r="AF63" s="66"/>
      <c r="AG63" s="66"/>
      <c r="AH63" s="66"/>
      <c r="AI63" s="67"/>
    </row>
    <row r="64" ht="11.25" customHeight="1">
      <c r="A64" s="54" t="s">
        <v>1749</v>
      </c>
      <c r="B64" s="54" t="s">
        <v>567</v>
      </c>
      <c r="C64" s="55" t="s">
        <v>336</v>
      </c>
      <c r="D64" s="54" t="s">
        <v>1775</v>
      </c>
      <c r="E64" s="57"/>
      <c r="F64" s="58"/>
      <c r="G64" s="59"/>
      <c r="H64" s="60">
        <f t="array" ref="H64">IF(G64=0,0,IF(ISNA(MATCH($G64,Magento_products!$E$1:$E$1013,0))=TRUE,INDEX(Special_products!$A$1:$AL$748,MATCH($G64,Special_products!$E$1:$E$748,0),H$1),INDEX(Magento_products!$A$1:$AJ$1013,MATCH($G64,Magento_products!$E$1:$E$1013,0),H$1)))</f>
        <v>0</v>
      </c>
      <c r="I64" s="60" t="str">
        <f t="array" ref="I64">IF(G64=0,D64,IF(ISNA(MATCH($G64,Magento_products!$E$1:$E$1013,0))=TRUE,INDEX(Special_products!$A$1:$AL$748,MATCH($G64,Special_products!$E$1:$E$748,0),I$1),INDEX(Magento_products!$A$1:$AJ$1013,MATCH($G64,Magento_products!$E$1:$E$1013,0),I$1)))</f>
        <v>Dancers of the Boreal Valley</v>
      </c>
      <c r="J64" s="60">
        <f t="array" ref="J64">IF(G64=0,0,IF(ISNA(MATCH($G64,Magento_products!$E$1:$E$1013,0))=TRUE,INDEX(Special_products!$A$1:$AL$748,MATCH($G64,Special_products!$E$1:$E$748,0),J$1),INDEX(Magento_products!$A$1:$AJ$1013,MATCH($G64,Magento_products!$E$1:$E$1013,0),J$1)))</f>
        <v>0</v>
      </c>
      <c r="K64" s="57">
        <f t="array" ref="K64">IF(ISNA(MATCH($J64,Group!$B$2:$B$100105,0))=TRUE,0,INDEX(Group!$A$2:$FZ$100105,MATCH($J64,Group!$B$2:$B$100105,0),K$1))</f>
        <v>0</v>
      </c>
      <c r="L64" s="69"/>
      <c r="M64" s="61"/>
      <c r="N64" s="62" t="str">
        <f t="array" ref="N64">IF(ISNA(MATCH($H64,Magento_products!$B$2:$B$100105,0))=TRUE,0,INDEX(Magento_products!$A$2:$FZ$100105,MATCH($H64,Magento_products!$B$2:$B$100105,0),N$1))</f>
        <v/>
      </c>
      <c r="O64" s="62"/>
      <c r="P64" s="63"/>
      <c r="Q64" s="64">
        <v>0.0</v>
      </c>
      <c r="R64" s="65">
        <f t="shared" si="13"/>
        <v>0</v>
      </c>
      <c r="S64" s="66"/>
      <c r="T64" s="66"/>
      <c r="U64" s="66"/>
      <c r="V64" s="66"/>
      <c r="W64" s="66"/>
      <c r="X64" s="66"/>
      <c r="Y64" s="66"/>
      <c r="Z64" s="66"/>
      <c r="AA64" s="66"/>
      <c r="AB64" s="66"/>
      <c r="AC64" s="66"/>
      <c r="AD64" s="66"/>
      <c r="AE64" s="66"/>
      <c r="AF64" s="66"/>
      <c r="AG64" s="66"/>
      <c r="AH64" s="66"/>
      <c r="AI64" s="67"/>
    </row>
    <row r="65" ht="11.25" customHeight="1">
      <c r="A65" s="54" t="s">
        <v>1749</v>
      </c>
      <c r="B65" s="54" t="s">
        <v>567</v>
      </c>
      <c r="C65" s="55" t="s">
        <v>336</v>
      </c>
      <c r="D65" s="54" t="s">
        <v>1776</v>
      </c>
      <c r="E65" s="57"/>
      <c r="F65" s="58"/>
      <c r="G65" s="59">
        <v>0.0</v>
      </c>
      <c r="H65" s="60">
        <f t="array" ref="H65">IF(G65=0,0,IF(ISNA(MATCH($G65,Magento_products!$E$1:$E$1013,0))=TRUE,INDEX(Special_products!$A$1:$AL$748,MATCH($G65,Special_products!$E$1:$E$748,0),H$1),INDEX(Magento_products!$A$1:$AJ$1013,MATCH($G65,Magento_products!$E$1:$E$1013,0),H$1)))</f>
        <v>0</v>
      </c>
      <c r="I65" s="60" t="str">
        <f t="array" ref="I65">IF(G65=0,D65,IF(ISNA(MATCH($G65,Magento_products!$E$1:$E$1013,0))=TRUE,INDEX(Special_products!$A$1:$AL$748,MATCH($G65,Special_products!$E$1:$E$748,0),I$1),INDEX(Magento_products!$A$1:$AJ$1013,MATCH($G65,Magento_products!$E$1:$E$1013,0),I$1)))</f>
        <v>Abyss Watchers</v>
      </c>
      <c r="J65" s="60">
        <f t="array" ref="J65">IF(G65=0,0,IF(ISNA(MATCH($G65,Magento_products!$E$1:$E$1013,0))=TRUE,INDEX(Special_products!$A$1:$AL$748,MATCH($G65,Special_products!$E$1:$E$748,0),J$1),INDEX(Magento_products!$A$1:$AJ$1013,MATCH($G65,Magento_products!$E$1:$E$1013,0),J$1)))</f>
        <v>0</v>
      </c>
      <c r="K65" s="57">
        <f t="array" ref="K65">IF(ISNA(MATCH($J65,Group!$B$2:$B$100105,0))=TRUE,0,INDEX(Group!$A$2:$FZ$100105,MATCH($J65,Group!$B$2:$B$100105,0),K$1))</f>
        <v>0</v>
      </c>
      <c r="L65" s="69"/>
      <c r="M65" s="61"/>
      <c r="N65" s="62" t="str">
        <f t="array" ref="N65">IF(ISNA(MATCH($H65,Magento_products!$B$2:$B$100105,0))=TRUE,0,INDEX(Magento_products!$A$2:$FZ$100105,MATCH($H65,Magento_products!$B$2:$B$100105,0),N$1))</f>
        <v/>
      </c>
      <c r="O65" s="62"/>
      <c r="P65" s="63"/>
      <c r="Q65" s="64">
        <v>0.0</v>
      </c>
      <c r="R65" s="65">
        <f t="shared" si="13"/>
        <v>0</v>
      </c>
      <c r="S65" s="66"/>
      <c r="T65" s="66"/>
      <c r="U65" s="66"/>
      <c r="V65" s="66"/>
      <c r="W65" s="66"/>
      <c r="X65" s="66"/>
      <c r="Y65" s="66"/>
      <c r="Z65" s="66"/>
      <c r="AA65" s="66"/>
      <c r="AB65" s="66"/>
      <c r="AC65" s="66"/>
      <c r="AD65" s="66"/>
      <c r="AE65" s="66"/>
      <c r="AF65" s="66"/>
      <c r="AG65" s="66"/>
      <c r="AH65" s="66"/>
      <c r="AI65" s="67"/>
    </row>
    <row r="66" ht="11.25" customHeight="1">
      <c r="A66" s="54" t="s">
        <v>1749</v>
      </c>
      <c r="B66" s="54" t="s">
        <v>567</v>
      </c>
      <c r="C66" s="55" t="s">
        <v>336</v>
      </c>
      <c r="D66" s="54" t="s">
        <v>1777</v>
      </c>
      <c r="E66" s="57"/>
      <c r="F66" s="58"/>
      <c r="G66" s="59">
        <v>0.0</v>
      </c>
      <c r="H66" s="60">
        <f t="array" ref="H66">IF(G66=0,0,IF(ISNA(MATCH($G66,Magento_products!$E$1:$E$1013,0))=TRUE,INDEX(Special_products!$A$1:$AL$748,MATCH($G66,Special_products!$E$1:$E$748,0),H$1),INDEX(Magento_products!$A$1:$AJ$1013,MATCH($G66,Magento_products!$E$1:$E$1013,0),H$1)))</f>
        <v>0</v>
      </c>
      <c r="I66" s="60" t="str">
        <f t="array" ref="I66">IF(G66=0,D66,IF(ISNA(MATCH($G66,Magento_products!$E$1:$E$1013,0))=TRUE,INDEX(Special_products!$A$1:$AL$748,MATCH($G66,Special_products!$E$1:$E$748,0),I$1),INDEX(Magento_products!$A$1:$AJ$1013,MATCH($G66,Magento_products!$E$1:$E$1013,0),I$1)))</f>
        <v>Firekeeper</v>
      </c>
      <c r="J66" s="60">
        <f t="array" ref="J66">IF(G66=0,0,IF(ISNA(MATCH($G66,Magento_products!$E$1:$E$1013,0))=TRUE,INDEX(Special_products!$A$1:$AL$748,MATCH($G66,Special_products!$E$1:$E$748,0),J$1),INDEX(Magento_products!$A$1:$AJ$1013,MATCH($G66,Magento_products!$E$1:$E$1013,0),J$1)))</f>
        <v>0</v>
      </c>
      <c r="K66" s="57">
        <f t="array" ref="K66">IF(ISNA(MATCH($J66,Group!$B$2:$B$100105,0))=TRUE,0,INDEX(Group!$A$2:$FZ$100105,MATCH($J66,Group!$B$2:$B$100105,0),K$1))</f>
        <v>0</v>
      </c>
      <c r="L66" s="69"/>
      <c r="M66" s="61"/>
      <c r="N66" s="62" t="str">
        <f t="array" ref="N66">IF(ISNA(MATCH($H66,Magento_products!$B$2:$B$100105,0))=TRUE,0,INDEX(Magento_products!$A$2:$FZ$100105,MATCH($H66,Magento_products!$B$2:$B$100105,0),N$1))</f>
        <v/>
      </c>
      <c r="O66" s="62"/>
      <c r="P66" s="63"/>
      <c r="Q66" s="64">
        <v>0.0</v>
      </c>
      <c r="R66" s="65">
        <f t="shared" si="13"/>
        <v>0</v>
      </c>
      <c r="S66" s="66"/>
      <c r="T66" s="66"/>
      <c r="U66" s="66"/>
      <c r="V66" s="66"/>
      <c r="W66" s="66"/>
      <c r="X66" s="66"/>
      <c r="Y66" s="66"/>
      <c r="Z66" s="66"/>
      <c r="AA66" s="66"/>
      <c r="AB66" s="66"/>
      <c r="AC66" s="66"/>
      <c r="AD66" s="66"/>
      <c r="AE66" s="66"/>
      <c r="AF66" s="66"/>
      <c r="AG66" s="66"/>
      <c r="AH66" s="66"/>
      <c r="AI66" s="67"/>
    </row>
    <row r="67" ht="11.25" customHeight="1">
      <c r="A67" s="54" t="s">
        <v>1749</v>
      </c>
      <c r="B67" s="54" t="s">
        <v>567</v>
      </c>
      <c r="C67" s="55" t="s">
        <v>336</v>
      </c>
      <c r="D67" s="54" t="s">
        <v>1778</v>
      </c>
      <c r="E67" s="57"/>
      <c r="F67" s="58"/>
      <c r="G67" s="59">
        <v>0.0</v>
      </c>
      <c r="H67" s="60">
        <f t="array" ref="H67">IF(G67=0,0,IF(ISNA(MATCH($G67,Magento_products!$E$1:$E$1013,0))=TRUE,INDEX(Special_products!$A$1:$AL$748,MATCH($G67,Special_products!$E$1:$E$748,0),H$1),INDEX(Magento_products!$A$1:$AJ$1013,MATCH($G67,Magento_products!$E$1:$E$1013,0),H$1)))</f>
        <v>0</v>
      </c>
      <c r="I67" s="60" t="str">
        <f t="array" ref="I67">IF(G67=0,D67,IF(ISNA(MATCH($G67,Magento_products!$E$1:$E$1013,0))=TRUE,INDEX(Special_products!$A$1:$AL$748,MATCH($G67,Special_products!$E$1:$E$748,0),I$1),INDEX(Magento_products!$A$1:$AJ$1013,MATCH($G67,Magento_products!$E$1:$E$1013,0),I$1)))</f>
        <v>Lorian and Lothric</v>
      </c>
      <c r="J67" s="60">
        <f t="array" ref="J67">IF(G67=0,0,IF(ISNA(MATCH($G67,Magento_products!$E$1:$E$1013,0))=TRUE,INDEX(Special_products!$A$1:$AL$748,MATCH($G67,Special_products!$E$1:$E$748,0),J$1),INDEX(Magento_products!$A$1:$AJ$1013,MATCH($G67,Magento_products!$E$1:$E$1013,0),J$1)))</f>
        <v>0</v>
      </c>
      <c r="K67" s="57">
        <f t="array" ref="K67">IF(ISNA(MATCH($J67,Group!$B$2:$B$100105,0))=TRUE,0,INDEX(Group!$A$2:$FZ$100105,MATCH($J67,Group!$B$2:$B$100105,0),K$1))</f>
        <v>0</v>
      </c>
      <c r="L67" s="69"/>
      <c r="M67" s="61"/>
      <c r="N67" s="62" t="str">
        <f t="array" ref="N67">IF(ISNA(MATCH($H67,Magento_products!$B$2:$B$100105,0))=TRUE,0,INDEX(Magento_products!$A$2:$FZ$100105,MATCH($H67,Magento_products!$B$2:$B$100105,0),N$1))</f>
        <v/>
      </c>
      <c r="O67" s="62"/>
      <c r="P67" s="63"/>
      <c r="Q67" s="64">
        <v>0.0</v>
      </c>
      <c r="R67" s="65">
        <f t="shared" si="13"/>
        <v>0</v>
      </c>
      <c r="S67" s="66"/>
      <c r="T67" s="66"/>
      <c r="U67" s="66"/>
      <c r="V67" s="66"/>
      <c r="W67" s="66"/>
      <c r="X67" s="66"/>
      <c r="Y67" s="66"/>
      <c r="Z67" s="66"/>
      <c r="AA67" s="66"/>
      <c r="AB67" s="66"/>
      <c r="AC67" s="66"/>
      <c r="AD67" s="66"/>
      <c r="AE67" s="66"/>
      <c r="AF67" s="66"/>
      <c r="AG67" s="66"/>
      <c r="AH67" s="66"/>
      <c r="AI67" s="67"/>
    </row>
    <row r="68" ht="11.25" customHeight="1">
      <c r="A68" s="54" t="s">
        <v>1749</v>
      </c>
      <c r="B68" s="54" t="s">
        <v>567</v>
      </c>
      <c r="C68" s="55" t="s">
        <v>336</v>
      </c>
      <c r="D68" s="54" t="s">
        <v>1779</v>
      </c>
      <c r="E68" s="57"/>
      <c r="F68" s="58"/>
      <c r="G68" s="59">
        <v>0.0</v>
      </c>
      <c r="H68" s="60">
        <f t="array" ref="H68">IF(G68=0,0,IF(ISNA(MATCH($G68,Magento_products!$E$1:$E$1013,0))=TRUE,INDEX(Special_products!$A$1:$AL$748,MATCH($G68,Special_products!$E$1:$E$748,0),H$1),INDEX(Magento_products!$A$1:$AJ$1013,MATCH($G68,Magento_products!$E$1:$E$1013,0),H$1)))</f>
        <v>0</v>
      </c>
      <c r="I68" s="60" t="str">
        <f t="array" ref="I68">IF(G68=0,D68,IF(ISNA(MATCH($G68,Magento_products!$E$1:$E$1013,0))=TRUE,INDEX(Special_products!$A$1:$AL$748,MATCH($G68,Special_products!$E$1:$E$748,0),I$1),INDEX(Magento_products!$A$1:$AJ$1013,MATCH($G68,Magento_products!$E$1:$E$1013,0),I$1)))</f>
        <v>DS2 Pursuer</v>
      </c>
      <c r="J68" s="60">
        <f t="array" ref="J68">IF(G68=0,0,IF(ISNA(MATCH($G68,Magento_products!$E$1:$E$1013,0))=TRUE,INDEX(Special_products!$A$1:$AL$748,MATCH($G68,Special_products!$E$1:$E$748,0),J$1),INDEX(Magento_products!$A$1:$AJ$1013,MATCH($G68,Magento_products!$E$1:$E$1013,0),J$1)))</f>
        <v>0</v>
      </c>
      <c r="K68" s="57">
        <f t="array" ref="K68">IF(ISNA(MATCH($J68,Group!$B$2:$B$100105,0))=TRUE,0,INDEX(Group!$A$2:$FZ$100105,MATCH($J68,Group!$B$2:$B$100105,0),K$1))</f>
        <v>0</v>
      </c>
      <c r="L68" s="69"/>
      <c r="M68" s="61"/>
      <c r="N68" s="62" t="str">
        <f t="array" ref="N68">IF(ISNA(MATCH($H68,Magento_products!$B$2:$B$100105,0))=TRUE,0,INDEX(Magento_products!$A$2:$FZ$100105,MATCH($H68,Magento_products!$B$2:$B$100105,0),N$1))</f>
        <v/>
      </c>
      <c r="O68" s="62"/>
      <c r="P68" s="63"/>
      <c r="Q68" s="64">
        <v>0.0</v>
      </c>
      <c r="R68" s="65">
        <f t="shared" si="13"/>
        <v>0</v>
      </c>
      <c r="S68" s="66"/>
      <c r="T68" s="66"/>
      <c r="U68" s="66"/>
      <c r="V68" s="66"/>
      <c r="W68" s="66"/>
      <c r="X68" s="66"/>
      <c r="Y68" s="66"/>
      <c r="Z68" s="66"/>
      <c r="AA68" s="66"/>
      <c r="AB68" s="66"/>
      <c r="AC68" s="66"/>
      <c r="AD68" s="66"/>
      <c r="AE68" s="66"/>
      <c r="AF68" s="66"/>
      <c r="AG68" s="66"/>
      <c r="AH68" s="66"/>
      <c r="AI68" s="67"/>
    </row>
    <row r="69" ht="11.25" customHeight="1">
      <c r="A69" s="54"/>
      <c r="B69" s="54"/>
      <c r="C69" s="55"/>
      <c r="D69" s="54"/>
      <c r="E69" s="57"/>
      <c r="F69" s="58"/>
      <c r="G69" s="59"/>
      <c r="H69" s="60"/>
      <c r="I69" s="60"/>
      <c r="J69" s="60"/>
      <c r="K69" s="57"/>
      <c r="L69" s="69"/>
      <c r="M69" s="61"/>
      <c r="N69" s="62"/>
      <c r="O69" s="62"/>
      <c r="P69" s="63"/>
      <c r="Q69" s="64"/>
      <c r="R69" s="65"/>
      <c r="S69" s="66"/>
      <c r="T69" s="66"/>
      <c r="U69" s="66"/>
      <c r="V69" s="66"/>
      <c r="W69" s="66"/>
      <c r="X69" s="66"/>
      <c r="Y69" s="66"/>
      <c r="Z69" s="66"/>
      <c r="AA69" s="66"/>
      <c r="AB69" s="66"/>
      <c r="AC69" s="66"/>
      <c r="AD69" s="66"/>
      <c r="AE69" s="66"/>
      <c r="AF69" s="66"/>
      <c r="AG69" s="66"/>
      <c r="AH69" s="66"/>
      <c r="AI69" s="67"/>
    </row>
    <row r="70" ht="11.25" customHeight="1">
      <c r="A70" s="54" t="s">
        <v>1749</v>
      </c>
      <c r="B70" s="54" t="s">
        <v>567</v>
      </c>
      <c r="C70" s="55" t="s">
        <v>334</v>
      </c>
      <c r="D70" s="54" t="s">
        <v>1769</v>
      </c>
      <c r="E70" s="57"/>
      <c r="F70" s="58"/>
      <c r="G70" s="59">
        <v>261.0</v>
      </c>
      <c r="H70" s="60" t="str">
        <f t="array" ref="H70">IF(G70=0,0,IF(ISNA(MATCH($G70,Magento_products!$E$1:$E$1013,0))=TRUE,INDEX(Special_products!$A$1:$AL$748,MATCH($G70,Special_products!$E$1:$E$748,0),H$1),INDEX(Magento_products!$A$1:$AJ$1013,MATCH($G70,Magento_products!$E$1:$E$1013,0),H$1)))</f>
        <v>DSSOLSDCOM</v>
      </c>
      <c r="I70" s="60" t="str">
        <f t="array" ref="I70">IF(G70=0,D70,IF(ISNA(MATCH($G70,Magento_products!$E$1:$E$1013,0))=TRUE,INDEX(Special_products!$A$1:$AL$748,MATCH($G70,Special_products!$E$1:$E$748,0),I$1),INDEX(Magento_products!$A$1:$AJ$1013,MATCH($G70,Magento_products!$E$1:$E$1013,0),I$1)))</f>
        <v>Solaire of Astora SD Combo Edition</v>
      </c>
      <c r="J70" s="60" t="str">
        <f t="array" ref="J70">IF(G70=0,0,IF(ISNA(MATCH($G70,Magento_products!$E$1:$E$1013,0))=TRUE,INDEX(Special_products!$A$1:$AL$748,MATCH($G70,Special_products!$E$1:$E$748,0),J$1),INDEX(Magento_products!$A$1:$AJ$1013,MATCH($G70,Magento_products!$E$1:$E$1013,0),J$1)))</f>
        <v>SOLV</v>
      </c>
      <c r="K70" s="57" t="str">
        <f t="array" ref="K70">IF(ISNA(MATCH($J70,Group!$B$2:$B$100105,0))=TRUE,0,INDEX(Group!$A$2:$FZ$100105,MATCH($J70,Group!$B$2:$B$100105,0),K$1))</f>
        <v>Solaire vinyl</v>
      </c>
      <c r="L70" s="69"/>
      <c r="M70" s="61"/>
      <c r="N70" s="62">
        <f t="array" ref="N70">IF(ISNA(MATCH($H70,Magento_products!$B$2:$B$100105,0))=TRUE,0,INDEX(Magento_products!$A$2:$FZ$100105,MATCH($H70,Magento_products!$B$2:$B$100105,0),N$1))</f>
        <v>43252</v>
      </c>
      <c r="O70" s="62"/>
      <c r="P70" s="63">
        <f t="array" ref="P70">IF(ISNA(MATCH($G70,Magento_products!$E$1:$E$1013,0))=TRUE,INDEX(Special_products!$A$1:$AL$748,MATCH($G70,Special_products!$E$1:$E$748,0),P$1),INDEX(Magento_products!$A$1:$AJ$1013,MATCH($G70,Magento_products!$E$1:$E$1013,0),P$1))</f>
        <v>184.99</v>
      </c>
      <c r="Q70" s="64"/>
      <c r="R70" s="65">
        <f t="shared" ref="R70:R75" si="14">IF(P70&gt;0,P70,Q70)</f>
        <v>184.99</v>
      </c>
      <c r="S70" s="66"/>
      <c r="T70" s="66"/>
      <c r="U70" s="66"/>
      <c r="V70" s="66"/>
      <c r="W70" s="66"/>
      <c r="X70" s="66"/>
      <c r="Y70" s="66"/>
      <c r="Z70" s="66"/>
      <c r="AA70" s="66"/>
      <c r="AB70" s="66"/>
      <c r="AC70" s="66"/>
      <c r="AD70" s="66"/>
      <c r="AE70" s="66"/>
      <c r="AF70" s="66"/>
      <c r="AG70" s="66"/>
      <c r="AH70" s="66"/>
      <c r="AI70" s="67"/>
    </row>
    <row r="71" ht="11.25" customHeight="1">
      <c r="A71" s="54" t="s">
        <v>1749</v>
      </c>
      <c r="B71" s="54" t="s">
        <v>567</v>
      </c>
      <c r="C71" s="55" t="s">
        <v>334</v>
      </c>
      <c r="D71" s="54" t="s">
        <v>1769</v>
      </c>
      <c r="E71" s="57"/>
      <c r="F71" s="58"/>
      <c r="G71" s="59">
        <v>260.0</v>
      </c>
      <c r="H71" s="60" t="str">
        <f t="array" ref="H71">IF(G71=0,0,IF(ISNA(MATCH($G71,Magento_products!$E$1:$E$1013,0))=TRUE,INDEX(Special_products!$A$1:$AL$748,MATCH($G71,Special_products!$E$1:$E$748,0),H$1),INDEX(Magento_products!$A$1:$AJ$1013,MATCH($G71,Magento_products!$E$1:$E$1013,0),H$1)))</f>
        <v>DSSOLSDSUN</v>
      </c>
      <c r="I71" s="60" t="str">
        <f t="array" ref="I71">IF(G71=0,D71,IF(ISNA(MATCH($G71,Magento_products!$E$1:$E$1013,0))=TRUE,INDEX(Special_products!$A$1:$AL$748,MATCH($G71,Special_products!$E$1:$E$748,0),I$1),INDEX(Magento_products!$A$1:$AJ$1013,MATCH($G71,Magento_products!$E$1:$E$1013,0),I$1)))</f>
        <v>Solaire of Astora SD Praise the Sun Edition</v>
      </c>
      <c r="J71" s="60" t="str">
        <f t="array" ref="J71">IF(G71=0,0,IF(ISNA(MATCH($G71,Magento_products!$E$1:$E$1013,0))=TRUE,INDEX(Special_products!$A$1:$AL$748,MATCH($G71,Special_products!$E$1:$E$748,0),J$1),INDEX(Magento_products!$A$1:$AJ$1013,MATCH($G71,Magento_products!$E$1:$E$1013,0),J$1)))</f>
        <v>SOLV</v>
      </c>
      <c r="K71" s="57" t="str">
        <f t="array" ref="K71">IF(ISNA(MATCH($J71,Group!$B$2:$B$100105,0))=TRUE,0,INDEX(Group!$A$2:$FZ$100105,MATCH($J71,Group!$B$2:$B$100105,0),K$1))</f>
        <v>Solaire vinyl</v>
      </c>
      <c r="L71" s="69"/>
      <c r="M71" s="61"/>
      <c r="N71" s="62">
        <f t="array" ref="N71">IF(ISNA(MATCH($H71,Magento_products!$B$2:$B$100105,0))=TRUE,0,INDEX(Magento_products!$A$2:$FZ$100105,MATCH($H71,Magento_products!$B$2:$B$100105,0),N$1))</f>
        <v>43252</v>
      </c>
      <c r="O71" s="62"/>
      <c r="P71" s="63">
        <f t="array" ref="P71">IF(ISNA(MATCH($G71,Magento_products!$E$1:$E$1013,0))=TRUE,INDEX(Special_products!$A$1:$AL$748,MATCH($G71,Special_products!$E$1:$E$748,0),P$1),INDEX(Magento_products!$A$1:$AJ$1013,MATCH($G71,Magento_products!$E$1:$E$1013,0),P$1))</f>
        <v>99.99</v>
      </c>
      <c r="Q71" s="64"/>
      <c r="R71" s="65">
        <f t="shared" si="14"/>
        <v>99.99</v>
      </c>
      <c r="S71" s="66"/>
      <c r="T71" s="66"/>
      <c r="U71" s="66"/>
      <c r="V71" s="66"/>
      <c r="W71" s="66"/>
      <c r="X71" s="66"/>
      <c r="Y71" s="66"/>
      <c r="Z71" s="66"/>
      <c r="AA71" s="66"/>
      <c r="AB71" s="66"/>
      <c r="AC71" s="66"/>
      <c r="AD71" s="66"/>
      <c r="AE71" s="66"/>
      <c r="AF71" s="66"/>
      <c r="AG71" s="66"/>
      <c r="AH71" s="66"/>
      <c r="AI71" s="67"/>
    </row>
    <row r="72" ht="11.25" customHeight="1">
      <c r="A72" s="54" t="s">
        <v>1749</v>
      </c>
      <c r="B72" s="54" t="s">
        <v>567</v>
      </c>
      <c r="C72" s="55" t="s">
        <v>334</v>
      </c>
      <c r="D72" s="54" t="s">
        <v>1769</v>
      </c>
      <c r="E72" s="57"/>
      <c r="F72" s="58"/>
      <c r="G72" s="59">
        <v>259.0</v>
      </c>
      <c r="H72" s="60" t="str">
        <f t="array" ref="H72">IF(G72=0,0,IF(ISNA(MATCH($G72,Magento_products!$E$1:$E$1013,0))=TRUE,INDEX(Special_products!$A$1:$AL$748,MATCH($G72,Special_products!$E$1:$E$748,0),H$1),INDEX(Magento_products!$A$1:$AJ$1013,MATCH($G72,Magento_products!$E$1:$E$1013,0),H$1)))</f>
        <v>DSSOLSDEX</v>
      </c>
      <c r="I72" s="60" t="str">
        <f t="array" ref="I72">IF(G72=0,D72,IF(ISNA(MATCH($G72,Magento_products!$E$1:$E$1013,0))=TRUE,INDEX(Special_products!$A$1:$AL$748,MATCH($G72,Special_products!$E$1:$E$748,0),I$1),INDEX(Magento_products!$A$1:$AJ$1013,MATCH($G72,Magento_products!$E$1:$E$1013,0),I$1)))</f>
        <v>Solaire of Astora SD (Exclusive)</v>
      </c>
      <c r="J72" s="60" t="str">
        <f t="array" ref="J72">IF(G72=0,0,IF(ISNA(MATCH($G72,Magento_products!$E$1:$E$1013,0))=TRUE,INDEX(Special_products!$A$1:$AL$748,MATCH($G72,Special_products!$E$1:$E$748,0),J$1),INDEX(Magento_products!$A$1:$AJ$1013,MATCH($G72,Magento_products!$E$1:$E$1013,0),J$1)))</f>
        <v>SOLV</v>
      </c>
      <c r="K72" s="57" t="str">
        <f t="array" ref="K72">IF(ISNA(MATCH($J72,Group!$B$2:$B$100105,0))=TRUE,0,INDEX(Group!$A$2:$FZ$100105,MATCH($J72,Group!$B$2:$B$100105,0),K$1))</f>
        <v>Solaire vinyl</v>
      </c>
      <c r="L72" s="69"/>
      <c r="M72" s="61"/>
      <c r="N72" s="62">
        <f t="array" ref="N72">IF(ISNA(MATCH($H72,Magento_products!$B$2:$B$100105,0))=TRUE,0,INDEX(Magento_products!$A$2:$FZ$100105,MATCH($H72,Magento_products!$B$2:$B$100105,0),N$1))</f>
        <v>43252</v>
      </c>
      <c r="O72" s="62"/>
      <c r="P72" s="63">
        <f t="array" ref="P72">IF(ISNA(MATCH($G72,Magento_products!$E$1:$E$1013,0))=TRUE,INDEX(Special_products!$A$1:$AL$748,MATCH($G72,Special_products!$E$1:$E$748,0),P$1),INDEX(Magento_products!$A$1:$AJ$1013,MATCH($G72,Magento_products!$E$1:$E$1013,0),P$1))</f>
        <v>99.99</v>
      </c>
      <c r="Q72" s="64"/>
      <c r="R72" s="65">
        <f t="shared" si="14"/>
        <v>99.99</v>
      </c>
      <c r="S72" s="66"/>
      <c r="T72" s="66"/>
      <c r="U72" s="66"/>
      <c r="V72" s="66"/>
      <c r="W72" s="66"/>
      <c r="X72" s="66"/>
      <c r="Y72" s="66"/>
      <c r="Z72" s="66"/>
      <c r="AA72" s="66"/>
      <c r="AB72" s="66"/>
      <c r="AC72" s="66"/>
      <c r="AD72" s="66"/>
      <c r="AE72" s="66"/>
      <c r="AF72" s="66"/>
      <c r="AG72" s="66"/>
      <c r="AH72" s="66"/>
      <c r="AI72" s="67"/>
    </row>
    <row r="73" ht="11.25" customHeight="1">
      <c r="A73" s="54" t="s">
        <v>1749</v>
      </c>
      <c r="B73" s="54" t="s">
        <v>567</v>
      </c>
      <c r="C73" s="55" t="s">
        <v>334</v>
      </c>
      <c r="D73" s="54" t="s">
        <v>1769</v>
      </c>
      <c r="E73" s="57"/>
      <c r="F73" s="58"/>
      <c r="G73" s="59">
        <v>1031.0</v>
      </c>
      <c r="H73" s="60" t="str">
        <f t="array" ref="H73">IF(G73=0,0,IF(ISNA(MATCH($G73,Magento_products!$E$1:$E$1013,0))=TRUE,INDEX(Special_products!$A$1:$AL$748,MATCH($G73,Special_products!$E$1:$E$748,0),H$1),INDEX(Magento_products!$A$1:$AJ$1013,MATCH($G73,Magento_products!$E$1:$E$1013,0),H$1)))</f>
        <v>DSSOLSDR</v>
      </c>
      <c r="I73" s="60" t="str">
        <f t="array" ref="I73">IF(G73=0,D73,IF(ISNA(MATCH($G73,Magento_products!$E$1:$E$1013,0))=TRUE,INDEX(Special_products!$A$1:$AL$748,MATCH($G73,Special_products!$E$1:$E$748,0),I$1),INDEX(Magento_products!$A$1:$AJ$1013,MATCH($G73,Magento_products!$E$1:$E$1013,0),I$1)))</f>
        <v>Solaire of Astora SD (Regular)</v>
      </c>
      <c r="J73" s="60" t="str">
        <f t="array" ref="J73">IF(G73=0,0,IF(ISNA(MATCH($G73,Magento_products!$E$1:$E$1013,0))=TRUE,INDEX(Special_products!$A$1:$AL$748,MATCH($G73,Special_products!$E$1:$E$748,0),J$1),INDEX(Magento_products!$A$1:$AJ$1013,MATCH($G73,Magento_products!$E$1:$E$1013,0),J$1)))</f>
        <v>SOLV</v>
      </c>
      <c r="K73" s="57" t="str">
        <f t="array" ref="K73">IF(ISNA(MATCH($J73,Group!$B$2:$B$100105,0))=TRUE,0,INDEX(Group!$A$2:$FZ$100105,MATCH($J73,Group!$B$2:$B$100105,0),K$1))</f>
        <v>Solaire vinyl</v>
      </c>
      <c r="L73" s="69"/>
      <c r="M73" s="61"/>
      <c r="N73" s="62">
        <f t="array" ref="N73">IF(ISNA(MATCH($H73,Magento_products!$B$2:$B$100105,0))=TRUE,0,INDEX(Magento_products!$A$2:$FZ$100105,MATCH($H73,Magento_products!$B$2:$B$100105,0),N$1))</f>
        <v>0</v>
      </c>
      <c r="O73" s="62"/>
      <c r="P73" s="63">
        <f t="array" ref="P73">IF(ISNA(MATCH($G73,Magento_products!$E$1:$E$1013,0))=TRUE,INDEX(Special_products!$A$1:$AL$748,MATCH($G73,Special_products!$E$1:$E$748,0),P$1),INDEX(Magento_products!$A$1:$AJ$1013,MATCH($G73,Magento_products!$E$1:$E$1013,0),P$1))</f>
        <v>75</v>
      </c>
      <c r="Q73" s="64">
        <v>84.5</v>
      </c>
      <c r="R73" s="65">
        <f t="shared" si="14"/>
        <v>75</v>
      </c>
      <c r="S73" s="66"/>
      <c r="T73" s="66"/>
      <c r="U73" s="66"/>
      <c r="V73" s="66"/>
      <c r="W73" s="66"/>
      <c r="X73" s="66"/>
      <c r="Y73" s="66"/>
      <c r="Z73" s="66"/>
      <c r="AA73" s="66"/>
      <c r="AB73" s="66"/>
      <c r="AC73" s="66"/>
      <c r="AD73" s="66"/>
      <c r="AE73" s="66"/>
      <c r="AF73" s="66"/>
      <c r="AG73" s="66"/>
      <c r="AH73" s="66"/>
      <c r="AI73" s="67"/>
    </row>
    <row r="74" ht="11.25" customHeight="1">
      <c r="A74" s="54" t="s">
        <v>1749</v>
      </c>
      <c r="B74" s="54" t="s">
        <v>567</v>
      </c>
      <c r="C74" s="55" t="s">
        <v>334</v>
      </c>
      <c r="D74" s="54" t="s">
        <v>1769</v>
      </c>
      <c r="E74" s="57"/>
      <c r="F74" s="58"/>
      <c r="G74" s="59">
        <v>1032.0</v>
      </c>
      <c r="H74" s="60" t="str">
        <f t="array" ref="H74">IF(G74=0,0,IF(ISNA(MATCH($G74,Magento_products!$E$1:$E$1013,0))=TRUE,INDEX(Special_products!$A$1:$AL$748,MATCH($G74,Special_products!$E$1:$E$748,0),H$1),INDEX(Magento_products!$A$1:$AJ$1013,MATCH($G74,Magento_products!$E$1:$E$1013,0),H$1)))</f>
        <v>DSSOLSDCOL</v>
      </c>
      <c r="I74" s="60" t="str">
        <f t="array" ref="I74">IF(G74=0,D74,IF(ISNA(MATCH($G74,Magento_products!$E$1:$E$1013,0))=TRUE,INDEX(Special_products!$A$1:$AL$748,MATCH($G74,Special_products!$E$1:$E$748,0),I$1),INDEX(Magento_products!$A$1:$AJ$1013,MATCH($G74,Magento_products!$E$1:$E$1013,0),I$1)))</f>
        <v>Solaire of Astora SD (Collectors)</v>
      </c>
      <c r="J74" s="60" t="str">
        <f t="array" ref="J74">IF(G74=0,0,IF(ISNA(MATCH($G74,Magento_products!$E$1:$E$1013,0))=TRUE,INDEX(Special_products!$A$1:$AL$748,MATCH($G74,Special_products!$E$1:$E$748,0),J$1),INDEX(Magento_products!$A$1:$AJ$1013,MATCH($G74,Magento_products!$E$1:$E$1013,0),J$1)))</f>
        <v>SOLV</v>
      </c>
      <c r="K74" s="57" t="str">
        <f t="array" ref="K74">IF(ISNA(MATCH($J74,Group!$B$2:$B$100105,0))=TRUE,0,INDEX(Group!$A$2:$FZ$100105,MATCH($J74,Group!$B$2:$B$100105,0),K$1))</f>
        <v>Solaire vinyl</v>
      </c>
      <c r="L74" s="69"/>
      <c r="M74" s="61"/>
      <c r="N74" s="62">
        <f t="array" ref="N74">IF(ISNA(MATCH($H74,Magento_products!$B$2:$B$100105,0))=TRUE,0,INDEX(Magento_products!$A$2:$FZ$100105,MATCH($H74,Magento_products!$B$2:$B$100105,0),N$1))</f>
        <v>0</v>
      </c>
      <c r="O74" s="62"/>
      <c r="P74" s="63">
        <f t="array" ref="P74">IF(ISNA(MATCH($G74,Magento_products!$E$1:$E$1013,0))=TRUE,INDEX(Special_products!$A$1:$AL$748,MATCH($G74,Special_products!$E$1:$E$748,0),P$1),INDEX(Magento_products!$A$1:$AJ$1013,MATCH($G74,Magento_products!$E$1:$E$1013,0),P$1))</f>
        <v>75</v>
      </c>
      <c r="Q74" s="64">
        <v>99.99</v>
      </c>
      <c r="R74" s="65">
        <f t="shared" si="14"/>
        <v>75</v>
      </c>
      <c r="S74" s="66"/>
      <c r="T74" s="66"/>
      <c r="U74" s="66"/>
      <c r="V74" s="66"/>
      <c r="W74" s="66"/>
      <c r="X74" s="66"/>
      <c r="Y74" s="66"/>
      <c r="Z74" s="66"/>
      <c r="AA74" s="66"/>
      <c r="AB74" s="66"/>
      <c r="AC74" s="66"/>
      <c r="AD74" s="66"/>
      <c r="AE74" s="66"/>
      <c r="AF74" s="66"/>
      <c r="AG74" s="66"/>
      <c r="AH74" s="66"/>
      <c r="AI74" s="67"/>
    </row>
    <row r="75" ht="11.25" customHeight="1">
      <c r="A75" s="54" t="s">
        <v>1749</v>
      </c>
      <c r="B75" s="54" t="s">
        <v>567</v>
      </c>
      <c r="C75" s="55" t="s">
        <v>334</v>
      </c>
      <c r="D75" s="54" t="s">
        <v>1769</v>
      </c>
      <c r="E75" s="57"/>
      <c r="F75" s="58"/>
      <c r="G75" s="59">
        <v>1033.0</v>
      </c>
      <c r="H75" s="60" t="str">
        <f t="array" ref="H75">IF(G75=0,0,IF(ISNA(MATCH($G75,Magento_products!$E$1:$E$1013,0))=TRUE,INDEX(Special_products!$A$1:$AL$748,MATCH($G75,Special_products!$E$1:$E$748,0),H$1),INDEX(Magento_products!$A$1:$AJ$1013,MATCH($G75,Magento_products!$E$1:$E$1013,0),H$1)))</f>
        <v>DSSOLSDSUNCOL</v>
      </c>
      <c r="I75" s="60" t="str">
        <f t="array" ref="I75">IF(G75=0,D75,IF(ISNA(MATCH($G75,Magento_products!$E$1:$E$1013,0))=TRUE,INDEX(Special_products!$A$1:$AL$748,MATCH($G75,Special_products!$E$1:$E$748,0),I$1),INDEX(Magento_products!$A$1:$AJ$1013,MATCH($G75,Magento_products!$E$1:$E$1013,0),I$1)))</f>
        <v>Solaire of Astora SD Praise the Sun Collectors Edition</v>
      </c>
      <c r="J75" s="60" t="str">
        <f t="array" ref="J75">IF(G75=0,0,IF(ISNA(MATCH($G75,Magento_products!$E$1:$E$1013,0))=TRUE,INDEX(Special_products!$A$1:$AL$748,MATCH($G75,Special_products!$E$1:$E$748,0),J$1),INDEX(Magento_products!$A$1:$AJ$1013,MATCH($G75,Magento_products!$E$1:$E$1013,0),J$1)))</f>
        <v>SOLV</v>
      </c>
      <c r="K75" s="57" t="str">
        <f t="array" ref="K75">IF(ISNA(MATCH($J75,Group!$B$2:$B$100105,0))=TRUE,0,INDEX(Group!$A$2:$FZ$100105,MATCH($J75,Group!$B$2:$B$100105,0),K$1))</f>
        <v>Solaire vinyl</v>
      </c>
      <c r="L75" s="69"/>
      <c r="M75" s="61"/>
      <c r="N75" s="62">
        <f t="array" ref="N75">IF(ISNA(MATCH($H75,Magento_products!$B$2:$B$100105,0))=TRUE,0,INDEX(Magento_products!$A$2:$FZ$100105,MATCH($H75,Magento_products!$B$2:$B$100105,0),N$1))</f>
        <v>0</v>
      </c>
      <c r="O75" s="62"/>
      <c r="P75" s="63">
        <f t="array" ref="P75">IF(ISNA(MATCH($G75,Magento_products!$E$1:$E$1013,0))=TRUE,INDEX(Special_products!$A$1:$AL$748,MATCH($G75,Special_products!$E$1:$E$748,0),P$1),INDEX(Magento_products!$A$1:$AJ$1013,MATCH($G75,Magento_products!$E$1:$E$1013,0),P$1))</f>
        <v>75</v>
      </c>
      <c r="Q75" s="64">
        <v>99.99</v>
      </c>
      <c r="R75" s="65">
        <f t="shared" si="14"/>
        <v>75</v>
      </c>
      <c r="S75" s="66"/>
      <c r="T75" s="66"/>
      <c r="U75" s="66"/>
      <c r="V75" s="66"/>
      <c r="W75" s="66"/>
      <c r="X75" s="66"/>
      <c r="Y75" s="66"/>
      <c r="Z75" s="66"/>
      <c r="AA75" s="66"/>
      <c r="AB75" s="66"/>
      <c r="AC75" s="66"/>
      <c r="AD75" s="66"/>
      <c r="AE75" s="66"/>
      <c r="AF75" s="66"/>
      <c r="AG75" s="66"/>
      <c r="AH75" s="66"/>
      <c r="AI75" s="67"/>
    </row>
    <row r="76" ht="11.25" customHeight="1">
      <c r="A76" s="54"/>
      <c r="B76" s="54"/>
      <c r="C76" s="55"/>
      <c r="D76" s="54"/>
      <c r="E76" s="57"/>
      <c r="F76" s="58"/>
      <c r="G76" s="59"/>
      <c r="H76" s="60"/>
      <c r="I76" s="60"/>
      <c r="J76" s="60"/>
      <c r="K76" s="57"/>
      <c r="L76" s="69"/>
      <c r="M76" s="61"/>
      <c r="N76" s="62"/>
      <c r="O76" s="62"/>
      <c r="P76" s="63"/>
      <c r="Q76" s="64"/>
      <c r="R76" s="65"/>
      <c r="S76" s="66"/>
      <c r="T76" s="66"/>
      <c r="U76" s="66"/>
      <c r="V76" s="66"/>
      <c r="W76" s="66"/>
      <c r="X76" s="66"/>
      <c r="Y76" s="66"/>
      <c r="Z76" s="66"/>
      <c r="AA76" s="66"/>
      <c r="AB76" s="66"/>
      <c r="AC76" s="66"/>
      <c r="AD76" s="66"/>
      <c r="AE76" s="66"/>
      <c r="AF76" s="66"/>
      <c r="AG76" s="66"/>
      <c r="AH76" s="66"/>
      <c r="AI76" s="67"/>
    </row>
    <row r="77" ht="11.25" customHeight="1">
      <c r="A77" s="54" t="s">
        <v>1749</v>
      </c>
      <c r="B77" s="54" t="s">
        <v>567</v>
      </c>
      <c r="C77" s="55" t="s">
        <v>334</v>
      </c>
      <c r="D77" s="54" t="s">
        <v>1766</v>
      </c>
      <c r="E77" s="57"/>
      <c r="F77" s="58"/>
      <c r="G77" s="59">
        <v>242.0</v>
      </c>
      <c r="H77" s="60" t="str">
        <f t="array" ref="H77">IF(G77=0,0,IF(ISNA(MATCH($G77,Magento_products!$E$1:$E$1013,0))=TRUE,INDEX(Special_products!$A$1:$AL$748,MATCH($G77,Special_products!$E$1:$E$748,0),H$1),INDEX(Magento_products!$A$1:$AJ$1013,MATCH($G77,Magento_products!$E$1:$E$1013,0),H$1)))</f>
        <v>DSRTYSDEX</v>
      </c>
      <c r="I77" s="60" t="str">
        <f t="array" ref="I77">IF(G77=0,D77,IF(ISNA(MATCH($G77,Magento_products!$E$1:$E$1013,0))=TRUE,INDEX(Special_products!$A$1:$AL$748,MATCH($G77,Special_products!$E$1:$E$748,0),I$1),INDEX(Magento_products!$A$1:$AJ$1013,MATCH($G77,Magento_products!$E$1:$E$1013,0),I$1)))</f>
        <v>Artorias The Abysswalker SD (Exclusive)</v>
      </c>
      <c r="J77" s="60" t="str">
        <f t="array" ref="J77">IF(G77=0,0,IF(ISNA(MATCH($G77,Magento_products!$E$1:$E$1013,0))=TRUE,INDEX(Special_products!$A$1:$AL$748,MATCH($G77,Special_products!$E$1:$E$748,0),J$1),INDEX(Magento_products!$A$1:$AJ$1013,MATCH($G77,Magento_products!$E$1:$E$1013,0),J$1)))</f>
        <v>DSRTV</v>
      </c>
      <c r="K77" s="57" t="str">
        <f t="array" ref="K77">IF(ISNA(MATCH($J77,Group!$B$2:$B$100105,0))=TRUE,0,INDEX(Group!$A$2:$FZ$100105,MATCH($J77,Group!$B$2:$B$100105,0),K$1))</f>
        <v>Artorias vinyl</v>
      </c>
      <c r="L77" s="69"/>
      <c r="M77" s="61"/>
      <c r="N77" s="62">
        <f t="array" ref="N77">IF(ISNA(MATCH($H77,Magento_products!$B$2:$B$100105,0))=TRUE,0,INDEX(Magento_products!$A$2:$FZ$100105,MATCH($H77,Magento_products!$B$2:$B$100105,0),N$1))</f>
        <v>43147</v>
      </c>
      <c r="O77" s="62"/>
      <c r="P77" s="63">
        <f t="array" ref="P77">IF(ISNA(MATCH($G77,Magento_products!$E$1:$E$1013,0))=TRUE,INDEX(Special_products!$A$1:$AL$748,MATCH($G77,Special_products!$E$1:$E$748,0),P$1),INDEX(Magento_products!$A$1:$AJ$1013,MATCH($G77,Magento_products!$E$1:$E$1013,0),P$1))</f>
        <v>99.99</v>
      </c>
      <c r="Q77" s="64"/>
      <c r="R77" s="65">
        <f t="shared" ref="R77:R84" si="15">IF(P77&gt;0,P77,Q77)</f>
        <v>99.99</v>
      </c>
      <c r="S77" s="66"/>
      <c r="T77" s="66"/>
      <c r="U77" s="66"/>
      <c r="V77" s="66"/>
      <c r="W77" s="66"/>
      <c r="X77" s="66"/>
      <c r="Y77" s="66"/>
      <c r="Z77" s="66"/>
      <c r="AA77" s="66"/>
      <c r="AB77" s="66"/>
      <c r="AC77" s="66"/>
      <c r="AD77" s="66"/>
      <c r="AE77" s="66"/>
      <c r="AF77" s="66"/>
      <c r="AG77" s="66"/>
      <c r="AH77" s="66"/>
      <c r="AI77" s="67"/>
    </row>
    <row r="78" ht="11.25" customHeight="1">
      <c r="A78" s="54" t="s">
        <v>1749</v>
      </c>
      <c r="B78" s="54" t="s">
        <v>567</v>
      </c>
      <c r="C78" s="55" t="s">
        <v>334</v>
      </c>
      <c r="D78" s="54" t="s">
        <v>1766</v>
      </c>
      <c r="E78" s="57"/>
      <c r="F78" s="58"/>
      <c r="G78" s="59">
        <v>1029.0</v>
      </c>
      <c r="H78" s="60" t="str">
        <f t="array" ref="H78">IF(G78=0,0,IF(ISNA(MATCH($G78,Magento_products!$E$1:$E$1013,0))=TRUE,INDEX(Special_products!$A$1:$AL$748,MATCH($G78,Special_products!$E$1:$E$748,0),H$1),INDEX(Magento_products!$A$1:$AJ$1013,MATCH($G78,Magento_products!$E$1:$E$1013,0),H$1)))</f>
        <v>DSARTYSDCOL</v>
      </c>
      <c r="I78" s="60" t="str">
        <f t="array" ref="I78">IF(G78=0,D78,IF(ISNA(MATCH($G78,Magento_products!$E$1:$E$1013,0))=TRUE,INDEX(Special_products!$A$1:$AL$748,MATCH($G78,Special_products!$E$1:$E$748,0),I$1),INDEX(Magento_products!$A$1:$AJ$1013,MATCH($G78,Magento_products!$E$1:$E$1013,0),I$1)))</f>
        <v>Artorias The Abysswalker SD (Collectors)</v>
      </c>
      <c r="J78" s="60" t="str">
        <f t="array" ref="J78">IF(G78=0,0,IF(ISNA(MATCH($G78,Magento_products!$E$1:$E$1013,0))=TRUE,INDEX(Special_products!$A$1:$AL$748,MATCH($G78,Special_products!$E$1:$E$748,0),J$1),INDEX(Magento_products!$A$1:$AJ$1013,MATCH($G78,Magento_products!$E$1:$E$1013,0),J$1)))</f>
        <v>DSRTV</v>
      </c>
      <c r="K78" s="57" t="str">
        <f t="array" ref="K78">IF(ISNA(MATCH($J78,Group!$B$2:$B$100105,0))=TRUE,0,INDEX(Group!$A$2:$FZ$100105,MATCH($J78,Group!$B$2:$B$100105,0),K$1))</f>
        <v>Artorias vinyl</v>
      </c>
      <c r="L78" s="69"/>
      <c r="M78" s="61"/>
      <c r="N78" s="62">
        <f t="array" ref="N78">IF(ISNA(MATCH($H78,Magento_products!$B$2:$B$100105,0))=TRUE,0,INDEX(Magento_products!$A$2:$FZ$100105,MATCH($H78,Magento_products!$B$2:$B$100105,0),N$1))</f>
        <v>0</v>
      </c>
      <c r="O78" s="62"/>
      <c r="P78" s="63">
        <f t="array" ref="P78">IF(ISNA(MATCH($G78,Magento_products!$E$1:$E$1013,0))=TRUE,INDEX(Special_products!$A$1:$AL$748,MATCH($G78,Special_products!$E$1:$E$748,0),P$1),INDEX(Magento_products!$A$1:$AJ$1013,MATCH($G78,Magento_products!$E$1:$E$1013,0),P$1))</f>
        <v>75</v>
      </c>
      <c r="Q78" s="64">
        <v>99.99</v>
      </c>
      <c r="R78" s="65">
        <f t="shared" si="15"/>
        <v>75</v>
      </c>
      <c r="S78" s="66"/>
      <c r="T78" s="66"/>
      <c r="U78" s="66"/>
      <c r="V78" s="66"/>
      <c r="W78" s="66"/>
      <c r="X78" s="66"/>
      <c r="Y78" s="66"/>
      <c r="Z78" s="66"/>
      <c r="AA78" s="66"/>
      <c r="AB78" s="66"/>
      <c r="AC78" s="66"/>
      <c r="AD78" s="66"/>
      <c r="AE78" s="66"/>
      <c r="AF78" s="66"/>
      <c r="AG78" s="66"/>
      <c r="AH78" s="66"/>
      <c r="AI78" s="67"/>
    </row>
    <row r="79" ht="11.25" customHeight="1">
      <c r="A79" s="54" t="s">
        <v>1749</v>
      </c>
      <c r="B79" s="54" t="s">
        <v>567</v>
      </c>
      <c r="C79" s="55" t="s">
        <v>334</v>
      </c>
      <c r="D79" s="54" t="s">
        <v>1766</v>
      </c>
      <c r="E79" s="57"/>
      <c r="F79" s="58"/>
      <c r="G79" s="59">
        <v>1030.0</v>
      </c>
      <c r="H79" s="60" t="str">
        <f t="array" ref="H79">IF(G79=0,0,IF(ISNA(MATCH($G79,Magento_products!$E$1:$E$1013,0))=TRUE,INDEX(Special_products!$A$1:$AL$748,MATCH($G79,Special_products!$E$1:$E$748,0),H$1),INDEX(Magento_products!$A$1:$AJ$1013,MATCH($G79,Magento_products!$E$1:$E$1013,0),H$1)))</f>
        <v>DSARTYSDREG</v>
      </c>
      <c r="I79" s="60" t="str">
        <f t="array" ref="I79">IF(G79=0,D79,IF(ISNA(MATCH($G79,Magento_products!$E$1:$E$1013,0))=TRUE,INDEX(Special_products!$A$1:$AL$748,MATCH($G79,Special_products!$E$1:$E$748,0),I$1),INDEX(Magento_products!$A$1:$AJ$1013,MATCH($G79,Magento_products!$E$1:$E$1013,0),I$1)))</f>
        <v>Artorias The Abysswalker SD (Regular)</v>
      </c>
      <c r="J79" s="60" t="str">
        <f t="array" ref="J79">IF(G79=0,0,IF(ISNA(MATCH($G79,Magento_products!$E$1:$E$1013,0))=TRUE,INDEX(Special_products!$A$1:$AL$748,MATCH($G79,Special_products!$E$1:$E$748,0),J$1),INDEX(Magento_products!$A$1:$AJ$1013,MATCH($G79,Magento_products!$E$1:$E$1013,0),J$1)))</f>
        <v>DSRTV</v>
      </c>
      <c r="K79" s="57" t="str">
        <f t="array" ref="K79">IF(ISNA(MATCH($J79,Group!$B$2:$B$100105,0))=TRUE,0,INDEX(Group!$A$2:$FZ$100105,MATCH($J79,Group!$B$2:$B$100105,0),K$1))</f>
        <v>Artorias vinyl</v>
      </c>
      <c r="L79" s="69"/>
      <c r="M79" s="61"/>
      <c r="N79" s="62">
        <f t="array" ref="N79">IF(ISNA(MATCH($H79,Magento_products!$B$2:$B$100105,0))=TRUE,0,INDEX(Magento_products!$A$2:$FZ$100105,MATCH($H79,Magento_products!$B$2:$B$100105,0),N$1))</f>
        <v>0</v>
      </c>
      <c r="O79" s="62"/>
      <c r="P79" s="63">
        <f t="array" ref="P79">IF(ISNA(MATCH($G79,Magento_products!$E$1:$E$1013,0))=TRUE,INDEX(Special_products!$A$1:$AL$748,MATCH($G79,Special_products!$E$1:$E$748,0),P$1),INDEX(Magento_products!$A$1:$AJ$1013,MATCH($G79,Magento_products!$E$1:$E$1013,0),P$1))</f>
        <v>75</v>
      </c>
      <c r="Q79" s="64">
        <v>84.5</v>
      </c>
      <c r="R79" s="65">
        <f t="shared" si="15"/>
        <v>75</v>
      </c>
      <c r="S79" s="66"/>
      <c r="T79" s="66"/>
      <c r="U79" s="66"/>
      <c r="V79" s="66"/>
      <c r="W79" s="66"/>
      <c r="X79" s="66"/>
      <c r="Y79" s="66"/>
      <c r="Z79" s="66"/>
      <c r="AA79" s="66"/>
      <c r="AB79" s="66"/>
      <c r="AC79" s="66"/>
      <c r="AD79" s="66"/>
      <c r="AE79" s="66"/>
      <c r="AF79" s="66"/>
      <c r="AG79" s="66"/>
      <c r="AH79" s="66"/>
      <c r="AI79" s="67"/>
    </row>
    <row r="80" ht="11.25" customHeight="1">
      <c r="A80" s="54"/>
      <c r="B80" s="54"/>
      <c r="C80" s="55"/>
      <c r="D80" s="54"/>
      <c r="E80" s="57"/>
      <c r="F80" s="58"/>
      <c r="G80" s="59"/>
      <c r="H80" s="60"/>
      <c r="I80" s="60"/>
      <c r="J80" s="60"/>
      <c r="K80" s="57">
        <f t="array" ref="K80">IF(ISNA(MATCH($J80,Group!$B$2:$B$100105,0))=TRUE,0,INDEX(Group!$A$2:$FZ$100105,MATCH($J80,Group!$B$2:$B$100105,0),K$1))</f>
        <v>0</v>
      </c>
      <c r="L80" s="69"/>
      <c r="M80" s="61"/>
      <c r="N80" s="62" t="str">
        <f t="array" ref="N80">IF(ISNA(MATCH($H80,Magento_products!$B$2:$B$100105,0))=TRUE,0,INDEX(Magento_products!$A$2:$FZ$100105,MATCH($H80,Magento_products!$B$2:$B$100105,0),N$1))</f>
        <v/>
      </c>
      <c r="O80" s="62"/>
      <c r="P80" s="63"/>
      <c r="Q80" s="64"/>
      <c r="R80" s="65" t="str">
        <f t="shared" si="15"/>
        <v/>
      </c>
      <c r="S80" s="66"/>
      <c r="T80" s="66"/>
      <c r="U80" s="66"/>
      <c r="V80" s="66"/>
      <c r="W80" s="66"/>
      <c r="X80" s="66"/>
      <c r="Y80" s="66"/>
      <c r="Z80" s="66"/>
      <c r="AA80" s="66"/>
      <c r="AB80" s="66"/>
      <c r="AC80" s="66"/>
      <c r="AD80" s="66"/>
      <c r="AE80" s="66"/>
      <c r="AF80" s="66"/>
      <c r="AG80" s="66"/>
      <c r="AH80" s="66"/>
      <c r="AI80" s="67"/>
    </row>
    <row r="81" ht="11.25" customHeight="1">
      <c r="A81" s="54" t="s">
        <v>1749</v>
      </c>
      <c r="B81" s="54" t="s">
        <v>567</v>
      </c>
      <c r="C81" s="55" t="s">
        <v>334</v>
      </c>
      <c r="D81" s="54" t="s">
        <v>1768</v>
      </c>
      <c r="E81" s="57"/>
      <c r="F81" s="58"/>
      <c r="G81" s="59">
        <v>361.0</v>
      </c>
      <c r="H81" s="60" t="str">
        <f t="array" ref="H81">IF(G81=0,0,IF(ISNA(MATCH($G81,Magento_products!$E$1:$E$1013,0))=TRUE,INDEX(Special_products!$A$1:$AL$748,MATCH($G81,Special_products!$E$1:$E$748,0),H$1),INDEX(Magento_products!$A$1:$AJ$1013,MATCH($G81,Magento_products!$E$1:$E$1013,0),H$1)))</f>
        <v>ECCC19:DSORNSDEX</v>
      </c>
      <c r="I81" s="60" t="str">
        <f t="array" ref="I81">IF(G81=0,D81,IF(ISNA(MATCH($G81,Magento_products!$E$1:$E$1013,0))=TRUE,INDEX(Special_products!$A$1:$AL$748,MATCH($G81,Special_products!$E$1:$E$748,0),I$1),INDEX(Magento_products!$A$1:$AJ$1013,MATCH($G81,Magento_products!$E$1:$E$1013,0),I$1)))</f>
        <v>Emerald City Comic Con 2019: Dragon Slayer Ornstein PVC (Exclusive)</v>
      </c>
      <c r="J81" s="60" t="str">
        <f t="array" ref="J81">IF(G81=0,0,IF(ISNA(MATCH($G81,Magento_products!$E$1:$E$1013,0))=TRUE,INDEX(Special_products!$A$1:$AL$748,MATCH($G81,Special_products!$E$1:$E$748,0),J$1),INDEX(Magento_products!$A$1:$AJ$1013,MATCH($G81,Magento_products!$E$1:$E$1013,0),J$1)))</f>
        <v>DSORNV</v>
      </c>
      <c r="K81" s="57">
        <f t="array" ref="K81">IF(ISNA(MATCH($J81,Group!$B$2:$B$100105,0))=TRUE,0,INDEX(Group!$A$2:$FZ$100105,MATCH($J81,Group!$B$2:$B$100105,0),K$1))</f>
        <v>0</v>
      </c>
      <c r="L81" s="69"/>
      <c r="M81" s="61"/>
      <c r="N81" s="62" t="str">
        <f t="array" ref="N81">IF(ISNA(MATCH($H81,Magento_products!$B$2:$B$100105,0))=TRUE,0,INDEX(Magento_products!$A$2:$FZ$100105,MATCH($H81,Magento_products!$B$2:$B$100105,0),N$1))</f>
        <v/>
      </c>
      <c r="O81" s="62"/>
      <c r="P81" s="63">
        <f t="array" ref="P81">IF(ISNA(MATCH($G81,Magento_products!$E$1:$E$1013,0))=TRUE,INDEX(Special_products!$A$1:$AL$748,MATCH($G81,Special_products!$E$1:$E$748,0),P$1),INDEX(Magento_products!$A$1:$AJ$1013,MATCH($G81,Magento_products!$E$1:$E$1013,0),P$1))</f>
        <v>99.99</v>
      </c>
      <c r="Q81" s="64"/>
      <c r="R81" s="65">
        <f t="shared" si="15"/>
        <v>99.99</v>
      </c>
      <c r="S81" s="66"/>
      <c r="T81" s="66"/>
      <c r="U81" s="66"/>
      <c r="V81" s="66"/>
      <c r="W81" s="66"/>
      <c r="X81" s="66"/>
      <c r="Y81" s="66"/>
      <c r="Z81" s="66"/>
      <c r="AA81" s="66"/>
      <c r="AB81" s="66"/>
      <c r="AC81" s="66"/>
      <c r="AD81" s="66"/>
      <c r="AE81" s="66"/>
      <c r="AF81" s="66"/>
      <c r="AG81" s="66"/>
      <c r="AH81" s="66"/>
      <c r="AI81" s="67"/>
    </row>
    <row r="82" ht="11.25" customHeight="1">
      <c r="A82" s="54" t="s">
        <v>1749</v>
      </c>
      <c r="B82" s="54" t="s">
        <v>567</v>
      </c>
      <c r="C82" s="55" t="s">
        <v>334</v>
      </c>
      <c r="D82" s="54" t="s">
        <v>1768</v>
      </c>
      <c r="E82" s="57"/>
      <c r="F82" s="58"/>
      <c r="G82" s="59">
        <v>429.0</v>
      </c>
      <c r="H82" s="60" t="str">
        <f t="array" ref="H82">IF(G82=0,0,IF(ISNA(MATCH($G82,Magento_products!$E$1:$E$1013,0))=TRUE,INDEX(Special_products!$A$1:$AL$748,MATCH($G82,Special_products!$E$1:$E$748,0),H$1),INDEX(Magento_products!$A$1:$AJ$1013,MATCH($G82,Magento_products!$E$1:$E$1013,0),H$1)))</f>
        <v>#N/A</v>
      </c>
      <c r="I82" s="60" t="str">
        <f t="array" ref="I82">IF(G82=0,D82,IF(ISNA(MATCH($G82,Magento_products!$E$1:$E$1013,0))=TRUE,INDEX(Special_products!$A$1:$AL$748,MATCH($G82,Special_products!$E$1:$E$748,0),I$1),INDEX(Magento_products!$A$1:$AJ$1013,MATCH($G82,Magento_products!$E$1:$E$1013,0),I$1)))</f>
        <v>#N/A</v>
      </c>
      <c r="J82" s="60" t="str">
        <f t="array" ref="J82">IF(G82=0,0,IF(ISNA(MATCH($G82,Magento_products!$E$1:$E$1013,0))=TRUE,INDEX(Special_products!$A$1:$AL$748,MATCH($G82,Special_products!$E$1:$E$748,0),J$1),INDEX(Magento_products!$A$1:$AJ$1013,MATCH($G82,Magento_products!$E$1:$E$1013,0),J$1)))</f>
        <v>#N/A</v>
      </c>
      <c r="K82" s="57">
        <f t="array" ref="K82">IF(ISNA(MATCH($J82,Group!$B$2:$B$100105,0))=TRUE,0,INDEX(Group!$A$2:$FZ$100105,MATCH($J82,Group!$B$2:$B$100105,0),K$1))</f>
        <v>0</v>
      </c>
      <c r="L82" s="69"/>
      <c r="M82" s="61"/>
      <c r="N82" s="62">
        <f t="array" ref="N82">IF(ISNA(MATCH($H82,Magento_products!$B$2:$B$100105,0))=TRUE,0,INDEX(Magento_products!$A$2:$FZ$100105,MATCH($H82,Magento_products!$B$2:$B$100105,0),N$1))</f>
        <v>0</v>
      </c>
      <c r="O82" s="62"/>
      <c r="P82" s="63" t="str">
        <f t="array" ref="P82">IF(ISNA(MATCH($G82,Magento_products!$E$1:$E$1013,0))=TRUE,INDEX(Special_products!$A$1:$AL$748,MATCH($G82,Special_products!$E$1:$E$748,0),P$1),INDEX(Magento_products!$A$1:$AJ$1013,MATCH($G82,Magento_products!$E$1:$E$1013,0),P$1))</f>
        <v>#N/A</v>
      </c>
      <c r="Q82" s="64">
        <v>99.99</v>
      </c>
      <c r="R82" s="65" t="str">
        <f t="shared" si="15"/>
        <v>#N/A</v>
      </c>
      <c r="S82" s="66"/>
      <c r="T82" s="66"/>
      <c r="U82" s="66"/>
      <c r="V82" s="66"/>
      <c r="W82" s="66"/>
      <c r="X82" s="66"/>
      <c r="Y82" s="66"/>
      <c r="Z82" s="66"/>
      <c r="AA82" s="66"/>
      <c r="AB82" s="66"/>
      <c r="AC82" s="66"/>
      <c r="AD82" s="66"/>
      <c r="AE82" s="66"/>
      <c r="AF82" s="66"/>
      <c r="AG82" s="66"/>
      <c r="AH82" s="66"/>
      <c r="AI82" s="67"/>
    </row>
    <row r="83" ht="11.25" customHeight="1">
      <c r="A83" s="54" t="s">
        <v>1749</v>
      </c>
      <c r="B83" s="54" t="s">
        <v>567</v>
      </c>
      <c r="C83" s="55" t="s">
        <v>334</v>
      </c>
      <c r="D83" s="54" t="s">
        <v>1768</v>
      </c>
      <c r="E83" s="57"/>
      <c r="F83" s="58"/>
      <c r="G83" s="59">
        <v>430.0</v>
      </c>
      <c r="H83" s="60" t="str">
        <f t="array" ref="H83">IF(G83=0,0,IF(ISNA(MATCH($G83,Magento_products!$E$1:$E$1013,0))=TRUE,INDEX(Special_products!$A$1:$AL$748,MATCH($G83,Special_products!$E$1:$E$748,0),H$1),INDEX(Magento_products!$A$1:$AJ$1013,MATCH($G83,Magento_products!$E$1:$E$1013,0),H$1)))</f>
        <v>#N/A</v>
      </c>
      <c r="I83" s="60" t="str">
        <f t="array" ref="I83">IF(G83=0,D83,IF(ISNA(MATCH($G83,Magento_products!$E$1:$E$1013,0))=TRUE,INDEX(Special_products!$A$1:$AL$748,MATCH($G83,Special_products!$E$1:$E$748,0),I$1),INDEX(Magento_products!$A$1:$AJ$1013,MATCH($G83,Magento_products!$E$1:$E$1013,0),I$1)))</f>
        <v>#N/A</v>
      </c>
      <c r="J83" s="60" t="str">
        <f t="array" ref="J83">IF(G83=0,0,IF(ISNA(MATCH($G83,Magento_products!$E$1:$E$1013,0))=TRUE,INDEX(Special_products!$A$1:$AL$748,MATCH($G83,Special_products!$E$1:$E$748,0),J$1),INDEX(Magento_products!$A$1:$AJ$1013,MATCH($G83,Magento_products!$E$1:$E$1013,0),J$1)))</f>
        <v>#N/A</v>
      </c>
      <c r="K83" s="57">
        <f t="array" ref="K83">IF(ISNA(MATCH($J83,Group!$B$2:$B$100105,0))=TRUE,0,INDEX(Group!$A$2:$FZ$100105,MATCH($J83,Group!$B$2:$B$100105,0),K$1))</f>
        <v>0</v>
      </c>
      <c r="L83" s="69"/>
      <c r="M83" s="61"/>
      <c r="N83" s="62">
        <f t="array" ref="N83">IF(ISNA(MATCH($H83,Magento_products!$B$2:$B$100105,0))=TRUE,0,INDEX(Magento_products!$A$2:$FZ$100105,MATCH($H83,Magento_products!$B$2:$B$100105,0),N$1))</f>
        <v>0</v>
      </c>
      <c r="O83" s="62"/>
      <c r="P83" s="63" t="str">
        <f t="array" ref="P83">IF(ISNA(MATCH($G83,Magento_products!$E$1:$E$1013,0))=TRUE,INDEX(Special_products!$A$1:$AL$748,MATCH($G83,Special_products!$E$1:$E$748,0),P$1),INDEX(Magento_products!$A$1:$AJ$1013,MATCH($G83,Magento_products!$E$1:$E$1013,0),P$1))</f>
        <v>#N/A</v>
      </c>
      <c r="Q83" s="64">
        <v>100.99</v>
      </c>
      <c r="R83" s="65" t="str">
        <f t="shared" si="15"/>
        <v>#N/A</v>
      </c>
      <c r="S83" s="66"/>
      <c r="T83" s="66"/>
      <c r="U83" s="66"/>
      <c r="V83" s="66"/>
      <c r="W83" s="66"/>
      <c r="X83" s="66"/>
      <c r="Y83" s="66"/>
      <c r="Z83" s="66"/>
      <c r="AA83" s="66"/>
      <c r="AB83" s="66"/>
      <c r="AC83" s="66"/>
      <c r="AD83" s="66"/>
      <c r="AE83" s="66"/>
      <c r="AF83" s="66"/>
      <c r="AG83" s="66"/>
      <c r="AH83" s="66"/>
      <c r="AI83" s="67"/>
    </row>
    <row r="84" ht="11.25" customHeight="1">
      <c r="A84" s="54" t="s">
        <v>1749</v>
      </c>
      <c r="B84" s="54" t="s">
        <v>567</v>
      </c>
      <c r="C84" s="55" t="s">
        <v>334</v>
      </c>
      <c r="D84" s="54" t="s">
        <v>1768</v>
      </c>
      <c r="E84" s="57"/>
      <c r="F84" s="58"/>
      <c r="G84" s="59">
        <v>431.0</v>
      </c>
      <c r="H84" s="60" t="str">
        <f t="array" ref="H84">IF(G84=0,0,IF(ISNA(MATCH($G84,Magento_products!$E$1:$E$1013,0))=TRUE,INDEX(Special_products!$A$1:$AL$748,MATCH($G84,Special_products!$E$1:$E$748,0),H$1),INDEX(Magento_products!$A$1:$AJ$1013,MATCH($G84,Magento_products!$E$1:$E$1013,0),H$1)))</f>
        <v>#N/A</v>
      </c>
      <c r="I84" s="60" t="str">
        <f t="array" ref="I84">IF(G84=0,D84,IF(ISNA(MATCH($G84,Magento_products!$E$1:$E$1013,0))=TRUE,INDEX(Special_products!$A$1:$AL$748,MATCH($G84,Special_products!$E$1:$E$748,0),I$1),INDEX(Magento_products!$A$1:$AJ$1013,MATCH($G84,Magento_products!$E$1:$E$1013,0),I$1)))</f>
        <v>#N/A</v>
      </c>
      <c r="J84" s="60" t="str">
        <f t="array" ref="J84">IF(G84=0,0,IF(ISNA(MATCH($G84,Magento_products!$E$1:$E$1013,0))=TRUE,INDEX(Special_products!$A$1:$AL$748,MATCH($G84,Special_products!$E$1:$E$748,0),J$1),INDEX(Magento_products!$A$1:$AJ$1013,MATCH($G84,Magento_products!$E$1:$E$1013,0),J$1)))</f>
        <v>#N/A</v>
      </c>
      <c r="K84" s="57">
        <f t="array" ref="K84">IF(ISNA(MATCH($J84,Group!$B$2:$B$100105,0))=TRUE,0,INDEX(Group!$A$2:$FZ$100105,MATCH($J84,Group!$B$2:$B$100105,0),K$1))</f>
        <v>0</v>
      </c>
      <c r="L84" s="69"/>
      <c r="M84" s="61"/>
      <c r="N84" s="62">
        <f t="array" ref="N84">IF(ISNA(MATCH($H84,Magento_products!$B$2:$B$100105,0))=TRUE,0,INDEX(Magento_products!$A$2:$FZ$100105,MATCH($H84,Magento_products!$B$2:$B$100105,0),N$1))</f>
        <v>0</v>
      </c>
      <c r="O84" s="62"/>
      <c r="P84" s="63" t="str">
        <f t="array" ref="P84">IF(ISNA(MATCH($G84,Magento_products!$E$1:$E$1013,0))=TRUE,INDEX(Special_products!$A$1:$AL$748,MATCH($G84,Special_products!$E$1:$E$748,0),P$1),INDEX(Magento_products!$A$1:$AJ$1013,MATCH($G84,Magento_products!$E$1:$E$1013,0),P$1))</f>
        <v>#N/A</v>
      </c>
      <c r="Q84" s="64">
        <v>101.99</v>
      </c>
      <c r="R84" s="65" t="str">
        <f t="shared" si="15"/>
        <v>#N/A</v>
      </c>
      <c r="S84" s="66"/>
      <c r="T84" s="66"/>
      <c r="U84" s="66"/>
      <c r="V84" s="66"/>
      <c r="W84" s="66"/>
      <c r="X84" s="66"/>
      <c r="Y84" s="66"/>
      <c r="Z84" s="66"/>
      <c r="AA84" s="66"/>
      <c r="AB84" s="66"/>
      <c r="AC84" s="66"/>
      <c r="AD84" s="66"/>
      <c r="AE84" s="66"/>
      <c r="AF84" s="66"/>
      <c r="AG84" s="66"/>
      <c r="AH84" s="66"/>
      <c r="AI84" s="67"/>
    </row>
    <row r="85" ht="11.25" customHeight="1">
      <c r="A85" s="54"/>
      <c r="B85" s="54"/>
      <c r="C85" s="55"/>
      <c r="D85" s="54"/>
      <c r="E85" s="57"/>
      <c r="F85" s="58"/>
      <c r="G85" s="59"/>
      <c r="H85" s="60"/>
      <c r="I85" s="60"/>
      <c r="J85" s="60"/>
      <c r="K85" s="57"/>
      <c r="L85" s="69"/>
      <c r="M85" s="61"/>
      <c r="N85" s="62"/>
      <c r="O85" s="62"/>
      <c r="P85" s="63"/>
      <c r="Q85" s="64"/>
      <c r="R85" s="65"/>
      <c r="S85" s="66"/>
      <c r="T85" s="66"/>
      <c r="U85" s="66"/>
      <c r="V85" s="66"/>
      <c r="W85" s="66"/>
      <c r="X85" s="66"/>
      <c r="Y85" s="66"/>
      <c r="Z85" s="66"/>
      <c r="AA85" s="66"/>
      <c r="AB85" s="66"/>
      <c r="AC85" s="66"/>
      <c r="AD85" s="66"/>
      <c r="AE85" s="66"/>
      <c r="AF85" s="66"/>
      <c r="AG85" s="66"/>
      <c r="AH85" s="66"/>
      <c r="AI85" s="67"/>
    </row>
    <row r="86" ht="11.25" customHeight="1">
      <c r="A86" s="54" t="s">
        <v>1749</v>
      </c>
      <c r="B86" s="54" t="s">
        <v>567</v>
      </c>
      <c r="C86" s="55" t="s">
        <v>334</v>
      </c>
      <c r="D86" s="54" t="s">
        <v>1767</v>
      </c>
      <c r="E86" s="57"/>
      <c r="F86" s="58"/>
      <c r="G86" s="59">
        <v>1187.0</v>
      </c>
      <c r="H86" s="60" t="str">
        <f t="array" ref="H86">IF(G86=0,0,IF(ISNA(MATCH($G86,Magento_products!$E$1:$E$1013,0))=TRUE,INDEX(Special_products!$A$1:$AL$748,MATCH($G86,Special_products!$E$1:$E$748,0),H$1),INDEX(Magento_products!$A$1:$AJ$1013,MATCH($G86,Magento_products!$E$1:$E$1013,0),H$1)))</f>
        <v>SIFPVCSTD</v>
      </c>
      <c r="I86" s="60" t="str">
        <f t="array" ref="I86">IF(G86=0,D86,IF(ISNA(MATCH($G86,Magento_products!$E$1:$E$1013,0))=TRUE,INDEX(Special_products!$A$1:$AL$748,MATCH($G86,Special_products!$E$1:$E$748,0),I$1),INDEX(Magento_products!$A$1:$AJ$1013,MATCH($G86,Magento_products!$E$1:$E$1013,0),I$1)))</f>
        <v>Sif PVC standard edition</v>
      </c>
      <c r="J86" s="60" t="str">
        <f t="array" ref="J86">IF(G86=0,0,IF(ISNA(MATCH($G86,Magento_products!$E$1:$E$1013,0))=TRUE,INDEX(Special_products!$A$1:$AL$748,MATCH($G86,Special_products!$E$1:$E$748,0),J$1),INDEX(Magento_products!$A$1:$AJ$1013,MATCH($G86,Magento_products!$E$1:$E$1013,0),J$1)))</f>
        <v>SIFPVC</v>
      </c>
      <c r="K86" s="57" t="str">
        <f t="array" ref="K86">IF(ISNA(MATCH($J86,Group!$B$2:$B$100105,0))=TRUE,0,INDEX(Group!$A$2:$FZ$100105,MATCH($J86,Group!$B$2:$B$100105,0),K$1))</f>
        <v>Sif PVC</v>
      </c>
      <c r="L86" s="69"/>
      <c r="M86" s="61"/>
      <c r="N86" s="62">
        <f t="array" ref="N86">IF(ISNA(MATCH($H86,Magento_products!$B$2:$B$100105,0))=TRUE,0,INDEX(Magento_products!$A$2:$FZ$100105,MATCH($H86,Magento_products!$B$2:$B$100105,0),N$1))</f>
        <v>0</v>
      </c>
      <c r="O86" s="62"/>
      <c r="P86" s="63"/>
      <c r="Q86" s="64"/>
      <c r="R86" s="65" t="str">
        <f t="shared" ref="R86:R88" si="16">IF(P86&gt;0,P86,Q86)</f>
        <v/>
      </c>
      <c r="S86" s="66"/>
      <c r="T86" s="66"/>
      <c r="U86" s="66"/>
      <c r="V86" s="66"/>
      <c r="W86" s="66"/>
      <c r="X86" s="66"/>
      <c r="Y86" s="66"/>
      <c r="Z86" s="66"/>
      <c r="AA86" s="66"/>
      <c r="AB86" s="66"/>
      <c r="AC86" s="66"/>
      <c r="AD86" s="66"/>
      <c r="AE86" s="66"/>
      <c r="AF86" s="66"/>
      <c r="AG86" s="66"/>
      <c r="AH86" s="66"/>
      <c r="AI86" s="67"/>
    </row>
    <row r="87" ht="11.25" customHeight="1">
      <c r="A87" s="54" t="s">
        <v>1749</v>
      </c>
      <c r="B87" s="54" t="s">
        <v>567</v>
      </c>
      <c r="C87" s="55" t="s">
        <v>334</v>
      </c>
      <c r="D87" s="54" t="s">
        <v>1767</v>
      </c>
      <c r="E87" s="57"/>
      <c r="F87" s="58"/>
      <c r="G87" s="59">
        <v>1188.0</v>
      </c>
      <c r="H87" s="60" t="str">
        <f t="array" ref="H87">IF(G87=0,0,IF(ISNA(MATCH($G87,Magento_products!$E$1:$E$1013,0))=TRUE,INDEX(Special_products!$A$1:$AL$748,MATCH($G87,Special_products!$E$1:$E$748,0),H$1),INDEX(Magento_products!$A$1:$AJ$1013,MATCH($G87,Magento_products!$E$1:$E$1013,0),H$1)))</f>
        <v>SIFPVCCOL</v>
      </c>
      <c r="I87" s="60" t="str">
        <f t="array" ref="I87">IF(G87=0,D87,IF(ISNA(MATCH($G87,Magento_products!$E$1:$E$1013,0))=TRUE,INDEX(Special_products!$A$1:$AL$748,MATCH($G87,Special_products!$E$1:$E$748,0),I$1),INDEX(Magento_products!$A$1:$AJ$1013,MATCH($G87,Magento_products!$E$1:$E$1013,0),I$1)))</f>
        <v>Sif PVC collectors edition</v>
      </c>
      <c r="J87" s="60" t="str">
        <f t="array" ref="J87">IF(G87=0,0,IF(ISNA(MATCH($G87,Magento_products!$E$1:$E$1013,0))=TRUE,INDEX(Special_products!$A$1:$AL$748,MATCH($G87,Special_products!$E$1:$E$748,0),J$1),INDEX(Magento_products!$A$1:$AJ$1013,MATCH($G87,Magento_products!$E$1:$E$1013,0),J$1)))</f>
        <v>SIFPVC</v>
      </c>
      <c r="K87" s="57" t="str">
        <f t="array" ref="K87">IF(ISNA(MATCH($J87,Group!$B$2:$B$100105,0))=TRUE,0,INDEX(Group!$A$2:$FZ$100105,MATCH($J87,Group!$B$2:$B$100105,0),K$1))</f>
        <v>Sif PVC</v>
      </c>
      <c r="L87" s="69"/>
      <c r="M87" s="61"/>
      <c r="N87" s="62">
        <f t="array" ref="N87">IF(ISNA(MATCH($H87,Magento_products!$B$2:$B$100105,0))=TRUE,0,INDEX(Magento_products!$A$2:$FZ$100105,MATCH($H87,Magento_products!$B$2:$B$100105,0),N$1))</f>
        <v>0</v>
      </c>
      <c r="O87" s="62"/>
      <c r="P87" s="63"/>
      <c r="Q87" s="64"/>
      <c r="R87" s="65" t="str">
        <f t="shared" si="16"/>
        <v/>
      </c>
      <c r="S87" s="66"/>
      <c r="T87" s="66"/>
      <c r="U87" s="66"/>
      <c r="V87" s="66"/>
      <c r="W87" s="66"/>
      <c r="X87" s="66"/>
      <c r="Y87" s="66"/>
      <c r="Z87" s="66"/>
      <c r="AA87" s="66"/>
      <c r="AB87" s="66"/>
      <c r="AC87" s="66"/>
      <c r="AD87" s="66"/>
      <c r="AE87" s="66"/>
      <c r="AF87" s="66"/>
      <c r="AG87" s="66"/>
      <c r="AH87" s="66"/>
      <c r="AI87" s="67"/>
    </row>
    <row r="88" ht="11.25" customHeight="1">
      <c r="A88" s="54" t="s">
        <v>1749</v>
      </c>
      <c r="B88" s="54" t="s">
        <v>567</v>
      </c>
      <c r="C88" s="55" t="s">
        <v>334</v>
      </c>
      <c r="D88" s="54" t="s">
        <v>1767</v>
      </c>
      <c r="E88" s="57"/>
      <c r="F88" s="58"/>
      <c r="G88" s="59">
        <v>1189.0</v>
      </c>
      <c r="H88" s="60" t="str">
        <f t="array" ref="H88">IF(G88=0,0,IF(ISNA(MATCH($G88,Magento_products!$E$1:$E$1013,0))=TRUE,INDEX(Special_products!$A$1:$AL$748,MATCH($G88,Special_products!$E$1:$E$748,0),H$1),INDEX(Magento_products!$A$1:$AJ$1013,MATCH($G88,Magento_products!$E$1:$E$1013,0),H$1)))</f>
        <v>SIFPVCEXCL</v>
      </c>
      <c r="I88" s="60" t="str">
        <f t="array" ref="I88">IF(G88=0,D88,IF(ISNA(MATCH($G88,Magento_products!$E$1:$E$1013,0))=TRUE,INDEX(Special_products!$A$1:$AL$748,MATCH($G88,Special_products!$E$1:$E$748,0),I$1),INDEX(Magento_products!$A$1:$AJ$1013,MATCH($G88,Magento_products!$E$1:$E$1013,0),I$1)))</f>
        <v>Sif PVC exclusive edition</v>
      </c>
      <c r="J88" s="60" t="str">
        <f t="array" ref="J88">IF(G88=0,0,IF(ISNA(MATCH($G88,Magento_products!$E$1:$E$1013,0))=TRUE,INDEX(Special_products!$A$1:$AL$748,MATCH($G88,Special_products!$E$1:$E$748,0),J$1),INDEX(Magento_products!$A$1:$AJ$1013,MATCH($G88,Magento_products!$E$1:$E$1013,0),J$1)))</f>
        <v>SIFPVC</v>
      </c>
      <c r="K88" s="57" t="str">
        <f t="array" ref="K88">IF(ISNA(MATCH($J88,Group!$B$2:$B$100105,0))=TRUE,0,INDEX(Group!$A$2:$FZ$100105,MATCH($J88,Group!$B$2:$B$100105,0),K$1))</f>
        <v>Sif PVC</v>
      </c>
      <c r="L88" s="69"/>
      <c r="M88" s="61"/>
      <c r="N88" s="62">
        <f t="array" ref="N88">IF(ISNA(MATCH($H88,Magento_products!$B$2:$B$100105,0))=TRUE,0,INDEX(Magento_products!$A$2:$FZ$100105,MATCH($H88,Magento_products!$B$2:$B$100105,0),N$1))</f>
        <v>0</v>
      </c>
      <c r="O88" s="62"/>
      <c r="P88" s="63"/>
      <c r="Q88" s="64"/>
      <c r="R88" s="65" t="str">
        <f t="shared" si="16"/>
        <v/>
      </c>
      <c r="S88" s="66"/>
      <c r="T88" s="66"/>
      <c r="U88" s="66"/>
      <c r="V88" s="66"/>
      <c r="W88" s="66"/>
      <c r="X88" s="66"/>
      <c r="Y88" s="66"/>
      <c r="Z88" s="66"/>
      <c r="AA88" s="66"/>
      <c r="AB88" s="66"/>
      <c r="AC88" s="66"/>
      <c r="AD88" s="66"/>
      <c r="AE88" s="66"/>
      <c r="AF88" s="66"/>
      <c r="AG88" s="66"/>
      <c r="AH88" s="66"/>
      <c r="AI88" s="67"/>
    </row>
    <row r="89" ht="11.25" customHeight="1">
      <c r="A89" s="54"/>
      <c r="B89" s="54"/>
      <c r="C89" s="55"/>
      <c r="D89" s="54"/>
      <c r="E89" s="57"/>
      <c r="F89" s="58"/>
      <c r="G89" s="59"/>
      <c r="H89" s="60"/>
      <c r="I89" s="60"/>
      <c r="J89" s="60"/>
      <c r="K89" s="57"/>
      <c r="L89" s="69"/>
      <c r="M89" s="61"/>
      <c r="N89" s="62"/>
      <c r="O89" s="62"/>
      <c r="P89" s="63"/>
      <c r="Q89" s="64"/>
      <c r="R89" s="65"/>
      <c r="S89" s="66"/>
      <c r="T89" s="66"/>
      <c r="U89" s="66"/>
      <c r="V89" s="66"/>
      <c r="W89" s="66"/>
      <c r="X89" s="66"/>
      <c r="Y89" s="66"/>
      <c r="Z89" s="66"/>
      <c r="AA89" s="66"/>
      <c r="AB89" s="66"/>
      <c r="AC89" s="66"/>
      <c r="AD89" s="66"/>
      <c r="AE89" s="66"/>
      <c r="AF89" s="66"/>
      <c r="AG89" s="66"/>
      <c r="AH89" s="66"/>
      <c r="AI89" s="67"/>
    </row>
    <row r="90" ht="11.25" customHeight="1">
      <c r="A90" s="54" t="s">
        <v>1749</v>
      </c>
      <c r="B90" s="54" t="s">
        <v>567</v>
      </c>
      <c r="C90" s="55" t="s">
        <v>334</v>
      </c>
      <c r="D90" s="54" t="s">
        <v>1780</v>
      </c>
      <c r="E90" s="57"/>
      <c r="F90" s="58"/>
      <c r="G90" s="59">
        <v>1175.0</v>
      </c>
      <c r="H90" s="60" t="str">
        <f t="array" ref="H90">IF(G90=0,0,IF(ISNA(MATCH($G90,Magento_products!$E$1:$E$1013,0))=TRUE,INDEX(Special_products!$A$1:$AL$748,MATCH($G90,Special_products!$E$1:$E$748,0),H$1),INDEX(Magento_products!$A$1:$AJ$1013,MATCH($G90,Magento_products!$E$1:$E$1013,0),H$1)))</f>
        <v>CIARANPVCSTD</v>
      </c>
      <c r="I90" s="60" t="str">
        <f t="array" ref="I90">IF(G90=0,D90,IF(ISNA(MATCH($G90,Magento_products!$E$1:$E$1013,0))=TRUE,INDEX(Special_products!$A$1:$AL$748,MATCH($G90,Special_products!$E$1:$E$748,0),I$1),INDEX(Magento_products!$A$1:$AJ$1013,MATCH($G90,Magento_products!$E$1:$E$1013,0),I$1)))</f>
        <v>Ciaran PVC standard edition</v>
      </c>
      <c r="J90" s="60" t="str">
        <f t="array" ref="J90">IF(G90=0,0,IF(ISNA(MATCH($G90,Magento_products!$E$1:$E$1013,0))=TRUE,INDEX(Special_products!$A$1:$AL$748,MATCH($G90,Special_products!$E$1:$E$748,0),J$1),INDEX(Magento_products!$A$1:$AJ$1013,MATCH($G90,Magento_products!$E$1:$E$1013,0),J$1)))</f>
        <v>Ciaran</v>
      </c>
      <c r="K90" s="57">
        <f t="array" ref="K90">IF(ISNA(MATCH($J90,Group!$B$2:$B$100105,0))=TRUE,0,INDEX(Group!$A$2:$FZ$100105,MATCH($J90,Group!$B$2:$B$100105,0),K$1))</f>
        <v>0</v>
      </c>
      <c r="L90" s="69"/>
      <c r="M90" s="61"/>
      <c r="N90" s="62">
        <f t="array" ref="N90">IF(ISNA(MATCH($H90,Magento_products!$B$2:$B$100105,0))=TRUE,0,INDEX(Magento_products!$A$2:$FZ$100105,MATCH($H90,Magento_products!$B$2:$B$100105,0),N$1))</f>
        <v>0</v>
      </c>
      <c r="O90" s="62"/>
      <c r="P90" s="63"/>
      <c r="Q90" s="64"/>
      <c r="R90" s="65" t="str">
        <f t="shared" ref="R90:R92" si="17">IF(P90&gt;0,P90,Q90)</f>
        <v/>
      </c>
      <c r="S90" s="66"/>
      <c r="T90" s="66"/>
      <c r="U90" s="66"/>
      <c r="V90" s="66"/>
      <c r="W90" s="66"/>
      <c r="X90" s="66"/>
      <c r="Y90" s="66"/>
      <c r="Z90" s="66"/>
      <c r="AA90" s="66"/>
      <c r="AB90" s="66"/>
      <c r="AC90" s="66"/>
      <c r="AD90" s="66"/>
      <c r="AE90" s="66"/>
      <c r="AF90" s="66"/>
      <c r="AG90" s="66"/>
      <c r="AH90" s="66"/>
      <c r="AI90" s="67"/>
    </row>
    <row r="91" ht="11.25" customHeight="1">
      <c r="A91" s="54" t="s">
        <v>1749</v>
      </c>
      <c r="B91" s="54" t="s">
        <v>567</v>
      </c>
      <c r="C91" s="55" t="s">
        <v>334</v>
      </c>
      <c r="D91" s="54" t="s">
        <v>1780</v>
      </c>
      <c r="E91" s="57"/>
      <c r="F91" s="58"/>
      <c r="G91" s="59">
        <v>1176.0</v>
      </c>
      <c r="H91" s="60" t="str">
        <f t="array" ref="H91">IF(G91=0,0,IF(ISNA(MATCH($G91,Magento_products!$E$1:$E$1013,0))=TRUE,INDEX(Special_products!$A$1:$AL$748,MATCH($G91,Special_products!$E$1:$E$748,0),H$1),INDEX(Magento_products!$A$1:$AJ$1013,MATCH($G91,Magento_products!$E$1:$E$1013,0),H$1)))</f>
        <v>CIARANPVCCOL</v>
      </c>
      <c r="I91" s="60" t="str">
        <f t="array" ref="I91">IF(G91=0,D91,IF(ISNA(MATCH($G91,Magento_products!$E$1:$E$1013,0))=TRUE,INDEX(Special_products!$A$1:$AL$748,MATCH($G91,Special_products!$E$1:$E$748,0),I$1),INDEX(Magento_products!$A$1:$AJ$1013,MATCH($G91,Magento_products!$E$1:$E$1013,0),I$1)))</f>
        <v>Ciaran PVC collectors edition</v>
      </c>
      <c r="J91" s="60" t="str">
        <f t="array" ref="J91">IF(G91=0,0,IF(ISNA(MATCH($G91,Magento_products!$E$1:$E$1013,0))=TRUE,INDEX(Special_products!$A$1:$AL$748,MATCH($G91,Special_products!$E$1:$E$748,0),J$1),INDEX(Magento_products!$A$1:$AJ$1013,MATCH($G91,Magento_products!$E$1:$E$1013,0),J$1)))</f>
        <v>Ciaran</v>
      </c>
      <c r="K91" s="57">
        <f t="array" ref="K91">IF(ISNA(MATCH($J91,Group!$B$2:$B$100105,0))=TRUE,0,INDEX(Group!$A$2:$FZ$100105,MATCH($J91,Group!$B$2:$B$100105,0),K$1))</f>
        <v>0</v>
      </c>
      <c r="L91" s="69"/>
      <c r="M91" s="61"/>
      <c r="N91" s="62">
        <f t="array" ref="N91">IF(ISNA(MATCH($H91,Magento_products!$B$2:$B$100105,0))=TRUE,0,INDEX(Magento_products!$A$2:$FZ$100105,MATCH($H91,Magento_products!$B$2:$B$100105,0),N$1))</f>
        <v>0</v>
      </c>
      <c r="O91" s="62"/>
      <c r="P91" s="63"/>
      <c r="Q91" s="64"/>
      <c r="R91" s="65" t="str">
        <f t="shared" si="17"/>
        <v/>
      </c>
      <c r="S91" s="66"/>
      <c r="T91" s="66"/>
      <c r="U91" s="66"/>
      <c r="V91" s="66"/>
      <c r="W91" s="66"/>
      <c r="X91" s="66"/>
      <c r="Y91" s="66"/>
      <c r="Z91" s="66"/>
      <c r="AA91" s="66"/>
      <c r="AB91" s="66"/>
      <c r="AC91" s="66"/>
      <c r="AD91" s="66"/>
      <c r="AE91" s="66"/>
      <c r="AF91" s="66"/>
      <c r="AG91" s="66"/>
      <c r="AH91" s="66"/>
      <c r="AI91" s="67"/>
    </row>
    <row r="92" ht="11.25" customHeight="1">
      <c r="A92" s="54" t="s">
        <v>1749</v>
      </c>
      <c r="B92" s="54" t="s">
        <v>567</v>
      </c>
      <c r="C92" s="55" t="s">
        <v>334</v>
      </c>
      <c r="D92" s="54" t="s">
        <v>1780</v>
      </c>
      <c r="E92" s="57"/>
      <c r="F92" s="58"/>
      <c r="G92" s="59">
        <v>1177.0</v>
      </c>
      <c r="H92" s="60" t="str">
        <f t="array" ref="H92">IF(G92=0,0,IF(ISNA(MATCH($G92,Magento_products!$E$1:$E$1013,0))=TRUE,INDEX(Special_products!$A$1:$AL$748,MATCH($G92,Special_products!$E$1:$E$748,0),H$1),INDEX(Magento_products!$A$1:$AJ$1013,MATCH($G92,Magento_products!$E$1:$E$1013,0),H$1)))</f>
        <v>CIARANPVCEXCL</v>
      </c>
      <c r="I92" s="60" t="str">
        <f t="array" ref="I92">IF(G92=0,D92,IF(ISNA(MATCH($G92,Magento_products!$E$1:$E$1013,0))=TRUE,INDEX(Special_products!$A$1:$AL$748,MATCH($G92,Special_products!$E$1:$E$748,0),I$1),INDEX(Magento_products!$A$1:$AJ$1013,MATCH($G92,Magento_products!$E$1:$E$1013,0),I$1)))</f>
        <v>Ciaran PVC exclusive edition</v>
      </c>
      <c r="J92" s="60" t="str">
        <f t="array" ref="J92">IF(G92=0,0,IF(ISNA(MATCH($G92,Magento_products!$E$1:$E$1013,0))=TRUE,INDEX(Special_products!$A$1:$AL$748,MATCH($G92,Special_products!$E$1:$E$748,0),J$1),INDEX(Magento_products!$A$1:$AJ$1013,MATCH($G92,Magento_products!$E$1:$E$1013,0),J$1)))</f>
        <v/>
      </c>
      <c r="K92" s="57">
        <f t="array" ref="K92">IF(ISNA(MATCH($J92,Group!$B$2:$B$100105,0))=TRUE,0,INDEX(Group!$A$2:$FZ$100105,MATCH($J92,Group!$B$2:$B$100105,0),K$1))</f>
        <v>0</v>
      </c>
      <c r="L92" s="69"/>
      <c r="M92" s="61"/>
      <c r="N92" s="62">
        <f t="array" ref="N92">IF(ISNA(MATCH($H92,Magento_products!$B$2:$B$100105,0))=TRUE,0,INDEX(Magento_products!$A$2:$FZ$100105,MATCH($H92,Magento_products!$B$2:$B$100105,0),N$1))</f>
        <v>0</v>
      </c>
      <c r="O92" s="62"/>
      <c r="P92" s="63"/>
      <c r="Q92" s="64"/>
      <c r="R92" s="65" t="str">
        <f t="shared" si="17"/>
        <v/>
      </c>
      <c r="S92" s="66"/>
      <c r="T92" s="66"/>
      <c r="U92" s="66"/>
      <c r="V92" s="66"/>
      <c r="W92" s="66"/>
      <c r="X92" s="66"/>
      <c r="Y92" s="66"/>
      <c r="Z92" s="66"/>
      <c r="AA92" s="66"/>
      <c r="AB92" s="66"/>
      <c r="AC92" s="66"/>
      <c r="AD92" s="66"/>
      <c r="AE92" s="66"/>
      <c r="AF92" s="66"/>
      <c r="AG92" s="66"/>
      <c r="AH92" s="66"/>
      <c r="AI92" s="67"/>
    </row>
    <row r="93" ht="11.25" customHeight="1">
      <c r="A93" s="54"/>
      <c r="B93" s="54"/>
      <c r="C93" s="55"/>
      <c r="D93" s="54"/>
      <c r="E93" s="57"/>
      <c r="F93" s="58"/>
      <c r="G93" s="59"/>
      <c r="H93" s="60"/>
      <c r="I93" s="60"/>
      <c r="J93" s="60"/>
      <c r="K93" s="57"/>
      <c r="L93" s="69"/>
      <c r="M93" s="61"/>
      <c r="N93" s="62"/>
      <c r="O93" s="62"/>
      <c r="P93" s="63"/>
      <c r="Q93" s="64"/>
      <c r="R93" s="65"/>
      <c r="S93" s="66"/>
      <c r="T93" s="66"/>
      <c r="U93" s="66"/>
      <c r="V93" s="66"/>
      <c r="W93" s="66"/>
      <c r="X93" s="66"/>
      <c r="Y93" s="66"/>
      <c r="Z93" s="66"/>
      <c r="AA93" s="66"/>
      <c r="AB93" s="66"/>
      <c r="AC93" s="66"/>
      <c r="AD93" s="66"/>
      <c r="AE93" s="66"/>
      <c r="AF93" s="66"/>
      <c r="AG93" s="66"/>
      <c r="AH93" s="66"/>
      <c r="AI93" s="67"/>
    </row>
    <row r="94" ht="11.25" customHeight="1">
      <c r="A94" s="54" t="s">
        <v>1749</v>
      </c>
      <c r="B94" s="54" t="s">
        <v>567</v>
      </c>
      <c r="C94" s="55" t="s">
        <v>334</v>
      </c>
      <c r="D94" s="54" t="s">
        <v>1781</v>
      </c>
      <c r="E94" s="57"/>
      <c r="F94" s="58"/>
      <c r="G94" s="59">
        <v>0.0</v>
      </c>
      <c r="H94" s="60">
        <f t="array" ref="H94">IF(G94=0,0,IF(ISNA(MATCH($G94,Magento_products!$E$1:$E$1013,0))=TRUE,INDEX(Special_products!$A$1:$AL$748,MATCH($G94,Special_products!$E$1:$E$748,0),H$1),INDEX(Magento_products!$A$1:$AJ$1013,MATCH($G94,Magento_products!$E$1:$E$1013,0),H$1)))</f>
        <v>0</v>
      </c>
      <c r="I94" s="60" t="str">
        <f t="array" ref="I94">IF(G94=0,D94,IF(ISNA(MATCH($G94,Magento_products!$E$1:$E$1013,0))=TRUE,INDEX(Special_products!$A$1:$AL$748,MATCH($G94,Special_products!$E$1:$E$748,0),I$1),INDEX(Magento_products!$A$1:$AJ$1013,MATCH($G94,Magento_products!$E$1:$E$1013,0),I$1)))</f>
        <v>Night Artorias</v>
      </c>
      <c r="J94" s="60">
        <f t="array" ref="J94">IF(G94=0,0,IF(ISNA(MATCH($G94,Magento_products!$E$1:$E$1013,0))=TRUE,INDEX(Special_products!$A$1:$AL$748,MATCH($G94,Special_products!$E$1:$E$748,0),J$1),INDEX(Magento_products!$A$1:$AJ$1013,MATCH($G94,Magento_products!$E$1:$E$1013,0),J$1)))</f>
        <v>0</v>
      </c>
      <c r="K94" s="57">
        <f t="array" ref="K94">IF(ISNA(MATCH($J94,Group!$B$2:$B$100105,0))=TRUE,0,INDEX(Group!$A$2:$FZ$100105,MATCH($J94,Group!$B$2:$B$100105,0),K$1))</f>
        <v>0</v>
      </c>
      <c r="L94" s="69"/>
      <c r="M94" s="61"/>
      <c r="N94" s="62" t="str">
        <f t="array" ref="N94">IF(ISNA(MATCH($H94,Magento_products!$B$2:$B$100105,0))=TRUE,0,INDEX(Magento_products!$A$2:$FZ$100105,MATCH($H94,Magento_products!$B$2:$B$100105,0),N$1))</f>
        <v/>
      </c>
      <c r="O94" s="62"/>
      <c r="P94" s="63"/>
      <c r="Q94" s="64"/>
      <c r="R94" s="65" t="str">
        <f t="shared" ref="R94:R98" si="18">IF(P94&gt;0,P94,Q94)</f>
        <v/>
      </c>
      <c r="S94" s="66"/>
      <c r="T94" s="66"/>
      <c r="U94" s="66"/>
      <c r="V94" s="66"/>
      <c r="W94" s="66"/>
      <c r="X94" s="66"/>
      <c r="Y94" s="66"/>
      <c r="Z94" s="66"/>
      <c r="AA94" s="66"/>
      <c r="AB94" s="66"/>
      <c r="AC94" s="66"/>
      <c r="AD94" s="66"/>
      <c r="AE94" s="66"/>
      <c r="AF94" s="66"/>
      <c r="AG94" s="66"/>
      <c r="AH94" s="66"/>
      <c r="AI94" s="67"/>
    </row>
    <row r="95" ht="11.25" customHeight="1">
      <c r="A95" s="54" t="s">
        <v>1749</v>
      </c>
      <c r="B95" s="54" t="s">
        <v>567</v>
      </c>
      <c r="C95" s="55" t="s">
        <v>334</v>
      </c>
      <c r="D95" s="54" t="s">
        <v>1781</v>
      </c>
      <c r="E95" s="57"/>
      <c r="F95" s="58"/>
      <c r="G95" s="59">
        <v>0.0</v>
      </c>
      <c r="H95" s="60">
        <f t="array" ref="H95">IF(G95=0,0,IF(ISNA(MATCH($G95,Magento_products!$E$1:$E$1013,0))=TRUE,INDEX(Special_products!$A$1:$AL$748,MATCH($G95,Special_products!$E$1:$E$748,0),H$1),INDEX(Magento_products!$A$1:$AJ$1013,MATCH($G95,Magento_products!$E$1:$E$1013,0),H$1)))</f>
        <v>0</v>
      </c>
      <c r="I95" s="60" t="str">
        <f t="array" ref="I95">IF(G95=0,D95,IF(ISNA(MATCH($G95,Magento_products!$E$1:$E$1013,0))=TRUE,INDEX(Special_products!$A$1:$AL$748,MATCH($G95,Special_products!$E$1:$E$748,0),I$1),INDEX(Magento_products!$A$1:$AJ$1013,MATCH($G95,Magento_products!$E$1:$E$1013,0),I$1)))</f>
        <v>Night Artorias</v>
      </c>
      <c r="J95" s="60">
        <f t="array" ref="J95">IF(G95=0,0,IF(ISNA(MATCH($G95,Magento_products!$E$1:$E$1013,0))=TRUE,INDEX(Special_products!$A$1:$AL$748,MATCH($G95,Special_products!$E$1:$E$748,0),J$1),INDEX(Magento_products!$A$1:$AJ$1013,MATCH($G95,Magento_products!$E$1:$E$1013,0),J$1)))</f>
        <v>0</v>
      </c>
      <c r="K95" s="57">
        <f t="array" ref="K95">IF(ISNA(MATCH($J95,Group!$B$2:$B$100105,0))=TRUE,0,INDEX(Group!$A$2:$FZ$100105,MATCH($J95,Group!$B$2:$B$100105,0),K$1))</f>
        <v>0</v>
      </c>
      <c r="L95" s="69"/>
      <c r="M95" s="61"/>
      <c r="N95" s="62" t="str">
        <f t="array" ref="N95">IF(ISNA(MATCH($H95,Magento_products!$B$2:$B$100105,0))=TRUE,0,INDEX(Magento_products!$A$2:$FZ$100105,MATCH($H95,Magento_products!$B$2:$B$100105,0),N$1))</f>
        <v/>
      </c>
      <c r="O95" s="62"/>
      <c r="P95" s="63"/>
      <c r="Q95" s="64"/>
      <c r="R95" s="65" t="str">
        <f t="shared" si="18"/>
        <v/>
      </c>
      <c r="S95" s="66"/>
      <c r="T95" s="66"/>
      <c r="U95" s="66"/>
      <c r="V95" s="66"/>
      <c r="W95" s="66"/>
      <c r="X95" s="66"/>
      <c r="Y95" s="66"/>
      <c r="Z95" s="66"/>
      <c r="AA95" s="66"/>
      <c r="AB95" s="66"/>
      <c r="AC95" s="66"/>
      <c r="AD95" s="66"/>
      <c r="AE95" s="66"/>
      <c r="AF95" s="66"/>
      <c r="AG95" s="66"/>
      <c r="AH95" s="66"/>
      <c r="AI95" s="67"/>
    </row>
    <row r="96" ht="11.25" customHeight="1">
      <c r="A96" s="54" t="s">
        <v>1749</v>
      </c>
      <c r="B96" s="54" t="s">
        <v>567</v>
      </c>
      <c r="C96" s="55" t="s">
        <v>334</v>
      </c>
      <c r="D96" s="54" t="s">
        <v>1781</v>
      </c>
      <c r="E96" s="57"/>
      <c r="F96" s="58"/>
      <c r="G96" s="59"/>
      <c r="H96" s="60">
        <f t="array" ref="H96">IF(G96=0,0,IF(ISNA(MATCH($G96,Magento_products!$E$1:$E$1013,0))=TRUE,INDEX(Special_products!$A$1:$AL$748,MATCH($G96,Special_products!$E$1:$E$748,0),H$1),INDEX(Magento_products!$A$1:$AJ$1013,MATCH($G96,Magento_products!$E$1:$E$1013,0),H$1)))</f>
        <v>0</v>
      </c>
      <c r="I96" s="60" t="str">
        <f t="array" ref="I96">IF(G96=0,D96,IF(ISNA(MATCH($G96,Magento_products!$E$1:$E$1013,0))=TRUE,INDEX(Special_products!$A$1:$AL$748,MATCH($G96,Special_products!$E$1:$E$748,0),I$1),INDEX(Magento_products!$A$1:$AJ$1013,MATCH($G96,Magento_products!$E$1:$E$1013,0),I$1)))</f>
        <v>Night Artorias</v>
      </c>
      <c r="J96" s="60">
        <f t="array" ref="J96">IF(G96=0,0,IF(ISNA(MATCH($G96,Magento_products!$E$1:$E$1013,0))=TRUE,INDEX(Special_products!$A$1:$AL$748,MATCH($G96,Special_products!$E$1:$E$748,0),J$1),INDEX(Magento_products!$A$1:$AJ$1013,MATCH($G96,Magento_products!$E$1:$E$1013,0),J$1)))</f>
        <v>0</v>
      </c>
      <c r="K96" s="57">
        <f t="array" ref="K96">IF(ISNA(MATCH($J96,Group!$B$2:$B$100105,0))=TRUE,0,INDEX(Group!$A$2:$FZ$100105,MATCH($J96,Group!$B$2:$B$100105,0),K$1))</f>
        <v>0</v>
      </c>
      <c r="L96" s="69"/>
      <c r="M96" s="61"/>
      <c r="N96" s="62" t="str">
        <f t="array" ref="N96">IF(ISNA(MATCH($H96,Magento_products!$B$2:$B$100105,0))=TRUE,0,INDEX(Magento_products!$A$2:$FZ$100105,MATCH($H96,Magento_products!$B$2:$B$100105,0),N$1))</f>
        <v/>
      </c>
      <c r="O96" s="62"/>
      <c r="P96" s="63"/>
      <c r="Q96" s="64"/>
      <c r="R96" s="65" t="str">
        <f t="shared" si="18"/>
        <v/>
      </c>
      <c r="S96" s="66"/>
      <c r="T96" s="66"/>
      <c r="U96" s="66"/>
      <c r="V96" s="66"/>
      <c r="W96" s="66"/>
      <c r="X96" s="66"/>
      <c r="Y96" s="66"/>
      <c r="Z96" s="66"/>
      <c r="AA96" s="66"/>
      <c r="AB96" s="66"/>
      <c r="AC96" s="66"/>
      <c r="AD96" s="66"/>
      <c r="AE96" s="66"/>
      <c r="AF96" s="66"/>
      <c r="AG96" s="66"/>
      <c r="AH96" s="66"/>
      <c r="AI96" s="67"/>
    </row>
    <row r="97" ht="11.25" customHeight="1">
      <c r="A97" s="54" t="s">
        <v>1749</v>
      </c>
      <c r="B97" s="54" t="s">
        <v>567</v>
      </c>
      <c r="C97" s="55" t="s">
        <v>334</v>
      </c>
      <c r="D97" s="54" t="s">
        <v>1781</v>
      </c>
      <c r="E97" s="57"/>
      <c r="F97" s="58"/>
      <c r="G97" s="59"/>
      <c r="H97" s="60">
        <f t="array" ref="H97">IF(G97=0,0,IF(ISNA(MATCH($G97,Magento_products!$E$1:$E$1013,0))=TRUE,INDEX(Special_products!$A$1:$AL$748,MATCH($G97,Special_products!$E$1:$E$748,0),H$1),INDEX(Magento_products!$A$1:$AJ$1013,MATCH($G97,Magento_products!$E$1:$E$1013,0),H$1)))</f>
        <v>0</v>
      </c>
      <c r="I97" s="60" t="str">
        <f t="array" ref="I97">IF(G97=0,D97,IF(ISNA(MATCH($G97,Magento_products!$E$1:$E$1013,0))=TRUE,INDEX(Special_products!$A$1:$AL$748,MATCH($G97,Special_products!$E$1:$E$748,0),I$1),INDEX(Magento_products!$A$1:$AJ$1013,MATCH($G97,Magento_products!$E$1:$E$1013,0),I$1)))</f>
        <v>Night Artorias</v>
      </c>
      <c r="J97" s="60">
        <f t="array" ref="J97">IF(G97=0,0,IF(ISNA(MATCH($G97,Magento_products!$E$1:$E$1013,0))=TRUE,INDEX(Special_products!$A$1:$AL$748,MATCH($G97,Special_products!$E$1:$E$748,0),J$1),INDEX(Magento_products!$A$1:$AJ$1013,MATCH($G97,Magento_products!$E$1:$E$1013,0),J$1)))</f>
        <v>0</v>
      </c>
      <c r="K97" s="57">
        <f t="array" ref="K97">IF(ISNA(MATCH($J97,Group!$B$2:$B$100105,0))=TRUE,0,INDEX(Group!$A$2:$FZ$100105,MATCH($J97,Group!$B$2:$B$100105,0),K$1))</f>
        <v>0</v>
      </c>
      <c r="L97" s="69"/>
      <c r="M97" s="61"/>
      <c r="N97" s="62" t="str">
        <f t="array" ref="N97">IF(ISNA(MATCH($H97,Magento_products!$B$2:$B$100105,0))=TRUE,0,INDEX(Magento_products!$A$2:$FZ$100105,MATCH($H97,Magento_products!$B$2:$B$100105,0),N$1))</f>
        <v/>
      </c>
      <c r="O97" s="62"/>
      <c r="P97" s="63"/>
      <c r="Q97" s="64"/>
      <c r="R97" s="65" t="str">
        <f t="shared" si="18"/>
        <v/>
      </c>
      <c r="S97" s="66"/>
      <c r="T97" s="66"/>
      <c r="U97" s="66"/>
      <c r="V97" s="66"/>
      <c r="W97" s="66"/>
      <c r="X97" s="66"/>
      <c r="Y97" s="66"/>
      <c r="Z97" s="66"/>
      <c r="AA97" s="66"/>
      <c r="AB97" s="66"/>
      <c r="AC97" s="66"/>
      <c r="AD97" s="66"/>
      <c r="AE97" s="66"/>
      <c r="AF97" s="66"/>
      <c r="AG97" s="66"/>
      <c r="AH97" s="66"/>
      <c r="AI97" s="67"/>
    </row>
    <row r="98" ht="11.25" customHeight="1">
      <c r="A98" s="54" t="s">
        <v>1749</v>
      </c>
      <c r="B98" s="54" t="s">
        <v>567</v>
      </c>
      <c r="C98" s="55" t="s">
        <v>334</v>
      </c>
      <c r="D98" s="54" t="s">
        <v>1781</v>
      </c>
      <c r="E98" s="57"/>
      <c r="F98" s="58"/>
      <c r="G98" s="59"/>
      <c r="H98" s="60">
        <f t="array" ref="H98">IF(G98=0,0,IF(ISNA(MATCH($G98,Magento_products!$E$1:$E$1013,0))=TRUE,INDEX(Special_products!$A$1:$AL$748,MATCH($G98,Special_products!$E$1:$E$748,0),H$1),INDEX(Magento_products!$A$1:$AJ$1013,MATCH($G98,Magento_products!$E$1:$E$1013,0),H$1)))</f>
        <v>0</v>
      </c>
      <c r="I98" s="60" t="str">
        <f t="array" ref="I98">IF(G98=0,D98,IF(ISNA(MATCH($G98,Magento_products!$E$1:$E$1013,0))=TRUE,INDEX(Special_products!$A$1:$AL$748,MATCH($G98,Special_products!$E$1:$E$748,0),I$1),INDEX(Magento_products!$A$1:$AJ$1013,MATCH($G98,Magento_products!$E$1:$E$1013,0),I$1)))</f>
        <v>Night Artorias</v>
      </c>
      <c r="J98" s="60">
        <f t="array" ref="J98">IF(G98=0,0,IF(ISNA(MATCH($G98,Magento_products!$E$1:$E$1013,0))=TRUE,INDEX(Special_products!$A$1:$AL$748,MATCH($G98,Special_products!$E$1:$E$748,0),J$1),INDEX(Magento_products!$A$1:$AJ$1013,MATCH($G98,Magento_products!$E$1:$E$1013,0),J$1)))</f>
        <v>0</v>
      </c>
      <c r="K98" s="57">
        <f t="array" ref="K98">IF(ISNA(MATCH($J98,Group!$B$2:$B$100105,0))=TRUE,0,INDEX(Group!$A$2:$FZ$100105,MATCH($J98,Group!$B$2:$B$100105,0),K$1))</f>
        <v>0</v>
      </c>
      <c r="L98" s="69"/>
      <c r="M98" s="61"/>
      <c r="N98" s="62" t="str">
        <f t="array" ref="N98">IF(ISNA(MATCH($H98,Magento_products!$B$2:$B$100105,0))=TRUE,0,INDEX(Magento_products!$A$2:$FZ$100105,MATCH($H98,Magento_products!$B$2:$B$100105,0),N$1))</f>
        <v/>
      </c>
      <c r="O98" s="62"/>
      <c r="P98" s="63"/>
      <c r="Q98" s="64"/>
      <c r="R98" s="65" t="str">
        <f t="shared" si="18"/>
        <v/>
      </c>
      <c r="S98" s="66"/>
      <c r="T98" s="66"/>
      <c r="U98" s="66"/>
      <c r="V98" s="66"/>
      <c r="W98" s="66"/>
      <c r="X98" s="66"/>
      <c r="Y98" s="66"/>
      <c r="Z98" s="66"/>
      <c r="AA98" s="66"/>
      <c r="AB98" s="66"/>
      <c r="AC98" s="66"/>
      <c r="AD98" s="66"/>
      <c r="AE98" s="66"/>
      <c r="AF98" s="66"/>
      <c r="AG98" s="66"/>
      <c r="AH98" s="66"/>
      <c r="AI98" s="67"/>
    </row>
    <row r="99" ht="11.25" customHeight="1">
      <c r="A99" s="54"/>
      <c r="B99" s="54"/>
      <c r="C99" s="55"/>
      <c r="D99" s="54"/>
      <c r="E99" s="57"/>
      <c r="F99" s="58"/>
      <c r="G99" s="59"/>
      <c r="H99" s="60"/>
      <c r="I99" s="60"/>
      <c r="J99" s="60"/>
      <c r="K99" s="57"/>
      <c r="L99" s="69"/>
      <c r="M99" s="61"/>
      <c r="N99" s="62"/>
      <c r="O99" s="62"/>
      <c r="P99" s="63"/>
      <c r="Q99" s="64"/>
      <c r="R99" s="65"/>
      <c r="S99" s="66"/>
      <c r="T99" s="66"/>
      <c r="U99" s="66"/>
      <c r="V99" s="66"/>
      <c r="W99" s="66"/>
      <c r="X99" s="66"/>
      <c r="Y99" s="66"/>
      <c r="Z99" s="66"/>
      <c r="AA99" s="66"/>
      <c r="AB99" s="66"/>
      <c r="AC99" s="66"/>
      <c r="AD99" s="66"/>
      <c r="AE99" s="66"/>
      <c r="AF99" s="66"/>
      <c r="AG99" s="66"/>
      <c r="AH99" s="66"/>
      <c r="AI99" s="67"/>
    </row>
    <row r="100" ht="11.25" customHeight="1">
      <c r="A100" s="54" t="s">
        <v>1749</v>
      </c>
      <c r="B100" s="54" t="s">
        <v>567</v>
      </c>
      <c r="C100" s="55" t="s">
        <v>1782</v>
      </c>
      <c r="D100" s="54" t="s">
        <v>1783</v>
      </c>
      <c r="E100" s="57"/>
      <c r="F100" s="58"/>
      <c r="G100" s="59">
        <v>0.0</v>
      </c>
      <c r="H100" s="60">
        <f t="array" ref="H100">IF(G100=0,0,IF(ISNA(MATCH($G100,Magento_products!$E$1:$E$1013,0))=TRUE,INDEX(Special_products!$A$1:$AL$748,MATCH($G100,Special_products!$E$1:$E$748,0),H$1),INDEX(Magento_products!$A$1:$AJ$1013,MATCH($G100,Magento_products!$E$1:$E$1013,0),H$1)))</f>
        <v>0</v>
      </c>
      <c r="I100" s="60" t="str">
        <f t="array" ref="I100">IF(G100=0,D100,IF(ISNA(MATCH($G100,Magento_products!$E$1:$E$1013,0))=TRUE,INDEX(Special_products!$A$1:$AL$748,MATCH($G100,Special_products!$E$1:$E$748,0),I$1),INDEX(Magento_products!$A$1:$AJ$1013,MATCH($G100,Magento_products!$E$1:$E$1013,0),I$1)))</f>
        <v>Artorias the Abysswalker</v>
      </c>
      <c r="J100" s="60">
        <f t="array" ref="J100">IF(G100=0,0,IF(ISNA(MATCH($G100,Magento_products!$E$1:$E$1013,0))=TRUE,INDEX(Special_products!$A$1:$AL$748,MATCH($G100,Special_products!$E$1:$E$748,0),J$1),INDEX(Magento_products!$A$1:$AJ$1013,MATCH($G100,Magento_products!$E$1:$E$1013,0),J$1)))</f>
        <v>0</v>
      </c>
      <c r="K100" s="57">
        <f t="array" ref="K100">IF(ISNA(MATCH($J100,Group!$B$2:$B$100105,0))=TRUE,0,INDEX(Group!$A$2:$FZ$100105,MATCH($J100,Group!$B$2:$B$100105,0),K$1))</f>
        <v>0</v>
      </c>
      <c r="L100" s="69"/>
      <c r="M100" s="61"/>
      <c r="N100" s="62" t="str">
        <f t="array" ref="N100">IF(ISNA(MATCH($H100,Magento_products!$B$2:$B$100105,0))=TRUE,0,INDEX(Magento_products!$A$2:$FZ$100105,MATCH($H100,Magento_products!$B$2:$B$100105,0),N$1))</f>
        <v/>
      </c>
      <c r="O100" s="62"/>
      <c r="P100" s="63"/>
      <c r="Q100" s="64">
        <v>0.0</v>
      </c>
      <c r="R100" s="65">
        <f t="shared" ref="R100:R109" si="19">IF(P100&gt;0,P100,Q100)</f>
        <v>0</v>
      </c>
      <c r="S100" s="66"/>
      <c r="T100" s="66"/>
      <c r="U100" s="66"/>
      <c r="V100" s="66"/>
      <c r="W100" s="66"/>
      <c r="X100" s="66"/>
      <c r="Y100" s="66"/>
      <c r="Z100" s="66"/>
      <c r="AA100" s="66"/>
      <c r="AB100" s="66"/>
      <c r="AC100" s="66"/>
      <c r="AD100" s="66"/>
      <c r="AE100" s="66"/>
      <c r="AF100" s="66"/>
      <c r="AG100" s="66"/>
      <c r="AH100" s="66"/>
      <c r="AI100" s="67"/>
    </row>
    <row r="101" ht="11.25" customHeight="1">
      <c r="A101" s="54" t="s">
        <v>1749</v>
      </c>
      <c r="B101" s="54" t="s">
        <v>567</v>
      </c>
      <c r="C101" s="55" t="s">
        <v>1782</v>
      </c>
      <c r="D101" s="54" t="s">
        <v>1768</v>
      </c>
      <c r="E101" s="57"/>
      <c r="F101" s="58"/>
      <c r="G101" s="59">
        <v>0.0</v>
      </c>
      <c r="H101" s="60">
        <f t="array" ref="H101">IF(G101=0,0,IF(ISNA(MATCH($G101,Magento_products!$E$1:$E$1013,0))=TRUE,INDEX(Special_products!$A$1:$AL$748,MATCH($G101,Special_products!$E$1:$E$748,0),H$1),INDEX(Magento_products!$A$1:$AJ$1013,MATCH($G101,Magento_products!$E$1:$E$1013,0),H$1)))</f>
        <v>0</v>
      </c>
      <c r="I101" s="60" t="str">
        <f t="array" ref="I101">IF(G101=0,D101,IF(ISNA(MATCH($G101,Magento_products!$E$1:$E$1013,0))=TRUE,INDEX(Special_products!$A$1:$AL$748,MATCH($G101,Special_products!$E$1:$E$748,0),I$1),INDEX(Magento_products!$A$1:$AJ$1013,MATCH($G101,Magento_products!$E$1:$E$1013,0),I$1)))</f>
        <v>Dragon Slayer Ornstein</v>
      </c>
      <c r="J101" s="60">
        <f t="array" ref="J101">IF(G101=0,0,IF(ISNA(MATCH($G101,Magento_products!$E$1:$E$1013,0))=TRUE,INDEX(Special_products!$A$1:$AL$748,MATCH($G101,Special_products!$E$1:$E$748,0),J$1),INDEX(Magento_products!$A$1:$AJ$1013,MATCH($G101,Magento_products!$E$1:$E$1013,0),J$1)))</f>
        <v>0</v>
      </c>
      <c r="K101" s="57">
        <f t="array" ref="K101">IF(ISNA(MATCH($J101,Group!$B$2:$B$100105,0))=TRUE,0,INDEX(Group!$A$2:$FZ$100105,MATCH($J101,Group!$B$2:$B$100105,0),K$1))</f>
        <v>0</v>
      </c>
      <c r="L101" s="69"/>
      <c r="M101" s="61"/>
      <c r="N101" s="62" t="str">
        <f t="array" ref="N101">IF(ISNA(MATCH($H101,Magento_products!$B$2:$B$100105,0))=TRUE,0,INDEX(Magento_products!$A$2:$FZ$100105,MATCH($H101,Magento_products!$B$2:$B$100105,0),N$1))</f>
        <v/>
      </c>
      <c r="O101" s="62"/>
      <c r="P101" s="63"/>
      <c r="Q101" s="64">
        <v>0.0</v>
      </c>
      <c r="R101" s="65">
        <f t="shared" si="19"/>
        <v>0</v>
      </c>
      <c r="S101" s="66"/>
      <c r="T101" s="66"/>
      <c r="U101" s="66"/>
      <c r="V101" s="66"/>
      <c r="W101" s="66"/>
      <c r="X101" s="66"/>
      <c r="Y101" s="66"/>
      <c r="Z101" s="66"/>
      <c r="AA101" s="66"/>
      <c r="AB101" s="66"/>
      <c r="AC101" s="66"/>
      <c r="AD101" s="66"/>
      <c r="AE101" s="66"/>
      <c r="AF101" s="66"/>
      <c r="AG101" s="66"/>
      <c r="AH101" s="66"/>
      <c r="AI101" s="67"/>
    </row>
    <row r="102" ht="11.25" customHeight="1">
      <c r="A102" s="54" t="s">
        <v>1749</v>
      </c>
      <c r="B102" s="54" t="s">
        <v>567</v>
      </c>
      <c r="C102" s="55" t="s">
        <v>1782</v>
      </c>
      <c r="D102" s="54" t="s">
        <v>1767</v>
      </c>
      <c r="E102" s="57"/>
      <c r="F102" s="58"/>
      <c r="G102" s="59">
        <v>0.0</v>
      </c>
      <c r="H102" s="60">
        <f t="array" ref="H102">IF(G102=0,0,IF(ISNA(MATCH($G102,Magento_products!$E$1:$E$1013,0))=TRUE,INDEX(Special_products!$A$1:$AL$748,MATCH($G102,Special_products!$E$1:$E$748,0),H$1),INDEX(Magento_products!$A$1:$AJ$1013,MATCH($G102,Magento_products!$E$1:$E$1013,0),H$1)))</f>
        <v>0</v>
      </c>
      <c r="I102" s="60" t="str">
        <f t="array" ref="I102">IF(G102=0,D102,IF(ISNA(MATCH($G102,Magento_products!$E$1:$E$1013,0))=TRUE,INDEX(Special_products!$A$1:$AL$748,MATCH($G102,Special_products!$E$1:$E$748,0),I$1),INDEX(Magento_products!$A$1:$AJ$1013,MATCH($G102,Magento_products!$E$1:$E$1013,0),I$1)))</f>
        <v>Great Wolf Sif</v>
      </c>
      <c r="J102" s="60">
        <f t="array" ref="J102">IF(G102=0,0,IF(ISNA(MATCH($G102,Magento_products!$E$1:$E$1013,0))=TRUE,INDEX(Special_products!$A$1:$AL$748,MATCH($G102,Special_products!$E$1:$E$748,0),J$1),INDEX(Magento_products!$A$1:$AJ$1013,MATCH($G102,Magento_products!$E$1:$E$1013,0),J$1)))</f>
        <v>0</v>
      </c>
      <c r="K102" s="57">
        <f t="array" ref="K102">IF(ISNA(MATCH($J102,Group!$B$2:$B$100105,0))=TRUE,0,INDEX(Group!$A$2:$FZ$100105,MATCH($J102,Group!$B$2:$B$100105,0),K$1))</f>
        <v>0</v>
      </c>
      <c r="L102" s="69"/>
      <c r="M102" s="61"/>
      <c r="N102" s="62" t="str">
        <f t="array" ref="N102">IF(ISNA(MATCH($H102,Magento_products!$B$2:$B$100105,0))=TRUE,0,INDEX(Magento_products!$A$2:$FZ$100105,MATCH($H102,Magento_products!$B$2:$B$100105,0),N$1))</f>
        <v/>
      </c>
      <c r="O102" s="62"/>
      <c r="P102" s="63"/>
      <c r="Q102" s="64">
        <v>0.0</v>
      </c>
      <c r="R102" s="65">
        <f t="shared" si="19"/>
        <v>0</v>
      </c>
      <c r="S102" s="66"/>
      <c r="T102" s="66"/>
      <c r="U102" s="66"/>
      <c r="V102" s="66"/>
      <c r="W102" s="66"/>
      <c r="X102" s="66"/>
      <c r="Y102" s="66"/>
      <c r="Z102" s="66"/>
      <c r="AA102" s="66"/>
      <c r="AB102" s="66"/>
      <c r="AC102" s="66"/>
      <c r="AD102" s="66"/>
      <c r="AE102" s="66"/>
      <c r="AF102" s="66"/>
      <c r="AG102" s="66"/>
      <c r="AH102" s="66"/>
      <c r="AI102" s="67"/>
    </row>
    <row r="103" ht="11.25" customHeight="1">
      <c r="A103" s="54" t="s">
        <v>1749</v>
      </c>
      <c r="B103" s="54" t="s">
        <v>567</v>
      </c>
      <c r="C103" s="55" t="s">
        <v>1782</v>
      </c>
      <c r="D103" s="54" t="s">
        <v>1780</v>
      </c>
      <c r="E103" s="57"/>
      <c r="F103" s="58"/>
      <c r="G103" s="59">
        <v>0.0</v>
      </c>
      <c r="H103" s="60">
        <f t="array" ref="H103">IF(G103=0,0,IF(ISNA(MATCH($G103,Magento_products!$E$1:$E$1013,0))=TRUE,INDEX(Special_products!$A$1:$AL$748,MATCH($G103,Special_products!$E$1:$E$748,0),H$1),INDEX(Magento_products!$A$1:$AJ$1013,MATCH($G103,Magento_products!$E$1:$E$1013,0),H$1)))</f>
        <v>0</v>
      </c>
      <c r="I103" s="60" t="str">
        <f t="array" ref="I103">IF(G103=0,D103,IF(ISNA(MATCH($G103,Magento_products!$E$1:$E$1013,0))=TRUE,INDEX(Special_products!$A$1:$AL$748,MATCH($G103,Special_products!$E$1:$E$748,0),I$1),INDEX(Magento_products!$A$1:$AJ$1013,MATCH($G103,Magento_products!$E$1:$E$1013,0),I$1)))</f>
        <v>Lord's Blade Ciaran</v>
      </c>
      <c r="J103" s="60">
        <f t="array" ref="J103">IF(G103=0,0,IF(ISNA(MATCH($G103,Magento_products!$E$1:$E$1013,0))=TRUE,INDEX(Special_products!$A$1:$AL$748,MATCH($G103,Special_products!$E$1:$E$748,0),J$1),INDEX(Magento_products!$A$1:$AJ$1013,MATCH($G103,Magento_products!$E$1:$E$1013,0),J$1)))</f>
        <v>0</v>
      </c>
      <c r="K103" s="57">
        <f t="array" ref="K103">IF(ISNA(MATCH($J103,Group!$B$2:$B$100105,0))=TRUE,0,INDEX(Group!$A$2:$FZ$100105,MATCH($J103,Group!$B$2:$B$100105,0),K$1))</f>
        <v>0</v>
      </c>
      <c r="L103" s="69"/>
      <c r="M103" s="61"/>
      <c r="N103" s="62" t="str">
        <f t="array" ref="N103">IF(ISNA(MATCH($H103,Magento_products!$B$2:$B$100105,0))=TRUE,0,INDEX(Magento_products!$A$2:$FZ$100105,MATCH($H103,Magento_products!$B$2:$B$100105,0),N$1))</f>
        <v/>
      </c>
      <c r="O103" s="62"/>
      <c r="P103" s="63"/>
      <c r="Q103" s="64">
        <v>0.0</v>
      </c>
      <c r="R103" s="65">
        <f t="shared" si="19"/>
        <v>0</v>
      </c>
      <c r="S103" s="66"/>
      <c r="T103" s="66"/>
      <c r="U103" s="66"/>
      <c r="V103" s="66"/>
      <c r="W103" s="66"/>
      <c r="X103" s="66"/>
      <c r="Y103" s="66"/>
      <c r="Z103" s="66"/>
      <c r="AA103" s="66"/>
      <c r="AB103" s="66"/>
      <c r="AC103" s="66"/>
      <c r="AD103" s="66"/>
      <c r="AE103" s="66"/>
      <c r="AF103" s="66"/>
      <c r="AG103" s="66"/>
      <c r="AH103" s="66"/>
      <c r="AI103" s="67"/>
    </row>
    <row r="104" ht="11.25" customHeight="1">
      <c r="A104" s="54" t="s">
        <v>1749</v>
      </c>
      <c r="B104" s="54" t="s">
        <v>567</v>
      </c>
      <c r="C104" s="55" t="s">
        <v>1782</v>
      </c>
      <c r="D104" s="54" t="s">
        <v>125</v>
      </c>
      <c r="E104" s="57"/>
      <c r="F104" s="58"/>
      <c r="G104" s="59">
        <v>0.0</v>
      </c>
      <c r="H104" s="60">
        <f t="array" ref="H104">IF(G104=0,0,IF(ISNA(MATCH($G104,Magento_products!$E$1:$E$1013,0))=TRUE,INDEX(Special_products!$A$1:$AL$748,MATCH($G104,Special_products!$E$1:$E$748,0),H$1),INDEX(Magento_products!$A$1:$AJ$1013,MATCH($G104,Magento_products!$E$1:$E$1013,0),H$1)))</f>
        <v>0</v>
      </c>
      <c r="I104" s="60" t="str">
        <f t="array" ref="I104">IF(G104=0,D104,IF(ISNA(MATCH($G104,Magento_products!$E$1:$E$1013,0))=TRUE,INDEX(Special_products!$A$1:$AL$748,MATCH($G104,Special_products!$E$1:$E$748,0),I$1),INDEX(Magento_products!$A$1:$AJ$1013,MATCH($G104,Magento_products!$E$1:$E$1013,0),I$1)))</f>
        <v>Mimic</v>
      </c>
      <c r="J104" s="60">
        <f t="array" ref="J104">IF(G104=0,0,IF(ISNA(MATCH($G104,Magento_products!$E$1:$E$1013,0))=TRUE,INDEX(Special_products!$A$1:$AL$748,MATCH($G104,Special_products!$E$1:$E$748,0),J$1),INDEX(Magento_products!$A$1:$AJ$1013,MATCH($G104,Magento_products!$E$1:$E$1013,0),J$1)))</f>
        <v>0</v>
      </c>
      <c r="K104" s="57">
        <f t="array" ref="K104">IF(ISNA(MATCH($J104,Group!$B$2:$B$100105,0))=TRUE,0,INDEX(Group!$A$2:$FZ$100105,MATCH($J104,Group!$B$2:$B$100105,0),K$1))</f>
        <v>0</v>
      </c>
      <c r="L104" s="69"/>
      <c r="M104" s="61"/>
      <c r="N104" s="62" t="str">
        <f t="array" ref="N104">IF(ISNA(MATCH($H104,Magento_products!$B$2:$B$100105,0))=TRUE,0,INDEX(Magento_products!$A$2:$FZ$100105,MATCH($H104,Magento_products!$B$2:$B$100105,0),N$1))</f>
        <v/>
      </c>
      <c r="O104" s="62"/>
      <c r="P104" s="63"/>
      <c r="Q104" s="64">
        <v>0.0</v>
      </c>
      <c r="R104" s="65">
        <f t="shared" si="19"/>
        <v>0</v>
      </c>
      <c r="S104" s="66"/>
      <c r="T104" s="66"/>
      <c r="U104" s="66"/>
      <c r="V104" s="66"/>
      <c r="W104" s="66"/>
      <c r="X104" s="66"/>
      <c r="Y104" s="66"/>
      <c r="Z104" s="66"/>
      <c r="AA104" s="66"/>
      <c r="AB104" s="66"/>
      <c r="AC104" s="66"/>
      <c r="AD104" s="66"/>
      <c r="AE104" s="66"/>
      <c r="AF104" s="66"/>
      <c r="AG104" s="66"/>
      <c r="AH104" s="66"/>
      <c r="AI104" s="67"/>
    </row>
    <row r="105" ht="11.25" customHeight="1">
      <c r="A105" s="54" t="s">
        <v>1749</v>
      </c>
      <c r="B105" s="54" t="s">
        <v>567</v>
      </c>
      <c r="C105" s="55" t="s">
        <v>1782</v>
      </c>
      <c r="D105" s="54" t="s">
        <v>1774</v>
      </c>
      <c r="E105" s="57"/>
      <c r="F105" s="58"/>
      <c r="G105" s="59">
        <v>0.0</v>
      </c>
      <c r="H105" s="60">
        <f t="array" ref="H105">IF(G105=0,0,IF(ISNA(MATCH($G105,Magento_products!$E$1:$E$1013,0))=TRUE,INDEX(Special_products!$A$1:$AL$748,MATCH($G105,Special_products!$E$1:$E$748,0),H$1),INDEX(Magento_products!$A$1:$AJ$1013,MATCH($G105,Magento_products!$E$1:$E$1013,0),H$1)))</f>
        <v>0</v>
      </c>
      <c r="I105" s="60" t="str">
        <f t="array" ref="I105">IF(G105=0,D105,IF(ISNA(MATCH($G105,Magento_products!$E$1:$E$1013,0))=TRUE,INDEX(Special_products!$A$1:$AL$748,MATCH($G105,Special_products!$E$1:$E$748,0),I$1),INDEX(Magento_products!$A$1:$AJ$1013,MATCH($G105,Magento_products!$E$1:$E$1013,0),I$1)))</f>
        <v>Nameless King</v>
      </c>
      <c r="J105" s="60">
        <f t="array" ref="J105">IF(G105=0,0,IF(ISNA(MATCH($G105,Magento_products!$E$1:$E$1013,0))=TRUE,INDEX(Special_products!$A$1:$AL$748,MATCH($G105,Special_products!$E$1:$E$748,0),J$1),INDEX(Magento_products!$A$1:$AJ$1013,MATCH($G105,Magento_products!$E$1:$E$1013,0),J$1)))</f>
        <v>0</v>
      </c>
      <c r="K105" s="57">
        <f t="array" ref="K105">IF(ISNA(MATCH($J105,Group!$B$2:$B$100105,0))=TRUE,0,INDEX(Group!$A$2:$FZ$100105,MATCH($J105,Group!$B$2:$B$100105,0),K$1))</f>
        <v>0</v>
      </c>
      <c r="L105" s="69"/>
      <c r="M105" s="61"/>
      <c r="N105" s="62" t="str">
        <f t="array" ref="N105">IF(ISNA(MATCH($H105,Magento_products!$B$2:$B$100105,0))=TRUE,0,INDEX(Magento_products!$A$2:$FZ$100105,MATCH($H105,Magento_products!$B$2:$B$100105,0),N$1))</f>
        <v/>
      </c>
      <c r="O105" s="62"/>
      <c r="P105" s="63"/>
      <c r="Q105" s="64">
        <v>0.0</v>
      </c>
      <c r="R105" s="65">
        <f t="shared" si="19"/>
        <v>0</v>
      </c>
      <c r="S105" s="66"/>
      <c r="T105" s="66"/>
      <c r="U105" s="66"/>
      <c r="V105" s="66"/>
      <c r="W105" s="66"/>
      <c r="X105" s="66"/>
      <c r="Y105" s="66"/>
      <c r="Z105" s="66"/>
      <c r="AA105" s="66"/>
      <c r="AB105" s="66"/>
      <c r="AC105" s="66"/>
      <c r="AD105" s="66"/>
      <c r="AE105" s="66"/>
      <c r="AF105" s="66"/>
      <c r="AG105" s="66"/>
      <c r="AH105" s="66"/>
      <c r="AI105" s="67"/>
    </row>
    <row r="106" ht="11.25" customHeight="1">
      <c r="A106" s="54" t="s">
        <v>1749</v>
      </c>
      <c r="B106" s="54" t="s">
        <v>567</v>
      </c>
      <c r="C106" s="55" t="s">
        <v>1782</v>
      </c>
      <c r="D106" s="54" t="s">
        <v>1784</v>
      </c>
      <c r="E106" s="57"/>
      <c r="F106" s="58"/>
      <c r="G106" s="59">
        <v>0.0</v>
      </c>
      <c r="H106" s="60">
        <f t="array" ref="H106">IF(G106=0,0,IF(ISNA(MATCH($G106,Magento_products!$E$1:$E$1013,0))=TRUE,INDEX(Special_products!$A$1:$AL$748,MATCH($G106,Special_products!$E$1:$E$748,0),H$1),INDEX(Magento_products!$A$1:$AJ$1013,MATCH($G106,Magento_products!$E$1:$E$1013,0),H$1)))</f>
        <v>0</v>
      </c>
      <c r="I106" s="60" t="str">
        <f t="array" ref="I106">IF(G106=0,D106,IF(ISNA(MATCH($G106,Magento_products!$E$1:$E$1013,0))=TRUE,INDEX(Special_products!$A$1:$AL$748,MATCH($G106,Special_products!$E$1:$E$748,0),I$1),INDEX(Magento_products!$A$1:$AJ$1013,MATCH($G106,Magento_products!$E$1:$E$1013,0),I$1)))</f>
        <v>Oscar, Night of Astoria</v>
      </c>
      <c r="J106" s="60">
        <f t="array" ref="J106">IF(G106=0,0,IF(ISNA(MATCH($G106,Magento_products!$E$1:$E$1013,0))=TRUE,INDEX(Special_products!$A$1:$AL$748,MATCH($G106,Special_products!$E$1:$E$748,0),J$1),INDEX(Magento_products!$A$1:$AJ$1013,MATCH($G106,Magento_products!$E$1:$E$1013,0),J$1)))</f>
        <v>0</v>
      </c>
      <c r="K106" s="57">
        <f t="array" ref="K106">IF(ISNA(MATCH($J106,Group!$B$2:$B$100105,0))=TRUE,0,INDEX(Group!$A$2:$FZ$100105,MATCH($J106,Group!$B$2:$B$100105,0),K$1))</f>
        <v>0</v>
      </c>
      <c r="L106" s="69"/>
      <c r="M106" s="61"/>
      <c r="N106" s="62" t="str">
        <f t="array" ref="N106">IF(ISNA(MATCH($H106,Magento_products!$B$2:$B$100105,0))=TRUE,0,INDEX(Magento_products!$A$2:$FZ$100105,MATCH($H106,Magento_products!$B$2:$B$100105,0),N$1))</f>
        <v/>
      </c>
      <c r="O106" s="62"/>
      <c r="P106" s="63"/>
      <c r="Q106" s="64">
        <v>0.0</v>
      </c>
      <c r="R106" s="65">
        <f t="shared" si="19"/>
        <v>0</v>
      </c>
      <c r="S106" s="66"/>
      <c r="T106" s="66"/>
      <c r="U106" s="66"/>
      <c r="V106" s="66"/>
      <c r="W106" s="66"/>
      <c r="X106" s="66"/>
      <c r="Y106" s="66"/>
      <c r="Z106" s="66"/>
      <c r="AA106" s="66"/>
      <c r="AB106" s="66"/>
      <c r="AC106" s="66"/>
      <c r="AD106" s="66"/>
      <c r="AE106" s="66"/>
      <c r="AF106" s="66"/>
      <c r="AG106" s="66"/>
      <c r="AH106" s="66"/>
      <c r="AI106" s="67"/>
    </row>
    <row r="107" ht="11.25" customHeight="1">
      <c r="A107" s="54" t="s">
        <v>1749</v>
      </c>
      <c r="B107" s="54" t="s">
        <v>567</v>
      </c>
      <c r="C107" s="55" t="s">
        <v>1782</v>
      </c>
      <c r="D107" s="54" t="s">
        <v>1785</v>
      </c>
      <c r="E107" s="57"/>
      <c r="F107" s="58"/>
      <c r="G107" s="59">
        <v>0.0</v>
      </c>
      <c r="H107" s="60">
        <f t="array" ref="H107">IF(G107=0,0,IF(ISNA(MATCH($G107,Magento_products!$E$1:$E$1013,0))=TRUE,INDEX(Special_products!$A$1:$AL$748,MATCH($G107,Special_products!$E$1:$E$748,0),H$1),INDEX(Magento_products!$A$1:$AJ$1013,MATCH($G107,Magento_products!$E$1:$E$1013,0),H$1)))</f>
        <v>0</v>
      </c>
      <c r="I107" s="60" t="str">
        <f t="array" ref="I107">IF(G107=0,D107,IF(ISNA(MATCH($G107,Magento_products!$E$1:$E$1013,0))=TRUE,INDEX(Special_products!$A$1:$AL$748,MATCH($G107,Special_products!$E$1:$E$748,0),I$1),INDEX(Magento_products!$A$1:$AJ$1013,MATCH($G107,Magento_products!$E$1:$E$1013,0),I$1)))</f>
        <v>Onion Night</v>
      </c>
      <c r="J107" s="60">
        <f t="array" ref="J107">IF(G107=0,0,IF(ISNA(MATCH($G107,Magento_products!$E$1:$E$1013,0))=TRUE,INDEX(Special_products!$A$1:$AL$748,MATCH($G107,Special_products!$E$1:$E$748,0),J$1),INDEX(Magento_products!$A$1:$AJ$1013,MATCH($G107,Magento_products!$E$1:$E$1013,0),J$1)))</f>
        <v>0</v>
      </c>
      <c r="K107" s="57">
        <f t="array" ref="K107">IF(ISNA(MATCH($J107,Group!$B$2:$B$100105,0))=TRUE,0,INDEX(Group!$A$2:$FZ$100105,MATCH($J107,Group!$B$2:$B$100105,0),K$1))</f>
        <v>0</v>
      </c>
      <c r="L107" s="69"/>
      <c r="M107" s="61"/>
      <c r="N107" s="62" t="str">
        <f t="array" ref="N107">IF(ISNA(MATCH($H107,Magento_products!$B$2:$B$100105,0))=TRUE,0,INDEX(Magento_products!$A$2:$FZ$100105,MATCH($H107,Magento_products!$B$2:$B$100105,0),N$1))</f>
        <v/>
      </c>
      <c r="O107" s="62"/>
      <c r="P107" s="63"/>
      <c r="Q107" s="64">
        <v>0.0</v>
      </c>
      <c r="R107" s="65">
        <f t="shared" si="19"/>
        <v>0</v>
      </c>
      <c r="S107" s="66"/>
      <c r="T107" s="66"/>
      <c r="U107" s="66"/>
      <c r="V107" s="66"/>
      <c r="W107" s="66"/>
      <c r="X107" s="66"/>
      <c r="Y107" s="66"/>
      <c r="Z107" s="66"/>
      <c r="AA107" s="66"/>
      <c r="AB107" s="66"/>
      <c r="AC107" s="66"/>
      <c r="AD107" s="66"/>
      <c r="AE107" s="66"/>
      <c r="AF107" s="66"/>
      <c r="AG107" s="66"/>
      <c r="AH107" s="66"/>
      <c r="AI107" s="67"/>
    </row>
    <row r="108" ht="11.25" customHeight="1">
      <c r="A108" s="54" t="s">
        <v>1749</v>
      </c>
      <c r="B108" s="54" t="s">
        <v>567</v>
      </c>
      <c r="C108" s="55" t="s">
        <v>1782</v>
      </c>
      <c r="D108" s="54" t="s">
        <v>1786</v>
      </c>
      <c r="E108" s="57"/>
      <c r="F108" s="58"/>
      <c r="G108" s="59">
        <v>0.0</v>
      </c>
      <c r="H108" s="60">
        <f t="array" ref="H108">IF(G108=0,0,IF(ISNA(MATCH($G108,Magento_products!$E$1:$E$1013,0))=TRUE,INDEX(Special_products!$A$1:$AL$748,MATCH($G108,Special_products!$E$1:$E$748,0),H$1),INDEX(Magento_products!$A$1:$AJ$1013,MATCH($G108,Magento_products!$E$1:$E$1013,0),H$1)))</f>
        <v>0</v>
      </c>
      <c r="I108" s="60" t="str">
        <f t="array" ref="I108">IF(G108=0,D108,IF(ISNA(MATCH($G108,Magento_products!$E$1:$E$1013,0))=TRUE,INDEX(Special_products!$A$1:$AL$748,MATCH($G108,Special_products!$E$1:$E$748,0),I$1),INDEX(Magento_products!$A$1:$AJ$1013,MATCH($G108,Magento_products!$E$1:$E$1013,0),I$1)))</f>
        <v>Smough</v>
      </c>
      <c r="J108" s="60">
        <f t="array" ref="J108">IF(G108=0,0,IF(ISNA(MATCH($G108,Magento_products!$E$1:$E$1013,0))=TRUE,INDEX(Special_products!$A$1:$AL$748,MATCH($G108,Special_products!$E$1:$E$748,0),J$1),INDEX(Magento_products!$A$1:$AJ$1013,MATCH($G108,Magento_products!$E$1:$E$1013,0),J$1)))</f>
        <v>0</v>
      </c>
      <c r="K108" s="57">
        <f t="array" ref="K108">IF(ISNA(MATCH($J108,Group!$B$2:$B$100105,0))=TRUE,0,INDEX(Group!$A$2:$FZ$100105,MATCH($J108,Group!$B$2:$B$100105,0),K$1))</f>
        <v>0</v>
      </c>
      <c r="L108" s="69"/>
      <c r="M108" s="61"/>
      <c r="N108" s="62" t="str">
        <f t="array" ref="N108">IF(ISNA(MATCH($H108,Magento_products!$B$2:$B$100105,0))=TRUE,0,INDEX(Magento_products!$A$2:$FZ$100105,MATCH($H108,Magento_products!$B$2:$B$100105,0),N$1))</f>
        <v/>
      </c>
      <c r="O108" s="62"/>
      <c r="P108" s="63"/>
      <c r="Q108" s="64">
        <v>0.0</v>
      </c>
      <c r="R108" s="65">
        <f t="shared" si="19"/>
        <v>0</v>
      </c>
      <c r="S108" s="66"/>
      <c r="T108" s="66"/>
      <c r="U108" s="66"/>
      <c r="V108" s="66"/>
      <c r="W108" s="66"/>
      <c r="X108" s="66"/>
      <c r="Y108" s="66"/>
      <c r="Z108" s="66"/>
      <c r="AA108" s="66"/>
      <c r="AB108" s="66"/>
      <c r="AC108" s="66"/>
      <c r="AD108" s="66"/>
      <c r="AE108" s="66"/>
      <c r="AF108" s="66"/>
      <c r="AG108" s="66"/>
      <c r="AH108" s="66"/>
      <c r="AI108" s="67"/>
    </row>
    <row r="109" ht="11.25" customHeight="1">
      <c r="A109" s="54" t="s">
        <v>1749</v>
      </c>
      <c r="B109" s="54" t="s">
        <v>567</v>
      </c>
      <c r="C109" s="55" t="s">
        <v>1782</v>
      </c>
      <c r="D109" s="54" t="s">
        <v>1769</v>
      </c>
      <c r="E109" s="57"/>
      <c r="F109" s="58"/>
      <c r="G109" s="59">
        <v>0.0</v>
      </c>
      <c r="H109" s="60">
        <f t="array" ref="H109">IF(G109=0,0,IF(ISNA(MATCH($G109,Magento_products!$E$1:$E$1013,0))=TRUE,INDEX(Special_products!$A$1:$AL$748,MATCH($G109,Special_products!$E$1:$E$748,0),H$1),INDEX(Magento_products!$A$1:$AJ$1013,MATCH($G109,Magento_products!$E$1:$E$1013,0),H$1)))</f>
        <v>0</v>
      </c>
      <c r="I109" s="60" t="str">
        <f t="array" ref="I109">IF(G109=0,D109,IF(ISNA(MATCH($G109,Magento_products!$E$1:$E$1013,0))=TRUE,INDEX(Special_products!$A$1:$AL$748,MATCH($G109,Special_products!$E$1:$E$748,0),I$1),INDEX(Magento_products!$A$1:$AJ$1013,MATCH($G109,Magento_products!$E$1:$E$1013,0),I$1)))</f>
        <v>Solaire of Astoria</v>
      </c>
      <c r="J109" s="60">
        <f t="array" ref="J109">IF(G109=0,0,IF(ISNA(MATCH($G109,Magento_products!$E$1:$E$1013,0))=TRUE,INDEX(Special_products!$A$1:$AL$748,MATCH($G109,Special_products!$E$1:$E$748,0),J$1),INDEX(Magento_products!$A$1:$AJ$1013,MATCH($G109,Magento_products!$E$1:$E$1013,0),J$1)))</f>
        <v>0</v>
      </c>
      <c r="K109" s="57">
        <f t="array" ref="K109">IF(ISNA(MATCH($J109,Group!$B$2:$B$100105,0))=TRUE,0,INDEX(Group!$A$2:$FZ$100105,MATCH($J109,Group!$B$2:$B$100105,0),K$1))</f>
        <v>0</v>
      </c>
      <c r="L109" s="69"/>
      <c r="M109" s="61"/>
      <c r="N109" s="62" t="str">
        <f t="array" ref="N109">IF(ISNA(MATCH($H109,Magento_products!$B$2:$B$100105,0))=TRUE,0,INDEX(Magento_products!$A$2:$FZ$100105,MATCH($H109,Magento_products!$B$2:$B$100105,0),N$1))</f>
        <v/>
      </c>
      <c r="O109" s="62"/>
      <c r="P109" s="63"/>
      <c r="Q109" s="64">
        <v>0.0</v>
      </c>
      <c r="R109" s="65">
        <f t="shared" si="19"/>
        <v>0</v>
      </c>
      <c r="S109" s="66"/>
      <c r="T109" s="66"/>
      <c r="U109" s="66"/>
      <c r="V109" s="66"/>
      <c r="W109" s="66"/>
      <c r="X109" s="66"/>
      <c r="Y109" s="66"/>
      <c r="Z109" s="66"/>
      <c r="AA109" s="66"/>
      <c r="AB109" s="66"/>
      <c r="AC109" s="66"/>
      <c r="AD109" s="66"/>
      <c r="AE109" s="66"/>
      <c r="AF109" s="66"/>
      <c r="AG109" s="66"/>
      <c r="AH109" s="66"/>
      <c r="AI109" s="67"/>
    </row>
    <row r="110" ht="11.25" customHeight="1">
      <c r="A110" s="54"/>
      <c r="B110" s="54"/>
      <c r="C110" s="55"/>
      <c r="D110" s="54"/>
      <c r="E110" s="57"/>
      <c r="F110" s="58"/>
      <c r="G110" s="59"/>
      <c r="H110" s="60"/>
      <c r="I110" s="60"/>
      <c r="J110" s="60"/>
      <c r="K110" s="57"/>
      <c r="L110" s="69"/>
      <c r="M110" s="61"/>
      <c r="N110" s="62"/>
      <c r="O110" s="62"/>
      <c r="P110" s="63"/>
      <c r="Q110" s="64"/>
      <c r="R110" s="65"/>
      <c r="S110" s="66"/>
      <c r="T110" s="66"/>
      <c r="U110" s="66"/>
      <c r="V110" s="66"/>
      <c r="W110" s="66"/>
      <c r="X110" s="66"/>
      <c r="Y110" s="66"/>
      <c r="Z110" s="66"/>
      <c r="AA110" s="66"/>
      <c r="AB110" s="66"/>
      <c r="AC110" s="66"/>
      <c r="AD110" s="66"/>
      <c r="AE110" s="66"/>
      <c r="AF110" s="66"/>
      <c r="AG110" s="66"/>
      <c r="AH110" s="66"/>
      <c r="AI110" s="67"/>
    </row>
    <row r="111" ht="11.25" customHeight="1">
      <c r="A111" s="54" t="s">
        <v>333</v>
      </c>
      <c r="B111" s="54" t="s">
        <v>1174</v>
      </c>
      <c r="C111" s="55" t="s">
        <v>336</v>
      </c>
      <c r="D111" s="54" t="s">
        <v>1275</v>
      </c>
      <c r="E111" s="57"/>
      <c r="F111" s="60"/>
      <c r="G111" s="59">
        <v>91.0</v>
      </c>
      <c r="H111" s="60" t="str">
        <f t="array" ref="H111">IF(G111=0,0,IF(ISNA(MATCH($G111,Magento_products!$E$1:$E$1013,0))=TRUE,INDEX(Special_products!$A$1:$AL$748,MATCH($G111,Special_products!$E$1:$E$748,0),H$1),INDEX(Magento_products!$A$1:$AJ$1013,MATCH($G111,Magento_products!$E$1:$E$1013,0),H$1)))</f>
        <v>SMDS</v>
      </c>
      <c r="I111" s="60" t="str">
        <f t="array" ref="I111">IF(G111=0,D111,IF(ISNA(MATCH($G111,Magento_products!$E$1:$E$1013,0))=TRUE,INDEX(Special_products!$A$1:$AL$748,MATCH($G111,Special_products!$E$1:$E$748,0),I$1),INDEX(Magento_products!$A$1:$AJ$1013,MATCH($G111,Magento_products!$E$1:$E$1013,0),I$1)))</f>
        <v>Mario Nintendo DS Holder</v>
      </c>
      <c r="J111" s="60" t="str">
        <f t="array" ref="J111">IF(G111=0,0,IF(ISNA(MATCH($G111,Magento_products!$E$1:$E$1013,0))=TRUE,INDEX(Special_products!$A$1:$AL$748,MATCH($G111,Special_products!$E$1:$E$748,0),J$1),INDEX(Magento_products!$A$1:$AJ$1013,MATCH($G111,Magento_products!$E$1:$E$1013,0),J$1)))</f>
        <v>DSH</v>
      </c>
      <c r="K111" s="57">
        <f t="array" ref="K111">IF(ISNA(MATCH($J111,Group!$B$2:$B$100105,0))=TRUE,0,INDEX(Group!$A$2:$FZ$100105,MATCH($J111,Group!$B$2:$B$100105,0),K$1))</f>
        <v>0</v>
      </c>
      <c r="L111" s="60"/>
      <c r="M111" s="61" t="s">
        <v>1787</v>
      </c>
      <c r="N111" s="62" t="str">
        <f t="array" ref="N111">IF(ISNA(MATCH($H111,Magento_products!$B$2:$B$100105,0))=TRUE,0,INDEX(Magento_products!$A$2:$FZ$100105,MATCH($H111,Magento_products!$B$2:$B$100105,0),N$1))</f>
        <v/>
      </c>
      <c r="O111" s="62"/>
      <c r="P111" s="63">
        <f t="array" ref="P111">IF(ISNA(MATCH($G111,Magento_products!$E$1:$E$1013,0))=TRUE,INDEX(Special_products!$A$1:$AL$748,MATCH($G111,Special_products!$E$1:$E$748,0),P$1),INDEX(Magento_products!$A$1:$AJ$1013,MATCH($G111,Magento_products!$E$1:$E$1013,0),P$1))</f>
        <v>29.95</v>
      </c>
      <c r="Q111" s="64">
        <v>0.0</v>
      </c>
      <c r="R111" s="65">
        <f>IF(P111&gt;0,P111,Q111)</f>
        <v>29.95</v>
      </c>
      <c r="S111" s="66"/>
      <c r="T111" s="66"/>
      <c r="U111" s="66"/>
      <c r="V111" s="66"/>
      <c r="W111" s="66"/>
      <c r="X111" s="66"/>
      <c r="Y111" s="66"/>
      <c r="Z111" s="66"/>
      <c r="AA111" s="66"/>
      <c r="AB111" s="66"/>
      <c r="AC111" s="66"/>
      <c r="AD111" s="66"/>
      <c r="AE111" s="66"/>
      <c r="AF111" s="66"/>
      <c r="AG111" s="66"/>
      <c r="AH111" s="66"/>
      <c r="AI111" s="67"/>
    </row>
    <row r="112" ht="11.25" customHeight="1">
      <c r="A112" s="54"/>
      <c r="B112" s="54"/>
      <c r="C112" s="55"/>
      <c r="D112" s="54"/>
      <c r="E112" s="57"/>
      <c r="F112" s="60"/>
      <c r="G112" s="59"/>
      <c r="H112" s="60"/>
      <c r="I112" s="60"/>
      <c r="J112" s="60"/>
      <c r="K112" s="57"/>
      <c r="L112" s="60"/>
      <c r="M112" s="61"/>
      <c r="N112" s="62"/>
      <c r="O112" s="62"/>
      <c r="P112" s="63"/>
      <c r="Q112" s="64"/>
      <c r="R112" s="65"/>
      <c r="S112" s="66"/>
      <c r="T112" s="66"/>
      <c r="U112" s="66"/>
      <c r="V112" s="66"/>
      <c r="W112" s="66"/>
      <c r="X112" s="66"/>
      <c r="Y112" s="66"/>
      <c r="Z112" s="66"/>
      <c r="AA112" s="66"/>
      <c r="AB112" s="66"/>
      <c r="AC112" s="66"/>
      <c r="AD112" s="66"/>
      <c r="AE112" s="66"/>
      <c r="AF112" s="66"/>
      <c r="AG112" s="66"/>
      <c r="AH112" s="66"/>
      <c r="AI112" s="67"/>
    </row>
    <row r="113" ht="11.25" customHeight="1">
      <c r="A113" s="54" t="s">
        <v>333</v>
      </c>
      <c r="B113" s="54" t="s">
        <v>1174</v>
      </c>
      <c r="C113" s="55" t="s">
        <v>336</v>
      </c>
      <c r="D113" s="54" t="s">
        <v>5</v>
      </c>
      <c r="E113" s="57"/>
      <c r="F113" s="60"/>
      <c r="G113" s="59">
        <v>108.0</v>
      </c>
      <c r="H113" s="60" t="str">
        <f t="array" ref="H113">IF(G113=0,0,IF(ISNA(MATCH($G113,Magento_products!$E$1:$E$1013,0))=TRUE,INDEX(Special_products!$A$1:$AL$748,MATCH($G113,Special_products!$E$1:$E$748,0),H$1),INDEX(Magento_products!$A$1:$AJ$1013,MATCH($G113,Magento_products!$E$1:$E$1013,0),H$1)))</f>
        <v>SMTMR</v>
      </c>
      <c r="I113" s="60" t="str">
        <f t="array" ref="I113">IF(G113=0,D113,IF(ISNA(MATCH($G113,Magento_products!$E$1:$E$1013,0))=TRUE,INDEX(Special_products!$A$1:$AL$748,MATCH($G113,Special_products!$E$1:$E$748,0),I$1),INDEX(Magento_products!$A$1:$AJ$1013,MATCH($G113,Magento_products!$E$1:$E$1013,0),I$1)))</f>
        <v>Tanooki Mario </v>
      </c>
      <c r="J113" s="60" t="str">
        <f t="array" ref="J113">IF(G113=0,0,IF(ISNA(MATCH($G113,Magento_products!$E$1:$E$1013,0))=TRUE,INDEX(Special_products!$A$1:$AL$748,MATCH($G113,Special_products!$E$1:$E$748,0),J$1),INDEX(Magento_products!$A$1:$AJ$1013,MATCH($G113,Magento_products!$E$1:$E$1013,0),J$1)))</f>
        <v>TAN</v>
      </c>
      <c r="K113" s="57" t="str">
        <f t="array" ref="K113">IF(ISNA(MATCH($J113,Group!$B$2:$B$100105,0))=TRUE,0,INDEX(Group!$A$2:$FZ$100105,MATCH($J113,Group!$B$2:$B$100105,0),K$1))</f>
        <v>Tanooki Mario</v>
      </c>
      <c r="L113" s="60"/>
      <c r="M113" s="61" t="s">
        <v>1788</v>
      </c>
      <c r="N113" s="62">
        <f t="array" ref="N113">IF(ISNA(MATCH($H113,Magento_products!$B$2:$B$100105,0))=TRUE,0,INDEX(Magento_products!$A$2:$FZ$100105,MATCH($H113,Magento_products!$B$2:$B$100105,0),N$1))</f>
        <v>41540</v>
      </c>
      <c r="O113" s="62"/>
      <c r="P113" s="63">
        <f t="array" ref="P113">IF(ISNA(MATCH($G113,Magento_products!$E$1:$E$1013,0))=TRUE,INDEX(Special_products!$A$1:$AL$748,MATCH($G113,Special_products!$E$1:$E$748,0),P$1),INDEX(Magento_products!$A$1:$AJ$1013,MATCH($G113,Magento_products!$E$1:$E$1013,0),P$1))</f>
        <v>199.99</v>
      </c>
      <c r="Q113" s="64"/>
      <c r="R113" s="65">
        <f t="shared" ref="R113:R114" si="20">IF(P113&gt;0,P113,Q113)</f>
        <v>199.99</v>
      </c>
      <c r="S113" s="66"/>
      <c r="T113" s="66"/>
      <c r="U113" s="66"/>
      <c r="V113" s="66"/>
      <c r="W113" s="66"/>
      <c r="X113" s="66"/>
      <c r="Y113" s="66"/>
      <c r="Z113" s="66"/>
      <c r="AA113" s="66"/>
      <c r="AB113" s="66"/>
      <c r="AC113" s="66"/>
      <c r="AD113" s="66"/>
      <c r="AE113" s="66"/>
      <c r="AF113" s="66"/>
      <c r="AG113" s="66"/>
      <c r="AH113" s="66"/>
      <c r="AI113" s="67"/>
    </row>
    <row r="114" ht="11.25" customHeight="1">
      <c r="A114" s="54" t="s">
        <v>333</v>
      </c>
      <c r="B114" s="54" t="s">
        <v>1174</v>
      </c>
      <c r="C114" s="55" t="s">
        <v>336</v>
      </c>
      <c r="D114" s="54" t="s">
        <v>5</v>
      </c>
      <c r="E114" s="57"/>
      <c r="F114" s="60"/>
      <c r="G114" s="59">
        <v>109.0</v>
      </c>
      <c r="H114" s="60" t="str">
        <f t="array" ref="H114">IF(G114=0,0,IF(ISNA(MATCH($G114,Magento_products!$E$1:$E$1013,0))=TRUE,INDEX(Special_products!$A$1:$AL$748,MATCH($G114,Special_products!$E$1:$E$748,0),H$1),INDEX(Magento_products!$A$1:$AJ$1013,MATCH($G114,Magento_products!$E$1:$E$1013,0),H$1)))</f>
        <v>SMTMX</v>
      </c>
      <c r="I114" s="60" t="str">
        <f t="array" ref="I114">IF(G114=0,D114,IF(ISNA(MATCH($G114,Magento_products!$E$1:$E$1013,0))=TRUE,INDEX(Special_products!$A$1:$AL$748,MATCH($G114,Special_products!$E$1:$E$748,0),I$1),INDEX(Magento_products!$A$1:$AJ$1013,MATCH($G114,Magento_products!$E$1:$E$1013,0),I$1)))</f>
        <v>Tanooki Mario Exclusive</v>
      </c>
      <c r="J114" s="60" t="str">
        <f t="array" ref="J114">IF(G114=0,0,IF(ISNA(MATCH($G114,Magento_products!$E$1:$E$1013,0))=TRUE,INDEX(Special_products!$A$1:$AL$748,MATCH($G114,Special_products!$E$1:$E$748,0),J$1),INDEX(Magento_products!$A$1:$AJ$1013,MATCH($G114,Magento_products!$E$1:$E$1013,0),J$1)))</f>
        <v>TAN</v>
      </c>
      <c r="K114" s="57" t="str">
        <f t="array" ref="K114">IF(ISNA(MATCH($J114,Group!$B$2:$B$100105,0))=TRUE,0,INDEX(Group!$A$2:$FZ$100105,MATCH($J114,Group!$B$2:$B$100105,0),K$1))</f>
        <v>Tanooki Mario</v>
      </c>
      <c r="L114" s="60"/>
      <c r="M114" s="61" t="s">
        <v>1789</v>
      </c>
      <c r="N114" s="62">
        <f t="array" ref="N114">IF(ISNA(MATCH($H114,Magento_products!$B$2:$B$100105,0))=TRUE,0,INDEX(Magento_products!$A$2:$FZ$100105,MATCH($H114,Magento_products!$B$2:$B$100105,0),N$1))</f>
        <v>41540</v>
      </c>
      <c r="O114" s="62"/>
      <c r="P114" s="63">
        <f t="array" ref="P114">IF(ISNA(MATCH($G114,Magento_products!$E$1:$E$1013,0))=TRUE,INDEX(Special_products!$A$1:$AL$748,MATCH($G114,Special_products!$E$1:$E$748,0),P$1),INDEX(Magento_products!$A$1:$AJ$1013,MATCH($G114,Magento_products!$E$1:$E$1013,0),P$1))</f>
        <v>239.99</v>
      </c>
      <c r="Q114" s="64"/>
      <c r="R114" s="65">
        <f t="shared" si="20"/>
        <v>239.99</v>
      </c>
      <c r="S114" s="66"/>
      <c r="T114" s="66"/>
      <c r="U114" s="66"/>
      <c r="V114" s="66"/>
      <c r="W114" s="66"/>
      <c r="X114" s="66"/>
      <c r="Y114" s="66"/>
      <c r="Z114" s="66"/>
      <c r="AA114" s="66"/>
      <c r="AB114" s="66"/>
      <c r="AC114" s="66"/>
      <c r="AD114" s="66"/>
      <c r="AE114" s="66"/>
      <c r="AF114" s="66"/>
      <c r="AG114" s="66"/>
      <c r="AH114" s="66"/>
      <c r="AI114" s="67"/>
    </row>
    <row r="115" ht="11.25" customHeight="1">
      <c r="A115" s="54"/>
      <c r="B115" s="54"/>
      <c r="C115" s="55"/>
      <c r="D115" s="54"/>
      <c r="E115" s="57"/>
      <c r="F115" s="60"/>
      <c r="G115" s="59"/>
      <c r="H115" s="60"/>
      <c r="I115" s="60"/>
      <c r="J115" s="60"/>
      <c r="K115" s="57"/>
      <c r="L115" s="60"/>
      <c r="M115" s="61"/>
      <c r="N115" s="62"/>
      <c r="O115" s="62"/>
      <c r="P115" s="63"/>
      <c r="Q115" s="64"/>
      <c r="R115" s="65"/>
      <c r="S115" s="66"/>
      <c r="T115" s="66"/>
      <c r="U115" s="66"/>
      <c r="V115" s="66"/>
      <c r="W115" s="66"/>
      <c r="X115" s="66"/>
      <c r="Y115" s="66"/>
      <c r="Z115" s="66"/>
      <c r="AA115" s="66"/>
      <c r="AB115" s="66"/>
      <c r="AC115" s="66"/>
      <c r="AD115" s="66"/>
      <c r="AE115" s="66"/>
      <c r="AF115" s="66"/>
      <c r="AG115" s="66"/>
      <c r="AH115" s="66"/>
      <c r="AI115" s="67"/>
    </row>
    <row r="116" ht="11.25" customHeight="1">
      <c r="A116" s="54" t="s">
        <v>333</v>
      </c>
      <c r="B116" s="54" t="s">
        <v>1174</v>
      </c>
      <c r="C116" s="55" t="s">
        <v>336</v>
      </c>
      <c r="D116" s="54" t="s">
        <v>165</v>
      </c>
      <c r="E116" s="57"/>
      <c r="F116" s="60"/>
      <c r="G116" s="59">
        <v>144.0</v>
      </c>
      <c r="H116" s="60" t="str">
        <f t="array" ref="H116">IF(G116=0,0,IF(ISNA(MATCH($G116,Magento_products!$E$1:$E$1013,0))=TRUE,INDEX(Special_products!$A$1:$AL$748,MATCH($G116,Special_products!$E$1:$E$748,0),H$1),INDEX(Magento_products!$A$1:$AJ$1013,MATCH($G116,Magento_products!$E$1:$E$1013,0),H$1)))</f>
        <v>SMCMR</v>
      </c>
      <c r="I116" s="60" t="str">
        <f t="array" ref="I116">IF(G116=0,D116,IF(ISNA(MATCH($G116,Magento_products!$E$1:$E$1013,0))=TRUE,INDEX(Special_products!$A$1:$AL$748,MATCH($G116,Special_products!$E$1:$E$748,0),I$1),INDEX(Magento_products!$A$1:$AJ$1013,MATCH($G116,Magento_products!$E$1:$E$1013,0),I$1)))</f>
        <v>Cat Mario </v>
      </c>
      <c r="J116" s="60" t="str">
        <f t="array" ref="J116">IF(G116=0,0,IF(ISNA(MATCH($G116,Magento_products!$E$1:$E$1013,0))=TRUE,INDEX(Special_products!$A$1:$AL$748,MATCH($G116,Special_products!$E$1:$E$748,0),J$1),INDEX(Magento_products!$A$1:$AJ$1013,MATCH($G116,Magento_products!$E$1:$E$1013,0),J$1)))</f>
        <v>CAT</v>
      </c>
      <c r="K116" s="57" t="str">
        <f t="array" ref="K116">IF(ISNA(MATCH($J116,Group!$B$2:$B$100105,0))=TRUE,0,INDEX(Group!$A$2:$FZ$100105,MATCH($J116,Group!$B$2:$B$100105,0),K$1))</f>
        <v>Cat Mario</v>
      </c>
      <c r="L116" s="60"/>
      <c r="M116" s="61" t="s">
        <v>1790</v>
      </c>
      <c r="N116" s="62">
        <f t="array" ref="N116">IF(ISNA(MATCH($H116,Magento_products!$B$2:$B$100105,0))=TRUE,0,INDEX(Magento_products!$A$2:$FZ$100105,MATCH($H116,Magento_products!$B$2:$B$100105,0),N$1))</f>
        <v>42270</v>
      </c>
      <c r="O116" s="62"/>
      <c r="P116" s="63">
        <f t="array" ref="P116">IF(ISNA(MATCH($G116,Magento_products!$E$1:$E$1013,0))=TRUE,INDEX(Special_products!$A$1:$AL$748,MATCH($G116,Special_products!$E$1:$E$748,0),P$1),INDEX(Magento_products!$A$1:$AJ$1013,MATCH($G116,Magento_products!$E$1:$E$1013,0),P$1))</f>
        <v>209.99</v>
      </c>
      <c r="Q116" s="64"/>
      <c r="R116" s="65">
        <f t="shared" ref="R116:R118" si="21">IF(P116&gt;0,P116,Q116)</f>
        <v>209.99</v>
      </c>
      <c r="S116" s="66"/>
      <c r="T116" s="66"/>
      <c r="U116" s="66"/>
      <c r="V116" s="66"/>
      <c r="W116" s="66"/>
      <c r="X116" s="66"/>
      <c r="Y116" s="66"/>
      <c r="Z116" s="66"/>
      <c r="AA116" s="66"/>
      <c r="AB116" s="66"/>
      <c r="AC116" s="66"/>
      <c r="AD116" s="66"/>
      <c r="AE116" s="66"/>
      <c r="AF116" s="66"/>
      <c r="AG116" s="66"/>
      <c r="AH116" s="66"/>
      <c r="AI116" s="67"/>
    </row>
    <row r="117" ht="11.25" customHeight="1">
      <c r="A117" s="54" t="s">
        <v>333</v>
      </c>
      <c r="B117" s="54" t="s">
        <v>1174</v>
      </c>
      <c r="C117" s="55" t="s">
        <v>336</v>
      </c>
      <c r="D117" s="54" t="s">
        <v>165</v>
      </c>
      <c r="E117" s="57"/>
      <c r="F117" s="60"/>
      <c r="G117" s="59">
        <v>145.0</v>
      </c>
      <c r="H117" s="60" t="str">
        <f t="array" ref="H117">IF(G117=0,0,IF(ISNA(MATCH($G117,Magento_products!$E$1:$E$1013,0))=TRUE,INDEX(Special_products!$A$1:$AL$748,MATCH($G117,Special_products!$E$1:$E$748,0),H$1),INDEX(Magento_products!$A$1:$AJ$1013,MATCH($G117,Magento_products!$E$1:$E$1013,0),H$1)))</f>
        <v>SMCMX</v>
      </c>
      <c r="I117" s="60" t="str">
        <f t="array" ref="I117">IF(G117=0,D117,IF(ISNA(MATCH($G117,Magento_products!$E$1:$E$1013,0))=TRUE,INDEX(Special_products!$A$1:$AL$748,MATCH($G117,Special_products!$E$1:$E$748,0),I$1),INDEX(Magento_products!$A$1:$AJ$1013,MATCH($G117,Magento_products!$E$1:$E$1013,0),I$1)))</f>
        <v>Cat Mario Exclusive </v>
      </c>
      <c r="J117" s="60" t="str">
        <f t="array" ref="J117">IF(G117=0,0,IF(ISNA(MATCH($G117,Magento_products!$E$1:$E$1013,0))=TRUE,INDEX(Special_products!$A$1:$AL$748,MATCH($G117,Special_products!$E$1:$E$748,0),J$1),INDEX(Magento_products!$A$1:$AJ$1013,MATCH($G117,Magento_products!$E$1:$E$1013,0),J$1)))</f>
        <v>CAT</v>
      </c>
      <c r="K117" s="57" t="str">
        <f t="array" ref="K117">IF(ISNA(MATCH($J117,Group!$B$2:$B$100105,0))=TRUE,0,INDEX(Group!$A$2:$FZ$100105,MATCH($J117,Group!$B$2:$B$100105,0),K$1))</f>
        <v>Cat Mario</v>
      </c>
      <c r="L117" s="60"/>
      <c r="M117" s="61" t="s">
        <v>1791</v>
      </c>
      <c r="N117" s="62">
        <f t="array" ref="N117">IF(ISNA(MATCH($H117,Magento_products!$B$2:$B$100105,0))=TRUE,0,INDEX(Magento_products!$A$2:$FZ$100105,MATCH($H117,Magento_products!$B$2:$B$100105,0),N$1))</f>
        <v>42270</v>
      </c>
      <c r="O117" s="62"/>
      <c r="P117" s="63">
        <f t="array" ref="P117">IF(ISNA(MATCH($G117,Magento_products!$E$1:$E$1013,0))=TRUE,INDEX(Special_products!$A$1:$AL$748,MATCH($G117,Special_products!$E$1:$E$748,0),P$1),INDEX(Magento_products!$A$1:$AJ$1013,MATCH($G117,Magento_products!$E$1:$E$1013,0),P$1))</f>
        <v>259.99</v>
      </c>
      <c r="Q117" s="64"/>
      <c r="R117" s="65">
        <f t="shared" si="21"/>
        <v>259.99</v>
      </c>
      <c r="S117" s="66"/>
      <c r="T117" s="66"/>
      <c r="U117" s="66"/>
      <c r="V117" s="66"/>
      <c r="W117" s="66"/>
      <c r="X117" s="66"/>
      <c r="Y117" s="66"/>
      <c r="Z117" s="66"/>
      <c r="AA117" s="66"/>
      <c r="AB117" s="66"/>
      <c r="AC117" s="66"/>
      <c r="AD117" s="66"/>
      <c r="AE117" s="66"/>
      <c r="AF117" s="66"/>
      <c r="AG117" s="66"/>
      <c r="AH117" s="66"/>
      <c r="AI117" s="67"/>
    </row>
    <row r="118" ht="11.25" customHeight="1">
      <c r="A118" s="54" t="s">
        <v>333</v>
      </c>
      <c r="B118" s="54" t="s">
        <v>1174</v>
      </c>
      <c r="C118" s="55" t="s">
        <v>336</v>
      </c>
      <c r="D118" s="54" t="s">
        <v>1792</v>
      </c>
      <c r="E118" s="57"/>
      <c r="F118" s="60"/>
      <c r="G118" s="59">
        <v>146.0</v>
      </c>
      <c r="H118" s="60" t="str">
        <f t="array" ref="H118">IF(G118=0,0,IF(ISNA(MATCH($G118,Magento_products!$E$1:$E$1013,0))=TRUE,INDEX(Special_products!$A$1:$AL$748,MATCH($G118,Special_products!$E$1:$E$748,0),H$1),INDEX(Magento_products!$A$1:$AJ$1013,MATCH($G118,Magento_products!$E$1:$E$1013,0),H$1)))</f>
        <v>SMLCAT</v>
      </c>
      <c r="I118" s="60" t="str">
        <f t="array" ref="I118">IF(G118=0,D118,IF(ISNA(MATCH($G118,Magento_products!$E$1:$E$1013,0))=TRUE,INDEX(Special_products!$A$1:$AL$748,MATCH($G118,Special_products!$E$1:$E$748,0),I$1),INDEX(Magento_products!$A$1:$AJ$1013,MATCH($G118,Magento_products!$E$1:$E$1013,0),I$1)))</f>
        <v>Lucky Cat Mario Exclusive </v>
      </c>
      <c r="J118" s="60" t="str">
        <f t="array" ref="J118">IF(G118=0,0,IF(ISNA(MATCH($G118,Magento_products!$E$1:$E$1013,0))=TRUE,INDEX(Special_products!$A$1:$AL$748,MATCH($G118,Special_products!$E$1:$E$748,0),J$1),INDEX(Magento_products!$A$1:$AJ$1013,MATCH($G118,Magento_products!$E$1:$E$1013,0),J$1)))</f>
        <v>CAT</v>
      </c>
      <c r="K118" s="57" t="str">
        <f t="array" ref="K118">IF(ISNA(MATCH($J118,Group!$B$2:$B$100105,0))=TRUE,0,INDEX(Group!$A$2:$FZ$100105,MATCH($J118,Group!$B$2:$B$100105,0),K$1))</f>
        <v>Cat Mario</v>
      </c>
      <c r="L118" s="60"/>
      <c r="M118" s="61" t="s">
        <v>1790</v>
      </c>
      <c r="N118" s="62">
        <f t="array" ref="N118">IF(ISNA(MATCH($H118,Magento_products!$B$2:$B$100105,0))=TRUE,0,INDEX(Magento_products!$A$2:$FZ$100105,MATCH($H118,Magento_products!$B$2:$B$100105,0),N$1))</f>
        <v>42270</v>
      </c>
      <c r="O118" s="62"/>
      <c r="P118" s="63">
        <f t="array" ref="P118">IF(ISNA(MATCH($G118,Magento_products!$E$1:$E$1013,0))=TRUE,INDEX(Special_products!$A$1:$AL$748,MATCH($G118,Special_products!$E$1:$E$748,0),P$1),INDEX(Magento_products!$A$1:$AJ$1013,MATCH($G118,Magento_products!$E$1:$E$1013,0),P$1))</f>
        <v>399.99</v>
      </c>
      <c r="Q118" s="64"/>
      <c r="R118" s="65">
        <f t="shared" si="21"/>
        <v>399.99</v>
      </c>
      <c r="S118" s="66"/>
      <c r="T118" s="66"/>
      <c r="U118" s="66"/>
      <c r="V118" s="66"/>
      <c r="W118" s="66"/>
      <c r="X118" s="66"/>
      <c r="Y118" s="66"/>
      <c r="Z118" s="66"/>
      <c r="AA118" s="66"/>
      <c r="AB118" s="66"/>
      <c r="AC118" s="66"/>
      <c r="AD118" s="66"/>
      <c r="AE118" s="66"/>
      <c r="AF118" s="66"/>
      <c r="AG118" s="66"/>
      <c r="AH118" s="66"/>
      <c r="AI118" s="67"/>
    </row>
    <row r="119" ht="11.25" customHeight="1">
      <c r="A119" s="54"/>
      <c r="B119" s="54"/>
      <c r="C119" s="55"/>
      <c r="D119" s="54"/>
      <c r="E119" s="57"/>
      <c r="F119" s="60"/>
      <c r="G119" s="59"/>
      <c r="H119" s="60"/>
      <c r="I119" s="60"/>
      <c r="J119" s="60"/>
      <c r="K119" s="57"/>
      <c r="L119" s="60"/>
      <c r="M119" s="61"/>
      <c r="N119" s="62"/>
      <c r="O119" s="62"/>
      <c r="P119" s="63"/>
      <c r="Q119" s="64"/>
      <c r="R119" s="65"/>
      <c r="S119" s="66"/>
      <c r="T119" s="66"/>
      <c r="U119" s="66"/>
      <c r="V119" s="66"/>
      <c r="W119" s="66"/>
      <c r="X119" s="66"/>
      <c r="Y119" s="66"/>
      <c r="Z119" s="66"/>
      <c r="AA119" s="66"/>
      <c r="AB119" s="66"/>
      <c r="AC119" s="66"/>
      <c r="AD119" s="66"/>
      <c r="AE119" s="66"/>
      <c r="AF119" s="66"/>
      <c r="AG119" s="66"/>
      <c r="AH119" s="66"/>
      <c r="AI119" s="67"/>
    </row>
    <row r="120" ht="11.25" customHeight="1">
      <c r="A120" s="54" t="s">
        <v>333</v>
      </c>
      <c r="B120" s="54" t="s">
        <v>1174</v>
      </c>
      <c r="C120" s="55" t="s">
        <v>336</v>
      </c>
      <c r="D120" s="54" t="s">
        <v>79</v>
      </c>
      <c r="E120" s="57"/>
      <c r="F120" s="60"/>
      <c r="G120" s="59">
        <v>216.0</v>
      </c>
      <c r="H120" s="60" t="str">
        <f t="array" ref="H120">IF(G120=0,0,IF(ISNA(MATCH($G120,Magento_products!$E$1:$E$1013,0))=TRUE,INDEX(Special_products!$A$1:$AL$748,MATCH($G120,Special_products!$E$1:$E$748,0),H$1),INDEX(Magento_products!$A$1:$AJ$1013,MATCH($G120,Magento_products!$E$1:$E$1013,0),H$1)))</f>
        <v>BOWREG</v>
      </c>
      <c r="I120" s="60" t="str">
        <f t="array" ref="I120">IF(G120=0,D120,IF(ISNA(MATCH($G120,Magento_products!$E$1:$E$1013,0))=TRUE,INDEX(Special_products!$A$1:$AL$748,MATCH($G120,Special_products!$E$1:$E$748,0),I$1),INDEX(Magento_products!$A$1:$AJ$1013,MATCH($G120,Magento_products!$E$1:$E$1013,0),I$1)))</f>
        <v>Bowser (Regular)</v>
      </c>
      <c r="J120" s="60" t="str">
        <f t="array" ref="J120">IF(G120=0,0,IF(ISNA(MATCH($G120,Magento_products!$E$1:$E$1013,0))=TRUE,INDEX(Special_products!$A$1:$AL$748,MATCH($G120,Special_products!$E$1:$E$748,0),J$1),INDEX(Magento_products!$A$1:$AJ$1013,MATCH($G120,Magento_products!$E$1:$E$1013,0),J$1)))</f>
        <v>BOW</v>
      </c>
      <c r="K120" s="57" t="str">
        <f t="array" ref="K120">IF(ISNA(MATCH($J120,Group!$B$2:$B$100105,0))=TRUE,0,INDEX(Group!$A$2:$FZ$100105,MATCH($J120,Group!$B$2:$B$100105,0),K$1))</f>
        <v>Bowser</v>
      </c>
      <c r="L120" s="60"/>
      <c r="M120" s="61" t="s">
        <v>1035</v>
      </c>
      <c r="N120" s="62">
        <f t="array" ref="N120">IF(ISNA(MATCH($H120,Magento_products!$B$2:$B$100105,0))=TRUE,0,INDEX(Magento_products!$A$2:$FZ$100105,MATCH($H120,Magento_products!$B$2:$B$100105,0),N$1))</f>
        <v>42965</v>
      </c>
      <c r="O120" s="62"/>
      <c r="P120" s="63">
        <f t="array" ref="P120">IF(ISNA(MATCH($G120,Magento_products!$E$1:$E$1013,0))=TRUE,INDEX(Special_products!$A$1:$AL$748,MATCH($G120,Special_products!$E$1:$E$748,0),P$1),INDEX(Magento_products!$A$1:$AJ$1013,MATCH($G120,Magento_products!$E$1:$E$1013,0),P$1))</f>
        <v>699.99</v>
      </c>
      <c r="Q120" s="64"/>
      <c r="R120" s="65">
        <f t="shared" ref="R120:R121" si="22">IF(P120&gt;0,P120,Q120)</f>
        <v>699.99</v>
      </c>
      <c r="S120" s="66"/>
      <c r="T120" s="66"/>
      <c r="U120" s="66"/>
      <c r="V120" s="66"/>
      <c r="W120" s="66"/>
      <c r="X120" s="66"/>
      <c r="Y120" s="66"/>
      <c r="Z120" s="66"/>
      <c r="AA120" s="66"/>
      <c r="AB120" s="66"/>
      <c r="AC120" s="66"/>
      <c r="AD120" s="66"/>
      <c r="AE120" s="66"/>
      <c r="AF120" s="66"/>
      <c r="AG120" s="66"/>
      <c r="AH120" s="66"/>
      <c r="AI120" s="67"/>
    </row>
    <row r="121" ht="11.25" customHeight="1">
      <c r="A121" s="54" t="s">
        <v>333</v>
      </c>
      <c r="B121" s="54" t="s">
        <v>1174</v>
      </c>
      <c r="C121" s="55" t="s">
        <v>336</v>
      </c>
      <c r="D121" s="54" t="s">
        <v>79</v>
      </c>
      <c r="E121" s="57"/>
      <c r="F121" s="60"/>
      <c r="G121" s="59">
        <v>217.0</v>
      </c>
      <c r="H121" s="60" t="str">
        <f t="array" ref="H121">IF(G121=0,0,IF(ISNA(MATCH($G121,Magento_products!$E$1:$E$1013,0))=TRUE,INDEX(Special_products!$A$1:$AL$748,MATCH($G121,Special_products!$E$1:$E$748,0),H$1),INDEX(Magento_products!$A$1:$AJ$1013,MATCH($G121,Magento_products!$E$1:$E$1013,0),H$1)))</f>
        <v>BOWEX</v>
      </c>
      <c r="I121" s="60" t="str">
        <f t="array" ref="I121">IF(G121=0,D121,IF(ISNA(MATCH($G121,Magento_products!$E$1:$E$1013,0))=TRUE,INDEX(Special_products!$A$1:$AL$748,MATCH($G121,Special_products!$E$1:$E$748,0),I$1),INDEX(Magento_products!$A$1:$AJ$1013,MATCH($G121,Magento_products!$E$1:$E$1013,0),I$1)))</f>
        <v>Bowser (Exclusive)</v>
      </c>
      <c r="J121" s="60" t="str">
        <f t="array" ref="J121">IF(G121=0,0,IF(ISNA(MATCH($G121,Magento_products!$E$1:$E$1013,0))=TRUE,INDEX(Special_products!$A$1:$AL$748,MATCH($G121,Special_products!$E$1:$E$748,0),J$1),INDEX(Magento_products!$A$1:$AJ$1013,MATCH($G121,Magento_products!$E$1:$E$1013,0),J$1)))</f>
        <v>BOW</v>
      </c>
      <c r="K121" s="57" t="str">
        <f t="array" ref="K121">IF(ISNA(MATCH($J121,Group!$B$2:$B$100105,0))=TRUE,0,INDEX(Group!$A$2:$FZ$100105,MATCH($J121,Group!$B$2:$B$100105,0),K$1))</f>
        <v>Bowser</v>
      </c>
      <c r="L121" s="60"/>
      <c r="M121" s="61" t="s">
        <v>1033</v>
      </c>
      <c r="N121" s="62">
        <f t="array" ref="N121">IF(ISNA(MATCH($H121,Magento_products!$B$2:$B$100105,0))=TRUE,0,INDEX(Magento_products!$A$2:$FZ$100105,MATCH($H121,Magento_products!$B$2:$B$100105,0),N$1))</f>
        <v>42965</v>
      </c>
      <c r="O121" s="62"/>
      <c r="P121" s="63">
        <f t="array" ref="P121">IF(ISNA(MATCH($G121,Magento_products!$E$1:$E$1013,0))=TRUE,INDEX(Special_products!$A$1:$AL$748,MATCH($G121,Special_products!$E$1:$E$748,0),P$1),INDEX(Magento_products!$A$1:$AJ$1013,MATCH($G121,Magento_products!$E$1:$E$1013,0),P$1))</f>
        <v>699.99</v>
      </c>
      <c r="Q121" s="64"/>
      <c r="R121" s="65">
        <f t="shared" si="22"/>
        <v>699.99</v>
      </c>
      <c r="S121" s="66"/>
      <c r="T121" s="66"/>
      <c r="U121" s="66"/>
      <c r="V121" s="66"/>
      <c r="W121" s="66"/>
      <c r="X121" s="66"/>
      <c r="Y121" s="66"/>
      <c r="Z121" s="66"/>
      <c r="AA121" s="66"/>
      <c r="AB121" s="66"/>
      <c r="AC121" s="66"/>
      <c r="AD121" s="66"/>
      <c r="AE121" s="66"/>
      <c r="AF121" s="66"/>
      <c r="AG121" s="66"/>
      <c r="AH121" s="66"/>
      <c r="AI121" s="67"/>
    </row>
    <row r="122" ht="11.25" customHeight="1">
      <c r="A122" s="54"/>
      <c r="B122" s="54"/>
      <c r="C122" s="55"/>
      <c r="D122" s="54"/>
      <c r="E122" s="57"/>
      <c r="F122" s="60"/>
      <c r="G122" s="59"/>
      <c r="H122" s="60"/>
      <c r="I122" s="60"/>
      <c r="J122" s="60"/>
      <c r="K122" s="57"/>
      <c r="L122" s="60"/>
      <c r="M122" s="61"/>
      <c r="N122" s="62"/>
      <c r="O122" s="62"/>
      <c r="P122" s="63"/>
      <c r="Q122" s="64"/>
      <c r="R122" s="65"/>
      <c r="S122" s="66"/>
      <c r="T122" s="66"/>
      <c r="U122" s="66"/>
      <c r="V122" s="66"/>
      <c r="W122" s="66"/>
      <c r="X122" s="66"/>
      <c r="Y122" s="66"/>
      <c r="Z122" s="66"/>
      <c r="AA122" s="66"/>
      <c r="AB122" s="66"/>
      <c r="AC122" s="66"/>
      <c r="AD122" s="66"/>
      <c r="AE122" s="66"/>
      <c r="AF122" s="66"/>
      <c r="AG122" s="66"/>
      <c r="AH122" s="66"/>
      <c r="AI122" s="67"/>
    </row>
    <row r="123" ht="11.25" customHeight="1">
      <c r="A123" s="54" t="s">
        <v>333</v>
      </c>
      <c r="B123" s="54" t="s">
        <v>1174</v>
      </c>
      <c r="C123" s="55" t="s">
        <v>336</v>
      </c>
      <c r="D123" s="54" t="s">
        <v>1793</v>
      </c>
      <c r="E123" s="57"/>
      <c r="F123" s="60"/>
      <c r="G123" s="59">
        <v>360.0</v>
      </c>
      <c r="H123" s="60" t="str">
        <f t="array" ref="H123">IF(G123=0,0,IF(ISNA(MATCH($G123,Magento_products!$E$1:$E$1013,0))=TRUE,INDEX(Special_products!$A$1:$AL$748,MATCH($G123,Special_products!$E$1:$E$748,0),H$1),INDEX(Magento_products!$A$1:$AJ$1013,MATCH($G123,Magento_products!$E$1:$E$1013,0),H$1)))</f>
        <v>SMMAYDE</v>
      </c>
      <c r="I123" s="60" t="str">
        <f t="array" ref="I123">IF(G123=0,D123,IF(ISNA(MATCH($G123,Magento_products!$E$1:$E$1013,0))=TRUE,INDEX(Special_products!$A$1:$AL$748,MATCH($G123,Special_products!$E$1:$E$748,0),I$1),INDEX(Magento_products!$A$1:$AJ$1013,MATCH($G123,Magento_products!$E$1:$E$1013,0),I$1)))</f>
        <v>Super Mario – Mario and Yoshi Definitive Edition</v>
      </c>
      <c r="J123" s="60" t="str">
        <f t="array" ref="J123">IF(G123=0,0,IF(ISNA(MATCH($G123,Magento_products!$E$1:$E$1013,0))=TRUE,INDEX(Special_products!$A$1:$AL$748,MATCH($G123,Special_products!$E$1:$E$748,0),J$1),INDEX(Magento_products!$A$1:$AJ$1013,MATCH($G123,Magento_products!$E$1:$E$1013,0),J$1)))</f>
        <v>MARYO</v>
      </c>
      <c r="K123" s="57" t="str">
        <f t="array" ref="K123">IF(ISNA(MATCH($J123,Group!$B$2:$B$100105,0))=TRUE,0,INDEX(Group!$A$2:$FZ$100105,MATCH($J123,Group!$B$2:$B$100105,0),K$1))</f>
        <v>Mario and Yoshi</v>
      </c>
      <c r="L123" s="60"/>
      <c r="M123" s="61" t="s">
        <v>1794</v>
      </c>
      <c r="N123" s="62">
        <f t="array" ref="N123">IF(ISNA(MATCH($H123,Magento_products!$B$2:$B$100105,0))=TRUE,0,INDEX(Magento_products!$A$2:$FZ$100105,MATCH($H123,Magento_products!$B$2:$B$100105,0),N$1))</f>
        <v>43532</v>
      </c>
      <c r="O123" s="62"/>
      <c r="P123" s="63">
        <f t="array" ref="P123">IF(ISNA(MATCH($G123,Magento_products!$E$1:$E$1013,0))=TRUE,INDEX(Special_products!$A$1:$AL$748,MATCH($G123,Special_products!$E$1:$E$748,0),P$1),INDEX(Magento_products!$A$1:$AJ$1013,MATCH($G123,Magento_products!$E$1:$E$1013,0),P$1))</f>
        <v>674.99</v>
      </c>
      <c r="Q123" s="64"/>
      <c r="R123" s="65">
        <f t="shared" ref="R123:R125" si="23">IF(P123&gt;0,P123,Q123)</f>
        <v>674.99</v>
      </c>
      <c r="S123" s="66"/>
      <c r="T123" s="66"/>
      <c r="U123" s="66"/>
      <c r="V123" s="66"/>
      <c r="W123" s="66"/>
      <c r="X123" s="66"/>
      <c r="Y123" s="66"/>
      <c r="Z123" s="66"/>
      <c r="AA123" s="66"/>
      <c r="AB123" s="66"/>
      <c r="AC123" s="66"/>
      <c r="AD123" s="66"/>
      <c r="AE123" s="66"/>
      <c r="AF123" s="66"/>
      <c r="AG123" s="66"/>
      <c r="AH123" s="66"/>
      <c r="AI123" s="67"/>
    </row>
    <row r="124" ht="11.25" customHeight="1">
      <c r="A124" s="54" t="s">
        <v>333</v>
      </c>
      <c r="B124" s="54" t="s">
        <v>1174</v>
      </c>
      <c r="C124" s="55" t="s">
        <v>336</v>
      </c>
      <c r="D124" s="54" t="s">
        <v>1793</v>
      </c>
      <c r="E124" s="57"/>
      <c r="F124" s="60"/>
      <c r="G124" s="59">
        <v>359.0</v>
      </c>
      <c r="H124" s="60" t="str">
        <f t="array" ref="H124">IF(G124=0,0,IF(ISNA(MATCH($G124,Magento_products!$E$1:$E$1013,0))=TRUE,INDEX(Special_products!$A$1:$AL$748,MATCH($G124,Special_products!$E$1:$E$748,0),H$1),INDEX(Magento_products!$A$1:$AJ$1013,MATCH($G124,Magento_products!$E$1:$E$1013,0),H$1)))</f>
        <v>SMMAYEX</v>
      </c>
      <c r="I124" s="60" t="str">
        <f t="array" ref="I124">IF(G124=0,D124,IF(ISNA(MATCH($G124,Magento_products!$E$1:$E$1013,0))=TRUE,INDEX(Special_products!$A$1:$AL$748,MATCH($G124,Special_products!$E$1:$E$748,0),I$1),INDEX(Magento_products!$A$1:$AJ$1013,MATCH($G124,Magento_products!$E$1:$E$1013,0),I$1)))</f>
        <v>Super Mario – Mario and Yoshi Exclusive Edition</v>
      </c>
      <c r="J124" s="60" t="str">
        <f t="array" ref="J124">IF(G124=0,0,IF(ISNA(MATCH($G124,Magento_products!$E$1:$E$1013,0))=TRUE,INDEX(Special_products!$A$1:$AL$748,MATCH($G124,Special_products!$E$1:$E$748,0),J$1),INDEX(Magento_products!$A$1:$AJ$1013,MATCH($G124,Magento_products!$E$1:$E$1013,0),J$1)))</f>
        <v>MARYO</v>
      </c>
      <c r="K124" s="57" t="str">
        <f t="array" ref="K124">IF(ISNA(MATCH($J124,Group!$B$2:$B$100105,0))=TRUE,0,INDEX(Group!$A$2:$FZ$100105,MATCH($J124,Group!$B$2:$B$100105,0),K$1))</f>
        <v>Mario and Yoshi</v>
      </c>
      <c r="L124" s="60"/>
      <c r="M124" s="61" t="s">
        <v>1794</v>
      </c>
      <c r="N124" s="62">
        <f t="array" ref="N124">IF(ISNA(MATCH($H124,Magento_products!$B$2:$B$100105,0))=TRUE,0,INDEX(Magento_products!$A$2:$FZ$100105,MATCH($H124,Magento_products!$B$2:$B$100105,0),N$1))</f>
        <v>43532</v>
      </c>
      <c r="O124" s="62"/>
      <c r="P124" s="63">
        <f t="array" ref="P124">IF(ISNA(MATCH($G124,Magento_products!$E$1:$E$1013,0))=TRUE,INDEX(Special_products!$A$1:$AL$748,MATCH($G124,Special_products!$E$1:$E$748,0),P$1),INDEX(Magento_products!$A$1:$AJ$1013,MATCH($G124,Magento_products!$E$1:$E$1013,0),P$1))</f>
        <v>524.99</v>
      </c>
      <c r="Q124" s="64"/>
      <c r="R124" s="65">
        <f t="shared" si="23"/>
        <v>524.99</v>
      </c>
      <c r="S124" s="66"/>
      <c r="T124" s="66"/>
      <c r="U124" s="66"/>
      <c r="V124" s="66"/>
      <c r="W124" s="66"/>
      <c r="X124" s="66"/>
      <c r="Y124" s="66"/>
      <c r="Z124" s="66"/>
      <c r="AA124" s="66"/>
      <c r="AB124" s="66"/>
      <c r="AC124" s="66"/>
      <c r="AD124" s="66"/>
      <c r="AE124" s="66"/>
      <c r="AF124" s="66"/>
      <c r="AG124" s="66"/>
      <c r="AH124" s="66"/>
      <c r="AI124" s="67"/>
    </row>
    <row r="125" ht="11.25" customHeight="1">
      <c r="A125" s="54" t="s">
        <v>333</v>
      </c>
      <c r="B125" s="54" t="s">
        <v>1174</v>
      </c>
      <c r="C125" s="55" t="s">
        <v>336</v>
      </c>
      <c r="D125" s="54" t="s">
        <v>1793</v>
      </c>
      <c r="E125" s="57"/>
      <c r="F125" s="60"/>
      <c r="G125" s="59">
        <v>358.0</v>
      </c>
      <c r="H125" s="60" t="str">
        <f t="array" ref="H125">IF(G125=0,0,IF(ISNA(MATCH($G125,Magento_products!$E$1:$E$1013,0))=TRUE,INDEX(Special_products!$A$1:$AL$748,MATCH($G125,Special_products!$E$1:$E$748,0),H$1),INDEX(Magento_products!$A$1:$AJ$1013,MATCH($G125,Magento_products!$E$1:$E$1013,0),H$1)))</f>
        <v>SMMAYST</v>
      </c>
      <c r="I125" s="60" t="str">
        <f t="array" ref="I125">IF(G125=0,D125,IF(ISNA(MATCH($G125,Magento_products!$E$1:$E$1013,0))=TRUE,INDEX(Special_products!$A$1:$AL$748,MATCH($G125,Special_products!$E$1:$E$748,0),I$1),INDEX(Magento_products!$A$1:$AJ$1013,MATCH($G125,Magento_products!$E$1:$E$1013,0),I$1)))</f>
        <v>Super Mario – Mario and Yoshi Standard Edition</v>
      </c>
      <c r="J125" s="60" t="str">
        <f t="array" ref="J125">IF(G125=0,0,IF(ISNA(MATCH($G125,Magento_products!$E$1:$E$1013,0))=TRUE,INDEX(Special_products!$A$1:$AL$748,MATCH($G125,Special_products!$E$1:$E$748,0),J$1),INDEX(Magento_products!$A$1:$AJ$1013,MATCH($G125,Magento_products!$E$1:$E$1013,0),J$1)))</f>
        <v>MARYO</v>
      </c>
      <c r="K125" s="57" t="str">
        <f t="array" ref="K125">IF(ISNA(MATCH($J125,Group!$B$2:$B$100105,0))=TRUE,0,INDEX(Group!$A$2:$FZ$100105,MATCH($J125,Group!$B$2:$B$100105,0),K$1))</f>
        <v>Mario and Yoshi</v>
      </c>
      <c r="L125" s="60"/>
      <c r="M125" s="61" t="s">
        <v>1794</v>
      </c>
      <c r="N125" s="62">
        <f t="array" ref="N125">IF(ISNA(MATCH($H125,Magento_products!$B$2:$B$100105,0))=TRUE,0,INDEX(Magento_products!$A$2:$FZ$100105,MATCH($H125,Magento_products!$B$2:$B$100105,0),N$1))</f>
        <v>43532</v>
      </c>
      <c r="O125" s="62"/>
      <c r="P125" s="63">
        <f t="array" ref="P125">IF(ISNA(MATCH($G125,Magento_products!$E$1:$E$1013,0))=TRUE,INDEX(Special_products!$A$1:$AL$748,MATCH($G125,Special_products!$E$1:$E$748,0),P$1),INDEX(Magento_products!$A$1:$AJ$1013,MATCH($G125,Magento_products!$E$1:$E$1013,0),P$1))</f>
        <v>499.99</v>
      </c>
      <c r="Q125" s="64"/>
      <c r="R125" s="65">
        <f t="shared" si="23"/>
        <v>499.99</v>
      </c>
      <c r="S125" s="66"/>
      <c r="T125" s="66"/>
      <c r="U125" s="66"/>
      <c r="V125" s="66"/>
      <c r="W125" s="66"/>
      <c r="X125" s="66"/>
      <c r="Y125" s="66"/>
      <c r="Z125" s="66"/>
      <c r="AA125" s="66"/>
      <c r="AB125" s="66"/>
      <c r="AC125" s="66"/>
      <c r="AD125" s="66"/>
      <c r="AE125" s="66"/>
      <c r="AF125" s="66"/>
      <c r="AG125" s="66"/>
      <c r="AH125" s="66"/>
      <c r="AI125" s="67"/>
    </row>
    <row r="126" ht="11.25" customHeight="1">
      <c r="A126" s="54"/>
      <c r="B126" s="54"/>
      <c r="C126" s="55"/>
      <c r="D126" s="54"/>
      <c r="E126" s="57"/>
      <c r="F126" s="60"/>
      <c r="G126" s="59"/>
      <c r="H126" s="60"/>
      <c r="I126" s="60"/>
      <c r="J126" s="60"/>
      <c r="K126" s="57"/>
      <c r="L126" s="60"/>
      <c r="M126" s="61"/>
      <c r="N126" s="62"/>
      <c r="O126" s="62"/>
      <c r="P126" s="63"/>
      <c r="Q126" s="64"/>
      <c r="R126" s="65"/>
      <c r="S126" s="66"/>
      <c r="T126" s="66"/>
      <c r="U126" s="66"/>
      <c r="V126" s="66"/>
      <c r="W126" s="66"/>
      <c r="X126" s="66"/>
      <c r="Y126" s="66"/>
      <c r="Z126" s="66"/>
      <c r="AA126" s="66"/>
      <c r="AB126" s="66"/>
      <c r="AC126" s="66"/>
      <c r="AD126" s="66"/>
      <c r="AE126" s="66"/>
      <c r="AF126" s="66"/>
      <c r="AG126" s="66"/>
      <c r="AH126" s="66"/>
      <c r="AI126" s="67"/>
    </row>
    <row r="127" ht="11.25" customHeight="1">
      <c r="A127" s="54" t="s">
        <v>333</v>
      </c>
      <c r="B127" s="54" t="s">
        <v>1174</v>
      </c>
      <c r="C127" s="55" t="s">
        <v>336</v>
      </c>
      <c r="D127" s="54" t="s">
        <v>1795</v>
      </c>
      <c r="E127" s="57"/>
      <c r="F127" s="58"/>
      <c r="G127" s="59">
        <v>0.0</v>
      </c>
      <c r="H127" s="60">
        <f t="array" ref="H127">IF(G127=0,0,IF(ISNA(MATCH($G127,Magento_products!$E$1:$E$1013,0))=TRUE,INDEX(Special_products!$A$1:$AL$748,MATCH($G127,Special_products!$E$1:$E$748,0),H$1),INDEX(Magento_products!$A$1:$AJ$1013,MATCH($G127,Magento_products!$E$1:$E$1013,0),H$1)))</f>
        <v>0</v>
      </c>
      <c r="I127" s="60" t="str">
        <f t="array" ref="I127">IF(G127=0,D127,IF(ISNA(MATCH($G127,Magento_products!$E$1:$E$1013,0))=TRUE,INDEX(Special_products!$A$1:$AL$748,MATCH($G127,Special_products!$E$1:$E$748,0),I$1),INDEX(Magento_products!$A$1:$AJ$1013,MATCH($G127,Magento_products!$E$1:$E$1013,0),I$1)))</f>
        <v>Donkey Kong</v>
      </c>
      <c r="J127" s="60">
        <f t="array" ref="J127">IF(G127=0,0,IF(ISNA(MATCH($G127,Magento_products!$E$1:$E$1013,0))=TRUE,INDEX(Special_products!$A$1:$AL$748,MATCH($G127,Special_products!$E$1:$E$748,0),J$1),INDEX(Magento_products!$A$1:$AJ$1013,MATCH($G127,Magento_products!$E$1:$E$1013,0),J$1)))</f>
        <v>0</v>
      </c>
      <c r="K127" s="57">
        <f t="array" ref="K127">IF(ISNA(MATCH($J127,Group!$B$2:$B$100105,0))=TRUE,0,INDEX(Group!$A$2:$FZ$100105,MATCH($J127,Group!$B$2:$B$100105,0),K$1))</f>
        <v>0</v>
      </c>
      <c r="L127" s="60"/>
      <c r="M127" s="61"/>
      <c r="N127" s="62" t="str">
        <f t="array" ref="N127">IF(ISNA(MATCH($H127,Magento_products!$B$2:$B$100105,0))=TRUE,0,INDEX(Magento_products!$A$2:$FZ$100105,MATCH($H127,Magento_products!$B$2:$B$100105,0),N$1))</f>
        <v/>
      </c>
      <c r="O127" s="62"/>
      <c r="P127" s="63"/>
      <c r="Q127" s="64"/>
      <c r="R127" s="65" t="str">
        <f t="shared" ref="R127:R128" si="24">IF(P127&gt;0,P127,Q127)</f>
        <v/>
      </c>
      <c r="S127" s="66"/>
      <c r="T127" s="66"/>
      <c r="U127" s="66"/>
      <c r="V127" s="66"/>
      <c r="W127" s="66"/>
      <c r="X127" s="66"/>
      <c r="Y127" s="66"/>
      <c r="Z127" s="66"/>
      <c r="AA127" s="66"/>
      <c r="AB127" s="66"/>
      <c r="AC127" s="66"/>
      <c r="AD127" s="66"/>
      <c r="AE127" s="66"/>
      <c r="AF127" s="66"/>
      <c r="AG127" s="66"/>
      <c r="AH127" s="66"/>
      <c r="AI127" s="67"/>
    </row>
    <row r="128" ht="11.25" customHeight="1">
      <c r="A128" s="54" t="s">
        <v>333</v>
      </c>
      <c r="B128" s="54" t="s">
        <v>1174</v>
      </c>
      <c r="C128" s="55" t="s">
        <v>336</v>
      </c>
      <c r="D128" s="54" t="s">
        <v>1795</v>
      </c>
      <c r="E128" s="57"/>
      <c r="F128" s="58"/>
      <c r="G128" s="59">
        <v>0.0</v>
      </c>
      <c r="H128" s="60">
        <f t="array" ref="H128">IF(G128=0,0,IF(ISNA(MATCH($G128,Magento_products!$E$1:$E$1013,0))=TRUE,INDEX(Special_products!$A$1:$AL$748,MATCH($G128,Special_products!$E$1:$E$748,0),H$1),INDEX(Magento_products!$A$1:$AJ$1013,MATCH($G128,Magento_products!$E$1:$E$1013,0),H$1)))</f>
        <v>0</v>
      </c>
      <c r="I128" s="60" t="str">
        <f t="array" ref="I128">IF(G128=0,D128,IF(ISNA(MATCH($G128,Magento_products!$E$1:$E$1013,0))=TRUE,INDEX(Special_products!$A$1:$AL$748,MATCH($G128,Special_products!$E$1:$E$748,0),I$1),INDEX(Magento_products!$A$1:$AJ$1013,MATCH($G128,Magento_products!$E$1:$E$1013,0),I$1)))</f>
        <v>Donkey Kong</v>
      </c>
      <c r="J128" s="60">
        <f t="array" ref="J128">IF(G128=0,0,IF(ISNA(MATCH($G128,Magento_products!$E$1:$E$1013,0))=TRUE,INDEX(Special_products!$A$1:$AL$748,MATCH($G128,Special_products!$E$1:$E$748,0),J$1),INDEX(Magento_products!$A$1:$AJ$1013,MATCH($G128,Magento_products!$E$1:$E$1013,0),J$1)))</f>
        <v>0</v>
      </c>
      <c r="K128" s="57">
        <f t="array" ref="K128">IF(ISNA(MATCH($J128,Group!$B$2:$B$100105,0))=TRUE,0,INDEX(Group!$A$2:$FZ$100105,MATCH($J128,Group!$B$2:$B$100105,0),K$1))</f>
        <v>0</v>
      </c>
      <c r="L128" s="60"/>
      <c r="M128" s="61"/>
      <c r="N128" s="62" t="str">
        <f t="array" ref="N128">IF(ISNA(MATCH($H128,Magento_products!$B$2:$B$100105,0))=TRUE,0,INDEX(Magento_products!$A$2:$FZ$100105,MATCH($H128,Magento_products!$B$2:$B$100105,0),N$1))</f>
        <v/>
      </c>
      <c r="O128" s="62"/>
      <c r="P128" s="63"/>
      <c r="Q128" s="64"/>
      <c r="R128" s="65" t="str">
        <f t="shared" si="24"/>
        <v/>
      </c>
      <c r="S128" s="66"/>
      <c r="T128" s="66"/>
      <c r="U128" s="66"/>
      <c r="V128" s="66"/>
      <c r="W128" s="66"/>
      <c r="X128" s="66"/>
      <c r="Y128" s="66"/>
      <c r="Z128" s="66"/>
      <c r="AA128" s="66"/>
      <c r="AB128" s="66"/>
      <c r="AC128" s="66"/>
      <c r="AD128" s="66"/>
      <c r="AE128" s="66"/>
      <c r="AF128" s="66"/>
      <c r="AG128" s="66"/>
      <c r="AH128" s="66"/>
      <c r="AI128" s="67"/>
    </row>
    <row r="129" ht="11.25" customHeight="1">
      <c r="A129" s="54"/>
      <c r="B129" s="54"/>
      <c r="C129" s="55"/>
      <c r="D129" s="54"/>
      <c r="E129" s="57"/>
      <c r="F129" s="60"/>
      <c r="G129" s="59"/>
      <c r="H129" s="60"/>
      <c r="I129" s="60"/>
      <c r="J129" s="60"/>
      <c r="K129" s="57"/>
      <c r="L129" s="60"/>
      <c r="M129" s="61"/>
      <c r="N129" s="62"/>
      <c r="O129" s="62"/>
      <c r="P129" s="63"/>
      <c r="Q129" s="64"/>
      <c r="R129" s="65"/>
      <c r="S129" s="66"/>
      <c r="T129" s="66"/>
      <c r="U129" s="66"/>
      <c r="V129" s="66"/>
      <c r="W129" s="66"/>
      <c r="X129" s="66"/>
      <c r="Y129" s="66"/>
      <c r="Z129" s="66"/>
      <c r="AA129" s="66"/>
      <c r="AB129" s="66"/>
      <c r="AC129" s="66"/>
      <c r="AD129" s="66"/>
      <c r="AE129" s="66"/>
      <c r="AF129" s="66"/>
      <c r="AG129" s="66"/>
      <c r="AH129" s="66"/>
      <c r="AI129" s="67"/>
    </row>
    <row r="130" ht="11.25" customHeight="1">
      <c r="A130" s="54"/>
      <c r="B130" s="54"/>
      <c r="C130" s="55"/>
      <c r="D130" s="54"/>
      <c r="E130" s="57"/>
      <c r="F130" s="60"/>
      <c r="G130" s="59"/>
      <c r="H130" s="60"/>
      <c r="I130" s="60"/>
      <c r="J130" s="60"/>
      <c r="K130" s="57"/>
      <c r="L130" s="60"/>
      <c r="M130" s="61"/>
      <c r="N130" s="62"/>
      <c r="O130" s="62"/>
      <c r="P130" s="63"/>
      <c r="Q130" s="64"/>
      <c r="R130" s="65"/>
      <c r="S130" s="66"/>
      <c r="T130" s="66"/>
      <c r="U130" s="66"/>
      <c r="V130" s="66"/>
      <c r="W130" s="66"/>
      <c r="X130" s="66"/>
      <c r="Y130" s="66"/>
      <c r="Z130" s="66"/>
      <c r="AA130" s="66"/>
      <c r="AB130" s="66"/>
      <c r="AC130" s="66"/>
      <c r="AD130" s="66"/>
      <c r="AE130" s="66"/>
      <c r="AF130" s="66"/>
      <c r="AG130" s="66"/>
      <c r="AH130" s="66"/>
      <c r="AI130" s="67"/>
    </row>
    <row r="131" ht="11.25" customHeight="1">
      <c r="A131" s="54" t="s">
        <v>333</v>
      </c>
      <c r="B131" s="54" t="s">
        <v>1637</v>
      </c>
      <c r="C131" s="55" t="s">
        <v>336</v>
      </c>
      <c r="D131" s="54" t="s">
        <v>1796</v>
      </c>
      <c r="E131" s="57"/>
      <c r="F131" s="60"/>
      <c r="G131" s="59">
        <v>45.0</v>
      </c>
      <c r="H131" s="60" t="str">
        <f t="array" ref="H131">IF(G131=0,0,IF(ISNA(MATCH($G131,Magento_products!$E$1:$E$1013,0))=TRUE,INDEX(Special_products!$A$1:$AL$748,MATCH($G131,Special_products!$E$1:$E$748,0),H$1),INDEX(Magento_products!$A$1:$AJ$1013,MATCH($G131,Magento_products!$E$1:$E$1013,0),H$1)))</f>
        <v>F4FMEGS</v>
      </c>
      <c r="I131" s="60" t="str">
        <f t="array" ref="I131">IF(G131=0,D131,IF(ISNA(MATCH($G131,Magento_products!$E$1:$E$1013,0))=TRUE,INDEX(Special_products!$A$1:$AL$748,MATCH($G131,Special_products!$E$1:$E$748,0),I$1),INDEX(Magento_products!$A$1:$AJ$1013,MATCH($G131,Magento_products!$E$1:$E$1013,0),I$1)))</f>
        <v>Samus - Gravity Suit</v>
      </c>
      <c r="J131" s="60" t="str">
        <f t="array" ref="J131">IF(G131=0,0,IF(ISNA(MATCH($G131,Magento_products!$E$1:$E$1013,0))=TRUE,INDEX(Special_products!$A$1:$AL$748,MATCH($G131,Special_products!$E$1:$E$748,0),J$1),INDEX(Magento_products!$A$1:$AJ$1013,MATCH($G131,Magento_products!$E$1:$E$1013,0),J$1)))</f>
        <v>SAMG</v>
      </c>
      <c r="K131" s="57" t="str">
        <f t="array" ref="K131">IF(ISNA(MATCH($J131,Group!$B$2:$B$100105,0))=TRUE,0,INDEX(Group!$A$2:$FZ$100105,MATCH($J131,Group!$B$2:$B$100105,0),K$1))</f>
        <v>Gravity Suit</v>
      </c>
      <c r="L131" s="60"/>
      <c r="M131" s="61" t="s">
        <v>1797</v>
      </c>
      <c r="N131" s="62">
        <f t="array" ref="N131">IF(ISNA(MATCH($H131,Magento_products!$B$2:$B$100105,0))=TRUE,0,INDEX(Magento_products!$A$2:$FZ$100105,MATCH($H131,Magento_products!$B$2:$B$100105,0),N$1))</f>
        <v>39083</v>
      </c>
      <c r="O131" s="62"/>
      <c r="P131" s="63">
        <f t="array" ref="P131">IF(ISNA(MATCH($G131,Magento_products!$E$1:$E$1013,0))=TRUE,INDEX(Special_products!$A$1:$AL$748,MATCH($G131,Special_products!$E$1:$E$748,0),P$1),INDEX(Magento_products!$A$1:$AJ$1013,MATCH($G131,Magento_products!$E$1:$E$1013,0),P$1))</f>
        <v>99.99</v>
      </c>
      <c r="Q131" s="64"/>
      <c r="R131" s="65">
        <f>IF(P131&gt;0,P131,Q131)</f>
        <v>99.99</v>
      </c>
      <c r="S131" s="66"/>
      <c r="T131" s="66"/>
      <c r="U131" s="66"/>
      <c r="V131" s="66"/>
      <c r="W131" s="66"/>
      <c r="X131" s="66"/>
      <c r="Y131" s="66"/>
      <c r="Z131" s="66"/>
      <c r="AA131" s="66"/>
      <c r="AB131" s="66"/>
      <c r="AC131" s="66"/>
      <c r="AD131" s="66"/>
      <c r="AE131" s="66"/>
      <c r="AF131" s="66"/>
      <c r="AG131" s="66"/>
      <c r="AH131" s="66"/>
      <c r="AI131" s="67"/>
    </row>
    <row r="132" ht="11.25" customHeight="1">
      <c r="A132" s="54"/>
      <c r="B132" s="54"/>
      <c r="C132" s="55"/>
      <c r="D132" s="54"/>
      <c r="E132" s="57"/>
      <c r="F132" s="60"/>
      <c r="G132" s="59"/>
      <c r="H132" s="60"/>
      <c r="I132" s="60"/>
      <c r="J132" s="60"/>
      <c r="K132" s="57"/>
      <c r="L132" s="60"/>
      <c r="M132" s="61"/>
      <c r="N132" s="62"/>
      <c r="O132" s="62"/>
      <c r="P132" s="63"/>
      <c r="Q132" s="64"/>
      <c r="R132" s="65"/>
      <c r="S132" s="66"/>
      <c r="T132" s="66"/>
      <c r="U132" s="66"/>
      <c r="V132" s="66"/>
      <c r="W132" s="66"/>
      <c r="X132" s="66"/>
      <c r="Y132" s="66"/>
      <c r="Z132" s="66"/>
      <c r="AA132" s="66"/>
      <c r="AB132" s="66"/>
      <c r="AC132" s="66"/>
      <c r="AD132" s="66"/>
      <c r="AE132" s="66"/>
      <c r="AF132" s="66"/>
      <c r="AG132" s="66"/>
      <c r="AH132" s="66"/>
      <c r="AI132" s="67"/>
    </row>
    <row r="133" ht="11.25" customHeight="1">
      <c r="A133" s="54" t="s">
        <v>333</v>
      </c>
      <c r="B133" s="54" t="s">
        <v>1637</v>
      </c>
      <c r="C133" s="55" t="s">
        <v>336</v>
      </c>
      <c r="D133" s="54" t="s">
        <v>39</v>
      </c>
      <c r="E133" s="57"/>
      <c r="F133" s="60"/>
      <c r="G133" s="59">
        <v>44.0</v>
      </c>
      <c r="H133" s="60" t="str">
        <f t="array" ref="H133">IF(G133=0,0,IF(ISNA(MATCH($G133,Magento_products!$E$1:$E$1013,0))=TRUE,INDEX(Special_products!$A$1:$AL$748,MATCH($G133,Special_products!$E$1:$E$748,0),H$1),INDEX(Magento_products!$A$1:$AJ$1013,MATCH($G133,Magento_products!$E$1:$E$1013,0),H$1)))</f>
        <v>F4FMPVS</v>
      </c>
      <c r="I133" s="60" t="str">
        <f t="array" ref="I133">IF(G133=0,D133,IF(ISNA(MATCH($G133,Magento_products!$E$1:$E$1013,0))=TRUE,INDEX(Special_products!$A$1:$AL$748,MATCH($G133,Special_products!$E$1:$E$748,0),I$1),INDEX(Magento_products!$A$1:$AJ$1013,MATCH($G133,Magento_products!$E$1:$E$1013,0),I$1)))</f>
        <v>Samus - Varia Suit</v>
      </c>
      <c r="J133" s="60" t="str">
        <f t="array" ref="J133">IF(G133=0,0,IF(ISNA(MATCH($G133,Magento_products!$E$1:$E$1013,0))=TRUE,INDEX(Special_products!$A$1:$AL$748,MATCH($G133,Special_products!$E$1:$E$748,0),J$1),INDEX(Magento_products!$A$1:$AJ$1013,MATCH($G133,Magento_products!$E$1:$E$1013,0),J$1)))</f>
        <v>SAMV</v>
      </c>
      <c r="K133" s="57" t="str">
        <f t="array" ref="K133">IF(ISNA(MATCH($J133,Group!$B$2:$B$100105,0))=TRUE,0,INDEX(Group!$A$2:$FZ$100105,MATCH($J133,Group!$B$2:$B$100105,0),K$1))</f>
        <v>Varia suit</v>
      </c>
      <c r="L133" s="60"/>
      <c r="M133" s="61" t="s">
        <v>1798</v>
      </c>
      <c r="N133" s="62">
        <f t="array" ref="N133">IF(ISNA(MATCH($H133,Magento_products!$B$2:$B$100105,0))=TRUE,0,INDEX(Magento_products!$A$2:$FZ$100105,MATCH($H133,Magento_products!$B$2:$B$100105,0),N$1))</f>
        <v>39083</v>
      </c>
      <c r="O133" s="62"/>
      <c r="P133" s="63">
        <f t="array" ref="P133">IF(ISNA(MATCH($G133,Magento_products!$E$1:$E$1013,0))=TRUE,INDEX(Special_products!$A$1:$AL$748,MATCH($G133,Special_products!$E$1:$E$748,0),P$1),INDEX(Magento_products!$A$1:$AJ$1013,MATCH($G133,Magento_products!$E$1:$E$1013,0),P$1))</f>
        <v>99.99</v>
      </c>
      <c r="Q133" s="64"/>
      <c r="R133" s="65">
        <f>IF(P133&gt;0,P133,Q133)</f>
        <v>99.99</v>
      </c>
      <c r="S133" s="66"/>
      <c r="T133" s="66"/>
      <c r="U133" s="66"/>
      <c r="V133" s="66"/>
      <c r="W133" s="66"/>
      <c r="X133" s="66"/>
      <c r="Y133" s="66"/>
      <c r="Z133" s="66"/>
      <c r="AA133" s="66"/>
      <c r="AB133" s="66"/>
      <c r="AC133" s="66"/>
      <c r="AD133" s="66"/>
      <c r="AE133" s="66"/>
      <c r="AF133" s="66"/>
      <c r="AG133" s="66"/>
      <c r="AH133" s="66"/>
      <c r="AI133" s="67"/>
    </row>
    <row r="134" ht="11.25" customHeight="1">
      <c r="A134" s="54"/>
      <c r="B134" s="54"/>
      <c r="C134" s="55"/>
      <c r="D134" s="54"/>
      <c r="E134" s="57"/>
      <c r="F134" s="60"/>
      <c r="G134" s="59"/>
      <c r="H134" s="60"/>
      <c r="I134" s="60"/>
      <c r="J134" s="60"/>
      <c r="K134" s="57"/>
      <c r="L134" s="60"/>
      <c r="M134" s="61"/>
      <c r="N134" s="62"/>
      <c r="O134" s="62"/>
      <c r="P134" s="63"/>
      <c r="Q134" s="64"/>
      <c r="R134" s="65"/>
      <c r="S134" s="66"/>
      <c r="T134" s="66"/>
      <c r="U134" s="66"/>
      <c r="V134" s="66"/>
      <c r="W134" s="66"/>
      <c r="X134" s="66"/>
      <c r="Y134" s="66"/>
      <c r="Z134" s="66"/>
      <c r="AA134" s="66"/>
      <c r="AB134" s="66"/>
      <c r="AC134" s="66"/>
      <c r="AD134" s="66"/>
      <c r="AE134" s="66"/>
      <c r="AF134" s="66"/>
      <c r="AG134" s="66"/>
      <c r="AH134" s="66"/>
      <c r="AI134" s="67"/>
    </row>
    <row r="135" ht="11.25" customHeight="1">
      <c r="A135" s="54" t="s">
        <v>333</v>
      </c>
      <c r="B135" s="54" t="s">
        <v>1637</v>
      </c>
      <c r="C135" s="55" t="s">
        <v>336</v>
      </c>
      <c r="D135" s="54" t="s">
        <v>1799</v>
      </c>
      <c r="E135" s="57"/>
      <c r="F135" s="60"/>
      <c r="G135" s="59">
        <v>63.0</v>
      </c>
      <c r="H135" s="60" t="str">
        <f t="array" ref="H135">IF(G135=0,0,IF(ISNA(MATCH($G135,Magento_products!$E$1:$E$1013,0))=TRUE,INDEX(Special_products!$A$1:$AL$748,MATCH($G135,Special_products!$E$1:$E$748,0),H$1),INDEX(Magento_products!$A$1:$AJ$1013,MATCH($G135,Magento_products!$E$1:$E$1013,0),H$1)))</f>
        <v>F4FMPGS1</v>
      </c>
      <c r="I135" s="60" t="str">
        <f t="array" ref="I135">IF(G135=0,D135,IF(ISNA(MATCH($G135,Magento_products!$E$1:$E$1013,0))=TRUE,INDEX(Special_products!$A$1:$AL$748,MATCH($G135,Special_products!$E$1:$E$748,0),I$1),INDEX(Magento_products!$A$1:$AJ$1013,MATCH($G135,Magento_products!$E$1:$E$1013,0),I$1)))</f>
        <v>Metroid Prime 2: Echoes Gunship</v>
      </c>
      <c r="J135" s="60" t="str">
        <f t="array" ref="J135">IF(G135=0,0,IF(ISNA(MATCH($G135,Magento_products!$E$1:$E$1013,0))=TRUE,INDEX(Special_products!$A$1:$AL$748,MATCH($G135,Special_products!$E$1:$E$748,0),J$1),INDEX(Magento_products!$A$1:$AJ$1013,MATCH($G135,Magento_products!$E$1:$E$1013,0),J$1)))</f>
        <v>ECHO</v>
      </c>
      <c r="K135" s="57" t="str">
        <f t="array" ref="K135">IF(ISNA(MATCH($J135,Group!$B$2:$B$100105,0))=TRUE,0,INDEX(Group!$A$2:$FZ$100105,MATCH($J135,Group!$B$2:$B$100105,0),K$1))</f>
        <v>Echo gunship</v>
      </c>
      <c r="L135" s="60"/>
      <c r="M135" s="61" t="s">
        <v>1800</v>
      </c>
      <c r="N135" s="62">
        <f t="array" ref="N135">IF(ISNA(MATCH($H135,Magento_products!$B$2:$B$100105,0))=TRUE,0,INDEX(Magento_products!$A$2:$FZ$100105,MATCH($H135,Magento_products!$B$2:$B$100105,0),N$1))</f>
        <v>39437</v>
      </c>
      <c r="O135" s="62"/>
      <c r="P135" s="63">
        <f t="array" ref="P135">IF(ISNA(MATCH($G135,Magento_products!$E$1:$E$1013,0))=TRUE,INDEX(Special_products!$A$1:$AL$748,MATCH($G135,Special_products!$E$1:$E$748,0),P$1),INDEX(Magento_products!$A$1:$AJ$1013,MATCH($G135,Magento_products!$E$1:$E$1013,0),P$1))</f>
        <v>299.99</v>
      </c>
      <c r="Q135" s="64"/>
      <c r="R135" s="65">
        <f>IF(P135&gt;0,P135,Q135)</f>
        <v>299.99</v>
      </c>
      <c r="S135" s="66"/>
      <c r="T135" s="66"/>
      <c r="U135" s="66"/>
      <c r="V135" s="66"/>
      <c r="W135" s="66"/>
      <c r="X135" s="66"/>
      <c r="Y135" s="66"/>
      <c r="Z135" s="66"/>
      <c r="AA135" s="66"/>
      <c r="AB135" s="66"/>
      <c r="AC135" s="66"/>
      <c r="AD135" s="66"/>
      <c r="AE135" s="66"/>
      <c r="AF135" s="66"/>
      <c r="AG135" s="66"/>
      <c r="AH135" s="66"/>
      <c r="AI135" s="67"/>
    </row>
    <row r="136" ht="11.25" customHeight="1">
      <c r="A136" s="54"/>
      <c r="B136" s="54"/>
      <c r="C136" s="55"/>
      <c r="D136" s="54"/>
      <c r="E136" s="57"/>
      <c r="F136" s="60"/>
      <c r="G136" s="59"/>
      <c r="H136" s="60"/>
      <c r="I136" s="60"/>
      <c r="J136" s="60"/>
      <c r="K136" s="57"/>
      <c r="L136" s="60"/>
      <c r="M136" s="61"/>
      <c r="N136" s="62"/>
      <c r="O136" s="62"/>
      <c r="P136" s="63"/>
      <c r="Q136" s="64"/>
      <c r="R136" s="65"/>
      <c r="S136" s="66"/>
      <c r="T136" s="66"/>
      <c r="U136" s="66"/>
      <c r="V136" s="66"/>
      <c r="W136" s="66"/>
      <c r="X136" s="66"/>
      <c r="Y136" s="66"/>
      <c r="Z136" s="66"/>
      <c r="AA136" s="66"/>
      <c r="AB136" s="66"/>
      <c r="AC136" s="66"/>
      <c r="AD136" s="66"/>
      <c r="AE136" s="66"/>
      <c r="AF136" s="66"/>
      <c r="AG136" s="66"/>
      <c r="AH136" s="66"/>
      <c r="AI136" s="67"/>
    </row>
    <row r="137" ht="11.25" customHeight="1">
      <c r="A137" s="54" t="s">
        <v>333</v>
      </c>
      <c r="B137" s="54" t="s">
        <v>1637</v>
      </c>
      <c r="C137" s="55" t="s">
        <v>336</v>
      </c>
      <c r="D137" s="54" t="s">
        <v>1339</v>
      </c>
      <c r="E137" s="57"/>
      <c r="F137" s="60"/>
      <c r="G137" s="59">
        <v>67.0</v>
      </c>
      <c r="H137" s="60" t="str">
        <f t="array" ref="H137">IF(G137=0,0,IF(ISNA(MATCH($G137,Magento_products!$E$1:$E$1013,0))=TRUE,INDEX(Special_products!$A$1:$AL$748,MATCH($G137,Special_products!$E$1:$E$748,0),H$1),INDEX(Magento_products!$A$1:$AJ$1013,MATCH($G137,Magento_products!$E$1:$E$1013,0),H$1)))</f>
        <v>MPPZS</v>
      </c>
      <c r="I137" s="60" t="str">
        <f t="array" ref="I137">IF(G137=0,D137,IF(ISNA(MATCH($G137,Magento_products!$E$1:$E$1013,0))=TRUE,INDEX(Special_products!$A$1:$AL$748,MATCH($G137,Special_products!$E$1:$E$748,0),I$1),INDEX(Magento_products!$A$1:$AJ$1013,MATCH($G137,Magento_products!$E$1:$E$1013,0),I$1)))</f>
        <v>Samus Phazon Suit</v>
      </c>
      <c r="J137" s="60" t="str">
        <f t="array" ref="J137">IF(G137=0,0,IF(ISNA(MATCH($G137,Magento_products!$E$1:$E$1013,0))=TRUE,INDEX(Special_products!$A$1:$AL$748,MATCH($G137,Special_products!$E$1:$E$748,0),J$1),INDEX(Magento_products!$A$1:$AJ$1013,MATCH($G137,Magento_products!$E$1:$E$1013,0),J$1)))</f>
        <v>SAMP</v>
      </c>
      <c r="K137" s="57" t="str">
        <f t="array" ref="K137">IF(ISNA(MATCH($J137,Group!$B$2:$B$100105,0))=TRUE,0,INDEX(Group!$A$2:$FZ$100105,MATCH($J137,Group!$B$2:$B$100105,0),K$1))</f>
        <v>Phazon suit</v>
      </c>
      <c r="L137" s="60"/>
      <c r="M137" s="61" t="s">
        <v>1801</v>
      </c>
      <c r="N137" s="62">
        <f t="array" ref="N137">IF(ISNA(MATCH($H137,Magento_products!$B$2:$B$100105,0))=TRUE,0,INDEX(Magento_products!$A$2:$FZ$100105,MATCH($H137,Magento_products!$B$2:$B$100105,0),N$1))</f>
        <v>39639</v>
      </c>
      <c r="O137" s="62"/>
      <c r="P137" s="63">
        <f t="array" ref="P137">IF(ISNA(MATCH($G137,Magento_products!$E$1:$E$1013,0))=TRUE,INDEX(Special_products!$A$1:$AL$748,MATCH($G137,Special_products!$E$1:$E$748,0),P$1),INDEX(Magento_products!$A$1:$AJ$1013,MATCH($G137,Magento_products!$E$1:$E$1013,0),P$1))</f>
        <v>224.99</v>
      </c>
      <c r="Q137" s="64"/>
      <c r="R137" s="65">
        <f>IF(P137&gt;0,P137,Q137)</f>
        <v>224.99</v>
      </c>
      <c r="S137" s="66"/>
      <c r="T137" s="66"/>
      <c r="U137" s="66"/>
      <c r="V137" s="66"/>
      <c r="W137" s="66"/>
      <c r="X137" s="66"/>
      <c r="Y137" s="66"/>
      <c r="Z137" s="66"/>
      <c r="AA137" s="66"/>
      <c r="AB137" s="66"/>
      <c r="AC137" s="66"/>
      <c r="AD137" s="66"/>
      <c r="AE137" s="66"/>
      <c r="AF137" s="66"/>
      <c r="AG137" s="66"/>
      <c r="AH137" s="66"/>
      <c r="AI137" s="67"/>
    </row>
    <row r="138" ht="11.25" customHeight="1">
      <c r="A138" s="54"/>
      <c r="B138" s="54"/>
      <c r="C138" s="55"/>
      <c r="D138" s="54"/>
      <c r="E138" s="57"/>
      <c r="F138" s="60"/>
      <c r="G138" s="59"/>
      <c r="H138" s="60"/>
      <c r="I138" s="60"/>
      <c r="J138" s="60"/>
      <c r="K138" s="57"/>
      <c r="L138" s="60"/>
      <c r="M138" s="61"/>
      <c r="N138" s="62"/>
      <c r="O138" s="62"/>
      <c r="P138" s="63"/>
      <c r="Q138" s="64"/>
      <c r="R138" s="65"/>
      <c r="S138" s="66"/>
      <c r="T138" s="66"/>
      <c r="U138" s="66"/>
      <c r="V138" s="66"/>
      <c r="W138" s="66"/>
      <c r="X138" s="66"/>
      <c r="Y138" s="66"/>
      <c r="Z138" s="66"/>
      <c r="AA138" s="66"/>
      <c r="AB138" s="66"/>
      <c r="AC138" s="66"/>
      <c r="AD138" s="66"/>
      <c r="AE138" s="66"/>
      <c r="AF138" s="66"/>
      <c r="AG138" s="66"/>
      <c r="AH138" s="66"/>
      <c r="AI138" s="67"/>
    </row>
    <row r="139" ht="11.25" customHeight="1">
      <c r="A139" s="54" t="s">
        <v>333</v>
      </c>
      <c r="B139" s="54" t="s">
        <v>1637</v>
      </c>
      <c r="C139" s="55" t="s">
        <v>336</v>
      </c>
      <c r="D139" s="54" t="s">
        <v>1225</v>
      </c>
      <c r="E139" s="57"/>
      <c r="F139" s="60"/>
      <c r="G139" s="59">
        <v>117.0</v>
      </c>
      <c r="H139" s="60" t="str">
        <f t="array" ref="H139">IF(G139=0,0,IF(ISNA(MATCH($G139,Magento_products!$E$1:$E$1013,0))=TRUE,INDEX(Special_products!$A$1:$AL$748,MATCH($G139,Special_products!$E$1:$E$748,0),H$1),INDEX(Magento_products!$A$1:$AJ$1013,MATCH($G139,Magento_products!$E$1:$E$1013,0),H$1)))</f>
        <v>MPLSR</v>
      </c>
      <c r="I139" s="60" t="str">
        <f t="array" ref="I139">IF(G139=0,D139,IF(ISNA(MATCH($G139,Magento_products!$E$1:$E$1013,0))=TRUE,INDEX(Special_products!$A$1:$AL$748,MATCH($G139,Special_products!$E$1:$E$748,0),I$1),INDEX(Magento_products!$A$1:$AJ$1013,MATCH($G139,Magento_products!$E$1:$E$1013,0),I$1)))</f>
        <v>Samus Light Suit</v>
      </c>
      <c r="J139" s="60" t="str">
        <f t="array" ref="J139">IF(G139=0,0,IF(ISNA(MATCH($G139,Magento_products!$E$1:$E$1013,0))=TRUE,INDEX(Special_products!$A$1:$AL$748,MATCH($G139,Special_products!$E$1:$E$748,0),J$1),INDEX(Magento_products!$A$1:$AJ$1013,MATCH($G139,Magento_products!$E$1:$E$1013,0),J$1)))</f>
        <v>SAML</v>
      </c>
      <c r="K139" s="57" t="str">
        <f t="array" ref="K139">IF(ISNA(MATCH($J139,Group!$B$2:$B$100105,0))=TRUE,0,INDEX(Group!$A$2:$FZ$100105,MATCH($J139,Group!$B$2:$B$100105,0),K$1))</f>
        <v>Light suit</v>
      </c>
      <c r="L139" s="60"/>
      <c r="M139" s="61" t="s">
        <v>1802</v>
      </c>
      <c r="N139" s="62">
        <f t="array" ref="N139">IF(ISNA(MATCH($H139,Magento_products!$B$2:$B$100105,0))=TRUE,0,INDEX(Magento_products!$A$2:$FZ$100105,MATCH($H139,Magento_products!$B$2:$B$100105,0),N$1))</f>
        <v>41849</v>
      </c>
      <c r="O139" s="62"/>
      <c r="P139" s="63">
        <f t="array" ref="P139">IF(ISNA(MATCH($G139,Magento_products!$E$1:$E$1013,0))=TRUE,INDEX(Special_products!$A$1:$AL$748,MATCH($G139,Special_products!$E$1:$E$748,0),P$1),INDEX(Magento_products!$A$1:$AJ$1013,MATCH($G139,Magento_products!$E$1:$E$1013,0),P$1))</f>
        <v>339.99</v>
      </c>
      <c r="Q139" s="64"/>
      <c r="R139" s="65">
        <f t="shared" ref="R139:R140" si="25">IF(P139&gt;0,P139,Q139)</f>
        <v>339.99</v>
      </c>
      <c r="S139" s="66"/>
      <c r="T139" s="66"/>
      <c r="U139" s="66"/>
      <c r="V139" s="66"/>
      <c r="W139" s="66"/>
      <c r="X139" s="66"/>
      <c r="Y139" s="66"/>
      <c r="Z139" s="66"/>
      <c r="AA139" s="66"/>
      <c r="AB139" s="66"/>
      <c r="AC139" s="66"/>
      <c r="AD139" s="66"/>
      <c r="AE139" s="66"/>
      <c r="AF139" s="66"/>
      <c r="AG139" s="66"/>
      <c r="AH139" s="66"/>
      <c r="AI139" s="67"/>
    </row>
    <row r="140" ht="11.25" customHeight="1">
      <c r="A140" s="54" t="s">
        <v>333</v>
      </c>
      <c r="B140" s="54" t="s">
        <v>1637</v>
      </c>
      <c r="C140" s="55" t="s">
        <v>336</v>
      </c>
      <c r="D140" s="54" t="s">
        <v>1225</v>
      </c>
      <c r="E140" s="57"/>
      <c r="F140" s="60"/>
      <c r="G140" s="59">
        <v>118.0</v>
      </c>
      <c r="H140" s="60" t="str">
        <f t="array" ref="H140">IF(G140=0,0,IF(ISNA(MATCH($G140,Magento_products!$E$1:$E$1013,0))=TRUE,INDEX(Special_products!$A$1:$AL$748,MATCH($G140,Special_products!$E$1:$E$748,0),H$1),INDEX(Magento_products!$A$1:$AJ$1013,MATCH($G140,Magento_products!$E$1:$E$1013,0),H$1)))</f>
        <v>MPLSX</v>
      </c>
      <c r="I140" s="60" t="str">
        <f t="array" ref="I140">IF(G140=0,D140,IF(ISNA(MATCH($G140,Magento_products!$E$1:$E$1013,0))=TRUE,INDEX(Special_products!$A$1:$AL$748,MATCH($G140,Special_products!$E$1:$E$748,0),I$1),INDEX(Magento_products!$A$1:$AJ$1013,MATCH($G140,Magento_products!$E$1:$E$1013,0),I$1)))</f>
        <v>Samus Light Suit Exclusive</v>
      </c>
      <c r="J140" s="60" t="str">
        <f t="array" ref="J140">IF(G140=0,0,IF(ISNA(MATCH($G140,Magento_products!$E$1:$E$1013,0))=TRUE,INDEX(Special_products!$A$1:$AL$748,MATCH($G140,Special_products!$E$1:$E$748,0),J$1),INDEX(Magento_products!$A$1:$AJ$1013,MATCH($G140,Magento_products!$E$1:$E$1013,0),J$1)))</f>
        <v>SAML</v>
      </c>
      <c r="K140" s="57" t="str">
        <f t="array" ref="K140">IF(ISNA(MATCH($J140,Group!$B$2:$B$100105,0))=TRUE,0,INDEX(Group!$A$2:$FZ$100105,MATCH($J140,Group!$B$2:$B$100105,0),K$1))</f>
        <v>Light suit</v>
      </c>
      <c r="L140" s="60"/>
      <c r="M140" s="61" t="s">
        <v>1803</v>
      </c>
      <c r="N140" s="62">
        <f t="array" ref="N140">IF(ISNA(MATCH($H140,Magento_products!$B$2:$B$100105,0))=TRUE,0,INDEX(Magento_products!$A$2:$FZ$100105,MATCH($H140,Magento_products!$B$2:$B$100105,0),N$1))</f>
        <v>41849</v>
      </c>
      <c r="O140" s="62"/>
      <c r="P140" s="63">
        <f t="array" ref="P140">IF(ISNA(MATCH($G140,Magento_products!$E$1:$E$1013,0))=TRUE,INDEX(Special_products!$A$1:$AL$748,MATCH($G140,Special_products!$E$1:$E$748,0),P$1),INDEX(Magento_products!$A$1:$AJ$1013,MATCH($G140,Magento_products!$E$1:$E$1013,0),P$1))</f>
        <v>364.99</v>
      </c>
      <c r="Q140" s="64"/>
      <c r="R140" s="65">
        <f t="shared" si="25"/>
        <v>364.99</v>
      </c>
      <c r="S140" s="66"/>
      <c r="T140" s="66"/>
      <c r="U140" s="66"/>
      <c r="V140" s="66"/>
      <c r="W140" s="66"/>
      <c r="X140" s="66"/>
      <c r="Y140" s="66"/>
      <c r="Z140" s="66"/>
      <c r="AA140" s="66"/>
      <c r="AB140" s="66"/>
      <c r="AC140" s="66"/>
      <c r="AD140" s="66"/>
      <c r="AE140" s="66"/>
      <c r="AF140" s="66"/>
      <c r="AG140" s="66"/>
      <c r="AH140" s="66"/>
      <c r="AI140" s="67"/>
    </row>
    <row r="141" ht="11.25" customHeight="1">
      <c r="A141" s="54"/>
      <c r="B141" s="54"/>
      <c r="C141" s="55"/>
      <c r="D141" s="54"/>
      <c r="E141" s="57"/>
      <c r="F141" s="60"/>
      <c r="G141" s="59"/>
      <c r="H141" s="60"/>
      <c r="I141" s="60"/>
      <c r="J141" s="60"/>
      <c r="K141" s="57"/>
      <c r="L141" s="60"/>
      <c r="M141" s="61"/>
      <c r="N141" s="62"/>
      <c r="O141" s="62"/>
      <c r="P141" s="63"/>
      <c r="Q141" s="64"/>
      <c r="R141" s="65"/>
      <c r="S141" s="66"/>
      <c r="T141" s="66"/>
      <c r="U141" s="66"/>
      <c r="V141" s="66"/>
      <c r="W141" s="66"/>
      <c r="X141" s="66"/>
      <c r="Y141" s="66"/>
      <c r="Z141" s="66"/>
      <c r="AA141" s="66"/>
      <c r="AB141" s="66"/>
      <c r="AC141" s="66"/>
      <c r="AD141" s="66"/>
      <c r="AE141" s="66"/>
      <c r="AF141" s="66"/>
      <c r="AG141" s="66"/>
      <c r="AH141" s="66"/>
      <c r="AI141" s="67"/>
    </row>
    <row r="142" ht="11.25" customHeight="1">
      <c r="A142" s="54" t="s">
        <v>333</v>
      </c>
      <c r="B142" s="54" t="s">
        <v>1637</v>
      </c>
      <c r="C142" s="55" t="s">
        <v>336</v>
      </c>
      <c r="D142" s="54" t="s">
        <v>35</v>
      </c>
      <c r="E142" s="57"/>
      <c r="F142" s="60"/>
      <c r="G142" s="59">
        <v>158.0</v>
      </c>
      <c r="H142" s="60" t="str">
        <f t="array" ref="H142">IF(G142=0,0,IF(ISNA(MATCH($G142,Magento_products!$E$1:$E$1013,0))=TRUE,INDEX(Special_products!$A$1:$AL$748,MATCH($G142,Special_products!$E$1:$E$748,0),H$1),INDEX(Magento_products!$A$1:$AJ$1013,MATCH($G142,Magento_products!$E$1:$E$1013,0),H$1)))</f>
        <v>SFAWN</v>
      </c>
      <c r="I142" s="60" t="str">
        <f t="array" ref="I142">IF(G142=0,D142,IF(ISNA(MATCH($G142,Magento_products!$E$1:$E$1013,0))=TRUE,INDEX(Special_products!$A$1:$AL$748,MATCH($G142,Special_products!$E$1:$E$748,0),I$1),INDEX(Magento_products!$A$1:$AJ$1013,MATCH($G142,Magento_products!$E$1:$E$1013,0),I$1)))</f>
        <v>Arwing</v>
      </c>
      <c r="J142" s="60" t="str">
        <f t="array" ref="J142">IF(G142=0,0,IF(ISNA(MATCH($G142,Magento_products!$E$1:$E$1013,0))=TRUE,INDEX(Special_products!$A$1:$AL$748,MATCH($G142,Special_products!$E$1:$E$748,0),J$1),INDEX(Magento_products!$A$1:$AJ$1013,MATCH($G142,Magento_products!$E$1:$E$1013,0),J$1)))</f>
        <v>ARW</v>
      </c>
      <c r="K142" s="57" t="str">
        <f t="array" ref="K142">IF(ISNA(MATCH($J142,Group!$B$2:$B$100105,0))=TRUE,0,INDEX(Group!$A$2:$FZ$100105,MATCH($J142,Group!$B$2:$B$100105,0),K$1))</f>
        <v>Arwing</v>
      </c>
      <c r="L142" s="60"/>
      <c r="M142" s="61" t="s">
        <v>1151</v>
      </c>
      <c r="N142" s="62">
        <f t="array" ref="N142">IF(ISNA(MATCH($H142,Magento_products!$B$2:$B$100105,0))=TRUE,0,INDEX(Magento_products!$A$2:$FZ$100105,MATCH($H142,Magento_products!$B$2:$B$100105,0),N$1))</f>
        <v>42416</v>
      </c>
      <c r="O142" s="62"/>
      <c r="P142" s="63">
        <f t="array" ref="P142">IF(ISNA(MATCH($G142,Magento_products!$E$1:$E$1013,0))=TRUE,INDEX(Special_products!$A$1:$AL$748,MATCH($G142,Special_products!$E$1:$E$748,0),P$1),INDEX(Magento_products!$A$1:$AJ$1013,MATCH($G142,Magento_products!$E$1:$E$1013,0),P$1))</f>
        <v>279.99</v>
      </c>
      <c r="Q142" s="64"/>
      <c r="R142" s="65">
        <f t="shared" ref="R142:R143" si="26">IF(P142&gt;0,P142,Q142)</f>
        <v>279.99</v>
      </c>
      <c r="S142" s="66"/>
      <c r="T142" s="66"/>
      <c r="U142" s="66"/>
      <c r="V142" s="66"/>
      <c r="W142" s="66"/>
      <c r="X142" s="66"/>
      <c r="Y142" s="66"/>
      <c r="Z142" s="66"/>
      <c r="AA142" s="66"/>
      <c r="AB142" s="66"/>
      <c r="AC142" s="66"/>
      <c r="AD142" s="66"/>
      <c r="AE142" s="66"/>
      <c r="AF142" s="66"/>
      <c r="AG142" s="66"/>
      <c r="AH142" s="66"/>
      <c r="AI142" s="67"/>
    </row>
    <row r="143" ht="11.25" customHeight="1">
      <c r="A143" s="54" t="s">
        <v>333</v>
      </c>
      <c r="B143" s="54" t="s">
        <v>1637</v>
      </c>
      <c r="C143" s="55" t="s">
        <v>336</v>
      </c>
      <c r="D143" s="54" t="s">
        <v>35</v>
      </c>
      <c r="E143" s="57"/>
      <c r="F143" s="60"/>
      <c r="G143" s="59">
        <v>159.0</v>
      </c>
      <c r="H143" s="60" t="str">
        <f t="array" ref="H143">IF(G143=0,0,IF(ISNA(MATCH($G143,Magento_products!$E$1:$E$1013,0))=TRUE,INDEX(Special_products!$A$1:$AL$748,MATCH($G143,Special_products!$E$1:$E$748,0),H$1),INDEX(Magento_products!$A$1:$AJ$1013,MATCH($G143,Magento_products!$E$1:$E$1013,0),H$1)))</f>
        <v>SFAWNX</v>
      </c>
      <c r="I143" s="60" t="str">
        <f t="array" ref="I143">IF(G143=0,D143,IF(ISNA(MATCH($G143,Magento_products!$E$1:$E$1013,0))=TRUE,INDEX(Special_products!$A$1:$AL$748,MATCH($G143,Special_products!$E$1:$E$748,0),I$1),INDEX(Magento_products!$A$1:$AJ$1013,MATCH($G143,Magento_products!$E$1:$E$1013,0),I$1)))</f>
        <v>Arwing Exclusive</v>
      </c>
      <c r="J143" s="60" t="str">
        <f t="array" ref="J143">IF(G143=0,0,IF(ISNA(MATCH($G143,Magento_products!$E$1:$E$1013,0))=TRUE,INDEX(Special_products!$A$1:$AL$748,MATCH($G143,Special_products!$E$1:$E$748,0),J$1),INDEX(Magento_products!$A$1:$AJ$1013,MATCH($G143,Magento_products!$E$1:$E$1013,0),J$1)))</f>
        <v>ARW</v>
      </c>
      <c r="K143" s="57" t="str">
        <f t="array" ref="K143">IF(ISNA(MATCH($J143,Group!$B$2:$B$100105,0))=TRUE,0,INDEX(Group!$A$2:$FZ$100105,MATCH($J143,Group!$B$2:$B$100105,0),K$1))</f>
        <v>Arwing</v>
      </c>
      <c r="L143" s="60"/>
      <c r="M143" s="61" t="s">
        <v>1149</v>
      </c>
      <c r="N143" s="62">
        <f t="array" ref="N143">IF(ISNA(MATCH($H143,Magento_products!$B$2:$B$100105,0))=TRUE,0,INDEX(Magento_products!$A$2:$FZ$100105,MATCH($H143,Magento_products!$B$2:$B$100105,0),N$1))</f>
        <v>42416</v>
      </c>
      <c r="O143" s="62"/>
      <c r="P143" s="63">
        <f t="array" ref="P143">IF(ISNA(MATCH($G143,Magento_products!$E$1:$E$1013,0))=TRUE,INDEX(Special_products!$A$1:$AL$748,MATCH($G143,Special_products!$E$1:$E$748,0),P$1),INDEX(Magento_products!$A$1:$AJ$1013,MATCH($G143,Magento_products!$E$1:$E$1013,0),P$1))</f>
        <v>299.99</v>
      </c>
      <c r="Q143" s="64"/>
      <c r="R143" s="65">
        <f t="shared" si="26"/>
        <v>299.99</v>
      </c>
      <c r="S143" s="66"/>
      <c r="T143" s="66"/>
      <c r="U143" s="66"/>
      <c r="V143" s="66"/>
      <c r="W143" s="66"/>
      <c r="X143" s="66"/>
      <c r="Y143" s="66"/>
      <c r="Z143" s="66"/>
      <c r="AA143" s="66"/>
      <c r="AB143" s="66"/>
      <c r="AC143" s="66"/>
      <c r="AD143" s="66"/>
      <c r="AE143" s="66"/>
      <c r="AF143" s="66"/>
      <c r="AG143" s="66"/>
      <c r="AH143" s="66"/>
      <c r="AI143" s="67"/>
    </row>
    <row r="144" ht="11.25" customHeight="1">
      <c r="A144" s="54"/>
      <c r="B144" s="54"/>
      <c r="C144" s="55"/>
      <c r="D144" s="54"/>
      <c r="E144" s="57"/>
      <c r="F144" s="60"/>
      <c r="G144" s="59"/>
      <c r="H144" s="60"/>
      <c r="I144" s="60"/>
      <c r="J144" s="60"/>
      <c r="K144" s="57"/>
      <c r="L144" s="60"/>
      <c r="M144" s="61"/>
      <c r="N144" s="62"/>
      <c r="O144" s="62"/>
      <c r="P144" s="63"/>
      <c r="Q144" s="64"/>
      <c r="R144" s="65"/>
      <c r="S144" s="66"/>
      <c r="T144" s="66"/>
      <c r="U144" s="66"/>
      <c r="V144" s="66"/>
      <c r="W144" s="66"/>
      <c r="X144" s="66"/>
      <c r="Y144" s="66"/>
      <c r="Z144" s="66"/>
      <c r="AA144" s="66"/>
      <c r="AB144" s="66"/>
      <c r="AC144" s="66"/>
      <c r="AD144" s="66"/>
      <c r="AE144" s="66"/>
      <c r="AF144" s="66"/>
      <c r="AG144" s="66"/>
      <c r="AH144" s="66"/>
      <c r="AI144" s="67"/>
    </row>
    <row r="145" ht="11.25" customHeight="1">
      <c r="A145" s="54" t="s">
        <v>333</v>
      </c>
      <c r="B145" s="54" t="s">
        <v>1637</v>
      </c>
      <c r="C145" s="55" t="s">
        <v>336</v>
      </c>
      <c r="D145" s="54" t="s">
        <v>1804</v>
      </c>
      <c r="E145" s="57"/>
      <c r="F145" s="60"/>
      <c r="G145" s="59">
        <v>166.0</v>
      </c>
      <c r="H145" s="60" t="str">
        <f t="array" ref="H145">IF(G145=0,0,IF(ISNA(MATCH($G145,Magento_products!$E$1:$E$1013,0))=TRUE,INDEX(Special_products!$A$1:$AL$748,MATCH($G145,Special_products!$E$1:$E$748,0),H$1),INDEX(Magento_products!$A$1:$AJ$1013,MATCH($G145,Magento_products!$E$1:$E$1013,0),H$1)))</f>
        <v>MPVSR</v>
      </c>
      <c r="I145" s="60" t="str">
        <f t="array" ref="I145">IF(G145=0,D145,IF(ISNA(MATCH($G145,Magento_products!$E$1:$E$1013,0))=TRUE,INDEX(Special_products!$A$1:$AL$748,MATCH($G145,Special_products!$E$1:$E$748,0),I$1),INDEX(Magento_products!$A$1:$AJ$1013,MATCH($G145,Magento_products!$E$1:$E$1013,0),I$1)))</f>
        <v>Varia Suit</v>
      </c>
      <c r="J145" s="60" t="str">
        <f t="array" ref="J145">IF(G145=0,0,IF(ISNA(MATCH($G145,Magento_products!$E$1:$E$1013,0))=TRUE,INDEX(Special_products!$A$1:$AL$748,MATCH($G145,Special_products!$E$1:$E$748,0),J$1),INDEX(Magento_products!$A$1:$AJ$1013,MATCH($G145,Magento_products!$E$1:$E$1013,0),J$1)))</f>
        <v>MPVS</v>
      </c>
      <c r="K145" s="57" t="str">
        <f t="array" ref="K145">IF(ISNA(MATCH($J145,Group!$B$2:$B$100105,0))=TRUE,0,INDEX(Group!$A$2:$FZ$100105,MATCH($J145,Group!$B$2:$B$100105,0),K$1))</f>
        <v>Samus Varia Suit</v>
      </c>
      <c r="L145" s="60"/>
      <c r="M145" s="61" t="s">
        <v>1805</v>
      </c>
      <c r="N145" s="62">
        <f t="array" ref="N145">IF(ISNA(MATCH($H145,Magento_products!$B$2:$B$100105,0))=TRUE,0,INDEX(Magento_products!$A$2:$FZ$100105,MATCH($H145,Magento_products!$B$2:$B$100105,0),N$1))</f>
        <v>42500</v>
      </c>
      <c r="O145" s="62"/>
      <c r="P145" s="63">
        <f t="array" ref="P145">IF(ISNA(MATCH($G145,Magento_products!$E$1:$E$1013,0))=TRUE,INDEX(Special_products!$A$1:$AL$748,MATCH($G145,Special_products!$E$1:$E$748,0),P$1),INDEX(Magento_products!$A$1:$AJ$1013,MATCH($G145,Magento_products!$E$1:$E$1013,0),P$1))</f>
        <v>444.99</v>
      </c>
      <c r="Q145" s="64"/>
      <c r="R145" s="65">
        <f t="shared" ref="R145:R146" si="27">IF(P145&gt;0,P145,Q145)</f>
        <v>444.99</v>
      </c>
      <c r="S145" s="66"/>
      <c r="T145" s="66"/>
      <c r="U145" s="66"/>
      <c r="V145" s="66"/>
      <c r="W145" s="66"/>
      <c r="X145" s="66"/>
      <c r="Y145" s="66"/>
      <c r="Z145" s="66"/>
      <c r="AA145" s="66"/>
      <c r="AB145" s="66"/>
      <c r="AC145" s="66"/>
      <c r="AD145" s="66"/>
      <c r="AE145" s="66"/>
      <c r="AF145" s="66"/>
      <c r="AG145" s="66"/>
      <c r="AH145" s="66"/>
      <c r="AI145" s="67"/>
    </row>
    <row r="146" ht="11.25" customHeight="1">
      <c r="A146" s="54" t="s">
        <v>333</v>
      </c>
      <c r="B146" s="54" t="s">
        <v>1637</v>
      </c>
      <c r="C146" s="55" t="s">
        <v>336</v>
      </c>
      <c r="D146" s="54" t="s">
        <v>1804</v>
      </c>
      <c r="E146" s="57"/>
      <c r="F146" s="60"/>
      <c r="G146" s="59">
        <v>167.0</v>
      </c>
      <c r="H146" s="60" t="str">
        <f t="array" ref="H146">IF(G146=0,0,IF(ISNA(MATCH($G146,Magento_products!$E$1:$E$1013,0))=TRUE,INDEX(Special_products!$A$1:$AL$748,MATCH($G146,Special_products!$E$1:$E$748,0),H$1),INDEX(Magento_products!$A$1:$AJ$1013,MATCH($G146,Magento_products!$E$1:$E$1013,0),H$1)))</f>
        <v>MPVSX</v>
      </c>
      <c r="I146" s="60" t="str">
        <f t="array" ref="I146">IF(G146=0,D146,IF(ISNA(MATCH($G146,Magento_products!$E$1:$E$1013,0))=TRUE,INDEX(Special_products!$A$1:$AL$748,MATCH($G146,Special_products!$E$1:$E$748,0),I$1),INDEX(Magento_products!$A$1:$AJ$1013,MATCH($G146,Magento_products!$E$1:$E$1013,0),I$1)))</f>
        <v>Varia Suit Exclusive</v>
      </c>
      <c r="J146" s="60" t="str">
        <f t="array" ref="J146">IF(G146=0,0,IF(ISNA(MATCH($G146,Magento_products!$E$1:$E$1013,0))=TRUE,INDEX(Special_products!$A$1:$AL$748,MATCH($G146,Special_products!$E$1:$E$748,0),J$1),INDEX(Magento_products!$A$1:$AJ$1013,MATCH($G146,Magento_products!$E$1:$E$1013,0),J$1)))</f>
        <v>MPVS</v>
      </c>
      <c r="K146" s="57" t="str">
        <f t="array" ref="K146">IF(ISNA(MATCH($J146,Group!$B$2:$B$100105,0))=TRUE,0,INDEX(Group!$A$2:$FZ$100105,MATCH($J146,Group!$B$2:$B$100105,0),K$1))</f>
        <v>Samus Varia Suit</v>
      </c>
      <c r="L146" s="60"/>
      <c r="M146" s="61" t="s">
        <v>1806</v>
      </c>
      <c r="N146" s="62">
        <f t="array" ref="N146">IF(ISNA(MATCH($H146,Magento_products!$B$2:$B$100105,0))=TRUE,0,INDEX(Magento_products!$A$2:$FZ$100105,MATCH($H146,Magento_products!$B$2:$B$100105,0),N$1))</f>
        <v>42500</v>
      </c>
      <c r="O146" s="62"/>
      <c r="P146" s="63">
        <f t="array" ref="P146">IF(ISNA(MATCH($G146,Magento_products!$E$1:$E$1013,0))=TRUE,INDEX(Special_products!$A$1:$AL$748,MATCH($G146,Special_products!$E$1:$E$748,0),P$1),INDEX(Magento_products!$A$1:$AJ$1013,MATCH($G146,Magento_products!$E$1:$E$1013,0),P$1))</f>
        <v>489.99</v>
      </c>
      <c r="Q146" s="64"/>
      <c r="R146" s="65">
        <f t="shared" si="27"/>
        <v>489.99</v>
      </c>
      <c r="S146" s="66"/>
      <c r="T146" s="66"/>
      <c r="U146" s="66"/>
      <c r="V146" s="66"/>
      <c r="W146" s="66"/>
      <c r="X146" s="66"/>
      <c r="Y146" s="66"/>
      <c r="Z146" s="66"/>
      <c r="AA146" s="66"/>
      <c r="AB146" s="66"/>
      <c r="AC146" s="66"/>
      <c r="AD146" s="66"/>
      <c r="AE146" s="66"/>
      <c r="AF146" s="66"/>
      <c r="AG146" s="66"/>
      <c r="AH146" s="66"/>
      <c r="AI146" s="67"/>
    </row>
    <row r="147" ht="11.25" customHeight="1">
      <c r="A147" s="54"/>
      <c r="B147" s="54"/>
      <c r="C147" s="55"/>
      <c r="D147" s="54"/>
      <c r="E147" s="57"/>
      <c r="F147" s="60"/>
      <c r="G147" s="59"/>
      <c r="H147" s="60"/>
      <c r="I147" s="60"/>
      <c r="J147" s="60"/>
      <c r="K147" s="57"/>
      <c r="L147" s="60"/>
      <c r="M147" s="61"/>
      <c r="N147" s="62"/>
      <c r="O147" s="62"/>
      <c r="P147" s="63"/>
      <c r="Q147" s="64"/>
      <c r="R147" s="65"/>
      <c r="S147" s="66"/>
      <c r="T147" s="66"/>
      <c r="U147" s="66"/>
      <c r="V147" s="66"/>
      <c r="W147" s="66"/>
      <c r="X147" s="66"/>
      <c r="Y147" s="66"/>
      <c r="Z147" s="66"/>
      <c r="AA147" s="66"/>
      <c r="AB147" s="66"/>
      <c r="AC147" s="66"/>
      <c r="AD147" s="66"/>
      <c r="AE147" s="66"/>
      <c r="AF147" s="66"/>
      <c r="AG147" s="66"/>
      <c r="AH147" s="66"/>
      <c r="AI147" s="67"/>
    </row>
    <row r="148" ht="11.25" customHeight="1">
      <c r="A148" s="54" t="s">
        <v>333</v>
      </c>
      <c r="B148" s="54" t="s">
        <v>181</v>
      </c>
      <c r="C148" s="55" t="s">
        <v>336</v>
      </c>
      <c r="D148" s="54" t="s">
        <v>1361</v>
      </c>
      <c r="E148" s="57"/>
      <c r="F148" s="60"/>
      <c r="G148" s="59">
        <v>50.0</v>
      </c>
      <c r="H148" s="60" t="str">
        <f t="array" ref="H148">IF(G148=0,0,IF(ISNA(MATCH($G148,Magento_products!$E$1:$E$1013,0))=TRUE,INDEX(Special_products!$A$1:$AL$748,MATCH($G148,Special_products!$E$1:$E$748,0),H$1),INDEX(Magento_products!$A$1:$AJ$1013,MATCH($G148,Magento_products!$E$1:$E$1013,0),H$1)))</f>
        <v>F4FMMSHK</v>
      </c>
      <c r="I148" s="60" t="str">
        <f t="array" ref="I148">IF(G148=0,D148,IF(ISNA(MATCH($G148,Magento_products!$E$1:$E$1013,0))=TRUE,INDEX(Special_products!$A$1:$AL$748,MATCH($G148,Special_products!$E$1:$E$748,0),I$1),INDEX(Magento_products!$A$1:$AJ$1013,MATCH($G148,Magento_products!$E$1:$E$1013,0),I$1)))</f>
        <v>Sheik</v>
      </c>
      <c r="J148" s="60" t="str">
        <f t="array" ref="J148">IF(G148=0,0,IF(ISNA(MATCH($G148,Magento_products!$E$1:$E$1013,0))=TRUE,INDEX(Special_products!$A$1:$AL$748,MATCH($G148,Special_products!$E$1:$E$748,0),J$1),INDEX(Magento_products!$A$1:$AJ$1013,MATCH($G148,Magento_products!$E$1:$E$1013,0),J$1)))</f>
        <v>SHE</v>
      </c>
      <c r="K148" s="57">
        <f t="array" ref="K148">IF(ISNA(MATCH($J148,Group!$B$2:$B$100105,0))=TRUE,0,INDEX(Group!$A$2:$FZ$100105,MATCH($J148,Group!$B$2:$B$100105,0),K$1))</f>
        <v>0</v>
      </c>
      <c r="L148" s="60"/>
      <c r="M148" s="61" t="s">
        <v>1807</v>
      </c>
      <c r="N148" s="62" t="str">
        <f t="array" ref="N148">IF(ISNA(MATCH($H148,Magento_products!$B$2:$B$100105,0))=TRUE,0,INDEX(Magento_products!$A$2:$FZ$100105,MATCH($H148,Magento_products!$B$2:$B$100105,0),N$1))</f>
        <v/>
      </c>
      <c r="O148" s="62"/>
      <c r="P148" s="63">
        <f t="array" ref="P148">IF(ISNA(MATCH($G148,Magento_products!$E$1:$E$1013,0))=TRUE,INDEX(Special_products!$A$1:$AL$748,MATCH($G148,Special_products!$E$1:$E$748,0),P$1),INDEX(Magento_products!$A$1:$AJ$1013,MATCH($G148,Magento_products!$E$1:$E$1013,0),P$1))</f>
        <v>109.99</v>
      </c>
      <c r="Q148" s="64">
        <v>0.0</v>
      </c>
      <c r="R148" s="65">
        <f>IF(P148&gt;0,P148,Q148)</f>
        <v>109.99</v>
      </c>
      <c r="S148" s="66"/>
      <c r="T148" s="66"/>
      <c r="U148" s="66"/>
      <c r="V148" s="66"/>
      <c r="W148" s="66"/>
      <c r="X148" s="66"/>
      <c r="Y148" s="66"/>
      <c r="Z148" s="66"/>
      <c r="AA148" s="66"/>
      <c r="AB148" s="66"/>
      <c r="AC148" s="66"/>
      <c r="AD148" s="66"/>
      <c r="AE148" s="66"/>
      <c r="AF148" s="66"/>
      <c r="AG148" s="66"/>
      <c r="AH148" s="66"/>
      <c r="AI148" s="67"/>
    </row>
    <row r="149" ht="11.25" customHeight="1">
      <c r="A149" s="54"/>
      <c r="B149" s="54"/>
      <c r="C149" s="55"/>
      <c r="D149" s="54"/>
      <c r="E149" s="57"/>
      <c r="F149" s="60"/>
      <c r="G149" s="59"/>
      <c r="H149" s="60"/>
      <c r="I149" s="60"/>
      <c r="J149" s="60"/>
      <c r="K149" s="57"/>
      <c r="L149" s="60"/>
      <c r="M149" s="61"/>
      <c r="N149" s="62"/>
      <c r="O149" s="62"/>
      <c r="P149" s="63"/>
      <c r="Q149" s="64"/>
      <c r="R149" s="65"/>
      <c r="S149" s="66"/>
      <c r="T149" s="66"/>
      <c r="U149" s="66"/>
      <c r="V149" s="66"/>
      <c r="W149" s="66"/>
      <c r="X149" s="66"/>
      <c r="Y149" s="66"/>
      <c r="Z149" s="66"/>
      <c r="AA149" s="66"/>
      <c r="AB149" s="66"/>
      <c r="AC149" s="66"/>
      <c r="AD149" s="66"/>
      <c r="AE149" s="66"/>
      <c r="AF149" s="66"/>
      <c r="AG149" s="66"/>
      <c r="AH149" s="66"/>
      <c r="AI149" s="67"/>
    </row>
    <row r="150" ht="11.25" customHeight="1">
      <c r="A150" s="54" t="s">
        <v>333</v>
      </c>
      <c r="B150" s="54" t="s">
        <v>181</v>
      </c>
      <c r="C150" s="55" t="s">
        <v>336</v>
      </c>
      <c r="D150" s="54" t="s">
        <v>1378</v>
      </c>
      <c r="E150" s="57"/>
      <c r="F150" s="60"/>
      <c r="G150" s="59">
        <v>43.0</v>
      </c>
      <c r="H150" s="60" t="str">
        <f t="array" ref="H150">IF(G150=0,0,IF(ISNA(MATCH($G150,Magento_products!$E$1:$E$1013,0))=TRUE,INDEX(Special_products!$A$1:$AL$748,MATCH($G150,Special_products!$E$1:$E$748,0),H$1),INDEX(Magento_products!$A$1:$AJ$1013,MATCH($G150,Magento_products!$E$1:$E$1013,0),H$1)))</f>
        <v>F4FZELFDL</v>
      </c>
      <c r="I150" s="60" t="str">
        <f t="array" ref="I150">IF(G150=0,D150,IF(ISNA(MATCH($G150,Magento_products!$E$1:$E$1013,0))=TRUE,INDEX(Special_products!$A$1:$AL$748,MATCH($G150,Special_products!$E$1:$E$748,0),I$1),INDEX(Magento_products!$A$1:$AJ$1013,MATCH($G150,Magento_products!$E$1:$E$1013,0),I$1)))</f>
        <v>Fierce Deity Link</v>
      </c>
      <c r="J150" s="60" t="str">
        <f t="array" ref="J150">IF(G150=0,0,IF(ISNA(MATCH($G150,Magento_products!$E$1:$E$1013,0))=TRUE,INDEX(Special_products!$A$1:$AL$748,MATCH($G150,Special_products!$E$1:$E$748,0),J$1),INDEX(Magento_products!$A$1:$AJ$1013,MATCH($G150,Magento_products!$E$1:$E$1013,0),J$1)))</f>
        <v>FDL</v>
      </c>
      <c r="K150" s="57">
        <f t="array" ref="K150">IF(ISNA(MATCH($J150,Group!$B$2:$B$100105,0))=TRUE,0,INDEX(Group!$A$2:$FZ$100105,MATCH($J150,Group!$B$2:$B$100105,0),K$1))</f>
        <v>0</v>
      </c>
      <c r="L150" s="60"/>
      <c r="M150" s="61" t="s">
        <v>1808</v>
      </c>
      <c r="N150" s="62" t="str">
        <f t="array" ref="N150">IF(ISNA(MATCH($H150,Magento_products!$B$2:$B$100105,0))=TRUE,0,INDEX(Magento_products!$A$2:$FZ$100105,MATCH($H150,Magento_products!$B$2:$B$100105,0),N$1))</f>
        <v/>
      </c>
      <c r="O150" s="62"/>
      <c r="P150" s="63">
        <f t="array" ref="P150">IF(ISNA(MATCH($G150,Magento_products!$E$1:$E$1013,0))=TRUE,INDEX(Special_products!$A$1:$AL$748,MATCH($G150,Special_products!$E$1:$E$748,0),P$1),INDEX(Magento_products!$A$1:$AJ$1013,MATCH($G150,Magento_products!$E$1:$E$1013,0),P$1))</f>
        <v>129.99</v>
      </c>
      <c r="Q150" s="64">
        <v>0.0</v>
      </c>
      <c r="R150" s="65">
        <f>IF(P150&gt;0,P150,Q150)</f>
        <v>129.99</v>
      </c>
      <c r="S150" s="66"/>
      <c r="T150" s="66"/>
      <c r="U150" s="66"/>
      <c r="V150" s="66"/>
      <c r="W150" s="66"/>
      <c r="X150" s="66"/>
      <c r="Y150" s="66"/>
      <c r="Z150" s="66"/>
      <c r="AA150" s="66"/>
      <c r="AB150" s="66"/>
      <c r="AC150" s="66"/>
      <c r="AD150" s="66"/>
      <c r="AE150" s="66"/>
      <c r="AF150" s="66"/>
      <c r="AG150" s="66"/>
      <c r="AH150" s="66"/>
      <c r="AI150" s="67"/>
    </row>
    <row r="151" ht="11.25" customHeight="1">
      <c r="A151" s="54"/>
      <c r="B151" s="54"/>
      <c r="C151" s="55"/>
      <c r="D151" s="54"/>
      <c r="E151" s="57"/>
      <c r="F151" s="60"/>
      <c r="G151" s="59"/>
      <c r="H151" s="60"/>
      <c r="I151" s="60"/>
      <c r="J151" s="60"/>
      <c r="K151" s="57"/>
      <c r="L151" s="60"/>
      <c r="M151" s="61"/>
      <c r="N151" s="62"/>
      <c r="O151" s="62"/>
      <c r="P151" s="63"/>
      <c r="Q151" s="64"/>
      <c r="R151" s="65"/>
      <c r="S151" s="66"/>
      <c r="T151" s="66"/>
      <c r="U151" s="66"/>
      <c r="V151" s="66"/>
      <c r="W151" s="66"/>
      <c r="X151" s="66"/>
      <c r="Y151" s="66"/>
      <c r="Z151" s="66"/>
      <c r="AA151" s="66"/>
      <c r="AB151" s="66"/>
      <c r="AC151" s="66"/>
      <c r="AD151" s="66"/>
      <c r="AE151" s="66"/>
      <c r="AF151" s="66"/>
      <c r="AG151" s="66"/>
      <c r="AH151" s="66"/>
      <c r="AI151" s="67"/>
    </row>
    <row r="152" ht="11.25" customHeight="1">
      <c r="A152" s="54" t="s">
        <v>333</v>
      </c>
      <c r="B152" s="54" t="s">
        <v>181</v>
      </c>
      <c r="C152" s="55" t="s">
        <v>336</v>
      </c>
      <c r="D152" s="54" t="s">
        <v>1318</v>
      </c>
      <c r="E152" s="57"/>
      <c r="F152" s="60"/>
      <c r="G152" s="59">
        <v>76.0</v>
      </c>
      <c r="H152" s="60" t="str">
        <f t="array" ref="H152">IF(G152=0,0,IF(ISNA(MATCH($G152,Magento_products!$E$1:$E$1013,0))=TRUE,INDEX(Special_products!$A$1:$AL$748,MATCH($G152,Special_products!$E$1:$E$748,0),H$1),INDEX(Magento_products!$A$1:$AJ$1013,MATCH($G152,Magento_products!$E$1:$E$1013,0),H$1)))</f>
        <v>ZTPZX</v>
      </c>
      <c r="I152" s="60" t="str">
        <f t="array" ref="I152">IF(G152=0,D152,IF(ISNA(MATCH($G152,Magento_products!$E$1:$E$1013,0))=TRUE,INDEX(Special_products!$A$1:$AL$748,MATCH($G152,Special_products!$E$1:$E$748,0),I$1),INDEX(Magento_products!$A$1:$AJ$1013,MATCH($G152,Magento_products!$E$1:$E$1013,0),I$1)))</f>
        <v>Zant Exclusive</v>
      </c>
      <c r="J152" s="60" t="str">
        <f t="array" ref="J152">IF(G152=0,0,IF(ISNA(MATCH($G152,Magento_products!$E$1:$E$1013,0))=TRUE,INDEX(Special_products!$A$1:$AL$748,MATCH($G152,Special_products!$E$1:$E$748,0),J$1),INDEX(Magento_products!$A$1:$AJ$1013,MATCH($G152,Magento_products!$E$1:$E$1013,0),J$1)))</f>
        <v>ZAN</v>
      </c>
      <c r="K152" s="57">
        <f t="array" ref="K152">IF(ISNA(MATCH($J152,Group!$B$2:$B$100105,0))=TRUE,0,INDEX(Group!$A$2:$FZ$100105,MATCH($J152,Group!$B$2:$B$100105,0),K$1))</f>
        <v>0</v>
      </c>
      <c r="L152" s="60"/>
      <c r="M152" s="61" t="s">
        <v>1809</v>
      </c>
      <c r="N152" s="62" t="str">
        <f t="array" ref="N152">IF(ISNA(MATCH($H152,Magento_products!$B$2:$B$100105,0))=TRUE,0,INDEX(Magento_products!$A$2:$FZ$100105,MATCH($H152,Magento_products!$B$2:$B$100105,0),N$1))</f>
        <v/>
      </c>
      <c r="O152" s="62"/>
      <c r="P152" s="63">
        <f t="array" ref="P152">IF(ISNA(MATCH($G152,Magento_products!$E$1:$E$1013,0))=TRUE,INDEX(Special_products!$A$1:$AL$748,MATCH($G152,Special_products!$E$1:$E$748,0),P$1),INDEX(Magento_products!$A$1:$AJ$1013,MATCH($G152,Magento_products!$E$1:$E$1013,0),P$1))</f>
        <v>349.99</v>
      </c>
      <c r="Q152" s="64">
        <v>0.0</v>
      </c>
      <c r="R152" s="65">
        <f>IF(P152&gt;0,P152,Q152)</f>
        <v>349.99</v>
      </c>
      <c r="S152" s="66"/>
      <c r="T152" s="66"/>
      <c r="U152" s="66"/>
      <c r="V152" s="66"/>
      <c r="W152" s="66"/>
      <c r="X152" s="66"/>
      <c r="Y152" s="66"/>
      <c r="Z152" s="66"/>
      <c r="AA152" s="66"/>
      <c r="AB152" s="66"/>
      <c r="AC152" s="66"/>
      <c r="AD152" s="66"/>
      <c r="AE152" s="66"/>
      <c r="AF152" s="66"/>
      <c r="AG152" s="66"/>
      <c r="AH152" s="66"/>
      <c r="AI152" s="67"/>
    </row>
    <row r="153" ht="11.25" customHeight="1">
      <c r="A153" s="54"/>
      <c r="B153" s="54"/>
      <c r="C153" s="55"/>
      <c r="D153" s="54"/>
      <c r="E153" s="57"/>
      <c r="F153" s="60"/>
      <c r="G153" s="59"/>
      <c r="H153" s="60"/>
      <c r="I153" s="60"/>
      <c r="J153" s="60"/>
      <c r="K153" s="57"/>
      <c r="L153" s="60"/>
      <c r="M153" s="61"/>
      <c r="N153" s="62"/>
      <c r="O153" s="62"/>
      <c r="P153" s="63"/>
      <c r="Q153" s="64"/>
      <c r="R153" s="65"/>
      <c r="S153" s="66"/>
      <c r="T153" s="66"/>
      <c r="U153" s="66"/>
      <c r="V153" s="66"/>
      <c r="W153" s="66"/>
      <c r="X153" s="66"/>
      <c r="Y153" s="66"/>
      <c r="Z153" s="66"/>
      <c r="AA153" s="66"/>
      <c r="AB153" s="66"/>
      <c r="AC153" s="66"/>
      <c r="AD153" s="66"/>
      <c r="AE153" s="66"/>
      <c r="AF153" s="66"/>
      <c r="AG153" s="66"/>
      <c r="AH153" s="66"/>
      <c r="AI153" s="67"/>
    </row>
    <row r="154" ht="11.25" customHeight="1">
      <c r="A154" s="54" t="s">
        <v>333</v>
      </c>
      <c r="B154" s="54" t="s">
        <v>181</v>
      </c>
      <c r="C154" s="55" t="s">
        <v>336</v>
      </c>
      <c r="D154" s="54" t="s">
        <v>1372</v>
      </c>
      <c r="E154" s="57"/>
      <c r="F154" s="60"/>
      <c r="G154" s="59">
        <v>46.0</v>
      </c>
      <c r="H154" s="60" t="str">
        <f t="array" ref="H154">IF(G154=0,0,IF(ISNA(MATCH($G154,Magento_products!$E$1:$E$1013,0))=TRUE,INDEX(Special_products!$A$1:$AL$748,MATCH($G154,Special_products!$E$1:$E$748,0),H$1),INDEX(Magento_products!$A$1:$AJ$1013,MATCH($G154,Magento_products!$E$1:$E$1013,0),H$1)))</f>
        <v>F4FZELSKD</v>
      </c>
      <c r="I154" s="60" t="str">
        <f t="array" ref="I154">IF(G154=0,D154,IF(ISNA(MATCH($G154,Magento_products!$E$1:$E$1013,0))=TRUE,INDEX(Special_products!$A$1:$AL$748,MATCH($G154,Special_products!$E$1:$E$748,0),I$1),INDEX(Magento_products!$A$1:$AJ$1013,MATCH($G154,Magento_products!$E$1:$E$1013,0),I$1)))</f>
        <v>Skull Kid</v>
      </c>
      <c r="J154" s="60" t="str">
        <f t="array" ref="J154">IF(G154=0,0,IF(ISNA(MATCH($G154,Magento_products!$E$1:$E$1013,0))=TRUE,INDEX(Special_products!$A$1:$AL$748,MATCH($G154,Special_products!$E$1:$E$748,0),J$1),INDEX(Magento_products!$A$1:$AJ$1013,MATCH($G154,Magento_products!$E$1:$E$1013,0),J$1)))</f>
        <v>SKU</v>
      </c>
      <c r="K154" s="57">
        <f t="array" ref="K154">IF(ISNA(MATCH($J154,Group!$B$2:$B$100105,0))=TRUE,0,INDEX(Group!$A$2:$FZ$100105,MATCH($J154,Group!$B$2:$B$100105,0),K$1))</f>
        <v>0</v>
      </c>
      <c r="L154" s="60"/>
      <c r="M154" s="61" t="s">
        <v>1810</v>
      </c>
      <c r="N154" s="62">
        <f t="array" ref="N154">IF(ISNA(MATCH($H154,Magento_products!$B$2:$B$100105,0))=TRUE,0,INDEX(Magento_products!$A$2:$FZ$100105,MATCH($H154,Magento_products!$B$2:$B$100105,0),N$1))</f>
        <v>39083</v>
      </c>
      <c r="O154" s="62"/>
      <c r="P154" s="63">
        <f t="array" ref="P154">IF(ISNA(MATCH($G154,Magento_products!$E$1:$E$1013,0))=TRUE,INDEX(Special_products!$A$1:$AL$748,MATCH($G154,Special_products!$E$1:$E$748,0),P$1),INDEX(Magento_products!$A$1:$AJ$1013,MATCH($G154,Magento_products!$E$1:$E$1013,0),P$1))</f>
        <v>99.99</v>
      </c>
      <c r="Q154" s="64"/>
      <c r="R154" s="65">
        <f>IF(P154&gt;0,P154,Q154)</f>
        <v>99.99</v>
      </c>
      <c r="S154" s="66"/>
      <c r="T154" s="66"/>
      <c r="U154" s="66"/>
      <c r="V154" s="66"/>
      <c r="W154" s="66"/>
      <c r="X154" s="66"/>
      <c r="Y154" s="66"/>
      <c r="Z154" s="66"/>
      <c r="AA154" s="66"/>
      <c r="AB154" s="66"/>
      <c r="AC154" s="66"/>
      <c r="AD154" s="66"/>
      <c r="AE154" s="66"/>
      <c r="AF154" s="66"/>
      <c r="AG154" s="66"/>
      <c r="AH154" s="66"/>
      <c r="AI154" s="67"/>
    </row>
    <row r="155" ht="11.25" customHeight="1">
      <c r="A155" s="54"/>
      <c r="B155" s="54"/>
      <c r="C155" s="55"/>
      <c r="D155" s="54"/>
      <c r="E155" s="57"/>
      <c r="F155" s="60"/>
      <c r="G155" s="59"/>
      <c r="H155" s="60"/>
      <c r="I155" s="60"/>
      <c r="J155" s="60"/>
      <c r="K155" s="57"/>
      <c r="L155" s="60"/>
      <c r="M155" s="61"/>
      <c r="N155" s="62"/>
      <c r="O155" s="62"/>
      <c r="P155" s="63"/>
      <c r="Q155" s="64"/>
      <c r="R155" s="65"/>
      <c r="S155" s="66"/>
      <c r="T155" s="66"/>
      <c r="U155" s="66"/>
      <c r="V155" s="66"/>
      <c r="W155" s="66"/>
      <c r="X155" s="66"/>
      <c r="Y155" s="66"/>
      <c r="Z155" s="66"/>
      <c r="AA155" s="66"/>
      <c r="AB155" s="66"/>
      <c r="AC155" s="66"/>
      <c r="AD155" s="66"/>
      <c r="AE155" s="66"/>
      <c r="AF155" s="66"/>
      <c r="AG155" s="66"/>
      <c r="AH155" s="66"/>
      <c r="AI155" s="67"/>
    </row>
    <row r="156" ht="11.25" customHeight="1">
      <c r="A156" s="54" t="s">
        <v>333</v>
      </c>
      <c r="B156" s="54" t="s">
        <v>181</v>
      </c>
      <c r="C156" s="55" t="s">
        <v>336</v>
      </c>
      <c r="D156" s="54" t="s">
        <v>1368</v>
      </c>
      <c r="E156" s="57"/>
      <c r="F156" s="60"/>
      <c r="G156" s="59">
        <v>48.0</v>
      </c>
      <c r="H156" s="60" t="str">
        <f t="array" ref="H156">IF(G156=0,0,IF(ISNA(MATCH($G156,Magento_products!$E$1:$E$1013,0))=TRUE,INDEX(Special_products!$A$1:$AL$748,MATCH($G156,Special_products!$E$1:$E$748,0),H$1),INDEX(Magento_products!$A$1:$AJ$1013,MATCH($G156,Magento_products!$E$1:$E$1013,0),H$1)))</f>
        <v>ZELOOTLNK</v>
      </c>
      <c r="I156" s="60" t="str">
        <f t="array" ref="I156">IF(G156=0,D156,IF(ISNA(MATCH($G156,Magento_products!$E$1:$E$1013,0))=TRUE,INDEX(Special_products!$A$1:$AL$748,MATCH($G156,Special_products!$E$1:$E$748,0),I$1),INDEX(Magento_products!$A$1:$AJ$1013,MATCH($G156,Magento_products!$E$1:$E$1013,0),I$1)))</f>
        <v>Ocarina of Time Link</v>
      </c>
      <c r="J156" s="60" t="str">
        <f t="array" ref="J156">IF(G156=0,0,IF(ISNA(MATCH($G156,Magento_products!$E$1:$E$1013,0))=TRUE,INDEX(Special_products!$A$1:$AL$748,MATCH($G156,Special_products!$E$1:$E$748,0),J$1),INDEX(Magento_products!$A$1:$AJ$1013,MATCH($G156,Magento_products!$E$1:$E$1013,0),J$1)))</f>
        <v>LOOT</v>
      </c>
      <c r="K156" s="57">
        <f t="array" ref="K156">IF(ISNA(MATCH($J156,Group!$B$2:$B$100105,0))=TRUE,0,INDEX(Group!$A$2:$FZ$100105,MATCH($J156,Group!$B$2:$B$100105,0),K$1))</f>
        <v>0</v>
      </c>
      <c r="L156" s="60"/>
      <c r="M156" s="61" t="s">
        <v>1811</v>
      </c>
      <c r="N156" s="62">
        <f t="array" ref="N156">IF(ISNA(MATCH($H156,Magento_products!$B$2:$B$100105,0))=TRUE,0,INDEX(Magento_products!$A$2:$FZ$100105,MATCH($H156,Magento_products!$B$2:$B$100105,0),N$1))</f>
        <v>39083</v>
      </c>
      <c r="O156" s="62"/>
      <c r="P156" s="63">
        <f t="array" ref="P156">IF(ISNA(MATCH($G156,Magento_products!$E$1:$E$1013,0))=TRUE,INDEX(Special_products!$A$1:$AL$748,MATCH($G156,Special_products!$E$1:$E$748,0),P$1),INDEX(Magento_products!$A$1:$AJ$1013,MATCH($G156,Magento_products!$E$1:$E$1013,0),P$1))</f>
        <v>109.99</v>
      </c>
      <c r="Q156" s="64"/>
      <c r="R156" s="65">
        <f t="shared" ref="R156:R158" si="28">IF(P156&gt;0,P156,Q156)</f>
        <v>109.99</v>
      </c>
      <c r="S156" s="66"/>
      <c r="T156" s="66"/>
      <c r="U156" s="66"/>
      <c r="V156" s="66"/>
      <c r="W156" s="66"/>
      <c r="X156" s="66"/>
      <c r="Y156" s="66"/>
      <c r="Z156" s="66"/>
      <c r="AA156" s="66"/>
      <c r="AB156" s="66"/>
      <c r="AC156" s="66"/>
      <c r="AD156" s="66"/>
      <c r="AE156" s="66"/>
      <c r="AF156" s="66"/>
      <c r="AG156" s="66"/>
      <c r="AH156" s="66"/>
      <c r="AI156" s="67"/>
    </row>
    <row r="157" ht="11.25" customHeight="1">
      <c r="A157" s="54" t="s">
        <v>333</v>
      </c>
      <c r="B157" s="54" t="s">
        <v>181</v>
      </c>
      <c r="C157" s="55" t="s">
        <v>336</v>
      </c>
      <c r="D157" s="54" t="s">
        <v>1364</v>
      </c>
      <c r="E157" s="57"/>
      <c r="F157" s="60"/>
      <c r="G157" s="59">
        <v>49.0</v>
      </c>
      <c r="H157" s="60" t="str">
        <f t="array" ref="H157">IF(G157=0,0,IF(ISNA(MATCH($G157,Magento_products!$E$1:$E$1013,0))=TRUE,INDEX(Special_products!$A$1:$AL$748,MATCH($G157,Special_products!$E$1:$E$748,0),H$1),INDEX(Magento_products!$A$1:$AJ$1013,MATCH($G157,Magento_products!$E$1:$E$1013,0),H$1)))</f>
        <v>F4FMPEZS</v>
      </c>
      <c r="I157" s="60" t="str">
        <f t="array" ref="I157">IF(G157=0,D157,IF(ISNA(MATCH($G157,Magento_products!$E$1:$E$1013,0))=TRUE,INDEX(Special_products!$A$1:$AL$748,MATCH($G157,Special_products!$E$1:$E$748,0),I$1),INDEX(Magento_products!$A$1:$AJ$1013,MATCH($G157,Magento_products!$E$1:$E$1013,0),I$1)))</f>
        <v>Zero Suit Samus</v>
      </c>
      <c r="J157" s="60" t="str">
        <f t="array" ref="J157">IF(G157=0,0,IF(ISNA(MATCH($G157,Magento_products!$E$1:$E$1013,0))=TRUE,INDEX(Special_products!$A$1:$AL$748,MATCH($G157,Special_products!$E$1:$E$748,0),J$1),INDEX(Magento_products!$A$1:$AJ$1013,MATCH($G157,Magento_products!$E$1:$E$1013,0),J$1)))</f>
        <v>ZEO</v>
      </c>
      <c r="K157" s="57">
        <f t="array" ref="K157">IF(ISNA(MATCH($J157,Group!$B$2:$B$100105,0))=TRUE,0,INDEX(Group!$A$2:$FZ$100105,MATCH($J157,Group!$B$2:$B$100105,0),K$1))</f>
        <v>0</v>
      </c>
      <c r="L157" s="60"/>
      <c r="M157" s="61" t="s">
        <v>1812</v>
      </c>
      <c r="N157" s="62">
        <f t="array" ref="N157">IF(ISNA(MATCH($H157,Magento_products!$B$2:$B$100105,0))=TRUE,0,INDEX(Magento_products!$A$2:$FZ$100105,MATCH($H157,Magento_products!$B$2:$B$100105,0),N$1))</f>
        <v>39597</v>
      </c>
      <c r="O157" s="62"/>
      <c r="P157" s="63">
        <f t="array" ref="P157">IF(ISNA(MATCH($G157,Magento_products!$E$1:$E$1013,0))=TRUE,INDEX(Special_products!$A$1:$AL$748,MATCH($G157,Special_products!$E$1:$E$748,0),P$1),INDEX(Magento_products!$A$1:$AJ$1013,MATCH($G157,Magento_products!$E$1:$E$1013,0),P$1))</f>
        <v>109.99</v>
      </c>
      <c r="Q157" s="64"/>
      <c r="R157" s="65">
        <f t="shared" si="28"/>
        <v>109.99</v>
      </c>
      <c r="S157" s="66"/>
      <c r="T157" s="66"/>
      <c r="U157" s="66"/>
      <c r="V157" s="66"/>
      <c r="W157" s="66"/>
      <c r="X157" s="66"/>
      <c r="Y157" s="66"/>
      <c r="Z157" s="66"/>
      <c r="AA157" s="66"/>
      <c r="AB157" s="66"/>
      <c r="AC157" s="66"/>
      <c r="AD157" s="66"/>
      <c r="AE157" s="66"/>
      <c r="AF157" s="66"/>
      <c r="AG157" s="66"/>
      <c r="AH157" s="66"/>
      <c r="AI157" s="67"/>
    </row>
    <row r="158" ht="11.25" customHeight="1">
      <c r="A158" s="54" t="s">
        <v>333</v>
      </c>
      <c r="B158" s="54" t="s">
        <v>181</v>
      </c>
      <c r="C158" s="55" t="s">
        <v>336</v>
      </c>
      <c r="D158" s="54" t="s">
        <v>1364</v>
      </c>
      <c r="E158" s="57"/>
      <c r="F158" s="60"/>
      <c r="G158" s="59">
        <v>65.0</v>
      </c>
      <c r="H158" s="60" t="str">
        <f t="array" ref="H158">IF(G158=0,0,IF(ISNA(MATCH($G158,Magento_products!$E$1:$E$1013,0))=TRUE,INDEX(Special_products!$A$1:$AL$748,MATCH($G158,Special_products!$E$1:$E$748,0),H$1),INDEX(Magento_products!$A$1:$AJ$1013,MATCH($G158,Magento_products!$E$1:$E$1013,0),H$1)))</f>
        <v>F4FMPEZSX</v>
      </c>
      <c r="I158" s="60" t="str">
        <f t="array" ref="I158">IF(G158=0,D158,IF(ISNA(MATCH($G158,Magento_products!$E$1:$E$1013,0))=TRUE,INDEX(Special_products!$A$1:$AL$748,MATCH($G158,Special_products!$E$1:$E$748,0),I$1),INDEX(Magento_products!$A$1:$AJ$1013,MATCH($G158,Magento_products!$E$1:$E$1013,0),I$1)))</f>
        <v>Zero Suit Samus Exclusive</v>
      </c>
      <c r="J158" s="60" t="str">
        <f t="array" ref="J158">IF(G158=0,0,IF(ISNA(MATCH($G158,Magento_products!$E$1:$E$1013,0))=TRUE,INDEX(Special_products!$A$1:$AL$748,MATCH($G158,Special_products!$E$1:$E$748,0),J$1),INDEX(Magento_products!$A$1:$AJ$1013,MATCH($G158,Magento_products!$E$1:$E$1013,0),J$1)))</f>
        <v>ZEO</v>
      </c>
      <c r="K158" s="57">
        <f t="array" ref="K158">IF(ISNA(MATCH($J158,Group!$B$2:$B$100105,0))=TRUE,0,INDEX(Group!$A$2:$FZ$100105,MATCH($J158,Group!$B$2:$B$100105,0),K$1))</f>
        <v>0</v>
      </c>
      <c r="L158" s="60"/>
      <c r="M158" s="61" t="s">
        <v>1813</v>
      </c>
      <c r="N158" s="62">
        <f t="array" ref="N158">IF(ISNA(MATCH($H158,Magento_products!$B$2:$B$100105,0))=TRUE,0,INDEX(Magento_products!$A$2:$FZ$100105,MATCH($H158,Magento_products!$B$2:$B$100105,0),N$1))</f>
        <v>39597</v>
      </c>
      <c r="O158" s="62"/>
      <c r="P158" s="63">
        <f t="array" ref="P158">IF(ISNA(MATCH($G158,Magento_products!$E$1:$E$1013,0))=TRUE,INDEX(Special_products!$A$1:$AL$748,MATCH($G158,Special_products!$E$1:$E$748,0),P$1),INDEX(Magento_products!$A$1:$AJ$1013,MATCH($G158,Magento_products!$E$1:$E$1013,0),P$1))</f>
        <v>134.99</v>
      </c>
      <c r="Q158" s="64"/>
      <c r="R158" s="65">
        <f t="shared" si="28"/>
        <v>134.99</v>
      </c>
      <c r="S158" s="66"/>
      <c r="T158" s="66"/>
      <c r="U158" s="66"/>
      <c r="V158" s="66"/>
      <c r="W158" s="66"/>
      <c r="X158" s="66"/>
      <c r="Y158" s="66"/>
      <c r="Z158" s="66"/>
      <c r="AA158" s="66"/>
      <c r="AB158" s="66"/>
      <c r="AC158" s="66"/>
      <c r="AD158" s="66"/>
      <c r="AE158" s="66"/>
      <c r="AF158" s="66"/>
      <c r="AG158" s="66"/>
      <c r="AH158" s="66"/>
      <c r="AI158" s="67"/>
    </row>
    <row r="159" ht="11.25" customHeight="1">
      <c r="A159" s="54"/>
      <c r="B159" s="54"/>
      <c r="C159" s="55"/>
      <c r="D159" s="54"/>
      <c r="E159" s="57"/>
      <c r="F159" s="60"/>
      <c r="G159" s="59"/>
      <c r="H159" s="60"/>
      <c r="I159" s="60"/>
      <c r="J159" s="60"/>
      <c r="K159" s="57"/>
      <c r="L159" s="60"/>
      <c r="M159" s="61"/>
      <c r="N159" s="62"/>
      <c r="O159" s="62"/>
      <c r="P159" s="63"/>
      <c r="Q159" s="64"/>
      <c r="R159" s="65"/>
      <c r="S159" s="66"/>
      <c r="T159" s="66"/>
      <c r="U159" s="66"/>
      <c r="V159" s="66"/>
      <c r="W159" s="66"/>
      <c r="X159" s="66"/>
      <c r="Y159" s="66"/>
      <c r="Z159" s="66"/>
      <c r="AA159" s="66"/>
      <c r="AB159" s="66"/>
      <c r="AC159" s="66"/>
      <c r="AD159" s="66"/>
      <c r="AE159" s="66"/>
      <c r="AF159" s="66"/>
      <c r="AG159" s="66"/>
      <c r="AH159" s="66"/>
      <c r="AI159" s="67"/>
    </row>
    <row r="160" ht="11.25" customHeight="1">
      <c r="A160" s="54" t="s">
        <v>333</v>
      </c>
      <c r="B160" s="54" t="s">
        <v>181</v>
      </c>
      <c r="C160" s="55" t="s">
        <v>336</v>
      </c>
      <c r="D160" s="54" t="s">
        <v>1814</v>
      </c>
      <c r="E160" s="57"/>
      <c r="F160" s="60"/>
      <c r="G160" s="59">
        <v>72.0</v>
      </c>
      <c r="H160" s="60" t="str">
        <f t="array" ref="H160">IF(G160=0,0,IF(ISNA(MATCH($G160,Magento_products!$E$1:$E$1013,0))=TRUE,INDEX(Special_products!$A$1:$AL$748,MATCH($G160,Special_products!$E$1:$E$748,0),H$1),INDEX(Magento_products!$A$1:$AJ$1013,MATCH($G160,Magento_products!$E$1:$E$1013,0),H$1)))</f>
        <v>ZOOTGL</v>
      </c>
      <c r="I160" s="60" t="str">
        <f t="array" ref="I160">IF(G160=0,D160,IF(ISNA(MATCH($G160,Magento_products!$E$1:$E$1013,0))=TRUE,INDEX(Special_products!$A$1:$AL$748,MATCH($G160,Special_products!$E$1:$E$748,0),I$1),INDEX(Magento_products!$A$1:$AJ$1013,MATCH($G160,Magento_products!$E$1:$E$1013,0),I$1)))</f>
        <v>Goron Tunic Link</v>
      </c>
      <c r="J160" s="60" t="str">
        <f t="array" ref="J160">IF(G160=0,0,IF(ISNA(MATCH($G160,Magento_products!$E$1:$E$1013,0))=TRUE,INDEX(Special_products!$A$1:$AL$748,MATCH($G160,Special_products!$E$1:$E$748,0),J$1),INDEX(Magento_products!$A$1:$AJ$1013,MATCH($G160,Magento_products!$E$1:$E$1013,0),J$1)))</f>
        <v>LGOR</v>
      </c>
      <c r="K160" s="57">
        <f t="array" ref="K160">IF(ISNA(MATCH($J160,Group!$B$2:$B$100105,0))=TRUE,0,INDEX(Group!$A$2:$FZ$100105,MATCH($J160,Group!$B$2:$B$100105,0),K$1))</f>
        <v>0</v>
      </c>
      <c r="L160" s="60"/>
      <c r="M160" s="61" t="s">
        <v>1815</v>
      </c>
      <c r="N160" s="62">
        <f t="array" ref="N160">IF(ISNA(MATCH($H160,Magento_products!$B$2:$B$100105,0))=TRUE,0,INDEX(Magento_products!$A$2:$FZ$100105,MATCH($H160,Magento_products!$B$2:$B$100105,0),N$1))</f>
        <v>40061</v>
      </c>
      <c r="O160" s="62"/>
      <c r="P160" s="63">
        <f t="array" ref="P160">IF(ISNA(MATCH($G160,Magento_products!$E$1:$E$1013,0))=TRUE,INDEX(Special_products!$A$1:$AL$748,MATCH($G160,Special_products!$E$1:$E$748,0),P$1),INDEX(Magento_products!$A$1:$AJ$1013,MATCH($G160,Magento_products!$E$1:$E$1013,0),P$1))</f>
        <v>109.99</v>
      </c>
      <c r="Q160" s="64"/>
      <c r="R160" s="65">
        <f t="shared" ref="R160:R161" si="29">IF(P160&gt;0,P160,Q160)</f>
        <v>109.99</v>
      </c>
      <c r="S160" s="66"/>
      <c r="T160" s="66"/>
      <c r="U160" s="66"/>
      <c r="V160" s="66"/>
      <c r="W160" s="66"/>
      <c r="X160" s="66"/>
      <c r="Y160" s="66"/>
      <c r="Z160" s="66"/>
      <c r="AA160" s="66"/>
      <c r="AB160" s="66"/>
      <c r="AC160" s="66"/>
      <c r="AD160" s="66"/>
      <c r="AE160" s="66"/>
      <c r="AF160" s="66"/>
      <c r="AG160" s="66"/>
      <c r="AH160" s="66"/>
      <c r="AI160" s="67"/>
    </row>
    <row r="161" ht="11.25" customHeight="1">
      <c r="A161" s="54" t="s">
        <v>333</v>
      </c>
      <c r="B161" s="54" t="s">
        <v>181</v>
      </c>
      <c r="C161" s="55" t="s">
        <v>336</v>
      </c>
      <c r="D161" s="54" t="s">
        <v>1816</v>
      </c>
      <c r="E161" s="57"/>
      <c r="F161" s="60"/>
      <c r="G161" s="59">
        <v>73.0</v>
      </c>
      <c r="H161" s="60" t="str">
        <f t="array" ref="H161">IF(G161=0,0,IF(ISNA(MATCH($G161,Magento_products!$E$1:$E$1013,0))=TRUE,INDEX(Special_products!$A$1:$AL$748,MATCH($G161,Special_products!$E$1:$E$748,0),H$1),INDEX(Magento_products!$A$1:$AJ$1013,MATCH($G161,Magento_products!$E$1:$E$1013,0),H$1)))</f>
        <v>ZOOTZL</v>
      </c>
      <c r="I161" s="60" t="str">
        <f t="array" ref="I161">IF(G161=0,D161,IF(ISNA(MATCH($G161,Magento_products!$E$1:$E$1013,0))=TRUE,INDEX(Special_products!$A$1:$AL$748,MATCH($G161,Special_products!$E$1:$E$748,0),I$1),INDEX(Magento_products!$A$1:$AJ$1013,MATCH($G161,Magento_products!$E$1:$E$1013,0),I$1)))</f>
        <v>Zora Tunic Link</v>
      </c>
      <c r="J161" s="60" t="str">
        <f t="array" ref="J161">IF(G161=0,0,IF(ISNA(MATCH($G161,Magento_products!$E$1:$E$1013,0))=TRUE,INDEX(Special_products!$A$1:$AL$748,MATCH($G161,Special_products!$E$1:$E$748,0),J$1),INDEX(Magento_products!$A$1:$AJ$1013,MATCH($G161,Magento_products!$E$1:$E$1013,0),J$1)))</f>
        <v>LZOR</v>
      </c>
      <c r="K161" s="57">
        <f t="array" ref="K161">IF(ISNA(MATCH($J161,Group!$B$2:$B$100105,0))=TRUE,0,INDEX(Group!$A$2:$FZ$100105,MATCH($J161,Group!$B$2:$B$100105,0),K$1))</f>
        <v>0</v>
      </c>
      <c r="L161" s="60"/>
      <c r="M161" s="61" t="s">
        <v>1817</v>
      </c>
      <c r="N161" s="62">
        <f t="array" ref="N161">IF(ISNA(MATCH($H161,Magento_products!$B$2:$B$100105,0))=TRUE,0,INDEX(Magento_products!$A$2:$FZ$100105,MATCH($H161,Magento_products!$B$2:$B$100105,0),N$1))</f>
        <v>40061</v>
      </c>
      <c r="O161" s="62"/>
      <c r="P161" s="63">
        <f t="array" ref="P161">IF(ISNA(MATCH($G161,Magento_products!$E$1:$E$1013,0))=TRUE,INDEX(Special_products!$A$1:$AL$748,MATCH($G161,Special_products!$E$1:$E$748,0),P$1),INDEX(Magento_products!$A$1:$AJ$1013,MATCH($G161,Magento_products!$E$1:$E$1013,0),P$1))</f>
        <v>109.99</v>
      </c>
      <c r="Q161" s="64"/>
      <c r="R161" s="65">
        <f t="shared" si="29"/>
        <v>109.99</v>
      </c>
      <c r="S161" s="66"/>
      <c r="T161" s="66"/>
      <c r="U161" s="66"/>
      <c r="V161" s="66"/>
      <c r="W161" s="66"/>
      <c r="X161" s="66"/>
      <c r="Y161" s="66"/>
      <c r="Z161" s="66"/>
      <c r="AA161" s="66"/>
      <c r="AB161" s="66"/>
      <c r="AC161" s="66"/>
      <c r="AD161" s="66"/>
      <c r="AE161" s="66"/>
      <c r="AF161" s="66"/>
      <c r="AG161" s="66"/>
      <c r="AH161" s="66"/>
      <c r="AI161" s="67"/>
    </row>
    <row r="162" ht="11.25" customHeight="1">
      <c r="A162" s="54"/>
      <c r="B162" s="54"/>
      <c r="C162" s="55"/>
      <c r="D162" s="54"/>
      <c r="E162" s="57"/>
      <c r="F162" s="60"/>
      <c r="G162" s="59"/>
      <c r="H162" s="60"/>
      <c r="I162" s="60"/>
      <c r="J162" s="60"/>
      <c r="K162" s="57"/>
      <c r="L162" s="60"/>
      <c r="M162" s="61"/>
      <c r="N162" s="62"/>
      <c r="O162" s="62"/>
      <c r="P162" s="63"/>
      <c r="Q162" s="64"/>
      <c r="R162" s="65"/>
      <c r="S162" s="66"/>
      <c r="T162" s="66"/>
      <c r="U162" s="66"/>
      <c r="V162" s="66"/>
      <c r="W162" s="66"/>
      <c r="X162" s="66"/>
      <c r="Y162" s="66"/>
      <c r="Z162" s="66"/>
      <c r="AA162" s="66"/>
      <c r="AB162" s="66"/>
      <c r="AC162" s="66"/>
      <c r="AD162" s="66"/>
      <c r="AE162" s="66"/>
      <c r="AF162" s="66"/>
      <c r="AG162" s="66"/>
      <c r="AH162" s="66"/>
      <c r="AI162" s="67"/>
    </row>
    <row r="163" ht="11.25" customHeight="1">
      <c r="A163" s="54" t="s">
        <v>333</v>
      </c>
      <c r="B163" s="54" t="s">
        <v>181</v>
      </c>
      <c r="C163" s="55" t="s">
        <v>336</v>
      </c>
      <c r="D163" s="54" t="s">
        <v>1320</v>
      </c>
      <c r="E163" s="57"/>
      <c r="F163" s="60"/>
      <c r="G163" s="59">
        <v>75.0</v>
      </c>
      <c r="H163" s="60" t="str">
        <f t="array" ref="H163">IF(G163=0,0,IF(ISNA(MATCH($G163,Magento_products!$E$1:$E$1013,0))=TRUE,INDEX(Special_products!$A$1:$AL$748,MATCH($G163,Special_products!$E$1:$E$748,0),H$1),INDEX(Magento_products!$A$1:$AJ$1013,MATCH($G163,Magento_products!$E$1:$E$1013,0),H$1)))</f>
        <v>ZTPZ</v>
      </c>
      <c r="I163" s="60" t="str">
        <f t="array" ref="I163">IF(G163=0,D163,IF(ISNA(MATCH($G163,Magento_products!$E$1:$E$1013,0))=TRUE,INDEX(Special_products!$A$1:$AL$748,MATCH($G163,Special_products!$E$1:$E$748,0),I$1),INDEX(Magento_products!$A$1:$AJ$1013,MATCH($G163,Magento_products!$E$1:$E$1013,0),I$1)))</f>
        <v>Zant</v>
      </c>
      <c r="J163" s="60" t="str">
        <f t="array" ref="J163">IF(G163=0,0,IF(ISNA(MATCH($G163,Magento_products!$E$1:$E$1013,0))=TRUE,INDEX(Special_products!$A$1:$AL$748,MATCH($G163,Special_products!$E$1:$E$748,0),J$1),INDEX(Magento_products!$A$1:$AJ$1013,MATCH($G163,Magento_products!$E$1:$E$1013,0),J$1)))</f>
        <v>ZAN</v>
      </c>
      <c r="K163" s="57">
        <f t="array" ref="K163">IF(ISNA(MATCH($J163,Group!$B$2:$B$100105,0))=TRUE,0,INDEX(Group!$A$2:$FZ$100105,MATCH($J163,Group!$B$2:$B$100105,0),K$1))</f>
        <v>0</v>
      </c>
      <c r="L163" s="60"/>
      <c r="M163" s="61" t="s">
        <v>1818</v>
      </c>
      <c r="N163" s="62">
        <f t="array" ref="N163">IF(ISNA(MATCH($H163,Magento_products!$B$2:$B$100105,0))=TRUE,0,INDEX(Magento_products!$A$2:$FZ$100105,MATCH($H163,Magento_products!$B$2:$B$100105,0),N$1))</f>
        <v>40070</v>
      </c>
      <c r="O163" s="62"/>
      <c r="P163" s="63">
        <f t="array" ref="P163">IF(ISNA(MATCH($G163,Magento_products!$E$1:$E$1013,0))=TRUE,INDEX(Special_products!$A$1:$AL$748,MATCH($G163,Special_products!$E$1:$E$748,0),P$1),INDEX(Magento_products!$A$1:$AJ$1013,MATCH($G163,Magento_products!$E$1:$E$1013,0),P$1))</f>
        <v>349.99</v>
      </c>
      <c r="Q163" s="64"/>
      <c r="R163" s="65">
        <f>IF(P163&gt;0,P163,Q163)</f>
        <v>349.99</v>
      </c>
      <c r="S163" s="66"/>
      <c r="T163" s="66"/>
      <c r="U163" s="66"/>
      <c r="V163" s="66"/>
      <c r="W163" s="66"/>
      <c r="X163" s="66"/>
      <c r="Y163" s="66"/>
      <c r="Z163" s="66"/>
      <c r="AA163" s="66"/>
      <c r="AB163" s="66"/>
      <c r="AC163" s="66"/>
      <c r="AD163" s="66"/>
      <c r="AE163" s="66"/>
      <c r="AF163" s="66"/>
      <c r="AG163" s="66"/>
      <c r="AH163" s="66"/>
      <c r="AI163" s="67"/>
    </row>
    <row r="164" ht="11.25" customHeight="1">
      <c r="A164" s="54"/>
      <c r="B164" s="54"/>
      <c r="C164" s="55"/>
      <c r="D164" s="54"/>
      <c r="E164" s="57"/>
      <c r="F164" s="60"/>
      <c r="G164" s="59"/>
      <c r="H164" s="60"/>
      <c r="I164" s="60"/>
      <c r="J164" s="60"/>
      <c r="K164" s="57"/>
      <c r="L164" s="60"/>
      <c r="M164" s="61"/>
      <c r="N164" s="62"/>
      <c r="O164" s="62"/>
      <c r="P164" s="63"/>
      <c r="Q164" s="64"/>
      <c r="R164" s="65"/>
      <c r="S164" s="66"/>
      <c r="T164" s="66"/>
      <c r="U164" s="66"/>
      <c r="V164" s="66"/>
      <c r="W164" s="66"/>
      <c r="X164" s="66"/>
      <c r="Y164" s="66"/>
      <c r="Z164" s="66"/>
      <c r="AA164" s="66"/>
      <c r="AB164" s="66"/>
      <c r="AC164" s="66"/>
      <c r="AD164" s="66"/>
      <c r="AE164" s="66"/>
      <c r="AF164" s="66"/>
      <c r="AG164" s="66"/>
      <c r="AH164" s="66"/>
      <c r="AI164" s="67"/>
    </row>
    <row r="165" ht="11.25" customHeight="1">
      <c r="A165" s="54" t="s">
        <v>333</v>
      </c>
      <c r="B165" s="54" t="s">
        <v>181</v>
      </c>
      <c r="C165" s="55" t="s">
        <v>336</v>
      </c>
      <c r="D165" s="54" t="s">
        <v>1315</v>
      </c>
      <c r="E165" s="57"/>
      <c r="F165" s="60"/>
      <c r="G165" s="59">
        <v>77.0</v>
      </c>
      <c r="H165" s="60" t="str">
        <f t="array" ref="H165">IF(G165=0,0,IF(ISNA(MATCH($G165,Magento_products!$E$1:$E$1013,0))=TRUE,INDEX(Special_products!$A$1:$AL$748,MATCH($G165,Special_products!$E$1:$E$748,0),H$1),INDEX(Magento_products!$A$1:$AJ$1013,MATCH($G165,Magento_products!$E$1:$E$1013,0),H$1)))</f>
        <v>OOTDA</v>
      </c>
      <c r="I165" s="60" t="str">
        <f t="array" ref="I165">IF(G165=0,D165,IF(ISNA(MATCH($G165,Magento_products!$E$1:$E$1013,0))=TRUE,INDEX(Special_products!$A$1:$AL$748,MATCH($G165,Special_products!$E$1:$E$748,0),I$1),INDEX(Magento_products!$A$1:$AJ$1013,MATCH($G165,Magento_products!$E$1:$E$1013,0),I$1)))</f>
        <v>Darunia</v>
      </c>
      <c r="J165" s="60" t="str">
        <f t="array" ref="J165">IF(G165=0,0,IF(ISNA(MATCH($G165,Magento_products!$E$1:$E$1013,0))=TRUE,INDEX(Special_products!$A$1:$AL$748,MATCH($G165,Special_products!$E$1:$E$748,0),J$1),INDEX(Magento_products!$A$1:$AJ$1013,MATCH($G165,Magento_products!$E$1:$E$1013,0),J$1)))</f>
        <v>DAR</v>
      </c>
      <c r="K165" s="57">
        <f t="array" ref="K165">IF(ISNA(MATCH($J165,Group!$B$2:$B$100105,0))=TRUE,0,INDEX(Group!$A$2:$FZ$100105,MATCH($J165,Group!$B$2:$B$100105,0),K$1))</f>
        <v>0</v>
      </c>
      <c r="L165" s="60"/>
      <c r="M165" s="61" t="s">
        <v>1819</v>
      </c>
      <c r="N165" s="62">
        <f t="array" ref="N165">IF(ISNA(MATCH($H165,Magento_products!$B$2:$B$100105,0))=TRUE,0,INDEX(Magento_products!$A$2:$FZ$100105,MATCH($H165,Magento_products!$B$2:$B$100105,0),N$1))</f>
        <v>40302</v>
      </c>
      <c r="O165" s="62"/>
      <c r="P165" s="63">
        <f t="array" ref="P165">IF(ISNA(MATCH($G165,Magento_products!$E$1:$E$1013,0))=TRUE,INDEX(Special_products!$A$1:$AL$748,MATCH($G165,Special_products!$E$1:$E$748,0),P$1),INDEX(Magento_products!$A$1:$AJ$1013,MATCH($G165,Magento_products!$E$1:$E$1013,0),P$1))</f>
        <v>199.99</v>
      </c>
      <c r="Q165" s="64"/>
      <c r="R165" s="65">
        <f>IF(P165&gt;0,P165,Q165)</f>
        <v>199.99</v>
      </c>
      <c r="S165" s="66"/>
      <c r="T165" s="66"/>
      <c r="U165" s="66"/>
      <c r="V165" s="66"/>
      <c r="W165" s="66"/>
      <c r="X165" s="66"/>
      <c r="Y165" s="66"/>
      <c r="Z165" s="66"/>
      <c r="AA165" s="66"/>
      <c r="AB165" s="66"/>
      <c r="AC165" s="66"/>
      <c r="AD165" s="66"/>
      <c r="AE165" s="66"/>
      <c r="AF165" s="66"/>
      <c r="AG165" s="66"/>
      <c r="AH165" s="66"/>
      <c r="AI165" s="67"/>
    </row>
    <row r="166" ht="11.25" customHeight="1">
      <c r="A166" s="54"/>
      <c r="B166" s="54"/>
      <c r="C166" s="55"/>
      <c r="D166" s="54"/>
      <c r="E166" s="57"/>
      <c r="F166" s="60"/>
      <c r="G166" s="59"/>
      <c r="H166" s="60"/>
      <c r="I166" s="60"/>
      <c r="J166" s="60"/>
      <c r="K166" s="57"/>
      <c r="L166" s="60"/>
      <c r="M166" s="61"/>
      <c r="N166" s="62"/>
      <c r="O166" s="62"/>
      <c r="P166" s="63"/>
      <c r="Q166" s="64"/>
      <c r="R166" s="65"/>
      <c r="S166" s="66"/>
      <c r="T166" s="66"/>
      <c r="U166" s="66"/>
      <c r="V166" s="66"/>
      <c r="W166" s="66"/>
      <c r="X166" s="66"/>
      <c r="Y166" s="66"/>
      <c r="Z166" s="66"/>
      <c r="AA166" s="66"/>
      <c r="AB166" s="66"/>
      <c r="AC166" s="66"/>
      <c r="AD166" s="66"/>
      <c r="AE166" s="66"/>
      <c r="AF166" s="66"/>
      <c r="AG166" s="66"/>
      <c r="AH166" s="66"/>
      <c r="AI166" s="67"/>
    </row>
    <row r="167" ht="11.25" customHeight="1">
      <c r="A167" s="54" t="s">
        <v>333</v>
      </c>
      <c r="B167" s="54" t="s">
        <v>181</v>
      </c>
      <c r="C167" s="55" t="s">
        <v>336</v>
      </c>
      <c r="D167" s="54" t="s">
        <v>1303</v>
      </c>
      <c r="E167" s="57"/>
      <c r="F167" s="60"/>
      <c r="G167" s="59">
        <v>81.0</v>
      </c>
      <c r="H167" s="60" t="str">
        <f t="array" ref="H167">IF(G167=0,0,IF(ISNA(MATCH($G167,Magento_products!$E$1:$E$1013,0))=TRUE,INDEX(Special_products!$A$1:$AL$748,MATCH($G167,Special_products!$E$1:$E$748,0),H$1),INDEX(Magento_products!$A$1:$AJ$1013,MATCH($G167,Magento_products!$E$1:$E$1013,0),H$1)))</f>
        <v>MPOGS</v>
      </c>
      <c r="I167" s="60" t="str">
        <f t="array" ref="I167">IF(G167=0,D167,IF(ISNA(MATCH($G167,Magento_products!$E$1:$E$1013,0))=TRUE,INDEX(Special_products!$A$1:$AL$748,MATCH($G167,Special_products!$E$1:$E$748,0),I$1),INDEX(Magento_products!$A$1:$AJ$1013,MATCH($G167,Magento_products!$E$1:$E$1013,0),I$1)))</f>
        <v>Metroid Prime Gunship</v>
      </c>
      <c r="J167" s="60" t="str">
        <f t="array" ref="J167">IF(G167=0,0,IF(ISNA(MATCH($G167,Magento_products!$E$1:$E$1013,0))=TRUE,INDEX(Special_products!$A$1:$AL$748,MATCH($G167,Special_products!$E$1:$E$748,0),J$1),INDEX(Magento_products!$A$1:$AJ$1013,MATCH($G167,Magento_products!$E$1:$E$1013,0),J$1)))</f>
        <v>MPG</v>
      </c>
      <c r="K167" s="57">
        <f t="array" ref="K167">IF(ISNA(MATCH($J167,Group!$B$2:$B$100105,0))=TRUE,0,INDEX(Group!$A$2:$FZ$100105,MATCH($J167,Group!$B$2:$B$100105,0),K$1))</f>
        <v>0</v>
      </c>
      <c r="L167" s="60"/>
      <c r="M167" s="61" t="s">
        <v>1820</v>
      </c>
      <c r="N167" s="62">
        <f t="array" ref="N167">IF(ISNA(MATCH($H167,Magento_products!$B$2:$B$100105,0))=TRUE,0,INDEX(Magento_products!$A$2:$FZ$100105,MATCH($H167,Magento_products!$B$2:$B$100105,0),N$1))</f>
        <v>40449</v>
      </c>
      <c r="O167" s="62"/>
      <c r="P167" s="63">
        <f t="array" ref="P167">IF(ISNA(MATCH($G167,Magento_products!$E$1:$E$1013,0))=TRUE,INDEX(Special_products!$A$1:$AL$748,MATCH($G167,Special_products!$E$1:$E$748,0),P$1),INDEX(Magento_products!$A$1:$AJ$1013,MATCH($G167,Magento_products!$E$1:$E$1013,0),P$1))</f>
        <v>299.99</v>
      </c>
      <c r="Q167" s="64"/>
      <c r="R167" s="65">
        <f>IF(P167&gt;0,P167,Q167)</f>
        <v>299.99</v>
      </c>
      <c r="S167" s="66"/>
      <c r="T167" s="66"/>
      <c r="U167" s="66"/>
      <c r="V167" s="66"/>
      <c r="W167" s="66"/>
      <c r="X167" s="66"/>
      <c r="Y167" s="66"/>
      <c r="Z167" s="66"/>
      <c r="AA167" s="66"/>
      <c r="AB167" s="66"/>
      <c r="AC167" s="66"/>
      <c r="AD167" s="66"/>
      <c r="AE167" s="66"/>
      <c r="AF167" s="66"/>
      <c r="AG167" s="66"/>
      <c r="AH167" s="66"/>
      <c r="AI167" s="67"/>
    </row>
    <row r="168" ht="11.25" customHeight="1">
      <c r="A168" s="54"/>
      <c r="B168" s="54"/>
      <c r="C168" s="55"/>
      <c r="D168" s="54"/>
      <c r="E168" s="57"/>
      <c r="F168" s="60"/>
      <c r="G168" s="59"/>
      <c r="H168" s="60"/>
      <c r="I168" s="60"/>
      <c r="J168" s="60"/>
      <c r="K168" s="57"/>
      <c r="L168" s="60"/>
      <c r="M168" s="61"/>
      <c r="N168" s="62"/>
      <c r="O168" s="62"/>
      <c r="P168" s="63"/>
      <c r="Q168" s="64"/>
      <c r="R168" s="65"/>
      <c r="S168" s="66"/>
      <c r="T168" s="66"/>
      <c r="U168" s="66"/>
      <c r="V168" s="66"/>
      <c r="W168" s="66"/>
      <c r="X168" s="66"/>
      <c r="Y168" s="66"/>
      <c r="Z168" s="66"/>
      <c r="AA168" s="66"/>
      <c r="AB168" s="66"/>
      <c r="AC168" s="66"/>
      <c r="AD168" s="66"/>
      <c r="AE168" s="66"/>
      <c r="AF168" s="66"/>
      <c r="AG168" s="66"/>
      <c r="AH168" s="66"/>
      <c r="AI168" s="67"/>
    </row>
    <row r="169" ht="11.25" customHeight="1">
      <c r="A169" s="54" t="s">
        <v>333</v>
      </c>
      <c r="B169" s="54" t="s">
        <v>181</v>
      </c>
      <c r="C169" s="55" t="s">
        <v>336</v>
      </c>
      <c r="D169" s="54" t="s">
        <v>1821</v>
      </c>
      <c r="E169" s="57"/>
      <c r="F169" s="60"/>
      <c r="G169" s="59">
        <v>83.0</v>
      </c>
      <c r="H169" s="60" t="str">
        <f t="array" ref="H169">IF(G169=0,0,IF(ISNA(MATCH($G169,Magento_products!$E$1:$E$1013,0))=TRUE,INDEX(Special_products!$A$1:$AL$748,MATCH($G169,Special_products!$E$1:$E$748,0),H$1),INDEX(Magento_products!$A$1:$AJ$1013,MATCH($G169,Magento_products!$E$1:$E$1013,0),H$1)))</f>
        <v>ZTPWL</v>
      </c>
      <c r="I169" s="60" t="str">
        <f t="array" ref="I169">IF(G169=0,D169,IF(ISNA(MATCH($G169,Magento_products!$E$1:$E$1013,0))=TRUE,INDEX(Special_products!$A$1:$AL$748,MATCH($G169,Special_products!$E$1:$E$748,0),I$1),INDEX(Magento_products!$A$1:$AJ$1013,MATCH($G169,Magento_products!$E$1:$E$1013,0),I$1)))</f>
        <v>Wolf Link and Midna </v>
      </c>
      <c r="J169" s="60" t="str">
        <f t="array" ref="J169">IF(G169=0,0,IF(ISNA(MATCH($G169,Magento_products!$E$1:$E$1013,0))=TRUE,INDEX(Special_products!$A$1:$AL$748,MATCH($G169,Special_products!$E$1:$E$748,0),J$1),INDEX(Magento_products!$A$1:$AJ$1013,MATCH($G169,Magento_products!$E$1:$E$1013,0),J$1)))</f>
        <v>WOL</v>
      </c>
      <c r="K169" s="57">
        <f t="array" ref="K169">IF(ISNA(MATCH($J169,Group!$B$2:$B$100105,0))=TRUE,0,INDEX(Group!$A$2:$FZ$100105,MATCH($J169,Group!$B$2:$B$100105,0),K$1))</f>
        <v>0</v>
      </c>
      <c r="L169" s="60"/>
      <c r="M169" s="61" t="s">
        <v>1822</v>
      </c>
      <c r="N169" s="62">
        <f t="array" ref="N169">IF(ISNA(MATCH($H169,Magento_products!$B$2:$B$100105,0))=TRUE,0,INDEX(Magento_products!$A$2:$FZ$100105,MATCH($H169,Magento_products!$B$2:$B$100105,0),N$1))</f>
        <v>40512</v>
      </c>
      <c r="O169" s="62"/>
      <c r="P169" s="63">
        <f t="array" ref="P169">IF(ISNA(MATCH($G169,Magento_products!$E$1:$E$1013,0))=TRUE,INDEX(Special_products!$A$1:$AL$748,MATCH($G169,Special_products!$E$1:$E$748,0),P$1),INDEX(Magento_products!$A$1:$AJ$1013,MATCH($G169,Magento_products!$E$1:$E$1013,0),P$1))</f>
        <v>329.99</v>
      </c>
      <c r="Q169" s="64"/>
      <c r="R169" s="65">
        <f t="shared" ref="R169:R170" si="30">IF(P169&gt;0,P169,Q169)</f>
        <v>329.99</v>
      </c>
      <c r="S169" s="66"/>
      <c r="T169" s="66"/>
      <c r="U169" s="66"/>
      <c r="V169" s="66"/>
      <c r="W169" s="66"/>
      <c r="X169" s="66"/>
      <c r="Y169" s="66"/>
      <c r="Z169" s="66"/>
      <c r="AA169" s="66"/>
      <c r="AB169" s="66"/>
      <c r="AC169" s="66"/>
      <c r="AD169" s="66"/>
      <c r="AE169" s="66"/>
      <c r="AF169" s="66"/>
      <c r="AG169" s="66"/>
      <c r="AH169" s="66"/>
      <c r="AI169" s="67"/>
    </row>
    <row r="170" ht="11.25" customHeight="1">
      <c r="A170" s="54" t="s">
        <v>333</v>
      </c>
      <c r="B170" s="54" t="s">
        <v>181</v>
      </c>
      <c r="C170" s="55" t="s">
        <v>336</v>
      </c>
      <c r="D170" s="54" t="s">
        <v>1821</v>
      </c>
      <c r="E170" s="57"/>
      <c r="F170" s="60"/>
      <c r="G170" s="59">
        <v>82.0</v>
      </c>
      <c r="H170" s="60" t="str">
        <f t="array" ref="H170">IF(G170=0,0,IF(ISNA(MATCH($G170,Magento_products!$E$1:$E$1013,0))=TRUE,INDEX(Special_products!$A$1:$AL$748,MATCH($G170,Special_products!$E$1:$E$748,0),H$1),INDEX(Magento_products!$A$1:$AJ$1013,MATCH($G170,Magento_products!$E$1:$E$1013,0),H$1)))</f>
        <v>ZTPWLX</v>
      </c>
      <c r="I170" s="60" t="str">
        <f t="array" ref="I170">IF(G170=0,D170,IF(ISNA(MATCH($G170,Magento_products!$E$1:$E$1013,0))=TRUE,INDEX(Special_products!$A$1:$AL$748,MATCH($G170,Special_products!$E$1:$E$748,0),I$1),INDEX(Magento_products!$A$1:$AJ$1013,MATCH($G170,Magento_products!$E$1:$E$1013,0),I$1)))</f>
        <v>Wolf Link and Midna Exclusive</v>
      </c>
      <c r="J170" s="60" t="str">
        <f t="array" ref="J170">IF(G170=0,0,IF(ISNA(MATCH($G170,Magento_products!$E$1:$E$1013,0))=TRUE,INDEX(Special_products!$A$1:$AL$748,MATCH($G170,Special_products!$E$1:$E$748,0),J$1),INDEX(Magento_products!$A$1:$AJ$1013,MATCH($G170,Magento_products!$E$1:$E$1013,0),J$1)))</f>
        <v>WOL</v>
      </c>
      <c r="K170" s="57">
        <f t="array" ref="K170">IF(ISNA(MATCH($J170,Group!$B$2:$B$100105,0))=TRUE,0,INDEX(Group!$A$2:$FZ$100105,MATCH($J170,Group!$B$2:$B$100105,0),K$1))</f>
        <v>0</v>
      </c>
      <c r="L170" s="60"/>
      <c r="M170" s="61" t="s">
        <v>1823</v>
      </c>
      <c r="N170" s="62">
        <f t="array" ref="N170">IF(ISNA(MATCH($H170,Magento_products!$B$2:$B$100105,0))=TRUE,0,INDEX(Magento_products!$A$2:$FZ$100105,MATCH($H170,Magento_products!$B$2:$B$100105,0),N$1))</f>
        <v>40512</v>
      </c>
      <c r="O170" s="62"/>
      <c r="P170" s="63">
        <f t="array" ref="P170">IF(ISNA(MATCH($G170,Magento_products!$E$1:$E$1013,0))=TRUE,INDEX(Special_products!$A$1:$AL$748,MATCH($G170,Special_products!$E$1:$E$748,0),P$1),INDEX(Magento_products!$A$1:$AJ$1013,MATCH($G170,Magento_products!$E$1:$E$1013,0),P$1))</f>
        <v>349.99</v>
      </c>
      <c r="Q170" s="64"/>
      <c r="R170" s="65">
        <f t="shared" si="30"/>
        <v>349.99</v>
      </c>
      <c r="S170" s="66"/>
      <c r="T170" s="66"/>
      <c r="U170" s="66"/>
      <c r="V170" s="66"/>
      <c r="W170" s="66"/>
      <c r="X170" s="66"/>
      <c r="Y170" s="66"/>
      <c r="Z170" s="66"/>
      <c r="AA170" s="66"/>
      <c r="AB170" s="66"/>
      <c r="AC170" s="66"/>
      <c r="AD170" s="66"/>
      <c r="AE170" s="66"/>
      <c r="AF170" s="66"/>
      <c r="AG170" s="66"/>
      <c r="AH170" s="66"/>
      <c r="AI170" s="67"/>
    </row>
    <row r="171" ht="11.25" customHeight="1">
      <c r="A171" s="54"/>
      <c r="B171" s="54"/>
      <c r="C171" s="55"/>
      <c r="D171" s="54"/>
      <c r="E171" s="57"/>
      <c r="F171" s="60"/>
      <c r="G171" s="59"/>
      <c r="H171" s="60"/>
      <c r="I171" s="60"/>
      <c r="J171" s="60"/>
      <c r="K171" s="57"/>
      <c r="L171" s="60"/>
      <c r="M171" s="61"/>
      <c r="N171" s="62"/>
      <c r="O171" s="62"/>
      <c r="P171" s="63"/>
      <c r="Q171" s="64"/>
      <c r="R171" s="65"/>
      <c r="S171" s="66"/>
      <c r="T171" s="66"/>
      <c r="U171" s="66"/>
      <c r="V171" s="66"/>
      <c r="W171" s="66"/>
      <c r="X171" s="66"/>
      <c r="Y171" s="66"/>
      <c r="Z171" s="66"/>
      <c r="AA171" s="66"/>
      <c r="AB171" s="66"/>
      <c r="AC171" s="66"/>
      <c r="AD171" s="66"/>
      <c r="AE171" s="66"/>
      <c r="AF171" s="66"/>
      <c r="AG171" s="66"/>
      <c r="AH171" s="66"/>
      <c r="AI171" s="67"/>
    </row>
    <row r="172" ht="11.25" customHeight="1">
      <c r="A172" s="54" t="s">
        <v>333</v>
      </c>
      <c r="B172" s="54" t="s">
        <v>181</v>
      </c>
      <c r="C172" s="55" t="s">
        <v>336</v>
      </c>
      <c r="D172" s="54" t="s">
        <v>1289</v>
      </c>
      <c r="E172" s="57"/>
      <c r="F172" s="60"/>
      <c r="G172" s="59">
        <v>86.0</v>
      </c>
      <c r="H172" s="60" t="str">
        <f t="array" ref="H172">IF(G172=0,0,IF(ISNA(MATCH($G172,Magento_products!$E$1:$E$1013,0))=TRUE,INDEX(Special_products!$A$1:$AL$748,MATCH($G172,Special_products!$E$1:$E$748,0),H$1),INDEX(Magento_products!$A$1:$AJ$1013,MATCH($G172,Magento_products!$E$1:$E$1013,0),H$1)))</f>
        <v>OOTDLNK</v>
      </c>
      <c r="I172" s="60" t="str">
        <f t="array" ref="I172">IF(G172=0,D172,IF(ISNA(MATCH($G172,Magento_products!$E$1:$E$1013,0))=TRUE,INDEX(Special_products!$A$1:$AL$748,MATCH($G172,Special_products!$E$1:$E$748,0),I$1),INDEX(Magento_products!$A$1:$AJ$1013,MATCH($G172,Magento_products!$E$1:$E$1013,0),I$1)))</f>
        <v>Dark Link</v>
      </c>
      <c r="J172" s="60" t="str">
        <f t="array" ref="J172">IF(G172=0,0,IF(ISNA(MATCH($G172,Magento_products!$E$1:$E$1013,0))=TRUE,INDEX(Special_products!$A$1:$AL$748,MATCH($G172,Special_products!$E$1:$E$748,0),J$1),INDEX(Magento_products!$A$1:$AJ$1013,MATCH($G172,Magento_products!$E$1:$E$1013,0),J$1)))</f>
        <v>DARL</v>
      </c>
      <c r="K172" s="57">
        <f t="array" ref="K172">IF(ISNA(MATCH($J172,Group!$B$2:$B$100105,0))=TRUE,0,INDEX(Group!$A$2:$FZ$100105,MATCH($J172,Group!$B$2:$B$100105,0),K$1))</f>
        <v>0</v>
      </c>
      <c r="L172" s="60"/>
      <c r="M172" s="61" t="s">
        <v>1824</v>
      </c>
      <c r="N172" s="62">
        <f t="array" ref="N172">IF(ISNA(MATCH($H172,Magento_products!$B$2:$B$100105,0))=TRUE,0,INDEX(Magento_products!$A$2:$FZ$100105,MATCH($H172,Magento_products!$B$2:$B$100105,0),N$1))</f>
        <v>40575</v>
      </c>
      <c r="O172" s="62"/>
      <c r="P172" s="63">
        <f t="array" ref="P172">IF(ISNA(MATCH($G172,Magento_products!$E$1:$E$1013,0))=TRUE,INDEX(Special_products!$A$1:$AL$748,MATCH($G172,Special_products!$E$1:$E$748,0),P$1),INDEX(Magento_products!$A$1:$AJ$1013,MATCH($G172,Magento_products!$E$1:$E$1013,0),P$1))</f>
        <v>169.99</v>
      </c>
      <c r="Q172" s="64"/>
      <c r="R172" s="65">
        <f t="shared" ref="R172:R173" si="31">IF(P172&gt;0,P172,Q172)</f>
        <v>169.99</v>
      </c>
      <c r="S172" s="66"/>
      <c r="T172" s="66"/>
      <c r="U172" s="66"/>
      <c r="V172" s="66"/>
      <c r="W172" s="66"/>
      <c r="X172" s="66"/>
      <c r="Y172" s="66"/>
      <c r="Z172" s="66"/>
      <c r="AA172" s="66"/>
      <c r="AB172" s="66"/>
      <c r="AC172" s="66"/>
      <c r="AD172" s="66"/>
      <c r="AE172" s="66"/>
      <c r="AF172" s="66"/>
      <c r="AG172" s="66"/>
      <c r="AH172" s="66"/>
      <c r="AI172" s="67"/>
    </row>
    <row r="173" ht="11.25" customHeight="1">
      <c r="A173" s="54" t="s">
        <v>333</v>
      </c>
      <c r="B173" s="54" t="s">
        <v>181</v>
      </c>
      <c r="C173" s="55" t="s">
        <v>336</v>
      </c>
      <c r="D173" s="54" t="s">
        <v>1289</v>
      </c>
      <c r="E173" s="57"/>
      <c r="F173" s="60"/>
      <c r="G173" s="59">
        <v>87.0</v>
      </c>
      <c r="H173" s="60" t="str">
        <f t="array" ref="H173">IF(G173=0,0,IF(ISNA(MATCH($G173,Magento_products!$E$1:$E$1013,0))=TRUE,INDEX(Special_products!$A$1:$AL$748,MATCH($G173,Special_products!$E$1:$E$748,0),H$1),INDEX(Magento_products!$A$1:$AJ$1013,MATCH($G173,Magento_products!$E$1:$E$1013,0),H$1)))</f>
        <v>OOTDLNKX</v>
      </c>
      <c r="I173" s="60" t="str">
        <f t="array" ref="I173">IF(G173=0,D173,IF(ISNA(MATCH($G173,Magento_products!$E$1:$E$1013,0))=TRUE,INDEX(Special_products!$A$1:$AL$748,MATCH($G173,Special_products!$E$1:$E$748,0),I$1),INDEX(Magento_products!$A$1:$AJ$1013,MATCH($G173,Magento_products!$E$1:$E$1013,0),I$1)))</f>
        <v>Dark Link Exclusive</v>
      </c>
      <c r="J173" s="60" t="str">
        <f t="array" ref="J173">IF(G173=0,0,IF(ISNA(MATCH($G173,Magento_products!$E$1:$E$1013,0))=TRUE,INDEX(Special_products!$A$1:$AL$748,MATCH($G173,Special_products!$E$1:$E$748,0),J$1),INDEX(Magento_products!$A$1:$AJ$1013,MATCH($G173,Magento_products!$E$1:$E$1013,0),J$1)))</f>
        <v>DARL</v>
      </c>
      <c r="K173" s="57">
        <f t="array" ref="K173">IF(ISNA(MATCH($J173,Group!$B$2:$B$100105,0))=TRUE,0,INDEX(Group!$A$2:$FZ$100105,MATCH($J173,Group!$B$2:$B$100105,0),K$1))</f>
        <v>0</v>
      </c>
      <c r="L173" s="60"/>
      <c r="M173" s="61" t="s">
        <v>1825</v>
      </c>
      <c r="N173" s="62">
        <f t="array" ref="N173">IF(ISNA(MATCH($H173,Magento_products!$B$2:$B$100105,0))=TRUE,0,INDEX(Magento_products!$A$2:$FZ$100105,MATCH($H173,Magento_products!$B$2:$B$100105,0),N$1))</f>
        <v>40575</v>
      </c>
      <c r="O173" s="62"/>
      <c r="P173" s="63">
        <f t="array" ref="P173">IF(ISNA(MATCH($G173,Magento_products!$E$1:$E$1013,0))=TRUE,INDEX(Special_products!$A$1:$AL$748,MATCH($G173,Special_products!$E$1:$E$748,0),P$1),INDEX(Magento_products!$A$1:$AJ$1013,MATCH($G173,Magento_products!$E$1:$E$1013,0),P$1))</f>
        <v>189.99</v>
      </c>
      <c r="Q173" s="64"/>
      <c r="R173" s="65">
        <f t="shared" si="31"/>
        <v>189.99</v>
      </c>
      <c r="S173" s="66"/>
      <c r="T173" s="66"/>
      <c r="U173" s="66"/>
      <c r="V173" s="66"/>
      <c r="W173" s="66"/>
      <c r="X173" s="66"/>
      <c r="Y173" s="66"/>
      <c r="Z173" s="66"/>
      <c r="AA173" s="66"/>
      <c r="AB173" s="66"/>
      <c r="AC173" s="66"/>
      <c r="AD173" s="66"/>
      <c r="AE173" s="66"/>
      <c r="AF173" s="66"/>
      <c r="AG173" s="66"/>
      <c r="AH173" s="66"/>
      <c r="AI173" s="67"/>
    </row>
    <row r="174" ht="11.25" customHeight="1">
      <c r="A174" s="54"/>
      <c r="B174" s="54"/>
      <c r="C174" s="55"/>
      <c r="D174" s="54"/>
      <c r="E174" s="57"/>
      <c r="F174" s="60"/>
      <c r="G174" s="59"/>
      <c r="H174" s="60"/>
      <c r="I174" s="60"/>
      <c r="J174" s="60"/>
      <c r="K174" s="57"/>
      <c r="L174" s="60"/>
      <c r="M174" s="61"/>
      <c r="N174" s="62"/>
      <c r="O174" s="62"/>
      <c r="P174" s="63"/>
      <c r="Q174" s="64"/>
      <c r="R174" s="65"/>
      <c r="S174" s="66"/>
      <c r="T174" s="66"/>
      <c r="U174" s="66"/>
      <c r="V174" s="66"/>
      <c r="W174" s="66"/>
      <c r="X174" s="66"/>
      <c r="Y174" s="66"/>
      <c r="Z174" s="66"/>
      <c r="AA174" s="66"/>
      <c r="AB174" s="66"/>
      <c r="AC174" s="66"/>
      <c r="AD174" s="66"/>
      <c r="AE174" s="66"/>
      <c r="AF174" s="66"/>
      <c r="AG174" s="66"/>
      <c r="AH174" s="66"/>
      <c r="AI174" s="67"/>
    </row>
    <row r="175" ht="11.25" customHeight="1">
      <c r="A175" s="54" t="s">
        <v>333</v>
      </c>
      <c r="B175" s="54" t="s">
        <v>181</v>
      </c>
      <c r="C175" s="55" t="s">
        <v>336</v>
      </c>
      <c r="D175" s="54" t="s">
        <v>1271</v>
      </c>
      <c r="E175" s="57"/>
      <c r="F175" s="60"/>
      <c r="G175" s="59">
        <v>92.0</v>
      </c>
      <c r="H175" s="60" t="str">
        <f t="array" ref="H175">IF(G175=0,0,IF(ISNA(MATCH($G175,Magento_products!$E$1:$E$1013,0))=TRUE,INDEX(Special_products!$A$1:$AL$748,MATCH($G175,Special_products!$E$1:$E$748,0),H$1),INDEX(Magento_products!$A$1:$AJ$1013,MATCH($G175,Magento_products!$E$1:$E$1013,0),H$1)))</f>
        <v>TPLOE</v>
      </c>
      <c r="I175" s="60" t="str">
        <f t="array" ref="I175">IF(G175=0,D175,IF(ISNA(MATCH($G175,Magento_products!$E$1:$E$1013,0))=TRUE,INDEX(Special_products!$A$1:$AL$748,MATCH($G175,Special_products!$E$1:$E$748,0),I$1),INDEX(Magento_products!$A$1:$AJ$1013,MATCH($G175,Magento_products!$E$1:$E$1013,0),I$1)))</f>
        <v>Link on Epona </v>
      </c>
      <c r="J175" s="60" t="str">
        <f t="array" ref="J175">IF(G175=0,0,IF(ISNA(MATCH($G175,Magento_products!$E$1:$E$1013,0))=TRUE,INDEX(Special_products!$A$1:$AL$748,MATCH($G175,Special_products!$E$1:$E$748,0),J$1),INDEX(Magento_products!$A$1:$AJ$1013,MATCH($G175,Magento_products!$E$1:$E$1013,0),J$1)))</f>
        <v>LOE</v>
      </c>
      <c r="K175" s="57">
        <f t="array" ref="K175">IF(ISNA(MATCH($J175,Group!$B$2:$B$100105,0))=TRUE,0,INDEX(Group!$A$2:$FZ$100105,MATCH($J175,Group!$B$2:$B$100105,0),K$1))</f>
        <v>0</v>
      </c>
      <c r="L175" s="60"/>
      <c r="M175" s="61" t="s">
        <v>1826</v>
      </c>
      <c r="N175" s="62">
        <f t="array" ref="N175">IF(ISNA(MATCH($H175,Magento_products!$B$2:$B$100105,0))=TRUE,0,INDEX(Magento_products!$A$2:$FZ$100105,MATCH($H175,Magento_products!$B$2:$B$100105,0),N$1))</f>
        <v>40806</v>
      </c>
      <c r="O175" s="62"/>
      <c r="P175" s="63">
        <f t="array" ref="P175">IF(ISNA(MATCH($G175,Magento_products!$E$1:$E$1013,0))=TRUE,INDEX(Special_products!$A$1:$AL$748,MATCH($G175,Special_products!$E$1:$E$748,0),P$1),INDEX(Magento_products!$A$1:$AJ$1013,MATCH($G175,Magento_products!$E$1:$E$1013,0),P$1))</f>
        <v>424.99</v>
      </c>
      <c r="Q175" s="64"/>
      <c r="R175" s="65">
        <f t="shared" ref="R175:R176" si="32">IF(P175&gt;0,P175,Q175)</f>
        <v>424.99</v>
      </c>
      <c r="S175" s="66"/>
      <c r="T175" s="66"/>
      <c r="U175" s="66"/>
      <c r="V175" s="66"/>
      <c r="W175" s="66"/>
      <c r="X175" s="66"/>
      <c r="Y175" s="66"/>
      <c r="Z175" s="66"/>
      <c r="AA175" s="66"/>
      <c r="AB175" s="66"/>
      <c r="AC175" s="66"/>
      <c r="AD175" s="66"/>
      <c r="AE175" s="66"/>
      <c r="AF175" s="66"/>
      <c r="AG175" s="66"/>
      <c r="AH175" s="66"/>
      <c r="AI175" s="67"/>
    </row>
    <row r="176" ht="11.25" customHeight="1">
      <c r="A176" s="54" t="s">
        <v>333</v>
      </c>
      <c r="B176" s="54" t="s">
        <v>181</v>
      </c>
      <c r="C176" s="55" t="s">
        <v>336</v>
      </c>
      <c r="D176" s="54" t="s">
        <v>1271</v>
      </c>
      <c r="E176" s="57"/>
      <c r="F176" s="60"/>
      <c r="G176" s="59">
        <v>93.0</v>
      </c>
      <c r="H176" s="60" t="str">
        <f t="array" ref="H176">IF(G176=0,0,IF(ISNA(MATCH($G176,Magento_products!$E$1:$E$1013,0))=TRUE,INDEX(Special_products!$A$1:$AL$748,MATCH($G176,Special_products!$E$1:$E$748,0),H$1),INDEX(Magento_products!$A$1:$AJ$1013,MATCH($G176,Magento_products!$E$1:$E$1013,0),H$1)))</f>
        <v>TPLOEX</v>
      </c>
      <c r="I176" s="60" t="str">
        <f t="array" ref="I176">IF(G176=0,D176,IF(ISNA(MATCH($G176,Magento_products!$E$1:$E$1013,0))=TRUE,INDEX(Special_products!$A$1:$AL$748,MATCH($G176,Special_products!$E$1:$E$748,0),I$1),INDEX(Magento_products!$A$1:$AJ$1013,MATCH($G176,Magento_products!$E$1:$E$1013,0),I$1)))</f>
        <v>Link on Epona Exclusive</v>
      </c>
      <c r="J176" s="60" t="str">
        <f t="array" ref="J176">IF(G176=0,0,IF(ISNA(MATCH($G176,Magento_products!$E$1:$E$1013,0))=TRUE,INDEX(Special_products!$A$1:$AL$748,MATCH($G176,Special_products!$E$1:$E$748,0),J$1),INDEX(Magento_products!$A$1:$AJ$1013,MATCH($G176,Magento_products!$E$1:$E$1013,0),J$1)))</f>
        <v>LOE</v>
      </c>
      <c r="K176" s="57">
        <f t="array" ref="K176">IF(ISNA(MATCH($J176,Group!$B$2:$B$100105,0))=TRUE,0,INDEX(Group!$A$2:$FZ$100105,MATCH($J176,Group!$B$2:$B$100105,0),K$1))</f>
        <v>0</v>
      </c>
      <c r="L176" s="60"/>
      <c r="M176" s="61" t="s">
        <v>1827</v>
      </c>
      <c r="N176" s="62">
        <f t="array" ref="N176">IF(ISNA(MATCH($H176,Magento_products!$B$2:$B$100105,0))=TRUE,0,INDEX(Magento_products!$A$2:$FZ$100105,MATCH($H176,Magento_products!$B$2:$B$100105,0),N$1))</f>
        <v>40806</v>
      </c>
      <c r="O176" s="62"/>
      <c r="P176" s="63">
        <f t="array" ref="P176">IF(ISNA(MATCH($G176,Magento_products!$E$1:$E$1013,0))=TRUE,INDEX(Special_products!$A$1:$AL$748,MATCH($G176,Special_products!$E$1:$E$748,0),P$1),INDEX(Magento_products!$A$1:$AJ$1013,MATCH($G176,Magento_products!$E$1:$E$1013,0),P$1))</f>
        <v>449.99</v>
      </c>
      <c r="Q176" s="64"/>
      <c r="R176" s="65">
        <f t="shared" si="32"/>
        <v>449.99</v>
      </c>
      <c r="S176" s="66"/>
      <c r="T176" s="66"/>
      <c r="U176" s="66"/>
      <c r="V176" s="66"/>
      <c r="W176" s="66"/>
      <c r="X176" s="66"/>
      <c r="Y176" s="66"/>
      <c r="Z176" s="66"/>
      <c r="AA176" s="66"/>
      <c r="AB176" s="66"/>
      <c r="AC176" s="66"/>
      <c r="AD176" s="66"/>
      <c r="AE176" s="66"/>
      <c r="AF176" s="66"/>
      <c r="AG176" s="66"/>
      <c r="AH176" s="66"/>
      <c r="AI176" s="67"/>
    </row>
    <row r="177" ht="11.25" customHeight="1">
      <c r="A177" s="54"/>
      <c r="B177" s="54"/>
      <c r="C177" s="55"/>
      <c r="D177" s="54"/>
      <c r="E177" s="57"/>
      <c r="F177" s="60"/>
      <c r="G177" s="59"/>
      <c r="H177" s="60"/>
      <c r="I177" s="60"/>
      <c r="J177" s="60"/>
      <c r="K177" s="57"/>
      <c r="L177" s="60"/>
      <c r="M177" s="61"/>
      <c r="N177" s="62"/>
      <c r="O177" s="62"/>
      <c r="P177" s="63"/>
      <c r="Q177" s="64"/>
      <c r="R177" s="65"/>
      <c r="S177" s="66"/>
      <c r="T177" s="66"/>
      <c r="U177" s="66"/>
      <c r="V177" s="66"/>
      <c r="W177" s="66"/>
      <c r="X177" s="66"/>
      <c r="Y177" s="66"/>
      <c r="Z177" s="66"/>
      <c r="AA177" s="66"/>
      <c r="AB177" s="66"/>
      <c r="AC177" s="66"/>
      <c r="AD177" s="66"/>
      <c r="AE177" s="66"/>
      <c r="AF177" s="66"/>
      <c r="AG177" s="66"/>
      <c r="AH177" s="66"/>
      <c r="AI177" s="67"/>
    </row>
    <row r="178" ht="11.25" customHeight="1">
      <c r="A178" s="54" t="s">
        <v>333</v>
      </c>
      <c r="B178" s="54" t="s">
        <v>181</v>
      </c>
      <c r="C178" s="55" t="s">
        <v>336</v>
      </c>
      <c r="D178" s="54" t="s">
        <v>1250</v>
      </c>
      <c r="E178" s="57"/>
      <c r="F178" s="60"/>
      <c r="G178" s="59">
        <v>102.0</v>
      </c>
      <c r="H178" s="60" t="str">
        <f t="array" ref="H178">IF(G178=0,0,IF(ISNA(MATCH($G178,Magento_products!$E$1:$E$1013,0))=TRUE,INDEX(Special_products!$A$1:$AL$748,MATCH($G178,Special_products!$E$1:$E$748,0),H$1),INDEX(Magento_products!$A$1:$AJ$1013,MATCH($G178,Magento_products!$E$1:$E$1013,0),H$1)))</f>
        <v>TPGAN</v>
      </c>
      <c r="I178" s="60" t="str">
        <f t="array" ref="I178">IF(G178=0,D178,IF(ISNA(MATCH($G178,Magento_products!$E$1:$E$1013,0))=TRUE,INDEX(Special_products!$A$1:$AL$748,MATCH($G178,Special_products!$E$1:$E$748,0),I$1),INDEX(Magento_products!$A$1:$AJ$1013,MATCH($G178,Magento_products!$E$1:$E$1013,0),I$1)))</f>
        <v>Ganondorf</v>
      </c>
      <c r="J178" s="60" t="str">
        <f t="array" ref="J178">IF(G178=0,0,IF(ISNA(MATCH($G178,Magento_products!$E$1:$E$1013,0))=TRUE,INDEX(Special_products!$A$1:$AL$748,MATCH($G178,Special_products!$E$1:$E$748,0),J$1),INDEX(Magento_products!$A$1:$AJ$1013,MATCH($G178,Magento_products!$E$1:$E$1013,0),J$1)))</f>
        <v>GAN</v>
      </c>
      <c r="K178" s="57">
        <f t="array" ref="K178">IF(ISNA(MATCH($J178,Group!$B$2:$B$100105,0))=TRUE,0,INDEX(Group!$A$2:$FZ$100105,MATCH($J178,Group!$B$2:$B$100105,0),K$1))</f>
        <v>0</v>
      </c>
      <c r="L178" s="60"/>
      <c r="M178" s="61" t="s">
        <v>1828</v>
      </c>
      <c r="N178" s="62">
        <f t="array" ref="N178">IF(ISNA(MATCH($H178,Magento_products!$B$2:$B$100105,0))=TRUE,0,INDEX(Magento_products!$A$2:$FZ$100105,MATCH($H178,Magento_products!$B$2:$B$100105,0),N$1))</f>
        <v>41128</v>
      </c>
      <c r="O178" s="62"/>
      <c r="P178" s="63">
        <f t="array" ref="P178">IF(ISNA(MATCH($G178,Magento_products!$E$1:$E$1013,0))=TRUE,INDEX(Special_products!$A$1:$AL$748,MATCH($G178,Special_products!$E$1:$E$748,0),P$1),INDEX(Magento_products!$A$1:$AJ$1013,MATCH($G178,Magento_products!$E$1:$E$1013,0),P$1))</f>
        <v>449.99</v>
      </c>
      <c r="Q178" s="64"/>
      <c r="R178" s="65">
        <f t="shared" ref="R178:R179" si="33">IF(P178&gt;0,P178,Q178)</f>
        <v>449.99</v>
      </c>
      <c r="S178" s="66"/>
      <c r="T178" s="66"/>
      <c r="U178" s="66"/>
      <c r="V178" s="66"/>
      <c r="W178" s="66"/>
      <c r="X178" s="66"/>
      <c r="Y178" s="66"/>
      <c r="Z178" s="66"/>
      <c r="AA178" s="66"/>
      <c r="AB178" s="66"/>
      <c r="AC178" s="66"/>
      <c r="AD178" s="66"/>
      <c r="AE178" s="66"/>
      <c r="AF178" s="66"/>
      <c r="AG178" s="66"/>
      <c r="AH178" s="66"/>
      <c r="AI178" s="67"/>
    </row>
    <row r="179" ht="11.25" customHeight="1">
      <c r="A179" s="54" t="s">
        <v>333</v>
      </c>
      <c r="B179" s="54" t="s">
        <v>181</v>
      </c>
      <c r="C179" s="55" t="s">
        <v>336</v>
      </c>
      <c r="D179" s="54" t="s">
        <v>1250</v>
      </c>
      <c r="E179" s="57"/>
      <c r="F179" s="60"/>
      <c r="G179" s="59">
        <v>103.0</v>
      </c>
      <c r="H179" s="60" t="str">
        <f t="array" ref="H179">IF(G179=0,0,IF(ISNA(MATCH($G179,Magento_products!$E$1:$E$1013,0))=TRUE,INDEX(Special_products!$A$1:$AL$748,MATCH($G179,Special_products!$E$1:$E$748,0),H$1),INDEX(Magento_products!$A$1:$AJ$1013,MATCH($G179,Magento_products!$E$1:$E$1013,0),H$1)))</f>
        <v>TPGANX</v>
      </c>
      <c r="I179" s="60" t="str">
        <f t="array" ref="I179">IF(G179=0,D179,IF(ISNA(MATCH($G179,Magento_products!$E$1:$E$1013,0))=TRUE,INDEX(Special_products!$A$1:$AL$748,MATCH($G179,Special_products!$E$1:$E$748,0),I$1),INDEX(Magento_products!$A$1:$AJ$1013,MATCH($G179,Magento_products!$E$1:$E$1013,0),I$1)))</f>
        <v>Ganondorf Exclusive</v>
      </c>
      <c r="J179" s="60" t="str">
        <f t="array" ref="J179">IF(G179=0,0,IF(ISNA(MATCH($G179,Magento_products!$E$1:$E$1013,0))=TRUE,INDEX(Special_products!$A$1:$AL$748,MATCH($G179,Special_products!$E$1:$E$748,0),J$1),INDEX(Magento_products!$A$1:$AJ$1013,MATCH($G179,Magento_products!$E$1:$E$1013,0),J$1)))</f>
        <v>GAN</v>
      </c>
      <c r="K179" s="57">
        <f t="array" ref="K179">IF(ISNA(MATCH($J179,Group!$B$2:$B$100105,0))=TRUE,0,INDEX(Group!$A$2:$FZ$100105,MATCH($J179,Group!$B$2:$B$100105,0),K$1))</f>
        <v>0</v>
      </c>
      <c r="L179" s="60"/>
      <c r="M179" s="61" t="s">
        <v>1829</v>
      </c>
      <c r="N179" s="62">
        <f t="array" ref="N179">IF(ISNA(MATCH($H179,Magento_products!$B$2:$B$100105,0))=TRUE,0,INDEX(Magento_products!$A$2:$FZ$100105,MATCH($H179,Magento_products!$B$2:$B$100105,0),N$1))</f>
        <v>41128</v>
      </c>
      <c r="O179" s="62"/>
      <c r="P179" s="63">
        <f t="array" ref="P179">IF(ISNA(MATCH($G179,Magento_products!$E$1:$E$1013,0))=TRUE,INDEX(Special_products!$A$1:$AL$748,MATCH($G179,Special_products!$E$1:$E$748,0),P$1),INDEX(Magento_products!$A$1:$AJ$1013,MATCH($G179,Magento_products!$E$1:$E$1013,0),P$1))</f>
        <v>479.99</v>
      </c>
      <c r="Q179" s="64"/>
      <c r="R179" s="65">
        <f t="shared" si="33"/>
        <v>479.99</v>
      </c>
      <c r="S179" s="66"/>
      <c r="T179" s="66"/>
      <c r="U179" s="66"/>
      <c r="V179" s="66"/>
      <c r="W179" s="66"/>
      <c r="X179" s="66"/>
      <c r="Y179" s="66"/>
      <c r="Z179" s="66"/>
      <c r="AA179" s="66"/>
      <c r="AB179" s="66"/>
      <c r="AC179" s="66"/>
      <c r="AD179" s="66"/>
      <c r="AE179" s="66"/>
      <c r="AF179" s="66"/>
      <c r="AG179" s="66"/>
      <c r="AH179" s="66"/>
      <c r="AI179" s="67"/>
    </row>
    <row r="180" ht="11.25" customHeight="1">
      <c r="A180" s="54"/>
      <c r="B180" s="54"/>
      <c r="C180" s="55"/>
      <c r="D180" s="54"/>
      <c r="E180" s="57"/>
      <c r="F180" s="60"/>
      <c r="G180" s="59"/>
      <c r="H180" s="60"/>
      <c r="I180" s="60"/>
      <c r="J180" s="60"/>
      <c r="K180" s="57"/>
      <c r="L180" s="60"/>
      <c r="M180" s="61"/>
      <c r="N180" s="62"/>
      <c r="O180" s="62"/>
      <c r="P180" s="63"/>
      <c r="Q180" s="64"/>
      <c r="R180" s="65"/>
      <c r="S180" s="66"/>
      <c r="T180" s="66"/>
      <c r="U180" s="66"/>
      <c r="V180" s="66"/>
      <c r="W180" s="66"/>
      <c r="X180" s="66"/>
      <c r="Y180" s="66"/>
      <c r="Z180" s="66"/>
      <c r="AA180" s="66"/>
      <c r="AB180" s="66"/>
      <c r="AC180" s="66"/>
      <c r="AD180" s="66"/>
      <c r="AE180" s="66"/>
      <c r="AF180" s="66"/>
      <c r="AG180" s="66"/>
      <c r="AH180" s="66"/>
      <c r="AI180" s="67"/>
    </row>
    <row r="181" ht="11.25" customHeight="1">
      <c r="A181" s="54" t="s">
        <v>333</v>
      </c>
      <c r="B181" s="54" t="s">
        <v>181</v>
      </c>
      <c r="C181" s="55" t="s">
        <v>336</v>
      </c>
      <c r="D181" s="54" t="s">
        <v>1315</v>
      </c>
      <c r="E181" s="57"/>
      <c r="F181" s="60"/>
      <c r="G181" s="59">
        <v>88.0</v>
      </c>
      <c r="H181" s="60" t="str">
        <f t="array" ref="H181">IF(G181=0,0,IF(ISNA(MATCH($G181,Magento_products!$E$1:$E$1013,0))=TRUE,INDEX(Special_products!$A$1:$AL$748,MATCH($G181,Special_products!$E$1:$E$748,0),H$1),INDEX(Magento_products!$A$1:$AJ$1013,MATCH($G181,Magento_products!$E$1:$E$1013,0),H$1)))</f>
        <v>OOTDAX</v>
      </c>
      <c r="I181" s="60" t="str">
        <f t="array" ref="I181">IF(G181=0,D181,IF(ISNA(MATCH($G181,Magento_products!$E$1:$E$1013,0))=TRUE,INDEX(Special_products!$A$1:$AL$748,MATCH($G181,Special_products!$E$1:$E$748,0),I$1),INDEX(Magento_products!$A$1:$AJ$1013,MATCH($G181,Magento_products!$E$1:$E$1013,0),I$1)))</f>
        <v>Fire Sage Darunia Exclusive</v>
      </c>
      <c r="J181" s="60" t="str">
        <f t="array" ref="J181">IF(G181=0,0,IF(ISNA(MATCH($G181,Magento_products!$E$1:$E$1013,0))=TRUE,INDEX(Special_products!$A$1:$AL$748,MATCH($G181,Special_products!$E$1:$E$748,0),J$1),INDEX(Magento_products!$A$1:$AJ$1013,MATCH($G181,Magento_products!$E$1:$E$1013,0),J$1)))</f>
        <v>DARF</v>
      </c>
      <c r="K181" s="57">
        <f t="array" ref="K181">IF(ISNA(MATCH($J181,Group!$B$2:$B$100105,0))=TRUE,0,INDEX(Group!$A$2:$FZ$100105,MATCH($J181,Group!$B$2:$B$100105,0),K$1))</f>
        <v>0</v>
      </c>
      <c r="L181" s="60"/>
      <c r="M181" s="61" t="s">
        <v>1830</v>
      </c>
      <c r="N181" s="62">
        <f t="array" ref="N181">IF(ISNA(MATCH($H181,Magento_products!$B$2:$B$100105,0))=TRUE,0,INDEX(Magento_products!$A$2:$FZ$100105,MATCH($H181,Magento_products!$B$2:$B$100105,0),N$1))</f>
        <v>41303</v>
      </c>
      <c r="O181" s="62"/>
      <c r="P181" s="63">
        <f t="array" ref="P181">IF(ISNA(MATCH($G181,Magento_products!$E$1:$E$1013,0))=TRUE,INDEX(Special_products!$A$1:$AL$748,MATCH($G181,Special_products!$E$1:$E$748,0),P$1),INDEX(Magento_products!$A$1:$AJ$1013,MATCH($G181,Magento_products!$E$1:$E$1013,0),P$1))</f>
        <v>209.99</v>
      </c>
      <c r="Q181" s="64"/>
      <c r="R181" s="65">
        <f>IF(P181&gt;0,P181,Q181)</f>
        <v>209.99</v>
      </c>
      <c r="S181" s="66"/>
      <c r="T181" s="66"/>
      <c r="U181" s="66"/>
      <c r="V181" s="66"/>
      <c r="W181" s="66"/>
      <c r="X181" s="66"/>
      <c r="Y181" s="66"/>
      <c r="Z181" s="66"/>
      <c r="AA181" s="66"/>
      <c r="AB181" s="66"/>
      <c r="AC181" s="66"/>
      <c r="AD181" s="66"/>
      <c r="AE181" s="66"/>
      <c r="AF181" s="66"/>
      <c r="AG181" s="66"/>
      <c r="AH181" s="66"/>
      <c r="AI181" s="67"/>
    </row>
    <row r="182" ht="11.25" customHeight="1">
      <c r="A182" s="54"/>
      <c r="B182" s="54"/>
      <c r="C182" s="55"/>
      <c r="D182" s="54"/>
      <c r="E182" s="57"/>
      <c r="F182" s="60"/>
      <c r="G182" s="59"/>
      <c r="H182" s="60"/>
      <c r="I182" s="60"/>
      <c r="J182" s="60"/>
      <c r="K182" s="57"/>
      <c r="L182" s="60"/>
      <c r="M182" s="61"/>
      <c r="N182" s="62"/>
      <c r="O182" s="62"/>
      <c r="P182" s="63"/>
      <c r="Q182" s="64"/>
      <c r="R182" s="65"/>
      <c r="S182" s="66"/>
      <c r="T182" s="66"/>
      <c r="U182" s="66"/>
      <c r="V182" s="66"/>
      <c r="W182" s="66"/>
      <c r="X182" s="66"/>
      <c r="Y182" s="66"/>
      <c r="Z182" s="66"/>
      <c r="AA182" s="66"/>
      <c r="AB182" s="66"/>
      <c r="AC182" s="66"/>
      <c r="AD182" s="66"/>
      <c r="AE182" s="66"/>
      <c r="AF182" s="66"/>
      <c r="AG182" s="66"/>
      <c r="AH182" s="66"/>
      <c r="AI182" s="67"/>
    </row>
    <row r="183" ht="11.25" customHeight="1">
      <c r="A183" s="54" t="s">
        <v>333</v>
      </c>
      <c r="B183" s="54" t="s">
        <v>181</v>
      </c>
      <c r="C183" s="55" t="s">
        <v>336</v>
      </c>
      <c r="D183" s="54" t="s">
        <v>1831</v>
      </c>
      <c r="E183" s="57"/>
      <c r="F183" s="60"/>
      <c r="G183" s="59">
        <v>113.0</v>
      </c>
      <c r="H183" s="60" t="str">
        <f t="array" ref="H183">IF(G183=0,0,IF(ISNA(MATCH($G183,Magento_products!$E$1:$E$1013,0))=TRUE,INDEX(Special_products!$A$1:$AL$748,MATCH($G183,Special_products!$E$1:$E$748,0),H$1),INDEX(Magento_products!$A$1:$AJ$1013,MATCH($G183,Magento_products!$E$1:$E$1013,0),H$1)))</f>
        <v>ZZEL</v>
      </c>
      <c r="I183" s="60" t="str">
        <f t="array" ref="I183">IF(G183=0,D183,IF(ISNA(MATCH($G183,Magento_products!$E$1:$E$1013,0))=TRUE,INDEX(Special_products!$A$1:$AL$748,MATCH($G183,Special_products!$E$1:$E$748,0),I$1),INDEX(Magento_products!$A$1:$AJ$1013,MATCH($G183,Magento_products!$E$1:$E$1013,0),I$1)))</f>
        <v>Zelda</v>
      </c>
      <c r="J183" s="60" t="str">
        <f t="array" ref="J183">IF(G183=0,0,IF(ISNA(MATCH($G183,Magento_products!$E$1:$E$1013,0))=TRUE,INDEX(Special_products!$A$1:$AL$748,MATCH($G183,Special_products!$E$1:$E$748,0),J$1),INDEX(Magento_products!$A$1:$AJ$1013,MATCH($G183,Magento_products!$E$1:$E$1013,0),J$1)))</f>
        <v>ZEL</v>
      </c>
      <c r="K183" s="57" t="str">
        <f t="array" ref="K183">IF(ISNA(MATCH($J183,Group!$B$2:$B$100105,0))=TRUE,0,INDEX(Group!$A$2:$FZ$100105,MATCH($J183,Group!$B$2:$B$100105,0),K$1))</f>
        <v>Zelda</v>
      </c>
      <c r="L183" s="60"/>
      <c r="M183" s="61" t="s">
        <v>1832</v>
      </c>
      <c r="N183" s="62">
        <f t="array" ref="N183">IF(ISNA(MATCH($H183,Magento_products!$B$2:$B$100105,0))=TRUE,0,INDEX(Magento_products!$A$2:$FZ$100105,MATCH($H183,Magento_products!$B$2:$B$100105,0),N$1))</f>
        <v>41730</v>
      </c>
      <c r="O183" s="62"/>
      <c r="P183" s="63">
        <f t="array" ref="P183">IF(ISNA(MATCH($G183,Magento_products!$E$1:$E$1013,0))=TRUE,INDEX(Special_products!$A$1:$AL$748,MATCH($G183,Special_products!$E$1:$E$748,0),P$1),INDEX(Magento_products!$A$1:$AJ$1013,MATCH($G183,Magento_products!$E$1:$E$1013,0),P$1))</f>
        <v>349.99</v>
      </c>
      <c r="Q183" s="64"/>
      <c r="R183" s="65">
        <f>IF(P183&gt;0,P183,Q183)</f>
        <v>349.99</v>
      </c>
      <c r="S183" s="66"/>
      <c r="T183" s="66"/>
      <c r="U183" s="66"/>
      <c r="V183" s="66"/>
      <c r="W183" s="66"/>
      <c r="X183" s="66"/>
      <c r="Y183" s="66"/>
      <c r="Z183" s="66"/>
      <c r="AA183" s="66"/>
      <c r="AB183" s="66"/>
      <c r="AC183" s="66"/>
      <c r="AD183" s="66"/>
      <c r="AE183" s="66"/>
      <c r="AF183" s="66"/>
      <c r="AG183" s="66"/>
      <c r="AH183" s="66"/>
      <c r="AI183" s="67"/>
    </row>
    <row r="184" ht="11.25" customHeight="1">
      <c r="A184" s="54"/>
      <c r="B184" s="54"/>
      <c r="C184" s="55"/>
      <c r="D184" s="54"/>
      <c r="E184" s="57"/>
      <c r="F184" s="60"/>
      <c r="G184" s="59"/>
      <c r="H184" s="60"/>
      <c r="I184" s="60"/>
      <c r="J184" s="60"/>
      <c r="K184" s="57"/>
      <c r="L184" s="60"/>
      <c r="M184" s="61"/>
      <c r="N184" s="62"/>
      <c r="O184" s="62"/>
      <c r="P184" s="63"/>
      <c r="Q184" s="64"/>
      <c r="R184" s="65"/>
      <c r="S184" s="66"/>
      <c r="T184" s="66"/>
      <c r="U184" s="66"/>
      <c r="V184" s="66"/>
      <c r="W184" s="66"/>
      <c r="X184" s="66"/>
      <c r="Y184" s="66"/>
      <c r="Z184" s="66"/>
      <c r="AA184" s="66"/>
      <c r="AB184" s="66"/>
      <c r="AC184" s="66"/>
      <c r="AD184" s="66"/>
      <c r="AE184" s="66"/>
      <c r="AF184" s="66"/>
      <c r="AG184" s="66"/>
      <c r="AH184" s="66"/>
      <c r="AI184" s="67"/>
    </row>
    <row r="185" ht="11.25" customHeight="1">
      <c r="A185" s="54" t="s">
        <v>333</v>
      </c>
      <c r="B185" s="54" t="s">
        <v>181</v>
      </c>
      <c r="C185" s="55" t="s">
        <v>336</v>
      </c>
      <c r="D185" s="54" t="s">
        <v>21</v>
      </c>
      <c r="E185" s="57"/>
      <c r="F185" s="60"/>
      <c r="G185" s="59">
        <v>124.0</v>
      </c>
      <c r="H185" s="60" t="str">
        <f t="array" ref="H185">IF(G185=0,0,IF(ISNA(MATCH($G185,Magento_products!$E$1:$E$1013,0))=TRUE,INDEX(Special_products!$A$1:$AL$748,MATCH($G185,Special_products!$E$1:$E$748,0),H$1),INDEX(Magento_products!$A$1:$AJ$1013,MATCH($G185,Magento_products!$E$1:$E$1013,0),H$1)))</f>
        <v>SSLOL</v>
      </c>
      <c r="I185" s="60" t="str">
        <f t="array" ref="I185">IF(G185=0,D185,IF(ISNA(MATCH($G185,Magento_products!$E$1:$E$1013,0))=TRUE,INDEX(Special_products!$A$1:$AL$748,MATCH($G185,Special_products!$E$1:$E$748,0),I$1),INDEX(Magento_products!$A$1:$AJ$1013,MATCH($G185,Magento_products!$E$1:$E$1013,0),I$1)))</f>
        <v>Link on Loftwing</v>
      </c>
      <c r="J185" s="60" t="str">
        <f t="array" ref="J185">IF(G185=0,0,IF(ISNA(MATCH($G185,Magento_products!$E$1:$E$1013,0))=TRUE,INDEX(Special_products!$A$1:$AL$748,MATCH($G185,Special_products!$E$1:$E$748,0),J$1),INDEX(Magento_products!$A$1:$AJ$1013,MATCH($G185,Magento_products!$E$1:$E$1013,0),J$1)))</f>
        <v>LOL</v>
      </c>
      <c r="K185" s="57" t="str">
        <f t="array" ref="K185">IF(ISNA(MATCH($J185,Group!$B$2:$B$100105,0))=TRUE,0,INDEX(Group!$A$2:$FZ$100105,MATCH($J185,Group!$B$2:$B$100105,0),K$1))</f>
        <v>Link on Loftwing</v>
      </c>
      <c r="L185" s="60"/>
      <c r="M185" s="61" t="s">
        <v>1833</v>
      </c>
      <c r="N185" s="62">
        <f t="array" ref="N185">IF(ISNA(MATCH($H185,Magento_products!$B$2:$B$100105,0))=TRUE,0,INDEX(Magento_products!$A$2:$FZ$100105,MATCH($H185,Magento_products!$B$2:$B$100105,0),N$1))</f>
        <v>41940</v>
      </c>
      <c r="O185" s="62"/>
      <c r="P185" s="63">
        <f t="array" ref="P185">IF(ISNA(MATCH($G185,Magento_products!$E$1:$E$1013,0))=TRUE,INDEX(Special_products!$A$1:$AL$748,MATCH($G185,Special_products!$E$1:$E$748,0),P$1),INDEX(Magento_products!$A$1:$AJ$1013,MATCH($G185,Magento_products!$E$1:$E$1013,0),P$1))</f>
        <v>459.99</v>
      </c>
      <c r="Q185" s="64"/>
      <c r="R185" s="65">
        <f>IF(P185&gt;0,P185,Q185)</f>
        <v>459.99</v>
      </c>
      <c r="S185" s="66"/>
      <c r="T185" s="66"/>
      <c r="U185" s="66"/>
      <c r="V185" s="66"/>
      <c r="W185" s="66"/>
      <c r="X185" s="66"/>
      <c r="Y185" s="66"/>
      <c r="Z185" s="66"/>
      <c r="AA185" s="66"/>
      <c r="AB185" s="66"/>
      <c r="AC185" s="66"/>
      <c r="AD185" s="66"/>
      <c r="AE185" s="66"/>
      <c r="AF185" s="66"/>
      <c r="AG185" s="66"/>
      <c r="AH185" s="66"/>
      <c r="AI185" s="67"/>
    </row>
    <row r="186" ht="11.25" customHeight="1">
      <c r="A186" s="54"/>
      <c r="B186" s="54"/>
      <c r="C186" s="55"/>
      <c r="D186" s="54"/>
      <c r="E186" s="57"/>
      <c r="F186" s="60"/>
      <c r="G186" s="59"/>
      <c r="H186" s="60"/>
      <c r="I186" s="60"/>
      <c r="J186" s="60"/>
      <c r="K186" s="57"/>
      <c r="L186" s="60"/>
      <c r="M186" s="61"/>
      <c r="N186" s="62"/>
      <c r="O186" s="62"/>
      <c r="P186" s="63"/>
      <c r="Q186" s="64"/>
      <c r="R186" s="65"/>
      <c r="S186" s="66"/>
      <c r="T186" s="66"/>
      <c r="U186" s="66"/>
      <c r="V186" s="66"/>
      <c r="W186" s="66"/>
      <c r="X186" s="66"/>
      <c r="Y186" s="66"/>
      <c r="Z186" s="66"/>
      <c r="AA186" s="66"/>
      <c r="AB186" s="66"/>
      <c r="AC186" s="66"/>
      <c r="AD186" s="66"/>
      <c r="AE186" s="66"/>
      <c r="AF186" s="66"/>
      <c r="AG186" s="66"/>
      <c r="AH186" s="66"/>
      <c r="AI186" s="67"/>
    </row>
    <row r="187" ht="11.25" customHeight="1">
      <c r="A187" s="54" t="s">
        <v>333</v>
      </c>
      <c r="B187" s="54" t="s">
        <v>181</v>
      </c>
      <c r="C187" s="55" t="s">
        <v>336</v>
      </c>
      <c r="D187" s="54" t="s">
        <v>1834</v>
      </c>
      <c r="E187" s="57"/>
      <c r="F187" s="60"/>
      <c r="G187" s="59">
        <v>129.0</v>
      </c>
      <c r="H187" s="60" t="str">
        <f t="array" ref="H187">IF(G187=0,0,IF(ISNA(MATCH($G187,Magento_products!$E$1:$E$1013,0))=TRUE,INDEX(Special_products!$A$1:$AL$748,MATCH($G187,Special_products!$E$1:$E$748,0),H$1),INDEX(Magento_products!$A$1:$AJ$1013,MATCH($G187,Magento_products!$E$1:$E$1013,0),H$1)))</f>
        <v>WWGAN</v>
      </c>
      <c r="I187" s="60" t="str">
        <f t="array" ref="I187">IF(G187=0,D187,IF(ISNA(MATCH($G187,Magento_products!$E$1:$E$1013,0))=TRUE,INDEX(Special_products!$A$1:$AL$748,MATCH($G187,Special_products!$E$1:$E$748,0),I$1),INDEX(Magento_products!$A$1:$AJ$1013,MATCH($G187,Magento_products!$E$1:$E$1013,0),I$1)))</f>
        <v>Wind Waker Ganondorf</v>
      </c>
      <c r="J187" s="60" t="str">
        <f t="array" ref="J187">IF(G187=0,0,IF(ISNA(MATCH($G187,Magento_products!$E$1:$E$1013,0))=TRUE,INDEX(Special_products!$A$1:$AL$748,MATCH($G187,Special_products!$E$1:$E$748,0),J$1),INDEX(Magento_products!$A$1:$AJ$1013,MATCH($G187,Magento_products!$E$1:$E$1013,0),J$1)))</f>
        <v>WWG</v>
      </c>
      <c r="K187" s="57" t="str">
        <f t="array" ref="K187">IF(ISNA(MATCH($J187,Group!$B$2:$B$100105,0))=TRUE,0,INDEX(Group!$A$2:$FZ$100105,MATCH($J187,Group!$B$2:$B$100105,0),K$1))</f>
        <v>Wind Waker Ganondorf</v>
      </c>
      <c r="L187" s="60"/>
      <c r="M187" s="61" t="s">
        <v>1835</v>
      </c>
      <c r="N187" s="62">
        <f t="array" ref="N187">IF(ISNA(MATCH($H187,Magento_products!$B$2:$B$100105,0))=TRUE,0,INDEX(Magento_products!$A$2:$FZ$100105,MATCH($H187,Magento_products!$B$2:$B$100105,0),N$1))</f>
        <v>42024</v>
      </c>
      <c r="O187" s="62"/>
      <c r="P187" s="63">
        <f t="array" ref="P187">IF(ISNA(MATCH($G187,Magento_products!$E$1:$E$1013,0))=TRUE,INDEX(Special_products!$A$1:$AL$748,MATCH($G187,Special_products!$E$1:$E$748,0),P$1),INDEX(Magento_products!$A$1:$AJ$1013,MATCH($G187,Magento_products!$E$1:$E$1013,0),P$1))</f>
        <v>249.99</v>
      </c>
      <c r="Q187" s="64"/>
      <c r="R187" s="65">
        <f t="shared" ref="R187:R188" si="34">IF(P187&gt;0,P187,Q187)</f>
        <v>249.99</v>
      </c>
      <c r="S187" s="66"/>
      <c r="T187" s="66"/>
      <c r="U187" s="66"/>
      <c r="V187" s="66"/>
      <c r="W187" s="66"/>
      <c r="X187" s="66"/>
      <c r="Y187" s="66"/>
      <c r="Z187" s="66"/>
      <c r="AA187" s="66"/>
      <c r="AB187" s="66"/>
      <c r="AC187" s="66"/>
      <c r="AD187" s="66"/>
      <c r="AE187" s="66"/>
      <c r="AF187" s="66"/>
      <c r="AG187" s="66"/>
      <c r="AH187" s="66"/>
      <c r="AI187" s="67"/>
    </row>
    <row r="188" ht="11.25" customHeight="1">
      <c r="A188" s="54" t="s">
        <v>333</v>
      </c>
      <c r="B188" s="54" t="s">
        <v>181</v>
      </c>
      <c r="C188" s="55" t="s">
        <v>336</v>
      </c>
      <c r="D188" s="54" t="s">
        <v>1834</v>
      </c>
      <c r="E188" s="57"/>
      <c r="F188" s="60"/>
      <c r="G188" s="59">
        <v>130.0</v>
      </c>
      <c r="H188" s="60" t="str">
        <f t="array" ref="H188">IF(G188=0,0,IF(ISNA(MATCH($G188,Magento_products!$E$1:$E$1013,0))=TRUE,INDEX(Special_products!$A$1:$AL$748,MATCH($G188,Special_products!$E$1:$E$748,0),H$1),INDEX(Magento_products!$A$1:$AJ$1013,MATCH($G188,Magento_products!$E$1:$E$1013,0),H$1)))</f>
        <v>WWGANX</v>
      </c>
      <c r="I188" s="60" t="str">
        <f t="array" ref="I188">IF(G188=0,D188,IF(ISNA(MATCH($G188,Magento_products!$E$1:$E$1013,0))=TRUE,INDEX(Special_products!$A$1:$AL$748,MATCH($G188,Special_products!$E$1:$E$748,0),I$1),INDEX(Magento_products!$A$1:$AJ$1013,MATCH($G188,Magento_products!$E$1:$E$1013,0),I$1)))</f>
        <v>Wind Waker Ganondorf Exclusive</v>
      </c>
      <c r="J188" s="60" t="str">
        <f t="array" ref="J188">IF(G188=0,0,IF(ISNA(MATCH($G188,Magento_products!$E$1:$E$1013,0))=TRUE,INDEX(Special_products!$A$1:$AL$748,MATCH($G188,Special_products!$E$1:$E$748,0),J$1),INDEX(Magento_products!$A$1:$AJ$1013,MATCH($G188,Magento_products!$E$1:$E$1013,0),J$1)))</f>
        <v>WWG</v>
      </c>
      <c r="K188" s="57" t="str">
        <f t="array" ref="K188">IF(ISNA(MATCH($J188,Group!$B$2:$B$100105,0))=TRUE,0,INDEX(Group!$A$2:$FZ$100105,MATCH($J188,Group!$B$2:$B$100105,0),K$1))</f>
        <v>Wind Waker Ganondorf</v>
      </c>
      <c r="L188" s="60"/>
      <c r="M188" s="61" t="s">
        <v>1836</v>
      </c>
      <c r="N188" s="62">
        <f t="array" ref="N188">IF(ISNA(MATCH($H188,Magento_products!$B$2:$B$100105,0))=TRUE,0,INDEX(Magento_products!$A$2:$FZ$100105,MATCH($H188,Magento_products!$B$2:$B$100105,0),N$1))</f>
        <v>42024</v>
      </c>
      <c r="O188" s="62"/>
      <c r="P188" s="63">
        <f t="array" ref="P188">IF(ISNA(MATCH($G188,Magento_products!$E$1:$E$1013,0))=TRUE,INDEX(Special_products!$A$1:$AL$748,MATCH($G188,Special_products!$E$1:$E$748,0),P$1),INDEX(Magento_products!$A$1:$AJ$1013,MATCH($G188,Magento_products!$E$1:$E$1013,0),P$1))</f>
        <v>269.99</v>
      </c>
      <c r="Q188" s="64"/>
      <c r="R188" s="65">
        <f t="shared" si="34"/>
        <v>269.99</v>
      </c>
      <c r="S188" s="66"/>
      <c r="T188" s="66"/>
      <c r="U188" s="66"/>
      <c r="V188" s="66"/>
      <c r="W188" s="66"/>
      <c r="X188" s="66"/>
      <c r="Y188" s="66"/>
      <c r="Z188" s="66"/>
      <c r="AA188" s="66"/>
      <c r="AB188" s="66"/>
      <c r="AC188" s="66"/>
      <c r="AD188" s="66"/>
      <c r="AE188" s="66"/>
      <c r="AF188" s="66"/>
      <c r="AG188" s="66"/>
      <c r="AH188" s="66"/>
      <c r="AI188" s="67"/>
    </row>
    <row r="189" ht="11.25" customHeight="1">
      <c r="A189" s="54"/>
      <c r="B189" s="54"/>
      <c r="C189" s="55"/>
      <c r="D189" s="54"/>
      <c r="E189" s="57"/>
      <c r="F189" s="60"/>
      <c r="G189" s="59"/>
      <c r="H189" s="60"/>
      <c r="I189" s="60"/>
      <c r="J189" s="60"/>
      <c r="K189" s="57"/>
      <c r="L189" s="60"/>
      <c r="M189" s="61"/>
      <c r="N189" s="62"/>
      <c r="O189" s="62"/>
      <c r="P189" s="63"/>
      <c r="Q189" s="64"/>
      <c r="R189" s="65"/>
      <c r="S189" s="66"/>
      <c r="T189" s="66"/>
      <c r="U189" s="66"/>
      <c r="V189" s="66"/>
      <c r="W189" s="66"/>
      <c r="X189" s="66"/>
      <c r="Y189" s="66"/>
      <c r="Z189" s="66"/>
      <c r="AA189" s="66"/>
      <c r="AB189" s="66"/>
      <c r="AC189" s="66"/>
      <c r="AD189" s="66"/>
      <c r="AE189" s="66"/>
      <c r="AF189" s="66"/>
      <c r="AG189" s="66"/>
      <c r="AH189" s="66"/>
      <c r="AI189" s="67"/>
    </row>
    <row r="190" ht="11.25" customHeight="1">
      <c r="A190" s="54" t="s">
        <v>333</v>
      </c>
      <c r="B190" s="54" t="s">
        <v>181</v>
      </c>
      <c r="C190" s="55" t="s">
        <v>336</v>
      </c>
      <c r="D190" s="54" t="s">
        <v>1160</v>
      </c>
      <c r="E190" s="57"/>
      <c r="F190" s="60"/>
      <c r="G190" s="59">
        <v>154.0</v>
      </c>
      <c r="H190" s="60" t="str">
        <f t="array" ref="H190">IF(G190=0,0,IF(ISNA(MATCH($G190,Magento_products!$E$1:$E$1013,0))=TRUE,INDEX(Special_products!$A$1:$AL$748,MATCH($G190,Special_products!$E$1:$E$748,0),H$1),INDEX(Magento_products!$A$1:$AJ$1013,MATCH($G190,Magento_products!$E$1:$E$1013,0),H$1)))</f>
        <v>ZGNPZ</v>
      </c>
      <c r="I190" s="60" t="str">
        <f t="array" ref="I190">IF(G190=0,D190,IF(ISNA(MATCH($G190,Magento_products!$E$1:$E$1013,0))=TRUE,INDEX(Special_products!$A$1:$AL$748,MATCH($G190,Special_products!$E$1:$E$748,0),I$1),INDEX(Magento_products!$A$1:$AJ$1013,MATCH($G190,Magento_products!$E$1:$E$1013,0),I$1)))</f>
        <v>Ganon's Puppet Zelda</v>
      </c>
      <c r="J190" s="60" t="str">
        <f t="array" ref="J190">IF(G190=0,0,IF(ISNA(MATCH($G190,Magento_products!$E$1:$E$1013,0))=TRUE,INDEX(Special_products!$A$1:$AL$748,MATCH($G190,Special_products!$E$1:$E$748,0),J$1),INDEX(Magento_products!$A$1:$AJ$1013,MATCH($G190,Magento_products!$E$1:$E$1013,0),J$1)))</f>
        <v>PZEL</v>
      </c>
      <c r="K190" s="57" t="str">
        <f t="array" ref="K190">IF(ISNA(MATCH($J190,Group!$B$2:$B$100105,0))=TRUE,0,INDEX(Group!$A$2:$FZ$100105,MATCH($J190,Group!$B$2:$B$100105,0),K$1))</f>
        <v>Puppet Zelda</v>
      </c>
      <c r="L190" s="60"/>
      <c r="M190" s="61" t="s">
        <v>1837</v>
      </c>
      <c r="N190" s="62">
        <f t="array" ref="N190">IF(ISNA(MATCH($H190,Magento_products!$B$2:$B$100105,0))=TRUE,0,INDEX(Magento_products!$A$2:$FZ$100105,MATCH($H190,Magento_products!$B$2:$B$100105,0),N$1))</f>
        <v>42353</v>
      </c>
      <c r="O190" s="62"/>
      <c r="P190" s="63">
        <f t="array" ref="P190">IF(ISNA(MATCH($G190,Magento_products!$E$1:$E$1013,0))=TRUE,INDEX(Special_products!$A$1:$AL$748,MATCH($G190,Special_products!$E$1:$E$748,0),P$1),INDEX(Magento_products!$A$1:$AJ$1013,MATCH($G190,Magento_products!$E$1:$E$1013,0),P$1))</f>
        <v>349.99</v>
      </c>
      <c r="Q190" s="64"/>
      <c r="R190" s="65">
        <f>IF(P190&gt;0,P190,Q190)</f>
        <v>349.99</v>
      </c>
      <c r="S190" s="66"/>
      <c r="T190" s="66"/>
      <c r="U190" s="66"/>
      <c r="V190" s="66"/>
      <c r="W190" s="66"/>
      <c r="X190" s="66"/>
      <c r="Y190" s="66"/>
      <c r="Z190" s="66"/>
      <c r="AA190" s="66"/>
      <c r="AB190" s="66"/>
      <c r="AC190" s="66"/>
      <c r="AD190" s="66"/>
      <c r="AE190" s="66"/>
      <c r="AF190" s="66"/>
      <c r="AG190" s="66"/>
      <c r="AH190" s="66"/>
      <c r="AI190" s="67"/>
    </row>
    <row r="191" ht="11.25" customHeight="1">
      <c r="A191" s="54"/>
      <c r="B191" s="54"/>
      <c r="C191" s="55"/>
      <c r="D191" s="54"/>
      <c r="E191" s="57"/>
      <c r="F191" s="60"/>
      <c r="G191" s="59"/>
      <c r="H191" s="60"/>
      <c r="I191" s="60"/>
      <c r="J191" s="60"/>
      <c r="K191" s="57"/>
      <c r="L191" s="60"/>
      <c r="M191" s="61"/>
      <c r="N191" s="62"/>
      <c r="O191" s="62"/>
      <c r="P191" s="63"/>
      <c r="Q191" s="64"/>
      <c r="R191" s="65"/>
      <c r="S191" s="66"/>
      <c r="T191" s="66"/>
      <c r="U191" s="66"/>
      <c r="V191" s="66"/>
      <c r="W191" s="66"/>
      <c r="X191" s="66"/>
      <c r="Y191" s="66"/>
      <c r="Z191" s="66"/>
      <c r="AA191" s="66"/>
      <c r="AB191" s="66"/>
      <c r="AC191" s="66"/>
      <c r="AD191" s="66"/>
      <c r="AE191" s="66"/>
      <c r="AF191" s="66"/>
      <c r="AG191" s="66"/>
      <c r="AH191" s="66"/>
      <c r="AI191" s="67"/>
    </row>
    <row r="192" ht="11.25" customHeight="1">
      <c r="A192" s="54" t="s">
        <v>333</v>
      </c>
      <c r="B192" s="54" t="s">
        <v>181</v>
      </c>
      <c r="C192" s="55" t="s">
        <v>336</v>
      </c>
      <c r="D192" s="54" t="s">
        <v>1838</v>
      </c>
      <c r="E192" s="57"/>
      <c r="F192" s="60"/>
      <c r="G192" s="59">
        <v>160.0</v>
      </c>
      <c r="H192" s="60" t="str">
        <f t="array" ref="H192">IF(G192=0,0,IF(ISNA(MATCH($G192,Magento_products!$E$1:$E$1013,0))=TRUE,INDEX(Special_products!$A$1:$AL$748,MATCH($G192,Special_products!$E$1:$E$748,0),H$1),INDEX(Magento_products!$A$1:$AJ$1013,MATCH($G192,Magento_products!$E$1:$E$1013,0),H$1)))</f>
        <v>SSBASE</v>
      </c>
      <c r="I192" s="60" t="str">
        <f t="array" ref="I192">IF(G192=0,D192,IF(ISNA(MATCH($G192,Magento_products!$E$1:$E$1013,0))=TRUE,INDEX(Special_products!$A$1:$AL$748,MATCH($G192,Special_products!$E$1:$E$748,0),I$1),INDEX(Magento_products!$A$1:$AJ$1013,MATCH($G192,Magento_products!$E$1:$E$1013,0),I$1)))</f>
        <v>Sandship Base </v>
      </c>
      <c r="J192" s="60" t="str">
        <f t="array" ref="J192">IF(G192=0,0,IF(ISNA(MATCH($G192,Magento_products!$E$1:$E$1013,0))=TRUE,INDEX(Special_products!$A$1:$AL$748,MATCH($G192,Special_products!$E$1:$E$748,0),J$1),INDEX(Magento_products!$A$1:$AJ$1013,MATCH($G192,Magento_products!$E$1:$E$1013,0),J$1)))</f>
        <v>LVS</v>
      </c>
      <c r="K192" s="57" t="str">
        <f t="array" ref="K192">IF(ISNA(MATCH($J192,Group!$B$2:$B$100105,0))=TRUE,0,INDEX(Group!$A$2:$FZ$100105,MATCH($J192,Group!$B$2:$B$100105,0),K$1))</f>
        <v>Link vs Scervo Diorama</v>
      </c>
      <c r="L192" s="60"/>
      <c r="M192" s="61" t="s">
        <v>1147</v>
      </c>
      <c r="N192" s="62">
        <f t="array" ref="N192">IF(ISNA(MATCH($H192,Magento_products!$B$2:$B$100105,0))=TRUE,0,INDEX(Magento_products!$A$2:$FZ$100105,MATCH($H192,Magento_products!$B$2:$B$100105,0),N$1))</f>
        <v>42458</v>
      </c>
      <c r="O192" s="62"/>
      <c r="P192" s="63">
        <f t="array" ref="P192">IF(ISNA(MATCH($G192,Magento_products!$E$1:$E$1013,0))=TRUE,INDEX(Special_products!$A$1:$AL$748,MATCH($G192,Special_products!$E$1:$E$748,0),P$1),INDEX(Magento_products!$A$1:$AJ$1013,MATCH($G192,Magento_products!$E$1:$E$1013,0),P$1))</f>
        <v>199.99</v>
      </c>
      <c r="Q192" s="64"/>
      <c r="R192" s="65">
        <f t="shared" ref="R192:R193" si="35">IF(P192&gt;0,P192,Q192)</f>
        <v>199.99</v>
      </c>
      <c r="S192" s="66"/>
      <c r="T192" s="66"/>
      <c r="U192" s="66"/>
      <c r="V192" s="66"/>
      <c r="W192" s="66"/>
      <c r="X192" s="66"/>
      <c r="Y192" s="66"/>
      <c r="Z192" s="66"/>
      <c r="AA192" s="66"/>
      <c r="AB192" s="66"/>
      <c r="AC192" s="66"/>
      <c r="AD192" s="66"/>
      <c r="AE192" s="66"/>
      <c r="AF192" s="66"/>
      <c r="AG192" s="66"/>
      <c r="AH192" s="66"/>
      <c r="AI192" s="67"/>
    </row>
    <row r="193" ht="11.25" customHeight="1">
      <c r="A193" s="54" t="s">
        <v>333</v>
      </c>
      <c r="B193" s="54" t="s">
        <v>181</v>
      </c>
      <c r="C193" s="55" t="s">
        <v>336</v>
      </c>
      <c r="D193" s="54" t="s">
        <v>1839</v>
      </c>
      <c r="E193" s="57"/>
      <c r="F193" s="60"/>
      <c r="G193" s="59">
        <v>161.0</v>
      </c>
      <c r="H193" s="60" t="str">
        <f t="array" ref="H193">IF(G193=0,0,IF(ISNA(MATCH($G193,Magento_products!$E$1:$E$1013,0))=TRUE,INDEX(Special_products!$A$1:$AL$748,MATCH($G193,Special_products!$E$1:$E$748,0),H$1),INDEX(Magento_products!$A$1:$AJ$1013,MATCH($G193,Magento_products!$E$1:$E$1013,0),H$1)))</f>
        <v>SSLNSCE</v>
      </c>
      <c r="I193" s="60" t="str">
        <f t="array" ref="I193">IF(G193=0,D193,IF(ISNA(MATCH($G193,Magento_products!$E$1:$E$1013,0))=TRUE,INDEX(Special_products!$A$1:$AL$748,MATCH($G193,Special_products!$E$1:$E$748,0),I$1),INDEX(Magento_products!$A$1:$AJ$1013,MATCH($G193,Magento_products!$E$1:$E$1013,0),I$1)))</f>
        <v>Link vs Scervo Diorama</v>
      </c>
      <c r="J193" s="60" t="str">
        <f t="array" ref="J193">IF(G193=0,0,IF(ISNA(MATCH($G193,Magento_products!$E$1:$E$1013,0))=TRUE,INDEX(Special_products!$A$1:$AL$748,MATCH($G193,Special_products!$E$1:$E$748,0),J$1),INDEX(Magento_products!$A$1:$AJ$1013,MATCH($G193,Magento_products!$E$1:$E$1013,0),J$1)))</f>
        <v>LVS</v>
      </c>
      <c r="K193" s="57" t="str">
        <f t="array" ref="K193">IF(ISNA(MATCH($J193,Group!$B$2:$B$100105,0))=TRUE,0,INDEX(Group!$A$2:$FZ$100105,MATCH($J193,Group!$B$2:$B$100105,0),K$1))</f>
        <v>Link vs Scervo Diorama</v>
      </c>
      <c r="L193" s="60"/>
      <c r="M193" s="61" t="s">
        <v>1146</v>
      </c>
      <c r="N193" s="62">
        <f t="array" ref="N193">IF(ISNA(MATCH($H193,Magento_products!$B$2:$B$100105,0))=TRUE,0,INDEX(Magento_products!$A$2:$FZ$100105,MATCH($H193,Magento_products!$B$2:$B$100105,0),N$1))</f>
        <v>42458</v>
      </c>
      <c r="O193" s="62"/>
      <c r="P193" s="63">
        <f t="array" ref="P193">IF(ISNA(MATCH($G193,Magento_products!$E$1:$E$1013,0))=TRUE,INDEX(Special_products!$A$1:$AL$748,MATCH($G193,Special_products!$E$1:$E$748,0),P$1),INDEX(Magento_products!$A$1:$AJ$1013,MATCH($G193,Magento_products!$E$1:$E$1013,0),P$1))</f>
        <v>349.99</v>
      </c>
      <c r="Q193" s="64"/>
      <c r="R193" s="65">
        <f t="shared" si="35"/>
        <v>349.99</v>
      </c>
      <c r="S193" s="66"/>
      <c r="T193" s="66"/>
      <c r="U193" s="66"/>
      <c r="V193" s="66"/>
      <c r="W193" s="66"/>
      <c r="X193" s="66"/>
      <c r="Y193" s="66"/>
      <c r="Z193" s="66"/>
      <c r="AA193" s="66"/>
      <c r="AB193" s="66"/>
      <c r="AC193" s="66"/>
      <c r="AD193" s="66"/>
      <c r="AE193" s="66"/>
      <c r="AF193" s="66"/>
      <c r="AG193" s="66"/>
      <c r="AH193" s="66"/>
      <c r="AI193" s="67"/>
    </row>
    <row r="194" ht="11.25" customHeight="1">
      <c r="A194" s="54"/>
      <c r="B194" s="54"/>
      <c r="C194" s="55"/>
      <c r="D194" s="54"/>
      <c r="E194" s="57"/>
      <c r="F194" s="60"/>
      <c r="G194" s="59"/>
      <c r="H194" s="60"/>
      <c r="I194" s="60"/>
      <c r="J194" s="60"/>
      <c r="K194" s="57"/>
      <c r="L194" s="60"/>
      <c r="M194" s="61"/>
      <c r="N194" s="62"/>
      <c r="O194" s="62"/>
      <c r="P194" s="63"/>
      <c r="Q194" s="64"/>
      <c r="R194" s="65"/>
      <c r="S194" s="66"/>
      <c r="T194" s="66"/>
      <c r="U194" s="66"/>
      <c r="V194" s="66"/>
      <c r="W194" s="66"/>
      <c r="X194" s="66"/>
      <c r="Y194" s="66"/>
      <c r="Z194" s="66"/>
      <c r="AA194" s="66"/>
      <c r="AB194" s="66"/>
      <c r="AC194" s="66"/>
      <c r="AD194" s="66"/>
      <c r="AE194" s="66"/>
      <c r="AF194" s="66"/>
      <c r="AG194" s="66"/>
      <c r="AH194" s="66"/>
      <c r="AI194" s="67"/>
    </row>
    <row r="195" ht="11.25" customHeight="1">
      <c r="A195" s="54" t="s">
        <v>333</v>
      </c>
      <c r="B195" s="54" t="s">
        <v>181</v>
      </c>
      <c r="C195" s="55" t="s">
        <v>336</v>
      </c>
      <c r="D195" s="54" t="s">
        <v>1840</v>
      </c>
      <c r="E195" s="57"/>
      <c r="F195" s="60"/>
      <c r="G195" s="59">
        <v>174.0</v>
      </c>
      <c r="H195" s="60" t="str">
        <f t="array" ref="H195">IF(G195=0,0,IF(ISNA(MATCH($G195,Magento_products!$E$1:$E$1013,0))=TRUE,INDEX(Special_products!$A$1:$AL$748,MATCH($G195,Special_products!$E$1:$E$748,0),H$1),INDEX(Magento_products!$A$1:$AJ$1013,MATCH($G195,Magento_products!$E$1:$E$1013,0),H$1)))</f>
        <v>WWLORLR0808</v>
      </c>
      <c r="I195" s="60" t="str">
        <f t="array" ref="I195">IF(G195=0,D195,IF(ISNA(MATCH($G195,Magento_products!$E$1:$E$1013,0))=TRUE,INDEX(Special_products!$A$1:$AL$748,MATCH($G195,Special_products!$E$1:$E$748,0),I$1),INDEX(Magento_products!$A$1:$AJ$1013,MATCH($G195,Magento_products!$E$1:$E$1013,0),I$1)))</f>
        <v>Link on The King of Red Lions (Regular)</v>
      </c>
      <c r="J195" s="60" t="str">
        <f t="array" ref="J195">IF(G195=0,0,IF(ISNA(MATCH($G195,Magento_products!$E$1:$E$1013,0))=TRUE,INDEX(Special_products!$A$1:$AL$748,MATCH($G195,Special_products!$E$1:$E$748,0),J$1),INDEX(Magento_products!$A$1:$AJ$1013,MATCH($G195,Magento_products!$E$1:$E$1013,0),J$1)))</f>
        <v>WWLORL</v>
      </c>
      <c r="K195" s="57" t="str">
        <f t="array" ref="K195">IF(ISNA(MATCH($J195,Group!$B$2:$B$100105,0))=TRUE,0,INDEX(Group!$A$2:$FZ$100105,MATCH($J195,Group!$B$2:$B$100105,0),K$1))</f>
        <v>Link on King of Red Lions</v>
      </c>
      <c r="L195" s="60"/>
      <c r="M195" s="61" t="s">
        <v>1841</v>
      </c>
      <c r="N195" s="62">
        <f t="array" ref="N195">IF(ISNA(MATCH($H195,Magento_products!$B$2:$B$100105,0))=TRUE,0,INDEX(Magento_products!$A$2:$FZ$100105,MATCH($H195,Magento_products!$B$2:$B$100105,0),N$1))</f>
        <v>42598</v>
      </c>
      <c r="O195" s="62"/>
      <c r="P195" s="63">
        <f t="array" ref="P195">IF(ISNA(MATCH($G195,Magento_products!$E$1:$E$1013,0))=TRUE,INDEX(Special_products!$A$1:$AL$748,MATCH($G195,Special_products!$E$1:$E$748,0),P$1),INDEX(Magento_products!$A$1:$AJ$1013,MATCH($G195,Magento_products!$E$1:$E$1013,0),P$1))</f>
        <v>449.99</v>
      </c>
      <c r="Q195" s="64"/>
      <c r="R195" s="65">
        <f t="shared" ref="R195:R196" si="36">IF(P195&gt;0,P195,Q195)</f>
        <v>449.99</v>
      </c>
      <c r="S195" s="66"/>
      <c r="T195" s="66"/>
      <c r="U195" s="66"/>
      <c r="V195" s="66"/>
      <c r="W195" s="66"/>
      <c r="X195" s="66"/>
      <c r="Y195" s="66"/>
      <c r="Z195" s="66"/>
      <c r="AA195" s="66"/>
      <c r="AB195" s="66"/>
      <c r="AC195" s="66"/>
      <c r="AD195" s="66"/>
      <c r="AE195" s="66"/>
      <c r="AF195" s="66"/>
      <c r="AG195" s="66"/>
      <c r="AH195" s="66"/>
      <c r="AI195" s="67"/>
    </row>
    <row r="196" ht="11.25" customHeight="1">
      <c r="A196" s="54" t="s">
        <v>333</v>
      </c>
      <c r="B196" s="54" t="s">
        <v>181</v>
      </c>
      <c r="C196" s="55" t="s">
        <v>336</v>
      </c>
      <c r="D196" s="54" t="s">
        <v>1840</v>
      </c>
      <c r="E196" s="57"/>
      <c r="F196" s="60"/>
      <c r="G196" s="59">
        <v>175.0</v>
      </c>
      <c r="H196" s="60" t="str">
        <f t="array" ref="H196">IF(G196=0,0,IF(ISNA(MATCH($G196,Magento_products!$E$1:$E$1013,0))=TRUE,INDEX(Special_products!$A$1:$AL$748,MATCH($G196,Special_products!$E$1:$E$748,0),H$1),INDEX(Magento_products!$A$1:$AJ$1013,MATCH($G196,Magento_products!$E$1:$E$1013,0),H$1)))</f>
        <v>WWLORLX0909</v>
      </c>
      <c r="I196" s="60" t="str">
        <f t="array" ref="I196">IF(G196=0,D196,IF(ISNA(MATCH($G196,Magento_products!$E$1:$E$1013,0))=TRUE,INDEX(Special_products!$A$1:$AL$748,MATCH($G196,Special_products!$E$1:$E$748,0),I$1),INDEX(Magento_products!$A$1:$AJ$1013,MATCH($G196,Magento_products!$E$1:$E$1013,0),I$1)))</f>
        <v>Link on The King of Red Lions (Exclusive)</v>
      </c>
      <c r="J196" s="60" t="str">
        <f t="array" ref="J196">IF(G196=0,0,IF(ISNA(MATCH($G196,Magento_products!$E$1:$E$1013,0))=TRUE,INDEX(Special_products!$A$1:$AL$748,MATCH($G196,Special_products!$E$1:$E$748,0),J$1),INDEX(Magento_products!$A$1:$AJ$1013,MATCH($G196,Magento_products!$E$1:$E$1013,0),J$1)))</f>
        <v>WWLORL</v>
      </c>
      <c r="K196" s="57" t="str">
        <f t="array" ref="K196">IF(ISNA(MATCH($J196,Group!$B$2:$B$100105,0))=TRUE,0,INDEX(Group!$A$2:$FZ$100105,MATCH($J196,Group!$B$2:$B$100105,0),K$1))</f>
        <v>Link on King of Red Lions</v>
      </c>
      <c r="L196" s="60"/>
      <c r="M196" s="61" t="s">
        <v>1842</v>
      </c>
      <c r="N196" s="62">
        <f t="array" ref="N196">IF(ISNA(MATCH($H196,Magento_products!$B$2:$B$100105,0))=TRUE,0,INDEX(Magento_products!$A$2:$FZ$100105,MATCH($H196,Magento_products!$B$2:$B$100105,0),N$1))</f>
        <v>42598</v>
      </c>
      <c r="O196" s="62"/>
      <c r="P196" s="63">
        <f t="array" ref="P196">IF(ISNA(MATCH($G196,Magento_products!$E$1:$E$1013,0))=TRUE,INDEX(Special_products!$A$1:$AL$748,MATCH($G196,Special_products!$E$1:$E$748,0),P$1),INDEX(Magento_products!$A$1:$AJ$1013,MATCH($G196,Magento_products!$E$1:$E$1013,0),P$1))</f>
        <v>479.99</v>
      </c>
      <c r="Q196" s="64"/>
      <c r="R196" s="65">
        <f t="shared" si="36"/>
        <v>479.99</v>
      </c>
      <c r="S196" s="66"/>
      <c r="T196" s="66"/>
      <c r="U196" s="66"/>
      <c r="V196" s="66"/>
      <c r="W196" s="66"/>
      <c r="X196" s="66"/>
      <c r="Y196" s="66"/>
      <c r="Z196" s="66"/>
      <c r="AA196" s="66"/>
      <c r="AB196" s="66"/>
      <c r="AC196" s="66"/>
      <c r="AD196" s="66"/>
      <c r="AE196" s="66"/>
      <c r="AF196" s="66"/>
      <c r="AG196" s="66"/>
      <c r="AH196" s="66"/>
      <c r="AI196" s="67"/>
    </row>
    <row r="197" ht="11.25" customHeight="1">
      <c r="A197" s="54"/>
      <c r="B197" s="54"/>
      <c r="C197" s="55"/>
      <c r="D197" s="54"/>
      <c r="E197" s="57"/>
      <c r="F197" s="60"/>
      <c r="G197" s="59"/>
      <c r="H197" s="60"/>
      <c r="I197" s="60"/>
      <c r="J197" s="60"/>
      <c r="K197" s="57"/>
      <c r="L197" s="60"/>
      <c r="M197" s="61"/>
      <c r="N197" s="62"/>
      <c r="O197" s="62"/>
      <c r="P197" s="63"/>
      <c r="Q197" s="64"/>
      <c r="R197" s="65"/>
      <c r="S197" s="66"/>
      <c r="T197" s="66"/>
      <c r="U197" s="66"/>
      <c r="V197" s="66"/>
      <c r="W197" s="66"/>
      <c r="X197" s="66"/>
      <c r="Y197" s="66"/>
      <c r="Z197" s="66"/>
      <c r="AA197" s="66"/>
      <c r="AB197" s="66"/>
      <c r="AC197" s="66"/>
      <c r="AD197" s="66"/>
      <c r="AE197" s="66"/>
      <c r="AF197" s="66"/>
      <c r="AG197" s="66"/>
      <c r="AH197" s="66"/>
      <c r="AI197" s="67"/>
    </row>
    <row r="198" ht="11.25" customHeight="1">
      <c r="A198" s="54" t="s">
        <v>333</v>
      </c>
      <c r="B198" s="54" t="s">
        <v>181</v>
      </c>
      <c r="C198" s="55" t="s">
        <v>336</v>
      </c>
      <c r="D198" s="54" t="s">
        <v>1843</v>
      </c>
      <c r="E198" s="57"/>
      <c r="F198" s="60"/>
      <c r="G198" s="59">
        <v>187.0</v>
      </c>
      <c r="H198" s="60" t="str">
        <f t="array" ref="H198">IF(G198=0,0,IF(ISNA(MATCH($G198,Magento_products!$E$1:$E$1013,0))=TRUE,INDEX(Special_products!$A$1:$AL$748,MATCH($G198,Special_products!$E$1:$E$748,0),H$1),INDEX(Magento_products!$A$1:$AJ$1013,MATCH($G198,Magento_products!$E$1:$E$1013,0),H$1)))</f>
        <v>LZRMM1</v>
      </c>
      <c r="I198" s="60" t="str">
        <f t="array" ref="I198">IF(G198=0,D198,IF(ISNA(MATCH($G198,Magento_products!$E$1:$E$1013,0))=TRUE,INDEX(Special_products!$A$1:$AL$748,MATCH($G198,Special_products!$E$1:$E$748,0),I$1),INDEX(Magento_products!$A$1:$AJ$1013,MATCH($G198,Magento_products!$E$1:$E$1013,0),I$1)))</f>
        <v>Majora's Mask (Regular)</v>
      </c>
      <c r="J198" s="60" t="str">
        <f t="array" ref="J198">IF(G198=0,0,IF(ISNA(MATCH($G198,Magento_products!$E$1:$E$1013,0))=TRUE,INDEX(Special_products!$A$1:$AL$748,MATCH($G198,Special_products!$E$1:$E$748,0),J$1),INDEX(Magento_products!$A$1:$AJ$1013,MATCH($G198,Magento_products!$E$1:$E$1013,0),J$1)))</f>
        <v>LZRMM</v>
      </c>
      <c r="K198" s="57" t="str">
        <f t="array" ref="K198">IF(ISNA(MATCH($J198,Group!$B$2:$B$100105,0))=TRUE,0,INDEX(Group!$A$2:$FZ$100105,MATCH($J198,Group!$B$2:$B$100105,0),K$1))</f>
        <v>Majoras mask</v>
      </c>
      <c r="L198" s="60"/>
      <c r="M198" s="61" t="s">
        <v>1844</v>
      </c>
      <c r="N198" s="62">
        <f t="array" ref="N198">IF(ISNA(MATCH($H198,Magento_products!$B$2:$B$100105,0))=TRUE,0,INDEX(Magento_products!$A$2:$FZ$100105,MATCH($H198,Magento_products!$B$2:$B$100105,0),N$1))</f>
        <v>42745</v>
      </c>
      <c r="O198" s="62"/>
      <c r="P198" s="63">
        <f t="array" ref="P198">IF(ISNA(MATCH($G198,Magento_products!$E$1:$E$1013,0))=TRUE,INDEX(Special_products!$A$1:$AL$748,MATCH($G198,Special_products!$E$1:$E$748,0),P$1),INDEX(Magento_products!$A$1:$AJ$1013,MATCH($G198,Magento_products!$E$1:$E$1013,0),P$1))</f>
        <v>354.99</v>
      </c>
      <c r="Q198" s="64"/>
      <c r="R198" s="65">
        <f t="shared" ref="R198:R201" si="37">IF(P198&gt;0,P198,Q198)</f>
        <v>354.99</v>
      </c>
      <c r="S198" s="66"/>
      <c r="T198" s="66"/>
      <c r="U198" s="66"/>
      <c r="V198" s="66"/>
      <c r="W198" s="66"/>
      <c r="X198" s="66"/>
      <c r="Y198" s="66"/>
      <c r="Z198" s="66"/>
      <c r="AA198" s="66"/>
      <c r="AB198" s="66"/>
      <c r="AC198" s="66"/>
      <c r="AD198" s="66"/>
      <c r="AE198" s="66"/>
      <c r="AF198" s="66"/>
      <c r="AG198" s="66"/>
      <c r="AH198" s="66"/>
      <c r="AI198" s="67"/>
    </row>
    <row r="199" ht="11.25" customHeight="1">
      <c r="A199" s="54" t="s">
        <v>333</v>
      </c>
      <c r="B199" s="54" t="s">
        <v>181</v>
      </c>
      <c r="C199" s="55" t="s">
        <v>336</v>
      </c>
      <c r="D199" s="54" t="s">
        <v>1843</v>
      </c>
      <c r="E199" s="57"/>
      <c r="F199" s="60"/>
      <c r="G199" s="59">
        <v>186.0</v>
      </c>
      <c r="H199" s="60" t="str">
        <f t="array" ref="H199">IF(G199=0,0,IF(ISNA(MATCH($G199,Magento_products!$E$1:$E$1013,0))=TRUE,INDEX(Special_products!$A$1:$AL$748,MATCH($G199,Special_products!$E$1:$E$748,0),H$1),INDEX(Magento_products!$A$1:$AJ$1013,MATCH($G199,Magento_products!$E$1:$E$1013,0),H$1)))</f>
        <v>LZXMM1</v>
      </c>
      <c r="I199" s="60" t="str">
        <f t="array" ref="I199">IF(G199=0,D199,IF(ISNA(MATCH($G199,Magento_products!$E$1:$E$1013,0))=TRUE,INDEX(Special_products!$A$1:$AL$748,MATCH($G199,Special_products!$E$1:$E$748,0),I$1),INDEX(Magento_products!$A$1:$AJ$1013,MATCH($G199,Magento_products!$E$1:$E$1013,0),I$1)))</f>
        <v>Majora's Mask (Exclusive)</v>
      </c>
      <c r="J199" s="60" t="str">
        <f t="array" ref="J199">IF(G199=0,0,IF(ISNA(MATCH($G199,Magento_products!$E$1:$E$1013,0))=TRUE,INDEX(Special_products!$A$1:$AL$748,MATCH($G199,Special_products!$E$1:$E$748,0),J$1),INDEX(Magento_products!$A$1:$AJ$1013,MATCH($G199,Magento_products!$E$1:$E$1013,0),J$1)))</f>
        <v>LZRMM</v>
      </c>
      <c r="K199" s="57" t="str">
        <f t="array" ref="K199">IF(ISNA(MATCH($J199,Group!$B$2:$B$100105,0))=TRUE,0,INDEX(Group!$A$2:$FZ$100105,MATCH($J199,Group!$B$2:$B$100105,0),K$1))</f>
        <v>Majoras mask</v>
      </c>
      <c r="L199" s="60"/>
      <c r="M199" s="61" t="s">
        <v>1845</v>
      </c>
      <c r="N199" s="62">
        <f t="array" ref="N199">IF(ISNA(MATCH($H199,Magento_products!$B$2:$B$100105,0))=TRUE,0,INDEX(Magento_products!$A$2:$FZ$100105,MATCH($H199,Magento_products!$B$2:$B$100105,0),N$1))</f>
        <v>42745</v>
      </c>
      <c r="O199" s="62"/>
      <c r="P199" s="63">
        <f t="array" ref="P199">IF(ISNA(MATCH($G199,Magento_products!$E$1:$E$1013,0))=TRUE,INDEX(Special_products!$A$1:$AL$748,MATCH($G199,Special_products!$E$1:$E$748,0),P$1),INDEX(Magento_products!$A$1:$AJ$1013,MATCH($G199,Magento_products!$E$1:$E$1013,0),P$1))</f>
        <v>384.99</v>
      </c>
      <c r="Q199" s="64">
        <v>384.99</v>
      </c>
      <c r="R199" s="65">
        <f t="shared" si="37"/>
        <v>384.99</v>
      </c>
      <c r="S199" s="66"/>
      <c r="T199" s="66"/>
      <c r="U199" s="66"/>
      <c r="V199" s="66"/>
      <c r="W199" s="66"/>
      <c r="X199" s="66"/>
      <c r="Y199" s="66"/>
      <c r="Z199" s="66"/>
      <c r="AA199" s="66"/>
      <c r="AB199" s="66"/>
      <c r="AC199" s="66"/>
      <c r="AD199" s="66"/>
      <c r="AE199" s="66"/>
      <c r="AF199" s="66"/>
      <c r="AG199" s="66"/>
      <c r="AH199" s="66"/>
      <c r="AI199" s="67"/>
    </row>
    <row r="200" ht="11.25" customHeight="1">
      <c r="A200" s="54"/>
      <c r="B200" s="54"/>
      <c r="C200" s="55"/>
      <c r="D200" s="54"/>
      <c r="E200" s="57"/>
      <c r="F200" s="60"/>
      <c r="G200" s="59"/>
      <c r="H200" s="60">
        <f t="array" ref="H200">IF(G200=0,0,IF(ISNA(MATCH($G200,Magento_products!$E$1:$E$1013,0))=TRUE,INDEX(Special_products!$A$1:$AL$748,MATCH($G200,Special_products!$E$1:$E$748,0),H$1),INDEX(Magento_products!$A$1:$AJ$1013,MATCH($G200,Magento_products!$E$1:$E$1013,0),H$1)))</f>
        <v>0</v>
      </c>
      <c r="I200" s="60" t="str">
        <f t="array" ref="I200">IF(G200=0,D200,IF(ISNA(MATCH($G200,Magento_products!$E$1:$E$1013,0))=TRUE,INDEX(Special_products!$A$1:$AL$748,MATCH($G200,Special_products!$E$1:$E$748,0),I$1),INDEX(Magento_products!$A$1:$AJ$1013,MATCH($G200,Magento_products!$E$1:$E$1013,0),I$1)))</f>
        <v/>
      </c>
      <c r="J200" s="60">
        <f t="array" ref="J200">IF(G200=0,0,IF(ISNA(MATCH($G200,Magento_products!$E$1:$E$1013,0))=TRUE,INDEX(Special_products!$A$1:$AL$748,MATCH($G200,Special_products!$E$1:$E$748,0),J$1),INDEX(Magento_products!$A$1:$AJ$1013,MATCH($G200,Magento_products!$E$1:$E$1013,0),J$1)))</f>
        <v>0</v>
      </c>
      <c r="K200" s="57">
        <f t="array" ref="K200">IF(ISNA(MATCH($J200,Group!$B$2:$B$100105,0))=TRUE,0,INDEX(Group!$A$2:$FZ$100105,MATCH($J200,Group!$B$2:$B$100105,0),K$1))</f>
        <v>0</v>
      </c>
      <c r="L200" s="60"/>
      <c r="M200" s="61"/>
      <c r="N200" s="62" t="str">
        <f t="array" ref="N200">IF(ISNA(MATCH($H200,Magento_products!$B$2:$B$100105,0))=TRUE,0,INDEX(Magento_products!$A$2:$FZ$100105,MATCH($H200,Magento_products!$B$2:$B$100105,0),N$1))</f>
        <v/>
      </c>
      <c r="O200" s="62"/>
      <c r="P200" s="63"/>
      <c r="Q200" s="64"/>
      <c r="R200" s="65" t="str">
        <f t="shared" si="37"/>
        <v/>
      </c>
      <c r="S200" s="66"/>
      <c r="T200" s="66"/>
      <c r="U200" s="66"/>
      <c r="V200" s="66"/>
      <c r="W200" s="66"/>
      <c r="X200" s="66"/>
      <c r="Y200" s="66"/>
      <c r="Z200" s="66"/>
      <c r="AA200" s="66"/>
      <c r="AB200" s="66"/>
      <c r="AC200" s="66"/>
      <c r="AD200" s="66"/>
      <c r="AE200" s="66"/>
      <c r="AF200" s="66"/>
      <c r="AG200" s="66"/>
      <c r="AH200" s="66"/>
      <c r="AI200" s="67"/>
    </row>
    <row r="201" ht="11.25" customHeight="1">
      <c r="A201" s="54" t="s">
        <v>333</v>
      </c>
      <c r="B201" s="54" t="s">
        <v>181</v>
      </c>
      <c r="C201" s="55" t="s">
        <v>334</v>
      </c>
      <c r="D201" s="54" t="s">
        <v>1846</v>
      </c>
      <c r="E201" s="57"/>
      <c r="F201" s="60"/>
      <c r="G201" s="59">
        <v>1073.0</v>
      </c>
      <c r="H201" s="60" t="str">
        <f t="array" ref="H201">IF(G201=0,0,IF(ISNA(MATCH($G201,Magento_products!$E$1:$E$1013,0))=TRUE,INDEX(Special_products!$A$1:$AL$748,MATCH($G201,Special_products!$E$1:$E$748,0),H$1),INDEX(Magento_products!$A$1:$AJ$1013,MATCH($G201,Magento_products!$E$1:$E$1013,0),H$1)))</f>
        <v>ZELT0103</v>
      </c>
      <c r="I201" s="60" t="str">
        <f t="array" ref="I201">IF(G201=0,D201,IF(ISNA(MATCH($G201,Magento_products!$E$1:$E$1013,0))=TRUE,INDEX(Special_products!$A$1:$AL$748,MATCH($G201,Special_products!$E$1:$E$748,0),I$1),INDEX(Magento_products!$A$1:$AJ$1013,MATCH($G201,Magento_products!$E$1:$E$1013,0),I$1)))</f>
        <v>Twilight Princess Link vinyl</v>
      </c>
      <c r="J201" s="60" t="str">
        <f t="array" ref="J201">IF(G201=0,0,IF(ISNA(MATCH($G201,Magento_products!$E$1:$E$1013,0))=TRUE,INDEX(Special_products!$A$1:$AL$748,MATCH($G201,Special_products!$E$1:$E$748,0),J$1),INDEX(Magento_products!$A$1:$AJ$1013,MATCH($G201,Magento_products!$E$1:$E$1013,0),J$1)))</f>
        <v>TPLV</v>
      </c>
      <c r="K201" s="57">
        <f t="array" ref="K201">IF(ISNA(MATCH($J201,Group!$B$2:$B$100105,0))=TRUE,0,INDEX(Group!$A$2:$FZ$100105,MATCH($J201,Group!$B$2:$B$100105,0),K$1))</f>
        <v>0</v>
      </c>
      <c r="L201" s="60"/>
      <c r="M201" s="61"/>
      <c r="N201" s="62">
        <f t="array" ref="N201">IF(ISNA(MATCH($H201,Magento_products!$B$2:$B$100105,0))=TRUE,0,INDEX(Magento_products!$A$2:$FZ$100105,MATCH($H201,Magento_products!$B$2:$B$100105,0),N$1))</f>
        <v>0</v>
      </c>
      <c r="O201" s="62"/>
      <c r="P201" s="63">
        <f t="array" ref="P201">IF(ISNA(MATCH($G201,Magento_products!$E$1:$E$1013,0))=TRUE,INDEX(Special_products!$A$1:$AL$748,MATCH($G201,Special_products!$E$1:$E$748,0),P$1),INDEX(Magento_products!$A$1:$AJ$1013,MATCH($G201,Magento_products!$E$1:$E$1013,0),P$1))</f>
        <v>75</v>
      </c>
      <c r="Q201" s="64">
        <v>75.0</v>
      </c>
      <c r="R201" s="65">
        <f t="shared" si="37"/>
        <v>75</v>
      </c>
      <c r="S201" s="66"/>
      <c r="T201" s="66"/>
      <c r="U201" s="66"/>
      <c r="V201" s="66"/>
      <c r="W201" s="66"/>
      <c r="X201" s="66"/>
      <c r="Y201" s="66"/>
      <c r="Z201" s="66"/>
      <c r="AA201" s="66"/>
      <c r="AB201" s="66"/>
      <c r="AC201" s="66"/>
      <c r="AD201" s="66"/>
      <c r="AE201" s="66"/>
      <c r="AF201" s="66"/>
      <c r="AG201" s="66"/>
      <c r="AH201" s="66"/>
      <c r="AI201" s="67"/>
    </row>
    <row r="202" ht="11.25" customHeight="1">
      <c r="A202" s="54"/>
      <c r="B202" s="54"/>
      <c r="C202" s="55"/>
      <c r="D202" s="54"/>
      <c r="E202" s="57"/>
      <c r="F202" s="60"/>
      <c r="G202" s="59"/>
      <c r="H202" s="60"/>
      <c r="I202" s="60"/>
      <c r="J202" s="60"/>
      <c r="K202" s="57"/>
      <c r="L202" s="60"/>
      <c r="M202" s="61"/>
      <c r="N202" s="62"/>
      <c r="O202" s="62"/>
      <c r="P202" s="63"/>
      <c r="Q202" s="64"/>
      <c r="R202" s="65"/>
      <c r="S202" s="66"/>
      <c r="T202" s="66"/>
      <c r="U202" s="66"/>
      <c r="V202" s="66"/>
      <c r="W202" s="66"/>
      <c r="X202" s="66"/>
      <c r="Y202" s="66"/>
      <c r="Z202" s="66"/>
      <c r="AA202" s="66"/>
      <c r="AB202" s="66"/>
      <c r="AC202" s="66"/>
      <c r="AD202" s="66"/>
      <c r="AE202" s="66"/>
      <c r="AF202" s="66"/>
      <c r="AG202" s="66"/>
      <c r="AH202" s="66"/>
      <c r="AI202" s="67"/>
    </row>
    <row r="203" ht="11.25" customHeight="1">
      <c r="A203" s="54" t="s">
        <v>333</v>
      </c>
      <c r="B203" s="54" t="s">
        <v>181</v>
      </c>
      <c r="C203" s="55" t="s">
        <v>334</v>
      </c>
      <c r="D203" s="54" t="s">
        <v>1847</v>
      </c>
      <c r="E203" s="57"/>
      <c r="F203" s="60"/>
      <c r="G203" s="59">
        <v>1074.0</v>
      </c>
      <c r="H203" s="60" t="str">
        <f t="array" ref="H203">IF(G203=0,0,IF(ISNA(MATCH($G203,Magento_products!$E$1:$E$1013,0))=TRUE,INDEX(Special_products!$A$1:$AL$748,MATCH($G203,Special_products!$E$1:$E$748,0),H$1),INDEX(Magento_products!$A$1:$AJ$1013,MATCH($G203,Magento_products!$E$1:$E$1013,0),H$1)))</f>
        <v>ZELT0104</v>
      </c>
      <c r="I203" s="60" t="str">
        <f t="array" ref="I203">IF(G203=0,D203,IF(ISNA(MATCH($G203,Magento_products!$E$1:$E$1013,0))=TRUE,INDEX(Special_products!$A$1:$AL$748,MATCH($G203,Special_products!$E$1:$E$748,0),I$1),INDEX(Magento_products!$A$1:$AJ$1013,MATCH($G203,Magento_products!$E$1:$E$1013,0),I$1)))</f>
        <v>Ganondorf vinyl</v>
      </c>
      <c r="J203" s="60" t="str">
        <f t="array" ref="J203">IF(G203=0,0,IF(ISNA(MATCH($G203,Magento_products!$E$1:$E$1013,0))=TRUE,INDEX(Special_products!$A$1:$AL$748,MATCH($G203,Special_products!$E$1:$E$748,0),J$1),INDEX(Magento_products!$A$1:$AJ$1013,MATCH($G203,Magento_products!$E$1:$E$1013,0),J$1)))</f>
        <v>TPGV</v>
      </c>
      <c r="K203" s="57">
        <f t="array" ref="K203">IF(ISNA(MATCH($J203,Group!$B$2:$B$100105,0))=TRUE,0,INDEX(Group!$A$2:$FZ$100105,MATCH($J203,Group!$B$2:$B$100105,0),K$1))</f>
        <v>0</v>
      </c>
      <c r="L203" s="60"/>
      <c r="M203" s="61"/>
      <c r="N203" s="62">
        <f t="array" ref="N203">IF(ISNA(MATCH($H203,Magento_products!$B$2:$B$100105,0))=TRUE,0,INDEX(Magento_products!$A$2:$FZ$100105,MATCH($H203,Magento_products!$B$2:$B$100105,0),N$1))</f>
        <v>0</v>
      </c>
      <c r="O203" s="62"/>
      <c r="P203" s="63">
        <f t="array" ref="P203">IF(ISNA(MATCH($G203,Magento_products!$E$1:$E$1013,0))=TRUE,INDEX(Special_products!$A$1:$AL$748,MATCH($G203,Special_products!$E$1:$E$748,0),P$1),INDEX(Magento_products!$A$1:$AJ$1013,MATCH($G203,Magento_products!$E$1:$E$1013,0),P$1))</f>
        <v>75</v>
      </c>
      <c r="Q203" s="64">
        <v>125.0</v>
      </c>
      <c r="R203" s="65">
        <f>IF(P203&gt;0,P203,Q203)</f>
        <v>75</v>
      </c>
      <c r="S203" s="66"/>
      <c r="T203" s="66"/>
      <c r="U203" s="66"/>
      <c r="V203" s="66"/>
      <c r="W203" s="66"/>
      <c r="X203" s="66"/>
      <c r="Y203" s="66"/>
      <c r="Z203" s="66"/>
      <c r="AA203" s="66"/>
      <c r="AB203" s="66"/>
      <c r="AC203" s="66"/>
      <c r="AD203" s="66"/>
      <c r="AE203" s="66"/>
      <c r="AF203" s="66"/>
      <c r="AG203" s="66"/>
      <c r="AH203" s="66"/>
      <c r="AI203" s="67"/>
    </row>
    <row r="204" ht="11.25" customHeight="1">
      <c r="A204" s="54"/>
      <c r="B204" s="54"/>
      <c r="C204" s="55"/>
      <c r="D204" s="54"/>
      <c r="E204" s="57"/>
      <c r="F204" s="60"/>
      <c r="G204" s="59"/>
      <c r="H204" s="60"/>
      <c r="I204" s="60"/>
      <c r="J204" s="60"/>
      <c r="K204" s="57"/>
      <c r="L204" s="60"/>
      <c r="M204" s="61"/>
      <c r="N204" s="62"/>
      <c r="O204" s="62"/>
      <c r="P204" s="63"/>
      <c r="Q204" s="64"/>
      <c r="R204" s="65"/>
      <c r="S204" s="66"/>
      <c r="T204" s="66"/>
      <c r="U204" s="66"/>
      <c r="V204" s="66"/>
      <c r="W204" s="66"/>
      <c r="X204" s="66"/>
      <c r="Y204" s="66"/>
      <c r="Z204" s="66"/>
      <c r="AA204" s="66"/>
      <c r="AB204" s="66"/>
      <c r="AC204" s="66"/>
      <c r="AD204" s="66"/>
      <c r="AE204" s="66"/>
      <c r="AF204" s="66"/>
      <c r="AG204" s="66"/>
      <c r="AH204" s="66"/>
      <c r="AI204" s="67"/>
    </row>
    <row r="205" ht="11.25" customHeight="1">
      <c r="A205" s="54" t="s">
        <v>333</v>
      </c>
      <c r="B205" s="54" t="s">
        <v>181</v>
      </c>
      <c r="C205" s="55" t="s">
        <v>334</v>
      </c>
      <c r="D205" s="54" t="s">
        <v>1551</v>
      </c>
      <c r="E205" s="57"/>
      <c r="F205" s="60"/>
      <c r="G205" s="59">
        <v>1077.0</v>
      </c>
      <c r="H205" s="60" t="str">
        <f t="array" ref="H205">IF(G205=0,0,IF(ISNA(MATCH($G205,Magento_products!$E$1:$E$1013,0))=TRUE,INDEX(Special_products!$A$1:$AL$748,MATCH($G205,Special_products!$E$1:$E$748,0),H$1),INDEX(Magento_products!$A$1:$AJ$1013,MATCH($G205,Magento_products!$E$1:$E$1013,0),H$1)))</f>
        <v>ZELT0105</v>
      </c>
      <c r="I205" s="60" t="str">
        <f t="array" ref="I205">IF(G205=0,D205,IF(ISNA(MATCH($G205,Magento_products!$E$1:$E$1013,0))=TRUE,INDEX(Special_products!$A$1:$AL$748,MATCH($G205,Special_products!$E$1:$E$748,0),I$1),INDEX(Magento_products!$A$1:$AJ$1013,MATCH($G205,Magento_products!$E$1:$E$1013,0),I$1)))</f>
        <v>Skyward Sword Link</v>
      </c>
      <c r="J205" s="60" t="str">
        <f t="array" ref="J205">IF(G205=0,0,IF(ISNA(MATCH($G205,Magento_products!$E$1:$E$1013,0))=TRUE,INDEX(Special_products!$A$1:$AL$748,MATCH($G205,Special_products!$E$1:$E$748,0),J$1),INDEX(Magento_products!$A$1:$AJ$1013,MATCH($G205,Magento_products!$E$1:$E$1013,0),J$1)))</f>
        <v>SSL</v>
      </c>
      <c r="K205" s="57">
        <f t="array" ref="K205">IF(ISNA(MATCH($J205,Group!$B$2:$B$100105,0))=TRUE,0,INDEX(Group!$A$2:$FZ$100105,MATCH($J205,Group!$B$2:$B$100105,0),K$1))</f>
        <v>0</v>
      </c>
      <c r="L205" s="60"/>
      <c r="M205" s="61" t="s">
        <v>1848</v>
      </c>
      <c r="N205" s="62">
        <f t="array" ref="N205">IF(ISNA(MATCH($H205,Magento_products!$B$2:$B$100105,0))=TRUE,0,INDEX(Magento_products!$A$2:$FZ$100105,MATCH($H205,Magento_products!$B$2:$B$100105,0),N$1))</f>
        <v>0</v>
      </c>
      <c r="O205" s="62"/>
      <c r="P205" s="63">
        <f t="array" ref="P205">IF(ISNA(MATCH($G205,Magento_products!$E$1:$E$1013,0))=TRUE,INDEX(Special_products!$A$1:$AL$748,MATCH($G205,Special_products!$E$1:$E$748,0),P$1),INDEX(Magento_products!$A$1:$AJ$1013,MATCH($G205,Magento_products!$E$1:$E$1013,0),P$1))</f>
        <v>75</v>
      </c>
      <c r="Q205" s="64">
        <v>75.0</v>
      </c>
      <c r="R205" s="65">
        <f>IF(P205&gt;0,P205,Q205)</f>
        <v>75</v>
      </c>
      <c r="S205" s="66"/>
      <c r="T205" s="66"/>
      <c r="U205" s="66"/>
      <c r="V205" s="66"/>
      <c r="W205" s="66"/>
      <c r="X205" s="66"/>
      <c r="Y205" s="66"/>
      <c r="Z205" s="66"/>
      <c r="AA205" s="66"/>
      <c r="AB205" s="66"/>
      <c r="AC205" s="66"/>
      <c r="AD205" s="66"/>
      <c r="AE205" s="66"/>
      <c r="AF205" s="66"/>
      <c r="AG205" s="66"/>
      <c r="AH205" s="66"/>
      <c r="AI205" s="67"/>
    </row>
    <row r="206" ht="11.25" customHeight="1">
      <c r="A206" s="54"/>
      <c r="B206" s="54"/>
      <c r="C206" s="55"/>
      <c r="D206" s="54"/>
      <c r="E206" s="57"/>
      <c r="F206" s="60"/>
      <c r="G206" s="59"/>
      <c r="H206" s="60"/>
      <c r="I206" s="60"/>
      <c r="J206" s="60"/>
      <c r="K206" s="57"/>
      <c r="L206" s="60"/>
      <c r="M206" s="61"/>
      <c r="N206" s="62"/>
      <c r="O206" s="62"/>
      <c r="P206" s="63"/>
      <c r="Q206" s="64"/>
      <c r="R206" s="65"/>
      <c r="S206" s="66"/>
      <c r="T206" s="66"/>
      <c r="U206" s="66"/>
      <c r="V206" s="66"/>
      <c r="W206" s="66"/>
      <c r="X206" s="66"/>
      <c r="Y206" s="66"/>
      <c r="Z206" s="66"/>
      <c r="AA206" s="66"/>
      <c r="AB206" s="66"/>
      <c r="AC206" s="66"/>
      <c r="AD206" s="66"/>
      <c r="AE206" s="66"/>
      <c r="AF206" s="66"/>
      <c r="AG206" s="66"/>
      <c r="AH206" s="66"/>
      <c r="AI206" s="67"/>
    </row>
    <row r="207" ht="11.25" customHeight="1">
      <c r="A207" s="54" t="s">
        <v>333</v>
      </c>
      <c r="B207" s="54" t="s">
        <v>181</v>
      </c>
      <c r="C207" s="55" t="s">
        <v>334</v>
      </c>
      <c r="D207" s="54" t="s">
        <v>1849</v>
      </c>
      <c r="E207" s="57"/>
      <c r="F207" s="60"/>
      <c r="G207" s="59"/>
      <c r="H207" s="60">
        <f t="array" ref="H207">IF(G207=0,0,IF(ISNA(MATCH($G207,Magento_products!$E$1:$E$1013,0))=TRUE,INDEX(Special_products!$A$1:$AL$748,MATCH($G207,Special_products!$E$1:$E$748,0),H$1),INDEX(Magento_products!$A$1:$AJ$1013,MATCH($G207,Magento_products!$E$1:$E$1013,0),H$1)))</f>
        <v>0</v>
      </c>
      <c r="I207" s="60" t="str">
        <f t="array" ref="I207">IF(G207=0,D207,IF(ISNA(MATCH($G207,Magento_products!$E$1:$E$1013,0))=TRUE,INDEX(Special_products!$A$1:$AL$748,MATCH($G207,Special_products!$E$1:$E$748,0),I$1),INDEX(Magento_products!$A$1:$AJ$1013,MATCH($G207,Magento_products!$E$1:$E$1013,0),I$1)))</f>
        <v>Skyward Sword Scervo</v>
      </c>
      <c r="J207" s="60">
        <f t="array" ref="J207">IF(G207=0,0,IF(ISNA(MATCH($G207,Magento_products!$E$1:$E$1013,0))=TRUE,INDEX(Special_products!$A$1:$AL$748,MATCH($G207,Special_products!$E$1:$E$748,0),J$1),INDEX(Magento_products!$A$1:$AJ$1013,MATCH($G207,Magento_products!$E$1:$E$1013,0),J$1)))</f>
        <v>0</v>
      </c>
      <c r="K207" s="57">
        <f t="array" ref="K207">IF(ISNA(MATCH($J207,Group!$B$2:$B$100105,0))=TRUE,0,INDEX(Group!$A$2:$FZ$100105,MATCH($J207,Group!$B$2:$B$100105,0),K$1))</f>
        <v>0</v>
      </c>
      <c r="L207" s="60"/>
      <c r="M207" s="61" t="s">
        <v>1850</v>
      </c>
      <c r="N207" s="62" t="str">
        <f t="array" ref="N207">IF(ISNA(MATCH($H207,Magento_products!$B$2:$B$100105,0))=TRUE,0,INDEX(Magento_products!$A$2:$FZ$100105,MATCH($H207,Magento_products!$B$2:$B$100105,0),N$1))</f>
        <v/>
      </c>
      <c r="O207" s="62"/>
      <c r="P207" s="63" t="str">
        <f t="array" ref="P207">IF(ISNA(MATCH($G207,Magento_products!$E$1:$E$1013,0))=TRUE,INDEX(Special_products!$A$1:$AL$748,MATCH($G207,Special_products!$E$1:$E$748,0),P$1),INDEX(Magento_products!$A$1:$AJ$1013,MATCH($G207,Magento_products!$E$1:$E$1013,0),P$1))</f>
        <v>#N/A</v>
      </c>
      <c r="Q207" s="64">
        <v>125.0</v>
      </c>
      <c r="R207" s="65" t="str">
        <f>IF(P207&gt;0,P207,Q207)</f>
        <v>#N/A</v>
      </c>
      <c r="S207" s="66"/>
      <c r="T207" s="66"/>
      <c r="U207" s="66"/>
      <c r="V207" s="66"/>
      <c r="W207" s="66"/>
      <c r="X207" s="66"/>
      <c r="Y207" s="66"/>
      <c r="Z207" s="66"/>
      <c r="AA207" s="66"/>
      <c r="AB207" s="66"/>
      <c r="AC207" s="66"/>
      <c r="AD207" s="66"/>
      <c r="AE207" s="66"/>
      <c r="AF207" s="66"/>
      <c r="AG207" s="66"/>
      <c r="AH207" s="66"/>
      <c r="AI207" s="67"/>
    </row>
    <row r="208" ht="11.25" customHeight="1">
      <c r="A208" s="54"/>
      <c r="B208" s="54"/>
      <c r="C208" s="55"/>
      <c r="D208" s="54"/>
      <c r="E208" s="57"/>
      <c r="F208" s="60"/>
      <c r="G208" s="59"/>
      <c r="H208" s="60"/>
      <c r="I208" s="60"/>
      <c r="J208" s="60"/>
      <c r="K208" s="57"/>
      <c r="L208" s="60"/>
      <c r="M208" s="61"/>
      <c r="N208" s="62"/>
      <c r="O208" s="62"/>
      <c r="P208" s="63"/>
      <c r="Q208" s="64"/>
      <c r="R208" s="65"/>
      <c r="S208" s="66"/>
      <c r="T208" s="66"/>
      <c r="U208" s="66"/>
      <c r="V208" s="66"/>
      <c r="W208" s="66"/>
      <c r="X208" s="66"/>
      <c r="Y208" s="66"/>
      <c r="Z208" s="66"/>
      <c r="AA208" s="66"/>
      <c r="AB208" s="66"/>
      <c r="AC208" s="66"/>
      <c r="AD208" s="66"/>
      <c r="AE208" s="66"/>
      <c r="AF208" s="66"/>
      <c r="AG208" s="66"/>
      <c r="AH208" s="66"/>
      <c r="AI208" s="67"/>
    </row>
    <row r="209" ht="11.25" customHeight="1">
      <c r="A209" s="54" t="s">
        <v>333</v>
      </c>
      <c r="B209" s="54" t="s">
        <v>181</v>
      </c>
      <c r="C209" s="55" t="s">
        <v>334</v>
      </c>
      <c r="D209" s="54" t="s">
        <v>1851</v>
      </c>
      <c r="E209" s="57"/>
      <c r="F209" s="60"/>
      <c r="G209" s="59">
        <v>1027.0</v>
      </c>
      <c r="H209" s="60" t="str">
        <f t="array" ref="H209">IF(G209=0,0,IF(ISNA(MATCH($G209,Magento_products!$E$1:$E$1013,0))=TRUE,INDEX(Special_products!$A$1:$AL$748,MATCH($G209,Special_products!$E$1:$E$748,0),H$1),INDEX(Magento_products!$A$1:$AJ$1013,MATCH($G209,Magento_products!$E$1:$E$1013,0),H$1)))</f>
        <v>ZELT0107</v>
      </c>
      <c r="I209" s="60" t="str">
        <f t="array" ref="I209">IF(G209=0,D209,IF(ISNA(MATCH($G209,Magento_products!$E$1:$E$1013,0))=TRUE,INDEX(Special_products!$A$1:$AL$748,MATCH($G209,Special_products!$E$1:$E$748,0),I$1),INDEX(Magento_products!$A$1:$AJ$1013,MATCH($G209,Magento_products!$E$1:$E$1013,0),I$1)))</f>
        <v>Breath of the Wild Link PVC (Regular)</v>
      </c>
      <c r="J209" s="60" t="str">
        <f t="array" ref="J209">IF(G209=0,0,IF(ISNA(MATCH($G209,Magento_products!$E$1:$E$1013,0))=TRUE,INDEX(Special_products!$A$1:$AL$748,MATCH($G209,Special_products!$E$1:$E$748,0),J$1),INDEX(Magento_products!$A$1:$AJ$1013,MATCH($G209,Magento_products!$E$1:$E$1013,0),J$1)))</f>
        <v>BOTWL</v>
      </c>
      <c r="K209" s="57" t="str">
        <f t="array" ref="K209">IF(ISNA(MATCH($J209,Group!$B$2:$B$100105,0))=TRUE,0,INDEX(Group!$A$2:$FZ$100105,MATCH($J209,Group!$B$2:$B$100105,0),K$1))</f>
        <v>BOTW Link PVC</v>
      </c>
      <c r="L209" s="60"/>
      <c r="M209" s="61" t="s">
        <v>1852</v>
      </c>
      <c r="N209" s="62">
        <f t="array" ref="N209">IF(ISNA(MATCH($H209,Magento_products!$B$2:$B$100105,0))=TRUE,0,INDEX(Magento_products!$A$2:$FZ$100105,MATCH($H209,Magento_products!$B$2:$B$100105,0),N$1))</f>
        <v>0</v>
      </c>
      <c r="O209" s="62"/>
      <c r="P209" s="63">
        <f t="array" ref="P209">IF(ISNA(MATCH($G209,Magento_products!$E$1:$E$1013,0))=TRUE,INDEX(Special_products!$A$1:$AL$748,MATCH($G209,Special_products!$E$1:$E$748,0),P$1),INDEX(Magento_products!$A$1:$AJ$1013,MATCH($G209,Magento_products!$E$1:$E$1013,0),P$1))</f>
        <v>75</v>
      </c>
      <c r="Q209" s="64">
        <v>84.99</v>
      </c>
      <c r="R209" s="65">
        <f t="shared" ref="R209:R213" si="38">IF(P209&gt;0,P209,Q209)</f>
        <v>75</v>
      </c>
      <c r="S209" s="66"/>
      <c r="T209" s="66"/>
      <c r="U209" s="66"/>
      <c r="V209" s="66"/>
      <c r="W209" s="66"/>
      <c r="X209" s="66"/>
      <c r="Y209" s="66"/>
      <c r="Z209" s="66"/>
      <c r="AA209" s="66"/>
      <c r="AB209" s="66"/>
      <c r="AC209" s="66"/>
      <c r="AD209" s="66"/>
      <c r="AE209" s="66"/>
      <c r="AF209" s="66"/>
      <c r="AG209" s="66"/>
      <c r="AH209" s="66"/>
      <c r="AI209" s="67"/>
    </row>
    <row r="210" ht="11.25" customHeight="1">
      <c r="A210" s="54" t="s">
        <v>333</v>
      </c>
      <c r="B210" s="54" t="s">
        <v>181</v>
      </c>
      <c r="C210" s="55" t="s">
        <v>334</v>
      </c>
      <c r="D210" s="54" t="s">
        <v>1851</v>
      </c>
      <c r="E210" s="57"/>
      <c r="F210" s="60"/>
      <c r="G210" s="59">
        <v>188.0</v>
      </c>
      <c r="H210" s="60" t="str">
        <f t="array" ref="H210">IF(G210=0,0,IF(ISNA(MATCH($G210,Magento_products!$E$1:$E$1013,0))=TRUE,INDEX(Special_products!$A$1:$AL$748,MATCH($G210,Special_products!$E$1:$E$748,0),H$1),INDEX(Magento_products!$A$1:$AJ$1013,MATCH($G210,Magento_products!$E$1:$E$1013,0),H$1)))</f>
        <v>BOTWL</v>
      </c>
      <c r="I210" s="60" t="str">
        <f t="array" ref="I210">IF(G210=0,D210,IF(ISNA(MATCH($G210,Magento_products!$E$1:$E$1013,0))=TRUE,INDEX(Special_products!$A$1:$AL$748,MATCH($G210,Special_products!$E$1:$E$748,0),I$1),INDEX(Magento_products!$A$1:$AJ$1013,MATCH($G210,Magento_products!$E$1:$E$1013,0),I$1)))</f>
        <v>Breath of the Wild - Link - Standard Edition</v>
      </c>
      <c r="J210" s="60" t="str">
        <f t="array" ref="J210">IF(G210=0,0,IF(ISNA(MATCH($G210,Magento_products!$E$1:$E$1013,0))=TRUE,INDEX(Special_products!$A$1:$AL$748,MATCH($G210,Special_products!$E$1:$E$748,0),J$1),INDEX(Magento_products!$A$1:$AJ$1013,MATCH($G210,Magento_products!$E$1:$E$1013,0),J$1)))</f>
        <v>BOTWL</v>
      </c>
      <c r="K210" s="57" t="str">
        <f t="array" ref="K210">IF(ISNA(MATCH($J210,Group!$B$2:$B$100105,0))=TRUE,0,INDEX(Group!$A$2:$FZ$100105,MATCH($J210,Group!$B$2:$B$100105,0),K$1))</f>
        <v>BOTW Link PVC</v>
      </c>
      <c r="L210" s="60"/>
      <c r="M210" s="61" t="s">
        <v>1852</v>
      </c>
      <c r="N210" s="62" t="str">
        <f t="array" ref="N210">IF(ISNA(MATCH($H210,Magento_products!$B$2:$B$100105,0))=TRUE,0,INDEX(Magento_products!$A$2:$FZ$100105,MATCH($H210,Magento_products!$B$2:$B$100105,0),N$1))</f>
        <v/>
      </c>
      <c r="O210" s="62"/>
      <c r="P210" s="63">
        <f t="array" ref="P210">IF(ISNA(MATCH($G210,Magento_products!$E$1:$E$1013,0))=TRUE,INDEX(Special_products!$A$1:$AL$748,MATCH($G210,Special_products!$E$1:$E$748,0),P$1),INDEX(Magento_products!$A$1:$AJ$1013,MATCH($G210,Magento_products!$E$1:$E$1013,0),P$1))</f>
        <v>79.99</v>
      </c>
      <c r="Q210" s="64">
        <v>100.0</v>
      </c>
      <c r="R210" s="65">
        <f t="shared" si="38"/>
        <v>79.99</v>
      </c>
      <c r="S210" s="66"/>
      <c r="T210" s="66"/>
      <c r="U210" s="66"/>
      <c r="V210" s="66"/>
      <c r="W210" s="66"/>
      <c r="X210" s="66"/>
      <c r="Y210" s="66"/>
      <c r="Z210" s="66"/>
      <c r="AA210" s="66"/>
      <c r="AB210" s="66"/>
      <c r="AC210" s="66"/>
      <c r="AD210" s="66"/>
      <c r="AE210" s="66"/>
      <c r="AF210" s="66"/>
      <c r="AG210" s="66"/>
      <c r="AH210" s="66"/>
      <c r="AI210" s="67"/>
    </row>
    <row r="211" ht="11.25" customHeight="1">
      <c r="A211" s="54" t="s">
        <v>333</v>
      </c>
      <c r="B211" s="54" t="s">
        <v>181</v>
      </c>
      <c r="C211" s="55" t="s">
        <v>334</v>
      </c>
      <c r="D211" s="54" t="s">
        <v>1851</v>
      </c>
      <c r="E211" s="57"/>
      <c r="F211" s="60"/>
      <c r="G211" s="59">
        <v>413.0</v>
      </c>
      <c r="H211" s="60" t="str">
        <f t="array" ref="H211">IF(G211=0,0,IF(ISNA(MATCH($G211,Magento_products!$E$1:$E$1013,0))=TRUE,INDEX(Special_products!$A$1:$AL$748,MATCH($G211,Special_products!$E$1:$E$748,0),H$1),INDEX(Magento_products!$A$1:$AJ$1013,MATCH($G211,Magento_products!$E$1:$E$1013,0),H$1)))</f>
        <v>BOTWMA</v>
      </c>
      <c r="I211" s="60" t="str">
        <f t="array" ref="I211">IF(G211=0,D211,IF(ISNA(MATCH($G211,Magento_products!$E$1:$E$1013,0))=TRUE,INDEX(Special_products!$A$1:$AL$748,MATCH($G211,Special_products!$E$1:$E$748,0),I$1),INDEX(Magento_products!$A$1:$AJ$1013,MATCH($G211,Magento_products!$E$1:$E$1013,0),I$1)))</f>
        <v>Breath of The Wild - Master Edition</v>
      </c>
      <c r="J211" s="60" t="str">
        <f t="array" ref="J211">IF(G211=0,0,IF(ISNA(MATCH($G211,Magento_products!$E$1:$E$1013,0))=TRUE,INDEX(Special_products!$A$1:$AL$748,MATCH($G211,Special_products!$E$1:$E$748,0),J$1),INDEX(Magento_products!$A$1:$AJ$1013,MATCH($G211,Magento_products!$E$1:$E$1013,0),J$1)))</f>
        <v>BOTWMA</v>
      </c>
      <c r="K211" s="57" t="str">
        <f t="array" ref="K211">IF(ISNA(MATCH($J211,Group!$B$2:$B$100105,0))=TRUE,0,INDEX(Group!$A$2:$FZ$100105,MATCH($J211,Group!$B$2:$B$100105,0),K$1))</f>
        <v>BOTWL Master edition</v>
      </c>
      <c r="L211" s="60"/>
      <c r="M211" s="61" t="s">
        <v>1852</v>
      </c>
      <c r="N211" s="62" t="str">
        <f t="array" ref="N211">IF(ISNA(MATCH($H211,Magento_products!$B$2:$B$100105,0))=TRUE,0,INDEX(Magento_products!$A$2:$FZ$100105,MATCH($H211,Magento_products!$B$2:$B$100105,0),N$1))</f>
        <v/>
      </c>
      <c r="O211" s="62"/>
      <c r="P211" s="63">
        <f t="array" ref="P211">IF(ISNA(MATCH($G211,Magento_products!$E$1:$E$1013,0))=TRUE,INDEX(Special_products!$A$1:$AL$748,MATCH($G211,Special_products!$E$1:$E$748,0),P$1),INDEX(Magento_products!$A$1:$AJ$1013,MATCH($G211,Magento_products!$E$1:$E$1013,0),P$1))</f>
        <v>0</v>
      </c>
      <c r="Q211" s="64">
        <v>84.99</v>
      </c>
      <c r="R211" s="65">
        <f t="shared" si="38"/>
        <v>84.99</v>
      </c>
      <c r="S211" s="66"/>
      <c r="T211" s="66"/>
      <c r="U211" s="66"/>
      <c r="V211" s="66"/>
      <c r="W211" s="66"/>
      <c r="X211" s="66"/>
      <c r="Y211" s="66"/>
      <c r="Z211" s="66"/>
      <c r="AA211" s="66"/>
      <c r="AB211" s="66"/>
      <c r="AC211" s="66"/>
      <c r="AD211" s="66"/>
      <c r="AE211" s="66"/>
      <c r="AF211" s="66"/>
      <c r="AG211" s="66"/>
      <c r="AH211" s="66"/>
      <c r="AI211" s="67"/>
    </row>
    <row r="212" ht="11.25" customHeight="1">
      <c r="A212" s="54" t="s">
        <v>333</v>
      </c>
      <c r="B212" s="54" t="s">
        <v>181</v>
      </c>
      <c r="C212" s="55" t="s">
        <v>334</v>
      </c>
      <c r="D212" s="54" t="s">
        <v>1851</v>
      </c>
      <c r="E212" s="57"/>
      <c r="F212" s="60"/>
      <c r="G212" s="59">
        <v>412.0</v>
      </c>
      <c r="H212" s="60" t="str">
        <f t="array" ref="H212">IF(G212=0,0,IF(ISNA(MATCH($G212,Magento_products!$E$1:$E$1013,0))=TRUE,INDEX(Special_products!$A$1:$AL$748,MATCH($G212,Special_products!$E$1:$E$748,0),H$1),INDEX(Magento_products!$A$1:$AJ$1013,MATCH($G212,Magento_products!$E$1:$E$1013,0),H$1)))</f>
        <v>BOTWLE</v>
      </c>
      <c r="I212" s="60" t="str">
        <f t="array" ref="I212">IF(G212=0,D212,IF(ISNA(MATCH($G212,Magento_products!$E$1:$E$1013,0))=TRUE,INDEX(Special_products!$A$1:$AL$748,MATCH($G212,Special_products!$E$1:$E$748,0),I$1),INDEX(Magento_products!$A$1:$AJ$1013,MATCH($G212,Magento_products!$E$1:$E$1013,0),I$1)))</f>
        <v>Breath of The Wild - Link - Exclusive Edition</v>
      </c>
      <c r="J212" s="60" t="str">
        <f t="array" ref="J212">IF(G212=0,0,IF(ISNA(MATCH($G212,Magento_products!$E$1:$E$1013,0))=TRUE,INDEX(Special_products!$A$1:$AL$748,MATCH($G212,Special_products!$E$1:$E$748,0),J$1),INDEX(Magento_products!$A$1:$AJ$1013,MATCH($G212,Magento_products!$E$1:$E$1013,0),J$1)))</f>
        <v>BOTEX</v>
      </c>
      <c r="K212" s="57" t="str">
        <f t="array" ref="K212">IF(ISNA(MATCH($J212,Group!$B$2:$B$100105,0))=TRUE,0,INDEX(Group!$A$2:$FZ$100105,MATCH($J212,Group!$B$2:$B$100105,0),K$1))</f>
        <v>BOTW Link exclusive edition</v>
      </c>
      <c r="L212" s="60"/>
      <c r="M212" s="61" t="s">
        <v>1852</v>
      </c>
      <c r="N212" s="62" t="str">
        <f t="array" ref="N212">IF(ISNA(MATCH($H212,Magento_products!$B$2:$B$100105,0))=TRUE,0,INDEX(Magento_products!$A$2:$FZ$100105,MATCH($H212,Magento_products!$B$2:$B$100105,0),N$1))</f>
        <v/>
      </c>
      <c r="O212" s="62"/>
      <c r="P212" s="63">
        <f t="array" ref="P212">IF(ISNA(MATCH($G212,Magento_products!$E$1:$E$1013,0))=TRUE,INDEX(Special_products!$A$1:$AL$748,MATCH($G212,Special_products!$E$1:$E$748,0),P$1),INDEX(Magento_products!$A$1:$AJ$1013,MATCH($G212,Magento_products!$E$1:$E$1013,0),P$1))</f>
        <v>114.99</v>
      </c>
      <c r="Q212" s="64">
        <v>100.0</v>
      </c>
      <c r="R212" s="65">
        <f t="shared" si="38"/>
        <v>114.99</v>
      </c>
      <c r="S212" s="66"/>
      <c r="T212" s="66"/>
      <c r="U212" s="66"/>
      <c r="V212" s="66"/>
      <c r="W212" s="66"/>
      <c r="X212" s="66"/>
      <c r="Y212" s="66"/>
      <c r="Z212" s="66"/>
      <c r="AA212" s="66"/>
      <c r="AB212" s="66"/>
      <c r="AC212" s="66"/>
      <c r="AD212" s="66"/>
      <c r="AE212" s="66"/>
      <c r="AF212" s="66"/>
      <c r="AG212" s="66"/>
      <c r="AH212" s="66"/>
      <c r="AI212" s="67"/>
    </row>
    <row r="213" ht="11.25" customHeight="1">
      <c r="A213" s="54" t="s">
        <v>333</v>
      </c>
      <c r="B213" s="54" t="s">
        <v>181</v>
      </c>
      <c r="C213" s="55" t="s">
        <v>334</v>
      </c>
      <c r="D213" s="54" t="s">
        <v>1851</v>
      </c>
      <c r="E213" s="57"/>
      <c r="F213" s="60"/>
      <c r="G213" s="59">
        <v>411.0</v>
      </c>
      <c r="H213" s="60" t="str">
        <f t="array" ref="H213">IF(G213=0,0,IF(ISNA(MATCH($G213,Magento_products!$E$1:$E$1013,0))=TRUE,INDEX(Special_products!$A$1:$AL$748,MATCH($G213,Special_products!$E$1:$E$748,0),H$1),INDEX(Magento_products!$A$1:$AJ$1013,MATCH($G213,Magento_products!$E$1:$E$1013,0),H$1)))</f>
        <v>BOTWLC</v>
      </c>
      <c r="I213" s="60" t="str">
        <f t="array" ref="I213">IF(G213=0,D213,IF(ISNA(MATCH($G213,Magento_products!$E$1:$E$1013,0))=TRUE,INDEX(Special_products!$A$1:$AL$748,MATCH($G213,Special_products!$E$1:$E$748,0),I$1),INDEX(Magento_products!$A$1:$AJ$1013,MATCH($G213,Magento_products!$E$1:$E$1013,0),I$1)))</f>
        <v>Breath of The Wild - Link - Collector's Edition</v>
      </c>
      <c r="J213" s="60" t="str">
        <f t="array" ref="J213">IF(G213=0,0,IF(ISNA(MATCH($G213,Magento_products!$E$1:$E$1013,0))=TRUE,INDEX(Special_products!$A$1:$AL$748,MATCH($G213,Special_products!$E$1:$E$748,0),J$1),INDEX(Magento_products!$A$1:$AJ$1013,MATCH($G213,Magento_products!$E$1:$E$1013,0),J$1)))</f>
        <v>BOTEX</v>
      </c>
      <c r="K213" s="57" t="str">
        <f t="array" ref="K213">IF(ISNA(MATCH($J213,Group!$B$2:$B$100105,0))=TRUE,0,INDEX(Group!$A$2:$FZ$100105,MATCH($J213,Group!$B$2:$B$100105,0),K$1))</f>
        <v>BOTW Link exclusive edition</v>
      </c>
      <c r="L213" s="60"/>
      <c r="M213" s="61" t="s">
        <v>1852</v>
      </c>
      <c r="N213" s="62" t="str">
        <f t="array" ref="N213">IF(ISNA(MATCH($H213,Magento_products!$B$2:$B$100105,0))=TRUE,0,INDEX(Magento_products!$A$2:$FZ$100105,MATCH($H213,Magento_products!$B$2:$B$100105,0),N$1))</f>
        <v/>
      </c>
      <c r="O213" s="62"/>
      <c r="P213" s="63">
        <f t="array" ref="P213">IF(ISNA(MATCH($G213,Magento_products!$E$1:$E$1013,0))=TRUE,INDEX(Special_products!$A$1:$AL$748,MATCH($G213,Special_products!$E$1:$E$748,0),P$1),INDEX(Magento_products!$A$1:$AJ$1013,MATCH($G213,Magento_products!$E$1:$E$1013,0),P$1))</f>
        <v>99.99</v>
      </c>
      <c r="Q213" s="64">
        <v>100.0</v>
      </c>
      <c r="R213" s="65">
        <f t="shared" si="38"/>
        <v>99.99</v>
      </c>
      <c r="S213" s="66"/>
      <c r="T213" s="66"/>
      <c r="U213" s="66"/>
      <c r="V213" s="66"/>
      <c r="W213" s="66"/>
      <c r="X213" s="66"/>
      <c r="Y213" s="66"/>
      <c r="Z213" s="66"/>
      <c r="AA213" s="66"/>
      <c r="AB213" s="66"/>
      <c r="AC213" s="66"/>
      <c r="AD213" s="66"/>
      <c r="AE213" s="66"/>
      <c r="AF213" s="66"/>
      <c r="AG213" s="66"/>
      <c r="AH213" s="66"/>
      <c r="AI213" s="67"/>
    </row>
    <row r="214" ht="11.25" customHeight="1">
      <c r="A214" s="54"/>
      <c r="B214" s="54"/>
      <c r="C214" s="55"/>
      <c r="D214" s="54"/>
      <c r="E214" s="57"/>
      <c r="F214" s="60"/>
      <c r="G214" s="59"/>
      <c r="H214" s="60"/>
      <c r="I214" s="60"/>
      <c r="J214" s="60"/>
      <c r="K214" s="57"/>
      <c r="L214" s="60"/>
      <c r="M214" s="61"/>
      <c r="N214" s="62"/>
      <c r="O214" s="62"/>
      <c r="P214" s="63"/>
      <c r="Q214" s="64"/>
      <c r="R214" s="65"/>
      <c r="S214" s="66"/>
      <c r="T214" s="66"/>
      <c r="U214" s="66"/>
      <c r="V214" s="66"/>
      <c r="W214" s="66"/>
      <c r="X214" s="66"/>
      <c r="Y214" s="66"/>
      <c r="Z214" s="66"/>
      <c r="AA214" s="66"/>
      <c r="AB214" s="66"/>
      <c r="AC214" s="66"/>
      <c r="AD214" s="66"/>
      <c r="AE214" s="66"/>
      <c r="AF214" s="66"/>
      <c r="AG214" s="66"/>
      <c r="AH214" s="66"/>
      <c r="AI214" s="67"/>
    </row>
    <row r="215" ht="11.25" customHeight="1">
      <c r="A215" s="54" t="s">
        <v>333</v>
      </c>
      <c r="B215" s="54" t="s">
        <v>181</v>
      </c>
      <c r="C215" s="55" t="s">
        <v>334</v>
      </c>
      <c r="D215" s="54" t="s">
        <v>127</v>
      </c>
      <c r="E215" s="57"/>
      <c r="F215" s="60"/>
      <c r="G215" s="59">
        <v>1035.0</v>
      </c>
      <c r="H215" s="60" t="str">
        <f t="array" ref="H215">IF(G215=0,0,IF(ISNA(MATCH($G215,Magento_products!$E$1:$E$1013,0))=TRUE,INDEX(Special_products!$A$1:$AL$748,MATCH($G215,Special_products!$E$1:$E$748,0),H$1),INDEX(Magento_products!$A$1:$AJ$1013,MATCH($G215,Magento_products!$E$1:$E$1013,0),H$1)))</f>
        <v>BOTZREG</v>
      </c>
      <c r="I215" s="60" t="str">
        <f t="array" ref="I215">IF(G215=0,D215,IF(ISNA(MATCH($G215,Magento_products!$E$1:$E$1013,0))=TRUE,INDEX(Special_products!$A$1:$AL$748,MATCH($G215,Special_products!$E$1:$E$748,0),I$1),INDEX(Magento_products!$A$1:$AJ$1013,MATCH($G215,Magento_products!$E$1:$E$1013,0),I$1)))</f>
        <v>BOTW Zelda PVC Regular edition</v>
      </c>
      <c r="J215" s="60" t="str">
        <f t="array" ref="J215">IF(G215=0,0,IF(ISNA(MATCH($G215,Magento_products!$E$1:$E$1013,0))=TRUE,INDEX(Special_products!$A$1:$AL$748,MATCH($G215,Special_products!$E$1:$E$748,0),J$1),INDEX(Magento_products!$A$1:$AJ$1013,MATCH($G215,Magento_products!$E$1:$E$1013,0),J$1)))</f>
        <v>BOTWZ</v>
      </c>
      <c r="K215" s="57" t="str">
        <f t="array" ref="K215">IF(ISNA(MATCH($J215,Group!$B$2:$B$100105,0))=TRUE,0,INDEX(Group!$A$2:$FZ$100105,MATCH($J215,Group!$B$2:$B$100105,0),K$1))</f>
        <v>BOTW Zelda PVC</v>
      </c>
      <c r="L215" s="60"/>
      <c r="M215" s="61" t="s">
        <v>1853</v>
      </c>
      <c r="N215" s="62">
        <f t="array" ref="N215">IF(ISNA(MATCH($H215,Magento_products!$B$2:$B$100105,0))=TRUE,0,INDEX(Magento_products!$A$2:$FZ$100105,MATCH($H215,Magento_products!$B$2:$B$100105,0),N$1))</f>
        <v>0</v>
      </c>
      <c r="O215" s="62"/>
      <c r="P215" s="63">
        <f t="array" ref="P215">IF(ISNA(MATCH($G215,Magento_products!$E$1:$E$1013,0))=TRUE,INDEX(Special_products!$A$1:$AL$748,MATCH($G215,Special_products!$E$1:$E$748,0),P$1),INDEX(Magento_products!$A$1:$AJ$1013,MATCH($G215,Magento_products!$E$1:$E$1013,0),P$1))</f>
        <v>75</v>
      </c>
      <c r="Q215" s="64">
        <v>84.99</v>
      </c>
      <c r="R215" s="65">
        <f t="shared" ref="R215:R219" si="39">IF(P215&gt;0,P215,Q215)</f>
        <v>75</v>
      </c>
      <c r="S215" s="66"/>
      <c r="T215" s="66"/>
      <c r="U215" s="66"/>
      <c r="V215" s="66"/>
      <c r="W215" s="66"/>
      <c r="X215" s="66"/>
      <c r="Y215" s="66"/>
      <c r="Z215" s="66"/>
      <c r="AA215" s="66"/>
      <c r="AB215" s="66"/>
      <c r="AC215" s="66"/>
      <c r="AD215" s="66"/>
      <c r="AE215" s="66"/>
      <c r="AF215" s="66"/>
      <c r="AG215" s="66"/>
      <c r="AH215" s="66"/>
      <c r="AI215" s="67"/>
    </row>
    <row r="216" ht="11.25" customHeight="1">
      <c r="A216" s="54" t="s">
        <v>333</v>
      </c>
      <c r="B216" s="54" t="s">
        <v>181</v>
      </c>
      <c r="C216" s="55" t="s">
        <v>334</v>
      </c>
      <c r="D216" s="54" t="s">
        <v>127</v>
      </c>
      <c r="E216" s="57"/>
      <c r="F216" s="60"/>
      <c r="G216" s="59">
        <v>1036.0</v>
      </c>
      <c r="H216" s="60" t="str">
        <f t="array" ref="H216">IF(G216=0,0,IF(ISNA(MATCH($G216,Magento_products!$E$1:$E$1013,0))=TRUE,INDEX(Special_products!$A$1:$AL$748,MATCH($G216,Special_products!$E$1:$E$748,0),H$1),INDEX(Magento_products!$A$1:$AJ$1013,MATCH($G216,Magento_products!$E$1:$E$1013,0),H$1)))</f>
        <v>BOTZLUX</v>
      </c>
      <c r="I216" s="60" t="str">
        <f t="array" ref="I216">IF(G216=0,D216,IF(ISNA(MATCH($G216,Magento_products!$E$1:$E$1013,0))=TRUE,INDEX(Special_products!$A$1:$AL$748,MATCH($G216,Special_products!$E$1:$E$748,0),I$1),INDEX(Magento_products!$A$1:$AJ$1013,MATCH($G216,Magento_products!$E$1:$E$1013,0),I$1)))</f>
        <v>BOTW Zelda PVC Lux edition</v>
      </c>
      <c r="J216" s="60" t="str">
        <f t="array" ref="J216">IF(G216=0,0,IF(ISNA(MATCH($G216,Magento_products!$E$1:$E$1013,0))=TRUE,INDEX(Special_products!$A$1:$AL$748,MATCH($G216,Special_products!$E$1:$E$748,0),J$1),INDEX(Magento_products!$A$1:$AJ$1013,MATCH($G216,Magento_products!$E$1:$E$1013,0),J$1)))</f>
        <v>BOTWZ</v>
      </c>
      <c r="K216" s="57" t="str">
        <f t="array" ref="K216">IF(ISNA(MATCH($J216,Group!$B$2:$B$100105,0))=TRUE,0,INDEX(Group!$A$2:$FZ$100105,MATCH($J216,Group!$B$2:$B$100105,0),K$1))</f>
        <v>BOTW Zelda PVC</v>
      </c>
      <c r="L216" s="60"/>
      <c r="M216" s="61" t="s">
        <v>1853</v>
      </c>
      <c r="N216" s="62">
        <f t="array" ref="N216">IF(ISNA(MATCH($H216,Magento_products!$B$2:$B$100105,0))=TRUE,0,INDEX(Magento_products!$A$2:$FZ$100105,MATCH($H216,Magento_products!$B$2:$B$100105,0),N$1))</f>
        <v>0</v>
      </c>
      <c r="O216" s="62"/>
      <c r="P216" s="63">
        <f t="array" ref="P216">IF(ISNA(MATCH($G216,Magento_products!$E$1:$E$1013,0))=TRUE,INDEX(Special_products!$A$1:$AL$748,MATCH($G216,Special_products!$E$1:$E$748,0),P$1),INDEX(Magento_products!$A$1:$AJ$1013,MATCH($G216,Magento_products!$E$1:$E$1013,0),P$1))</f>
        <v>75</v>
      </c>
      <c r="Q216" s="64">
        <v>100.0</v>
      </c>
      <c r="R216" s="65">
        <f t="shared" si="39"/>
        <v>75</v>
      </c>
      <c r="S216" s="66"/>
      <c r="T216" s="66"/>
      <c r="U216" s="66"/>
      <c r="V216" s="66"/>
      <c r="W216" s="66"/>
      <c r="X216" s="66"/>
      <c r="Y216" s="66"/>
      <c r="Z216" s="66"/>
      <c r="AA216" s="66"/>
      <c r="AB216" s="66"/>
      <c r="AC216" s="66"/>
      <c r="AD216" s="66"/>
      <c r="AE216" s="66"/>
      <c r="AF216" s="66"/>
      <c r="AG216" s="66"/>
      <c r="AH216" s="66"/>
      <c r="AI216" s="67"/>
    </row>
    <row r="217" ht="11.25" customHeight="1">
      <c r="A217" s="54" t="s">
        <v>333</v>
      </c>
      <c r="B217" s="54" t="s">
        <v>181</v>
      </c>
      <c r="C217" s="55" t="s">
        <v>334</v>
      </c>
      <c r="D217" s="54" t="s">
        <v>127</v>
      </c>
      <c r="E217" s="57"/>
      <c r="F217" s="60"/>
      <c r="G217" s="59">
        <v>404.0</v>
      </c>
      <c r="H217" s="60" t="str">
        <f t="array" ref="H217">IF(G217=0,0,IF(ISNA(MATCH($G217,Magento_products!$E$1:$E$1013,0))=TRUE,INDEX(Special_products!$A$1:$AL$748,MATCH($G217,Special_products!$E$1:$E$748,0),H$1),INDEX(Magento_products!$A$1:$AJ$1013,MATCH($G217,Magento_products!$E$1:$E$1013,0),H$1)))</f>
        <v>BOTWZE</v>
      </c>
      <c r="I217" s="60" t="str">
        <f t="array" ref="I217">IF(G217=0,D217,IF(ISNA(MATCH($G217,Magento_products!$E$1:$E$1013,0))=TRUE,INDEX(Special_products!$A$1:$AL$748,MATCH($G217,Special_products!$E$1:$E$748,0),I$1),INDEX(Magento_products!$A$1:$AJ$1013,MATCH($G217,Magento_products!$E$1:$E$1013,0),I$1)))</f>
        <v>The Legend of Zelda: Breath of the Wild - Zelda Exclusive Edition</v>
      </c>
      <c r="J217" s="60" t="str">
        <f t="array" ref="J217">IF(G217=0,0,IF(ISNA(MATCH($G217,Magento_products!$E$1:$E$1013,0))=TRUE,INDEX(Special_products!$A$1:$AL$748,MATCH($G217,Special_products!$E$1:$E$748,0),J$1),INDEX(Magento_products!$A$1:$AJ$1013,MATCH($G217,Magento_products!$E$1:$E$1013,0),J$1)))</f>
        <v>BOTWZ</v>
      </c>
      <c r="K217" s="57" t="str">
        <f t="array" ref="K217">IF(ISNA(MATCH($J217,Group!$B$2:$B$100105,0))=TRUE,0,INDEX(Group!$A$2:$FZ$100105,MATCH($J217,Group!$B$2:$B$100105,0),K$1))</f>
        <v>BOTW Zelda PVC</v>
      </c>
      <c r="L217" s="60"/>
      <c r="M217" s="61" t="s">
        <v>1853</v>
      </c>
      <c r="N217" s="62">
        <f t="array" ref="N217">IF(ISNA(MATCH($H217,Magento_products!$B$2:$B$100105,0))=TRUE,0,INDEX(Magento_products!$A$2:$FZ$100105,MATCH($H217,Magento_products!$B$2:$B$100105,0),N$1))</f>
        <v>43763</v>
      </c>
      <c r="O217" s="62"/>
      <c r="P217" s="63">
        <f t="array" ref="P217">IF(ISNA(MATCH($H217,Magento_products!$B$2:$B$100105,0))=TRUE,0,INDEX(Magento_products!$A$2:$FZ$100105,MATCH($H217,Magento_products!$B$2:$B$100105,0),P$1))</f>
        <v>114.99</v>
      </c>
      <c r="Q217" s="64"/>
      <c r="R217" s="65">
        <f t="shared" si="39"/>
        <v>114.99</v>
      </c>
      <c r="S217" s="66"/>
      <c r="T217" s="66"/>
      <c r="U217" s="66"/>
      <c r="V217" s="66"/>
      <c r="W217" s="66"/>
      <c r="X217" s="66"/>
      <c r="Y217" s="66"/>
      <c r="Z217" s="66"/>
      <c r="AA217" s="66"/>
      <c r="AB217" s="66"/>
      <c r="AC217" s="66"/>
      <c r="AD217" s="66"/>
      <c r="AE217" s="66"/>
      <c r="AF217" s="66"/>
      <c r="AG217" s="66"/>
      <c r="AH217" s="66"/>
      <c r="AI217" s="67"/>
    </row>
    <row r="218" ht="11.25" customHeight="1">
      <c r="A218" s="54" t="s">
        <v>333</v>
      </c>
      <c r="B218" s="54" t="s">
        <v>181</v>
      </c>
      <c r="C218" s="55" t="s">
        <v>334</v>
      </c>
      <c r="D218" s="54" t="s">
        <v>127</v>
      </c>
      <c r="E218" s="57"/>
      <c r="F218" s="60"/>
      <c r="G218" s="59">
        <v>403.0</v>
      </c>
      <c r="H218" s="60" t="str">
        <f t="array" ref="H218">IF(G218=0,0,IF(ISNA(MATCH($G218,Magento_products!$E$1:$E$1013,0))=TRUE,INDEX(Special_products!$A$1:$AL$748,MATCH($G218,Special_products!$E$1:$E$748,0),H$1),INDEX(Magento_products!$A$1:$AJ$1013,MATCH($G218,Magento_products!$E$1:$E$1013,0),H$1)))</f>
        <v>BOTWZC</v>
      </c>
      <c r="I218" s="60" t="str">
        <f t="array" ref="I218">IF(G218=0,D218,IF(ISNA(MATCH($G218,Magento_products!$E$1:$E$1013,0))=TRUE,INDEX(Special_products!$A$1:$AL$748,MATCH($G218,Special_products!$E$1:$E$748,0),I$1),INDEX(Magento_products!$A$1:$AJ$1013,MATCH($G218,Magento_products!$E$1:$E$1013,0),I$1)))</f>
        <v>Breath of The Wild - Zelda - Collector's Edition</v>
      </c>
      <c r="J218" s="60" t="str">
        <f t="array" ref="J218">IF(G218=0,0,IF(ISNA(MATCH($G218,Magento_products!$E$1:$E$1013,0))=TRUE,INDEX(Special_products!$A$1:$AL$748,MATCH($G218,Special_products!$E$1:$E$748,0),J$1),INDEX(Magento_products!$A$1:$AJ$1013,MATCH($G218,Magento_products!$E$1:$E$1013,0),J$1)))</f>
        <v>BOTWZ</v>
      </c>
      <c r="K218" s="57" t="str">
        <f t="array" ref="K218">IF(ISNA(MATCH($J218,Group!$B$2:$B$100105,0))=TRUE,0,INDEX(Group!$A$2:$FZ$100105,MATCH($J218,Group!$B$2:$B$100105,0),K$1))</f>
        <v>BOTW Zelda PVC</v>
      </c>
      <c r="L218" s="60"/>
      <c r="M218" s="61" t="s">
        <v>1853</v>
      </c>
      <c r="N218" s="62">
        <f t="array" ref="N218">IF(ISNA(MATCH($H218,Magento_products!$B$2:$B$100105,0))=TRUE,0,INDEX(Magento_products!$A$2:$FZ$100105,MATCH($H218,Magento_products!$B$2:$B$100105,0),N$1))</f>
        <v>43763</v>
      </c>
      <c r="O218" s="62"/>
      <c r="P218" s="63">
        <f t="array" ref="P218">IF(ISNA(MATCH($H218,Magento_products!$B$2:$B$100105,0))=TRUE,0,INDEX(Magento_products!$A$2:$FZ$100105,MATCH($H218,Magento_products!$B$2:$B$100105,0),P$1))</f>
        <v>99.99</v>
      </c>
      <c r="Q218" s="64"/>
      <c r="R218" s="65">
        <f t="shared" si="39"/>
        <v>99.99</v>
      </c>
      <c r="S218" s="66"/>
      <c r="T218" s="66"/>
      <c r="U218" s="66"/>
      <c r="V218" s="66"/>
      <c r="W218" s="66"/>
      <c r="X218" s="66"/>
      <c r="Y218" s="66"/>
      <c r="Z218" s="66"/>
      <c r="AA218" s="66"/>
      <c r="AB218" s="66"/>
      <c r="AC218" s="66"/>
      <c r="AD218" s="66"/>
      <c r="AE218" s="66"/>
      <c r="AF218" s="66"/>
      <c r="AG218" s="66"/>
      <c r="AH218" s="66"/>
      <c r="AI218" s="67"/>
    </row>
    <row r="219" ht="11.25" customHeight="1">
      <c r="A219" s="54" t="s">
        <v>333</v>
      </c>
      <c r="B219" s="54" t="s">
        <v>181</v>
      </c>
      <c r="C219" s="55" t="s">
        <v>334</v>
      </c>
      <c r="D219" s="54" t="s">
        <v>127</v>
      </c>
      <c r="E219" s="57"/>
      <c r="F219" s="60"/>
      <c r="G219" s="59">
        <v>402.0</v>
      </c>
      <c r="H219" s="60" t="str">
        <f t="array" ref="H219">IF(G219=0,0,IF(ISNA(MATCH($G219,Magento_products!$E$1:$E$1013,0))=TRUE,INDEX(Special_products!$A$1:$AL$748,MATCH($G219,Special_products!$E$1:$E$748,0),H$1),INDEX(Magento_products!$A$1:$AJ$1013,MATCH($G219,Magento_products!$E$1:$E$1013,0),H$1)))</f>
        <v>BOTWZS</v>
      </c>
      <c r="I219" s="60" t="str">
        <f t="array" ref="I219">IF(G219=0,D219,IF(ISNA(MATCH($G219,Magento_products!$E$1:$E$1013,0))=TRUE,INDEX(Special_products!$A$1:$AL$748,MATCH($G219,Special_products!$E$1:$E$748,0),I$1),INDEX(Magento_products!$A$1:$AJ$1013,MATCH($G219,Magento_products!$E$1:$E$1013,0),I$1)))</f>
        <v>Breath of The Wild - Zelda - Standard Edition</v>
      </c>
      <c r="J219" s="60" t="str">
        <f t="array" ref="J219">IF(G219=0,0,IF(ISNA(MATCH($G219,Magento_products!$E$1:$E$1013,0))=TRUE,INDEX(Special_products!$A$1:$AL$748,MATCH($G219,Special_products!$E$1:$E$748,0),J$1),INDEX(Magento_products!$A$1:$AJ$1013,MATCH($G219,Magento_products!$E$1:$E$1013,0),J$1)))</f>
        <v>BOTWZ</v>
      </c>
      <c r="K219" s="57" t="str">
        <f t="array" ref="K219">IF(ISNA(MATCH($J219,Group!$B$2:$B$100105,0))=TRUE,0,INDEX(Group!$A$2:$FZ$100105,MATCH($J219,Group!$B$2:$B$100105,0),K$1))</f>
        <v>BOTW Zelda PVC</v>
      </c>
      <c r="L219" s="60"/>
      <c r="M219" s="61" t="s">
        <v>1853</v>
      </c>
      <c r="N219" s="62">
        <f t="array" ref="N219">IF(ISNA(MATCH($H219,Magento_products!$B$2:$B$100105,0))=TRUE,0,INDEX(Magento_products!$A$2:$FZ$100105,MATCH($H219,Magento_products!$B$2:$B$100105,0),N$1))</f>
        <v>43763</v>
      </c>
      <c r="O219" s="62"/>
      <c r="P219" s="63">
        <f t="array" ref="P219">IF(ISNA(MATCH($H219,Magento_products!$B$2:$B$100105,0))=TRUE,0,INDEX(Magento_products!$A$2:$FZ$100105,MATCH($H219,Magento_products!$B$2:$B$100105,0),P$1))</f>
        <v>79.99</v>
      </c>
      <c r="Q219" s="64"/>
      <c r="R219" s="65">
        <f t="shared" si="39"/>
        <v>79.99</v>
      </c>
      <c r="S219" s="66"/>
      <c r="T219" s="66"/>
      <c r="U219" s="66"/>
      <c r="V219" s="66"/>
      <c r="W219" s="66"/>
      <c r="X219" s="66"/>
      <c r="Y219" s="66"/>
      <c r="Z219" s="66"/>
      <c r="AA219" s="66"/>
      <c r="AB219" s="66"/>
      <c r="AC219" s="66"/>
      <c r="AD219" s="66"/>
      <c r="AE219" s="66"/>
      <c r="AF219" s="66"/>
      <c r="AG219" s="66"/>
      <c r="AH219" s="66"/>
      <c r="AI219" s="67"/>
    </row>
    <row r="220" ht="11.25" customHeight="1">
      <c r="A220" s="54"/>
      <c r="B220" s="54"/>
      <c r="C220" s="55"/>
      <c r="D220" s="54"/>
      <c r="E220" s="57"/>
      <c r="F220" s="60"/>
      <c r="G220" s="59"/>
      <c r="H220" s="60"/>
      <c r="I220" s="60"/>
      <c r="J220" s="60"/>
      <c r="K220" s="57"/>
      <c r="L220" s="60"/>
      <c r="M220" s="61"/>
      <c r="N220" s="62"/>
      <c r="O220" s="62"/>
      <c r="P220" s="63"/>
      <c r="Q220" s="64"/>
      <c r="R220" s="65"/>
      <c r="S220" s="66"/>
      <c r="T220" s="66"/>
      <c r="U220" s="66"/>
      <c r="V220" s="66"/>
      <c r="W220" s="66"/>
      <c r="X220" s="66"/>
      <c r="Y220" s="66"/>
      <c r="Z220" s="66"/>
      <c r="AA220" s="66"/>
      <c r="AB220" s="66"/>
      <c r="AC220" s="66"/>
      <c r="AD220" s="66"/>
      <c r="AE220" s="66"/>
      <c r="AF220" s="66"/>
      <c r="AG220" s="66"/>
      <c r="AH220" s="66"/>
      <c r="AI220" s="67"/>
    </row>
    <row r="221" ht="11.25" customHeight="1">
      <c r="A221" s="54" t="s">
        <v>333</v>
      </c>
      <c r="B221" s="54" t="s">
        <v>181</v>
      </c>
      <c r="C221" s="55" t="s">
        <v>334</v>
      </c>
      <c r="D221" s="54" t="s">
        <v>1843</v>
      </c>
      <c r="E221" s="57"/>
      <c r="F221" s="60"/>
      <c r="G221" s="59">
        <v>428.0</v>
      </c>
      <c r="H221" s="60" t="str">
        <f t="array" ref="H221">IF(G221=0,0,IF(ISNA(MATCH($G221,Magento_products!$E$1:$E$1013,0))=TRUE,INDEX(Special_products!$A$1:$AL$748,MATCH($G221,Special_products!$E$1:$E$748,0),H$1),INDEX(Magento_products!$A$1:$AJ$1013,MATCH($G221,Magento_products!$E$1:$E$1013,0),H$1)))</f>
        <v>LZMMST</v>
      </c>
      <c r="I221" s="60" t="str">
        <f t="array" ref="I221">IF(G221=0,D221,IF(ISNA(MATCH($G221,Magento_products!$E$1:$E$1013,0))=TRUE,INDEX(Special_products!$A$1:$AL$748,MATCH($G221,Special_products!$E$1:$E$748,0),I$1),INDEX(Magento_products!$A$1:$AJ$1013,MATCH($G221,Magento_products!$E$1:$E$1013,0),I$1)))</f>
        <v>Majora's Mask PVC - Standard Edition</v>
      </c>
      <c r="J221" s="60" t="str">
        <f t="array" ref="J221">IF(G221=0,0,IF(ISNA(MATCH($G221,Magento_products!$E$1:$E$1013,0))=TRUE,INDEX(Special_products!$A$1:$AL$748,MATCH($G221,Special_products!$E$1:$E$748,0),J$1),INDEX(Magento_products!$A$1:$AJ$1013,MATCH($G221,Magento_products!$E$1:$E$1013,0),J$1)))</f>
        <v>LZRMMPVC</v>
      </c>
      <c r="K221" s="57" t="str">
        <f t="array" ref="K221">IF(ISNA(MATCH($J221,Group!$B$2:$B$100105,0))=TRUE,0,INDEX(Group!$A$2:$FZ$100105,MATCH($J221,Group!$B$2:$B$100105,0),K$1))</f>
        <v>Majoras Mask PVC</v>
      </c>
      <c r="L221" s="60"/>
      <c r="M221" s="61" t="s">
        <v>1854</v>
      </c>
      <c r="N221" s="62" t="str">
        <f t="array" ref="N221">IF(ISNA(MATCH($H221,Magento_products!$B$2:$B$100105,0))=TRUE,0,INDEX(Magento_products!$A$2:$FZ$100105,MATCH($H221,Magento_products!$B$2:$B$100105,0),N$1))</f>
        <v/>
      </c>
      <c r="O221" s="62"/>
      <c r="P221" s="63">
        <f t="array" ref="P221">IF(ISNA(MATCH($G221,Magento_products!$E$1:$E$1013,0))=TRUE,INDEX(Special_products!$A$1:$AL$748,MATCH($G221,Special_products!$E$1:$E$748,0),P$1),INDEX(Magento_products!$A$1:$AJ$1013,MATCH($G221,Magento_products!$E$1:$E$1013,0),P$1))</f>
        <v>59.99</v>
      </c>
      <c r="Q221" s="64">
        <v>84.99</v>
      </c>
      <c r="R221" s="65">
        <f t="shared" ref="R221:R223" si="40">IF(P221&gt;0,P221,Q221)</f>
        <v>59.99</v>
      </c>
      <c r="S221" s="66"/>
      <c r="T221" s="66"/>
      <c r="U221" s="66"/>
      <c r="V221" s="66"/>
      <c r="W221" s="66"/>
      <c r="X221" s="66"/>
      <c r="Y221" s="66"/>
      <c r="Z221" s="66"/>
      <c r="AA221" s="66"/>
      <c r="AB221" s="66"/>
      <c r="AC221" s="66"/>
      <c r="AD221" s="66"/>
      <c r="AE221" s="66"/>
      <c r="AF221" s="66"/>
      <c r="AG221" s="66"/>
      <c r="AH221" s="66"/>
      <c r="AI221" s="67"/>
    </row>
    <row r="222" ht="11.25" customHeight="1">
      <c r="A222" s="54" t="s">
        <v>333</v>
      </c>
      <c r="B222" s="54" t="s">
        <v>181</v>
      </c>
      <c r="C222" s="55" t="s">
        <v>334</v>
      </c>
      <c r="D222" s="54" t="s">
        <v>1843</v>
      </c>
      <c r="E222" s="57"/>
      <c r="F222" s="60"/>
      <c r="G222" s="59">
        <v>427.0</v>
      </c>
      <c r="H222" s="60" t="str">
        <f t="array" ref="H222">IF(G222=0,0,IF(ISNA(MATCH($G222,Magento_products!$E$1:$E$1013,0))=TRUE,INDEX(Special_products!$A$1:$AL$748,MATCH($G222,Special_products!$E$1:$E$748,0),H$1),INDEX(Magento_products!$A$1:$AJ$1013,MATCH($G222,Magento_products!$E$1:$E$1013,0),H$1)))</f>
        <v>LZMMCO</v>
      </c>
      <c r="I222" s="60" t="str">
        <f t="array" ref="I222">IF(G222=0,D222,IF(ISNA(MATCH($G222,Magento_products!$E$1:$E$1013,0))=TRUE,INDEX(Special_products!$A$1:$AL$748,MATCH($G222,Special_products!$E$1:$E$748,0),I$1),INDEX(Magento_products!$A$1:$AJ$1013,MATCH($G222,Magento_products!$E$1:$E$1013,0),I$1)))</f>
        <v>Majora's Mask PVC - Collector's Edition</v>
      </c>
      <c r="J222" s="60" t="str">
        <f t="array" ref="J222">IF(G222=0,0,IF(ISNA(MATCH($G222,Magento_products!$E$1:$E$1013,0))=TRUE,INDEX(Special_products!$A$1:$AL$748,MATCH($G222,Special_products!$E$1:$E$748,0),J$1),INDEX(Magento_products!$A$1:$AJ$1013,MATCH($G222,Magento_products!$E$1:$E$1013,0),J$1)))</f>
        <v>LZRMMPVC</v>
      </c>
      <c r="K222" s="57" t="str">
        <f t="array" ref="K222">IF(ISNA(MATCH($J222,Group!$B$2:$B$100105,0))=TRUE,0,INDEX(Group!$A$2:$FZ$100105,MATCH($J222,Group!$B$2:$B$100105,0),K$1))</f>
        <v>Majoras Mask PVC</v>
      </c>
      <c r="L222" s="60"/>
      <c r="M222" s="61" t="s">
        <v>1854</v>
      </c>
      <c r="N222" s="62" t="str">
        <f t="array" ref="N222">IF(ISNA(MATCH($H222,Magento_products!$B$2:$B$100105,0))=TRUE,0,INDEX(Magento_products!$A$2:$FZ$100105,MATCH($H222,Magento_products!$B$2:$B$100105,0),N$1))</f>
        <v/>
      </c>
      <c r="O222" s="62"/>
      <c r="P222" s="63">
        <f t="array" ref="P222">IF(ISNA(MATCH($G222,Magento_products!$E$1:$E$1013,0))=TRUE,INDEX(Special_products!$A$1:$AL$748,MATCH($G222,Special_products!$E$1:$E$748,0),P$1),INDEX(Magento_products!$A$1:$AJ$1013,MATCH($G222,Magento_products!$E$1:$E$1013,0),P$1))</f>
        <v>89.99</v>
      </c>
      <c r="Q222" s="64">
        <v>84.99</v>
      </c>
      <c r="R222" s="65">
        <f t="shared" si="40"/>
        <v>89.99</v>
      </c>
      <c r="S222" s="66"/>
      <c r="T222" s="66"/>
      <c r="U222" s="66"/>
      <c r="V222" s="66"/>
      <c r="W222" s="66"/>
      <c r="X222" s="66"/>
      <c r="Y222" s="66"/>
      <c r="Z222" s="66"/>
      <c r="AA222" s="66"/>
      <c r="AB222" s="66"/>
      <c r="AC222" s="66"/>
      <c r="AD222" s="66"/>
      <c r="AE222" s="66"/>
      <c r="AF222" s="66"/>
      <c r="AG222" s="66"/>
      <c r="AH222" s="66"/>
      <c r="AI222" s="67"/>
    </row>
    <row r="223" ht="11.25" customHeight="1">
      <c r="A223" s="54" t="s">
        <v>333</v>
      </c>
      <c r="B223" s="54" t="s">
        <v>181</v>
      </c>
      <c r="C223" s="55" t="s">
        <v>334</v>
      </c>
      <c r="D223" s="54" t="s">
        <v>1843</v>
      </c>
      <c r="E223" s="57"/>
      <c r="F223" s="60"/>
      <c r="G223" s="59">
        <v>426.0</v>
      </c>
      <c r="H223" s="60" t="str">
        <f t="array" ref="H223">IF(G223=0,0,IF(ISNA(MATCH($G223,Magento_products!$E$1:$E$1013,0))=TRUE,INDEX(Special_products!$A$1:$AL$748,MATCH($G223,Special_products!$E$1:$E$748,0),H$1),INDEX(Magento_products!$A$1:$AJ$1013,MATCH($G223,Magento_products!$E$1:$E$1013,0),H$1)))</f>
        <v>LZMMEX</v>
      </c>
      <c r="I223" s="60" t="str">
        <f t="array" ref="I223">IF(G223=0,D223,IF(ISNA(MATCH($G223,Magento_products!$E$1:$E$1013,0))=TRUE,INDEX(Special_products!$A$1:$AL$748,MATCH($G223,Special_products!$E$1:$E$748,0),I$1),INDEX(Magento_products!$A$1:$AJ$1013,MATCH($G223,Magento_products!$E$1:$E$1013,0),I$1)))</f>
        <v>The Legend of Zelda™: Majora's Mask - Majora's Mask PVC (Exclusive Edition)</v>
      </c>
      <c r="J223" s="60" t="str">
        <f t="array" ref="J223">IF(G223=0,0,IF(ISNA(MATCH($G223,Magento_products!$E$1:$E$1013,0))=TRUE,INDEX(Special_products!$A$1:$AL$748,MATCH($G223,Special_products!$E$1:$E$748,0),J$1),INDEX(Magento_products!$A$1:$AJ$1013,MATCH($G223,Magento_products!$E$1:$E$1013,0),J$1)))</f>
        <v>LZRMMPVC</v>
      </c>
      <c r="K223" s="57" t="str">
        <f t="array" ref="K223">IF(ISNA(MATCH($J223,Group!$B$2:$B$100105,0))=TRUE,0,INDEX(Group!$A$2:$FZ$100105,MATCH($J223,Group!$B$2:$B$100105,0),K$1))</f>
        <v>Majoras Mask PVC</v>
      </c>
      <c r="L223" s="60"/>
      <c r="M223" s="61" t="s">
        <v>1854</v>
      </c>
      <c r="N223" s="62">
        <f t="array" ref="N223">IF(ISNA(MATCH($H223,Magento_products!$B$2:$B$100105,0))=TRUE,0,INDEX(Magento_products!$A$2:$FZ$100105,MATCH($H223,Magento_products!$B$2:$B$100105,0),N$1))</f>
        <v>44012</v>
      </c>
      <c r="O223" s="62"/>
      <c r="P223" s="63">
        <f t="array" ref="P223">IF(ISNA(MATCH($G223,Magento_products!$E$1:$E$1013,0))=TRUE,INDEX(Special_products!$A$1:$AL$748,MATCH($G223,Special_products!$E$1:$E$748,0),P$1),INDEX(Magento_products!$A$1:$AJ$1013,MATCH($G223,Magento_products!$E$1:$E$1013,0),P$1))</f>
        <v>99.99</v>
      </c>
      <c r="Q223" s="64">
        <v>100.0</v>
      </c>
      <c r="R223" s="65">
        <f t="shared" si="40"/>
        <v>99.99</v>
      </c>
      <c r="S223" s="66"/>
      <c r="T223" s="66"/>
      <c r="U223" s="66"/>
      <c r="V223" s="66"/>
      <c r="W223" s="66"/>
      <c r="X223" s="66"/>
      <c r="Y223" s="66"/>
      <c r="Z223" s="66"/>
      <c r="AA223" s="66"/>
      <c r="AB223" s="66"/>
      <c r="AC223" s="66"/>
      <c r="AD223" s="66"/>
      <c r="AE223" s="66"/>
      <c r="AF223" s="66"/>
      <c r="AG223" s="66"/>
      <c r="AH223" s="66"/>
      <c r="AI223" s="67"/>
    </row>
    <row r="224" ht="11.25" customHeight="1">
      <c r="A224" s="54"/>
      <c r="B224" s="54"/>
      <c r="C224" s="55"/>
      <c r="D224" s="54"/>
      <c r="E224" s="57"/>
      <c r="F224" s="60"/>
      <c r="G224" s="59"/>
      <c r="H224" s="60"/>
      <c r="I224" s="60"/>
      <c r="J224" s="60"/>
      <c r="K224" s="57"/>
      <c r="L224" s="60"/>
      <c r="M224" s="61"/>
      <c r="N224" s="62"/>
      <c r="O224" s="62"/>
      <c r="P224" s="63"/>
      <c r="Q224" s="64"/>
      <c r="R224" s="65"/>
      <c r="S224" s="66"/>
      <c r="T224" s="66"/>
      <c r="U224" s="66"/>
      <c r="V224" s="66"/>
      <c r="W224" s="66"/>
      <c r="X224" s="66"/>
      <c r="Y224" s="66"/>
      <c r="Z224" s="66"/>
      <c r="AA224" s="66"/>
      <c r="AB224" s="66"/>
      <c r="AC224" s="66"/>
      <c r="AD224" s="66"/>
      <c r="AE224" s="66"/>
      <c r="AF224" s="66"/>
      <c r="AG224" s="66"/>
      <c r="AH224" s="66"/>
      <c r="AI224" s="67"/>
    </row>
    <row r="225" ht="11.25" customHeight="1">
      <c r="A225" s="54" t="s">
        <v>333</v>
      </c>
      <c r="B225" s="54" t="s">
        <v>181</v>
      </c>
      <c r="C225" s="55" t="s">
        <v>334</v>
      </c>
      <c r="D225" s="54" t="s">
        <v>1846</v>
      </c>
      <c r="E225" s="57"/>
      <c r="F225" s="60"/>
      <c r="G225" s="59">
        <v>1157.0</v>
      </c>
      <c r="H225" s="60" t="str">
        <f t="array" ref="H225">IF(G225=0,0,IF(ISNA(MATCH($G225,Magento_products!$E$1:$E$1013,0))=TRUE,INDEX(Special_products!$A$1:$AL$748,MATCH($G225,Special_products!$E$1:$E$748,0),H$1),INDEX(Magento_products!$A$1:$AJ$1013,MATCH($G225,Magento_products!$E$1:$E$1013,0),H$1)))</f>
        <v/>
      </c>
      <c r="I225" s="60" t="str">
        <f t="array" ref="I225">IF(G225=0,D225,IF(ISNA(MATCH($G225,Magento_products!$E$1:$E$1013,0))=TRUE,INDEX(Special_products!$A$1:$AL$748,MATCH($G225,Special_products!$E$1:$E$748,0),I$1),INDEX(Magento_products!$A$1:$AJ$1013,MATCH($G225,Magento_products!$E$1:$E$1013,0),I$1)))</f>
        <v/>
      </c>
      <c r="J225" s="60" t="str">
        <f t="array" ref="J225">IF(G225=0,0,IF(ISNA(MATCH($G225,Magento_products!$E$1:$E$1013,0))=TRUE,INDEX(Special_products!$A$1:$AL$748,MATCH($G225,Special_products!$E$1:$E$748,0),J$1),INDEX(Magento_products!$A$1:$AJ$1013,MATCH($G225,Magento_products!$E$1:$E$1013,0),J$1)))</f>
        <v/>
      </c>
      <c r="K225" s="57">
        <f t="array" ref="K225">IF(ISNA(MATCH($J225,Group!$B$2:$B$100105,0))=TRUE,0,INDEX(Group!$A$2:$FZ$100105,MATCH($J225,Group!$B$2:$B$100105,0),K$1))</f>
        <v>0</v>
      </c>
      <c r="L225" s="60"/>
      <c r="M225" s="61"/>
      <c r="N225" s="62" t="str">
        <f t="array" ref="N225">IF(ISNA(MATCH($H225,Magento_products!$B$2:$B$100105,0))=TRUE,0,INDEX(Magento_products!$A$2:$FZ$100105,MATCH($H225,Magento_products!$B$2:$B$100105,0),N$1))</f>
        <v/>
      </c>
      <c r="O225" s="62"/>
      <c r="P225" s="63"/>
      <c r="Q225" s="64"/>
      <c r="R225" s="65" t="str">
        <f t="shared" ref="R225:R227" si="41">IF(P225&gt;0,P225,Q225)</f>
        <v/>
      </c>
      <c r="S225" s="66"/>
      <c r="T225" s="66"/>
      <c r="U225" s="66"/>
      <c r="V225" s="66"/>
      <c r="W225" s="66"/>
      <c r="X225" s="66"/>
      <c r="Y225" s="66"/>
      <c r="Z225" s="66"/>
      <c r="AA225" s="66"/>
      <c r="AB225" s="66"/>
      <c r="AC225" s="66"/>
      <c r="AD225" s="66"/>
      <c r="AE225" s="66"/>
      <c r="AF225" s="66"/>
      <c r="AG225" s="66"/>
      <c r="AH225" s="66"/>
      <c r="AI225" s="67"/>
    </row>
    <row r="226" ht="11.25" customHeight="1">
      <c r="A226" s="54" t="s">
        <v>333</v>
      </c>
      <c r="B226" s="54" t="s">
        <v>181</v>
      </c>
      <c r="C226" s="55" t="s">
        <v>334</v>
      </c>
      <c r="D226" s="54" t="s">
        <v>1846</v>
      </c>
      <c r="E226" s="57"/>
      <c r="F226" s="60"/>
      <c r="G226" s="59">
        <v>1158.0</v>
      </c>
      <c r="H226" s="60" t="str">
        <f t="array" ref="H226">IF(G226=0,0,IF(ISNA(MATCH($G226,Magento_products!$E$1:$E$1013,0))=TRUE,INDEX(Special_products!$A$1:$AL$748,MATCH($G226,Special_products!$E$1:$E$748,0),H$1),INDEX(Magento_products!$A$1:$AJ$1013,MATCH($G226,Magento_products!$E$1:$E$1013,0),H$1)))</f>
        <v/>
      </c>
      <c r="I226" s="60" t="str">
        <f t="array" ref="I226">IF(G226=0,D226,IF(ISNA(MATCH($G226,Magento_products!$E$1:$E$1013,0))=TRUE,INDEX(Special_products!$A$1:$AL$748,MATCH($G226,Special_products!$E$1:$E$748,0),I$1),INDEX(Magento_products!$A$1:$AJ$1013,MATCH($G226,Magento_products!$E$1:$E$1013,0),I$1)))</f>
        <v/>
      </c>
      <c r="J226" s="60" t="str">
        <f t="array" ref="J226">IF(G226=0,0,IF(ISNA(MATCH($G226,Magento_products!$E$1:$E$1013,0))=TRUE,INDEX(Special_products!$A$1:$AL$748,MATCH($G226,Special_products!$E$1:$E$748,0),J$1),INDEX(Magento_products!$A$1:$AJ$1013,MATCH($G226,Magento_products!$E$1:$E$1013,0),J$1)))</f>
        <v/>
      </c>
      <c r="K226" s="57">
        <f t="array" ref="K226">IF(ISNA(MATCH($J226,Group!$B$2:$B$100105,0))=TRUE,0,INDEX(Group!$A$2:$FZ$100105,MATCH($J226,Group!$B$2:$B$100105,0),K$1))</f>
        <v>0</v>
      </c>
      <c r="L226" s="60"/>
      <c r="M226" s="61"/>
      <c r="N226" s="62" t="str">
        <f t="array" ref="N226">IF(ISNA(MATCH($H226,Magento_products!$B$2:$B$100105,0))=TRUE,0,INDEX(Magento_products!$A$2:$FZ$100105,MATCH($H226,Magento_products!$B$2:$B$100105,0),N$1))</f>
        <v/>
      </c>
      <c r="O226" s="62"/>
      <c r="P226" s="63"/>
      <c r="Q226" s="64"/>
      <c r="R226" s="65" t="str">
        <f t="shared" si="41"/>
        <v/>
      </c>
      <c r="S226" s="66"/>
      <c r="T226" s="66"/>
      <c r="U226" s="66"/>
      <c r="V226" s="66"/>
      <c r="W226" s="66"/>
      <c r="X226" s="66"/>
      <c r="Y226" s="66"/>
      <c r="Z226" s="66"/>
      <c r="AA226" s="66"/>
      <c r="AB226" s="66"/>
      <c r="AC226" s="66"/>
      <c r="AD226" s="66"/>
      <c r="AE226" s="66"/>
      <c r="AF226" s="66"/>
      <c r="AG226" s="66"/>
      <c r="AH226" s="66"/>
      <c r="AI226" s="67"/>
    </row>
    <row r="227" ht="11.25" customHeight="1">
      <c r="A227" s="54" t="s">
        <v>333</v>
      </c>
      <c r="B227" s="54" t="s">
        <v>181</v>
      </c>
      <c r="C227" s="55" t="s">
        <v>334</v>
      </c>
      <c r="D227" s="54" t="s">
        <v>1846</v>
      </c>
      <c r="E227" s="57"/>
      <c r="F227" s="60"/>
      <c r="G227" s="59">
        <v>1159.0</v>
      </c>
      <c r="H227" s="60" t="str">
        <f t="array" ref="H227">IF(G227=0,0,IF(ISNA(MATCH($G227,Magento_products!$E$1:$E$1013,0))=TRUE,INDEX(Special_products!$A$1:$AL$748,MATCH($G227,Special_products!$E$1:$E$748,0),H$1),INDEX(Magento_products!$A$1:$AJ$1013,MATCH($G227,Magento_products!$E$1:$E$1013,0),H$1)))</f>
        <v/>
      </c>
      <c r="I227" s="60" t="str">
        <f t="array" ref="I227">IF(G227=0,D227,IF(ISNA(MATCH($G227,Magento_products!$E$1:$E$1013,0))=TRUE,INDEX(Special_products!$A$1:$AL$748,MATCH($G227,Special_products!$E$1:$E$748,0),I$1),INDEX(Magento_products!$A$1:$AJ$1013,MATCH($G227,Magento_products!$E$1:$E$1013,0),I$1)))</f>
        <v/>
      </c>
      <c r="J227" s="60" t="str">
        <f t="array" ref="J227">IF(G227=0,0,IF(ISNA(MATCH($G227,Magento_products!$E$1:$E$1013,0))=TRUE,INDEX(Special_products!$A$1:$AL$748,MATCH($G227,Special_products!$E$1:$E$748,0),J$1),INDEX(Magento_products!$A$1:$AJ$1013,MATCH($G227,Magento_products!$E$1:$E$1013,0),J$1)))</f>
        <v/>
      </c>
      <c r="K227" s="57">
        <f t="array" ref="K227">IF(ISNA(MATCH($J227,Group!$B$2:$B$100105,0))=TRUE,0,INDEX(Group!$A$2:$FZ$100105,MATCH($J227,Group!$B$2:$B$100105,0),K$1))</f>
        <v>0</v>
      </c>
      <c r="L227" s="60"/>
      <c r="M227" s="61"/>
      <c r="N227" s="62" t="str">
        <f t="array" ref="N227">IF(ISNA(MATCH($H227,Magento_products!$B$2:$B$100105,0))=TRUE,0,INDEX(Magento_products!$A$2:$FZ$100105,MATCH($H227,Magento_products!$B$2:$B$100105,0),N$1))</f>
        <v/>
      </c>
      <c r="O227" s="62"/>
      <c r="P227" s="63"/>
      <c r="Q227" s="64"/>
      <c r="R227" s="65" t="str">
        <f t="shared" si="41"/>
        <v/>
      </c>
      <c r="S227" s="66"/>
      <c r="T227" s="66"/>
      <c r="U227" s="66"/>
      <c r="V227" s="66"/>
      <c r="W227" s="66"/>
      <c r="X227" s="66"/>
      <c r="Y227" s="66"/>
      <c r="Z227" s="66"/>
      <c r="AA227" s="66"/>
      <c r="AB227" s="66"/>
      <c r="AC227" s="66"/>
      <c r="AD227" s="66"/>
      <c r="AE227" s="66"/>
      <c r="AF227" s="66"/>
      <c r="AG227" s="66"/>
      <c r="AH227" s="66"/>
      <c r="AI227" s="67"/>
    </row>
    <row r="228" ht="11.25" customHeight="1">
      <c r="A228" s="54"/>
      <c r="B228" s="54"/>
      <c r="C228" s="55"/>
      <c r="D228" s="54"/>
      <c r="E228" s="57"/>
      <c r="F228" s="60"/>
      <c r="G228" s="59"/>
      <c r="H228" s="60"/>
      <c r="I228" s="60"/>
      <c r="J228" s="60"/>
      <c r="K228" s="57"/>
      <c r="L228" s="60"/>
      <c r="M228" s="61"/>
      <c r="N228" s="62"/>
      <c r="O228" s="62"/>
      <c r="P228" s="63"/>
      <c r="Q228" s="64"/>
      <c r="R228" s="65"/>
      <c r="S228" s="66"/>
      <c r="T228" s="66"/>
      <c r="U228" s="66"/>
      <c r="V228" s="66"/>
      <c r="W228" s="66"/>
      <c r="X228" s="66"/>
      <c r="Y228" s="66"/>
      <c r="Z228" s="66"/>
      <c r="AA228" s="66"/>
      <c r="AB228" s="66"/>
      <c r="AC228" s="66"/>
      <c r="AD228" s="66"/>
      <c r="AE228" s="66"/>
      <c r="AF228" s="66"/>
      <c r="AG228" s="66"/>
      <c r="AH228" s="66"/>
      <c r="AI228" s="67"/>
    </row>
    <row r="229" ht="10.5" customHeight="1">
      <c r="A229" s="54" t="s">
        <v>333</v>
      </c>
      <c r="B229" s="54" t="s">
        <v>181</v>
      </c>
      <c r="C229" s="55" t="s">
        <v>334</v>
      </c>
      <c r="D229" s="54" t="s">
        <v>127</v>
      </c>
      <c r="E229" s="57"/>
      <c r="F229" s="60"/>
      <c r="G229" s="59">
        <v>1181.0</v>
      </c>
      <c r="H229" s="60" t="str">
        <f t="array" ref="H229">IF(G229=0,0,IF(ISNA(MATCH($G229,Magento_products!$E$1:$E$1013,0))=TRUE,INDEX(Special_products!$A$1:$AL$748,MATCH($G229,Special_products!$E$1:$E$748,0),H$1),INDEX(Magento_products!$A$1:$AJ$1013,MATCH($G229,Magento_products!$E$1:$E$1013,0),H$1)))</f>
        <v>MIPHAPVCSTD</v>
      </c>
      <c r="I229" s="60" t="str">
        <f t="array" ref="I229">IF(G229=0,D229,IF(ISNA(MATCH($G229,Magento_products!$E$1:$E$1013,0))=TRUE,INDEX(Special_products!$A$1:$AL$748,MATCH($G229,Special_products!$E$1:$E$748,0),I$1),INDEX(Magento_products!$A$1:$AJ$1013,MATCH($G229,Magento_products!$E$1:$E$1013,0),I$1)))</f>
        <v>Mipha PVC standard edition</v>
      </c>
      <c r="J229" s="60" t="str">
        <f t="array" ref="J229">IF(G229=0,0,IF(ISNA(MATCH($G229,Magento_products!$E$1:$E$1013,0))=TRUE,INDEX(Special_products!$A$1:$AL$748,MATCH($G229,Special_products!$E$1:$E$748,0),J$1),INDEX(Magento_products!$A$1:$AJ$1013,MATCH($G229,Magento_products!$E$1:$E$1013,0),J$1)))</f>
        <v>Mipha</v>
      </c>
      <c r="K229" s="57">
        <f t="array" ref="K229">IF(ISNA(MATCH($J229,Group!$B$2:$B$100105,0))=TRUE,0,INDEX(Group!$A$2:$FZ$100105,MATCH($J229,Group!$B$2:$B$100105,0),K$1))</f>
        <v>0</v>
      </c>
      <c r="L229" s="60"/>
      <c r="M229" s="61"/>
      <c r="N229" s="62">
        <f t="array" ref="N229">IF(ISNA(MATCH($H229,Magento_products!$B$2:$B$100105,0))=TRUE,0,INDEX(Magento_products!$A$2:$FZ$100105,MATCH($H229,Magento_products!$B$2:$B$100105,0),N$1))</f>
        <v>0</v>
      </c>
      <c r="O229" s="62"/>
      <c r="P229" s="63">
        <f t="array" ref="P229">IF(ISNA(MATCH($H229,Magento_products!$B$2:$B$100105,0))=TRUE,0,INDEX(Magento_products!$A$2:$FZ$100105,MATCH($H229,Magento_products!$B$2:$B$100105,0),P$1))</f>
        <v>0</v>
      </c>
      <c r="Q229" s="64"/>
      <c r="R229" s="65" t="str">
        <f t="shared" ref="R229:R231" si="42">IF(P229&gt;0,P229,Q229)</f>
        <v/>
      </c>
      <c r="S229" s="66"/>
      <c r="T229" s="66"/>
      <c r="U229" s="66"/>
      <c r="V229" s="66"/>
      <c r="W229" s="66"/>
      <c r="X229" s="66"/>
      <c r="Y229" s="66"/>
      <c r="Z229" s="66"/>
      <c r="AA229" s="66"/>
      <c r="AB229" s="66"/>
      <c r="AC229" s="66"/>
      <c r="AD229" s="66"/>
      <c r="AE229" s="66"/>
      <c r="AF229" s="66"/>
      <c r="AG229" s="66"/>
      <c r="AH229" s="66"/>
      <c r="AI229" s="67"/>
    </row>
    <row r="230" ht="10.5" customHeight="1">
      <c r="A230" s="54" t="s">
        <v>333</v>
      </c>
      <c r="B230" s="54" t="s">
        <v>181</v>
      </c>
      <c r="C230" s="55" t="s">
        <v>334</v>
      </c>
      <c r="D230" s="54" t="s">
        <v>127</v>
      </c>
      <c r="E230" s="57"/>
      <c r="F230" s="60"/>
      <c r="G230" s="59">
        <v>1182.0</v>
      </c>
      <c r="H230" s="60" t="str">
        <f t="array" ref="H230">IF(G230=0,0,IF(ISNA(MATCH($G230,Magento_products!$E$1:$E$1013,0))=TRUE,INDEX(Special_products!$A$1:$AL$748,MATCH($G230,Special_products!$E$1:$E$748,0),H$1),INDEX(Magento_products!$A$1:$AJ$1013,MATCH($G230,Magento_products!$E$1:$E$1013,0),H$1)))</f>
        <v>MIPHAPVCCOL</v>
      </c>
      <c r="I230" s="60" t="str">
        <f t="array" ref="I230">IF(G230=0,D230,IF(ISNA(MATCH($G230,Magento_products!$E$1:$E$1013,0))=TRUE,INDEX(Special_products!$A$1:$AL$748,MATCH($G230,Special_products!$E$1:$E$748,0),I$1),INDEX(Magento_products!$A$1:$AJ$1013,MATCH($G230,Magento_products!$E$1:$E$1013,0),I$1)))</f>
        <v>Mipha PVC collectors edition</v>
      </c>
      <c r="J230" s="60" t="str">
        <f t="array" ref="J230">IF(G230=0,0,IF(ISNA(MATCH($G230,Magento_products!$E$1:$E$1013,0))=TRUE,INDEX(Special_products!$A$1:$AL$748,MATCH($G230,Special_products!$E$1:$E$748,0),J$1),INDEX(Magento_products!$A$1:$AJ$1013,MATCH($G230,Magento_products!$E$1:$E$1013,0),J$1)))</f>
        <v>Mipha</v>
      </c>
      <c r="K230" s="57">
        <f t="array" ref="K230">IF(ISNA(MATCH($J230,Group!$B$2:$B$100105,0))=TRUE,0,INDEX(Group!$A$2:$FZ$100105,MATCH($J230,Group!$B$2:$B$100105,0),K$1))</f>
        <v>0</v>
      </c>
      <c r="L230" s="60"/>
      <c r="M230" s="61"/>
      <c r="N230" s="62">
        <f t="array" ref="N230">IF(ISNA(MATCH($H230,Magento_products!$B$2:$B$100105,0))=TRUE,0,INDEX(Magento_products!$A$2:$FZ$100105,MATCH($H230,Magento_products!$B$2:$B$100105,0),N$1))</f>
        <v>0</v>
      </c>
      <c r="O230" s="62"/>
      <c r="P230" s="63">
        <f t="array" ref="P230">IF(ISNA(MATCH($H230,Magento_products!$B$2:$B$100105,0))=TRUE,0,INDEX(Magento_products!$A$2:$FZ$100105,MATCH($H230,Magento_products!$B$2:$B$100105,0),P$1))</f>
        <v>0</v>
      </c>
      <c r="Q230" s="64"/>
      <c r="R230" s="65" t="str">
        <f t="shared" si="42"/>
        <v/>
      </c>
      <c r="S230" s="66"/>
      <c r="T230" s="66"/>
      <c r="U230" s="66"/>
      <c r="V230" s="66"/>
      <c r="W230" s="66"/>
      <c r="X230" s="66"/>
      <c r="Y230" s="66"/>
      <c r="Z230" s="66"/>
      <c r="AA230" s="66"/>
      <c r="AB230" s="66"/>
      <c r="AC230" s="66"/>
      <c r="AD230" s="66"/>
      <c r="AE230" s="66"/>
      <c r="AF230" s="66"/>
      <c r="AG230" s="66"/>
      <c r="AH230" s="66"/>
      <c r="AI230" s="67"/>
    </row>
    <row r="231" ht="10.5" customHeight="1">
      <c r="A231" s="54" t="s">
        <v>333</v>
      </c>
      <c r="B231" s="54" t="s">
        <v>181</v>
      </c>
      <c r="C231" s="55" t="s">
        <v>334</v>
      </c>
      <c r="D231" s="54" t="s">
        <v>127</v>
      </c>
      <c r="E231" s="57"/>
      <c r="F231" s="60"/>
      <c r="G231" s="59">
        <v>1183.0</v>
      </c>
      <c r="H231" s="60" t="str">
        <f t="array" ref="H231">IF(G231=0,0,IF(ISNA(MATCH($G231,Magento_products!$E$1:$E$1013,0))=TRUE,INDEX(Special_products!$A$1:$AL$748,MATCH($G231,Special_products!$E$1:$E$748,0),H$1),INDEX(Magento_products!$A$1:$AJ$1013,MATCH($G231,Magento_products!$E$1:$E$1013,0),H$1)))</f>
        <v>MIPHAPVCEXCL</v>
      </c>
      <c r="I231" s="60" t="str">
        <f t="array" ref="I231">IF(G231=0,D231,IF(ISNA(MATCH($G231,Magento_products!$E$1:$E$1013,0))=TRUE,INDEX(Special_products!$A$1:$AL$748,MATCH($G231,Special_products!$E$1:$E$748,0),I$1),INDEX(Magento_products!$A$1:$AJ$1013,MATCH($G231,Magento_products!$E$1:$E$1013,0),I$1)))</f>
        <v>Mipha PVC exclusive edition</v>
      </c>
      <c r="J231" s="60" t="str">
        <f t="array" ref="J231">IF(G231=0,0,IF(ISNA(MATCH($G231,Magento_products!$E$1:$E$1013,0))=TRUE,INDEX(Special_products!$A$1:$AL$748,MATCH($G231,Special_products!$E$1:$E$748,0),J$1),INDEX(Magento_products!$A$1:$AJ$1013,MATCH($G231,Magento_products!$E$1:$E$1013,0),J$1)))</f>
        <v>Mipha</v>
      </c>
      <c r="K231" s="57">
        <f t="array" ref="K231">IF(ISNA(MATCH($J231,Group!$B$2:$B$100105,0))=TRUE,0,INDEX(Group!$A$2:$FZ$100105,MATCH($J231,Group!$B$2:$B$100105,0),K$1))</f>
        <v>0</v>
      </c>
      <c r="L231" s="60"/>
      <c r="M231" s="61"/>
      <c r="N231" s="62">
        <f t="array" ref="N231">IF(ISNA(MATCH($H231,Magento_products!$B$2:$B$100105,0))=TRUE,0,INDEX(Magento_products!$A$2:$FZ$100105,MATCH($H231,Magento_products!$B$2:$B$100105,0),N$1))</f>
        <v>0</v>
      </c>
      <c r="O231" s="62"/>
      <c r="P231" s="63">
        <f t="array" ref="P231">IF(ISNA(MATCH($H231,Magento_products!$B$2:$B$100105,0))=TRUE,0,INDEX(Magento_products!$A$2:$FZ$100105,MATCH($H231,Magento_products!$B$2:$B$100105,0),P$1))</f>
        <v>0</v>
      </c>
      <c r="Q231" s="64"/>
      <c r="R231" s="65" t="str">
        <f t="shared" si="42"/>
        <v/>
      </c>
      <c r="S231" s="66"/>
      <c r="T231" s="66"/>
      <c r="U231" s="66"/>
      <c r="V231" s="66"/>
      <c r="W231" s="66"/>
      <c r="X231" s="66"/>
      <c r="Y231" s="66"/>
      <c r="Z231" s="66"/>
      <c r="AA231" s="66"/>
      <c r="AB231" s="66"/>
      <c r="AC231" s="66"/>
      <c r="AD231" s="66"/>
      <c r="AE231" s="66"/>
      <c r="AF231" s="66"/>
      <c r="AG231" s="66"/>
      <c r="AH231" s="66"/>
      <c r="AI231" s="67"/>
    </row>
    <row r="232" ht="11.25" customHeight="1">
      <c r="A232" s="54"/>
      <c r="B232" s="54"/>
      <c r="C232" s="55"/>
      <c r="D232" s="54"/>
      <c r="E232" s="57"/>
      <c r="F232" s="60"/>
      <c r="G232" s="59"/>
      <c r="H232" s="60"/>
      <c r="I232" s="60"/>
      <c r="J232" s="60"/>
      <c r="K232" s="57"/>
      <c r="L232" s="60"/>
      <c r="M232" s="61"/>
      <c r="N232" s="62"/>
      <c r="O232" s="62"/>
      <c r="P232" s="63"/>
      <c r="Q232" s="64"/>
      <c r="R232" s="65"/>
      <c r="S232" s="66"/>
      <c r="T232" s="66"/>
      <c r="U232" s="66"/>
      <c r="V232" s="66"/>
      <c r="W232" s="66"/>
      <c r="X232" s="66"/>
      <c r="Y232" s="66"/>
      <c r="Z232" s="66"/>
      <c r="AA232" s="66"/>
      <c r="AB232" s="66"/>
      <c r="AC232" s="66"/>
      <c r="AD232" s="66"/>
      <c r="AE232" s="66"/>
      <c r="AF232" s="66"/>
      <c r="AG232" s="66"/>
      <c r="AH232" s="66"/>
      <c r="AI232" s="67"/>
    </row>
    <row r="233" ht="10.5" customHeight="1">
      <c r="A233" s="54" t="s">
        <v>333</v>
      </c>
      <c r="B233" s="54" t="s">
        <v>181</v>
      </c>
      <c r="C233" s="55" t="s">
        <v>334</v>
      </c>
      <c r="D233" s="54" t="s">
        <v>127</v>
      </c>
      <c r="E233" s="57"/>
      <c r="F233" s="60"/>
      <c r="G233" s="59">
        <v>1169.0</v>
      </c>
      <c r="H233" s="60" t="str">
        <f t="array" ref="H233">IF(G233=0,0,IF(ISNA(MATCH($G233,Magento_products!$E$1:$E$1013,0))=TRUE,INDEX(Special_products!$A$1:$AL$748,MATCH($G233,Special_products!$E$1:$E$748,0),H$1),INDEX(Magento_products!$A$1:$AJ$1013,MATCH($G233,Magento_products!$E$1:$E$1013,0),H$1)))</f>
        <v>REVALIPVCSTD</v>
      </c>
      <c r="I233" s="60" t="str">
        <f t="array" ref="I233">IF(G233=0,D233,IF(ISNA(MATCH($G233,Magento_products!$E$1:$E$1013,0))=TRUE,INDEX(Special_products!$A$1:$AL$748,MATCH($G233,Special_products!$E$1:$E$748,0),I$1),INDEX(Magento_products!$A$1:$AJ$1013,MATCH($G233,Magento_products!$E$1:$E$1013,0),I$1)))</f>
        <v>Revali PVC standard edition</v>
      </c>
      <c r="J233" s="60" t="str">
        <f t="array" ref="J233">IF(G233=0,0,IF(ISNA(MATCH($G233,Magento_products!$E$1:$E$1013,0))=TRUE,INDEX(Special_products!$A$1:$AL$748,MATCH($G233,Special_products!$E$1:$E$748,0),J$1),INDEX(Magento_products!$A$1:$AJ$1013,MATCH($G233,Magento_products!$E$1:$E$1013,0),J$1)))</f>
        <v>Revail</v>
      </c>
      <c r="K233" s="57">
        <f t="array" ref="K233">IF(ISNA(MATCH($J233,Group!$B$2:$B$100105,0))=TRUE,0,INDEX(Group!$A$2:$FZ$100105,MATCH($J233,Group!$B$2:$B$100105,0),K$1))</f>
        <v>0</v>
      </c>
      <c r="L233" s="60"/>
      <c r="M233" s="61"/>
      <c r="N233" s="62">
        <f t="array" ref="N233">IF(ISNA(MATCH($H233,Magento_products!$B$2:$B$100105,0))=TRUE,0,INDEX(Magento_products!$A$2:$FZ$100105,MATCH($H233,Magento_products!$B$2:$B$100105,0),N$1))</f>
        <v>0</v>
      </c>
      <c r="O233" s="62"/>
      <c r="P233" s="63">
        <f t="array" ref="P233">IF(ISNA(MATCH($H233,Magento_products!$B$2:$B$100105,0))=TRUE,0,INDEX(Magento_products!$A$2:$FZ$100105,MATCH($H233,Magento_products!$B$2:$B$100105,0),P$1))</f>
        <v>0</v>
      </c>
      <c r="Q233" s="64"/>
      <c r="R233" s="65" t="str">
        <f t="shared" ref="R233:R235" si="43">IF(P233&gt;0,P233,Q233)</f>
        <v/>
      </c>
      <c r="S233" s="66"/>
      <c r="T233" s="66"/>
      <c r="U233" s="66"/>
      <c r="V233" s="66"/>
      <c r="W233" s="66"/>
      <c r="X233" s="66"/>
      <c r="Y233" s="66"/>
      <c r="Z233" s="66"/>
      <c r="AA233" s="66"/>
      <c r="AB233" s="66"/>
      <c r="AC233" s="66"/>
      <c r="AD233" s="66"/>
      <c r="AE233" s="66"/>
      <c r="AF233" s="66"/>
      <c r="AG233" s="66"/>
      <c r="AH233" s="66"/>
      <c r="AI233" s="67"/>
    </row>
    <row r="234" ht="10.5" customHeight="1">
      <c r="A234" s="54" t="s">
        <v>333</v>
      </c>
      <c r="B234" s="54" t="s">
        <v>181</v>
      </c>
      <c r="C234" s="55" t="s">
        <v>334</v>
      </c>
      <c r="D234" s="54" t="s">
        <v>127</v>
      </c>
      <c r="E234" s="57"/>
      <c r="F234" s="60"/>
      <c r="G234" s="59">
        <v>1170.0</v>
      </c>
      <c r="H234" s="60" t="str">
        <f t="array" ref="H234">IF(G234=0,0,IF(ISNA(MATCH($G234,Magento_products!$E$1:$E$1013,0))=TRUE,INDEX(Special_products!$A$1:$AL$748,MATCH($G234,Special_products!$E$1:$E$748,0),H$1),INDEX(Magento_products!$A$1:$AJ$1013,MATCH($G234,Magento_products!$E$1:$E$1013,0),H$1)))</f>
        <v>REVALIPVCCOL</v>
      </c>
      <c r="I234" s="60" t="str">
        <f t="array" ref="I234">IF(G234=0,D234,IF(ISNA(MATCH($G234,Magento_products!$E$1:$E$1013,0))=TRUE,INDEX(Special_products!$A$1:$AL$748,MATCH($G234,Special_products!$E$1:$E$748,0),I$1),INDEX(Magento_products!$A$1:$AJ$1013,MATCH($G234,Magento_products!$E$1:$E$1013,0),I$1)))</f>
        <v>Revali PVC collectors edition</v>
      </c>
      <c r="J234" s="60" t="str">
        <f t="array" ref="J234">IF(G234=0,0,IF(ISNA(MATCH($G234,Magento_products!$E$1:$E$1013,0))=TRUE,INDEX(Special_products!$A$1:$AL$748,MATCH($G234,Special_products!$E$1:$E$748,0),J$1),INDEX(Magento_products!$A$1:$AJ$1013,MATCH($G234,Magento_products!$E$1:$E$1013,0),J$1)))</f>
        <v>Revail</v>
      </c>
      <c r="K234" s="57">
        <f t="array" ref="K234">IF(ISNA(MATCH($J234,Group!$B$2:$B$100105,0))=TRUE,0,INDEX(Group!$A$2:$FZ$100105,MATCH($J234,Group!$B$2:$B$100105,0),K$1))</f>
        <v>0</v>
      </c>
      <c r="L234" s="60"/>
      <c r="M234" s="61"/>
      <c r="N234" s="62">
        <f t="array" ref="N234">IF(ISNA(MATCH($H234,Magento_products!$B$2:$B$100105,0))=TRUE,0,INDEX(Magento_products!$A$2:$FZ$100105,MATCH($H234,Magento_products!$B$2:$B$100105,0),N$1))</f>
        <v>0</v>
      </c>
      <c r="O234" s="62"/>
      <c r="P234" s="63">
        <f t="array" ref="P234">IF(ISNA(MATCH($H234,Magento_products!$B$2:$B$100105,0))=TRUE,0,INDEX(Magento_products!$A$2:$FZ$100105,MATCH($H234,Magento_products!$B$2:$B$100105,0),P$1))</f>
        <v>0</v>
      </c>
      <c r="Q234" s="64"/>
      <c r="R234" s="65" t="str">
        <f t="shared" si="43"/>
        <v/>
      </c>
      <c r="S234" s="66"/>
      <c r="T234" s="66"/>
      <c r="U234" s="66"/>
      <c r="V234" s="66"/>
      <c r="W234" s="66"/>
      <c r="X234" s="66"/>
      <c r="Y234" s="66"/>
      <c r="Z234" s="66"/>
      <c r="AA234" s="66"/>
      <c r="AB234" s="66"/>
      <c r="AC234" s="66"/>
      <c r="AD234" s="66"/>
      <c r="AE234" s="66"/>
      <c r="AF234" s="66"/>
      <c r="AG234" s="66"/>
      <c r="AH234" s="66"/>
      <c r="AI234" s="67"/>
    </row>
    <row r="235" ht="10.5" customHeight="1">
      <c r="A235" s="54" t="s">
        <v>333</v>
      </c>
      <c r="B235" s="54" t="s">
        <v>181</v>
      </c>
      <c r="C235" s="55" t="s">
        <v>334</v>
      </c>
      <c r="D235" s="54" t="s">
        <v>127</v>
      </c>
      <c r="E235" s="57"/>
      <c r="F235" s="60"/>
      <c r="G235" s="59">
        <v>1171.0</v>
      </c>
      <c r="H235" s="60" t="str">
        <f t="array" ref="H235">IF(G235=0,0,IF(ISNA(MATCH($G235,Magento_products!$E$1:$E$1013,0))=TRUE,INDEX(Special_products!$A$1:$AL$748,MATCH($G235,Special_products!$E$1:$E$748,0),H$1),INDEX(Magento_products!$A$1:$AJ$1013,MATCH($G235,Magento_products!$E$1:$E$1013,0),H$1)))</f>
        <v>REVALIPVCEXCL</v>
      </c>
      <c r="I235" s="60" t="str">
        <f t="array" ref="I235">IF(G235=0,D235,IF(ISNA(MATCH($G235,Magento_products!$E$1:$E$1013,0))=TRUE,INDEX(Special_products!$A$1:$AL$748,MATCH($G235,Special_products!$E$1:$E$748,0),I$1),INDEX(Magento_products!$A$1:$AJ$1013,MATCH($G235,Magento_products!$E$1:$E$1013,0),I$1)))</f>
        <v>Revali PVC exclusive edition</v>
      </c>
      <c r="J235" s="60" t="str">
        <f t="array" ref="J235">IF(G235=0,0,IF(ISNA(MATCH($G235,Magento_products!$E$1:$E$1013,0))=TRUE,INDEX(Special_products!$A$1:$AL$748,MATCH($G235,Special_products!$E$1:$E$748,0),J$1),INDEX(Magento_products!$A$1:$AJ$1013,MATCH($G235,Magento_products!$E$1:$E$1013,0),J$1)))</f>
        <v>Revail</v>
      </c>
      <c r="K235" s="57">
        <f t="array" ref="K235">IF(ISNA(MATCH($J235,Group!$B$2:$B$100105,0))=TRUE,0,INDEX(Group!$A$2:$FZ$100105,MATCH($J235,Group!$B$2:$B$100105,0),K$1))</f>
        <v>0</v>
      </c>
      <c r="L235" s="60"/>
      <c r="M235" s="61"/>
      <c r="N235" s="62">
        <f t="array" ref="N235">IF(ISNA(MATCH($H235,Magento_products!$B$2:$B$100105,0))=TRUE,0,INDEX(Magento_products!$A$2:$FZ$100105,MATCH($H235,Magento_products!$B$2:$B$100105,0),N$1))</f>
        <v>0</v>
      </c>
      <c r="O235" s="62"/>
      <c r="P235" s="63">
        <f t="array" ref="P235">IF(ISNA(MATCH($H235,Magento_products!$B$2:$B$100105,0))=TRUE,0,INDEX(Magento_products!$A$2:$FZ$100105,MATCH($H235,Magento_products!$B$2:$B$100105,0),P$1))</f>
        <v>0</v>
      </c>
      <c r="Q235" s="64"/>
      <c r="R235" s="65" t="str">
        <f t="shared" si="43"/>
        <v/>
      </c>
      <c r="S235" s="66"/>
      <c r="T235" s="66"/>
      <c r="U235" s="66"/>
      <c r="V235" s="66"/>
      <c r="W235" s="66"/>
      <c r="X235" s="66"/>
      <c r="Y235" s="66"/>
      <c r="Z235" s="66"/>
      <c r="AA235" s="66"/>
      <c r="AB235" s="66"/>
      <c r="AC235" s="66"/>
      <c r="AD235" s="66"/>
      <c r="AE235" s="66"/>
      <c r="AF235" s="66"/>
      <c r="AG235" s="66"/>
      <c r="AH235" s="66"/>
      <c r="AI235" s="67"/>
    </row>
    <row r="236" ht="11.25" customHeight="1">
      <c r="A236" s="54"/>
      <c r="B236" s="54"/>
      <c r="C236" s="55"/>
      <c r="D236" s="54"/>
      <c r="E236" s="57"/>
      <c r="F236" s="60"/>
      <c r="G236" s="59"/>
      <c r="H236" s="60"/>
      <c r="I236" s="60"/>
      <c r="J236" s="60"/>
      <c r="K236" s="57"/>
      <c r="L236" s="60"/>
      <c r="M236" s="61"/>
      <c r="N236" s="62"/>
      <c r="O236" s="62"/>
      <c r="P236" s="63"/>
      <c r="Q236" s="64"/>
      <c r="R236" s="65"/>
      <c r="S236" s="66"/>
      <c r="T236" s="66"/>
      <c r="U236" s="66"/>
      <c r="V236" s="66"/>
      <c r="W236" s="66"/>
      <c r="X236" s="66"/>
      <c r="Y236" s="66"/>
      <c r="Z236" s="66"/>
      <c r="AA236" s="66"/>
      <c r="AB236" s="66"/>
      <c r="AC236" s="66"/>
      <c r="AD236" s="66"/>
      <c r="AE236" s="66"/>
      <c r="AF236" s="66"/>
      <c r="AG236" s="66"/>
      <c r="AH236" s="66"/>
      <c r="AI236" s="67"/>
    </row>
    <row r="237" ht="11.25" customHeight="1">
      <c r="A237" s="54" t="s">
        <v>333</v>
      </c>
      <c r="B237" s="54" t="s">
        <v>1174</v>
      </c>
      <c r="C237" s="55" t="s">
        <v>334</v>
      </c>
      <c r="D237" s="54" t="s">
        <v>1855</v>
      </c>
      <c r="E237" s="57"/>
      <c r="F237" s="60"/>
      <c r="G237" s="59">
        <v>407.0</v>
      </c>
      <c r="H237" s="60" t="str">
        <f t="array" ref="H237">IF(G237=0,0,IF(ISNA(MATCH($G237,Magento_products!$E$1:$E$1013,0))=TRUE,INDEX(Special_products!$A$1:$AL$748,MATCH($G237,Special_products!$E$1:$E$748,0),H$1),INDEX(Magento_products!$A$1:$AJ$1013,MATCH($G237,Magento_products!$E$1:$E$1013,0),H$1)))</f>
        <v>LM03EX</v>
      </c>
      <c r="I237" s="60" t="str">
        <f t="array" ref="I237">IF(G237=0,D237,IF(ISNA(MATCH($G237,Magento_products!$E$1:$E$1013,0))=TRUE,INDEX(Special_products!$A$1:$AL$748,MATCH($G237,Special_products!$E$1:$E$748,0),I$1),INDEX(Magento_products!$A$1:$AJ$1013,MATCH($G237,Magento_products!$E$1:$E$1013,0),I$1)))</f>
        <v>Luigi's Mansion 3 – Luigi and Polterpup Exclusive Edition</v>
      </c>
      <c r="J237" s="60" t="str">
        <f t="array" ref="J237">IF(G237=0,0,IF(ISNA(MATCH($G237,Magento_products!$E$1:$E$1013,0))=TRUE,INDEX(Special_products!$A$1:$AL$748,MATCH($G237,Special_products!$E$1:$E$748,0),J$1),INDEX(Magento_products!$A$1:$AJ$1013,MATCH($G237,Magento_products!$E$1:$E$1013,0),J$1)))</f>
        <v>LUIGI</v>
      </c>
      <c r="K237" s="57" t="str">
        <f t="array" ref="K237">IF(ISNA(MATCH($J237,Group!$B$2:$B$100105,0))=TRUE,0,INDEX(Group!$A$2:$FZ$100105,MATCH($J237,Group!$B$2:$B$100105,0),K$1))</f>
        <v>Luigi PVC</v>
      </c>
      <c r="L237" s="60"/>
      <c r="M237" s="61" t="s">
        <v>1856</v>
      </c>
      <c r="N237" s="62">
        <f t="array" ref="N237">IF(ISNA(MATCH($H237,Magento_products!$B$2:$B$100105,0))=TRUE,0,INDEX(Magento_products!$A$2:$FZ$100105,MATCH($H237,Magento_products!$B$2:$B$100105,0),N$1))</f>
        <v>43749</v>
      </c>
      <c r="O237" s="62"/>
      <c r="P237" s="63">
        <f t="array" ref="P237">IF(ISNA(MATCH($G237,Magento_products!$E$1:$E$1013,0))=TRUE,INDEX(Special_products!$A$1:$AL$748,MATCH($G237,Special_products!$E$1:$E$748,0),P$1),INDEX(Magento_products!$A$1:$AJ$1013,MATCH($G237,Magento_products!$E$1:$E$1013,0),P$1))</f>
        <v>114.99</v>
      </c>
      <c r="Q237" s="64"/>
      <c r="R237" s="65">
        <f t="shared" ref="R237:R270" si="44">IF(P237&gt;0,P237,Q237)</f>
        <v>114.99</v>
      </c>
      <c r="S237" s="66"/>
      <c r="T237" s="66"/>
      <c r="U237" s="66"/>
      <c r="V237" s="66"/>
      <c r="W237" s="66"/>
      <c r="X237" s="66"/>
      <c r="Y237" s="66"/>
      <c r="Z237" s="66"/>
      <c r="AA237" s="66"/>
      <c r="AB237" s="66"/>
      <c r="AC237" s="66"/>
      <c r="AD237" s="66"/>
      <c r="AE237" s="66"/>
      <c r="AF237" s="66"/>
      <c r="AG237" s="66"/>
      <c r="AH237" s="66"/>
      <c r="AI237" s="67"/>
    </row>
    <row r="238" ht="11.25" customHeight="1">
      <c r="A238" s="54" t="s">
        <v>333</v>
      </c>
      <c r="B238" s="54" t="s">
        <v>1174</v>
      </c>
      <c r="C238" s="55" t="s">
        <v>334</v>
      </c>
      <c r="D238" s="54" t="s">
        <v>1855</v>
      </c>
      <c r="E238" s="57"/>
      <c r="F238" s="60"/>
      <c r="G238" s="59">
        <v>406.0</v>
      </c>
      <c r="H238" s="60" t="str">
        <f t="array" ref="H238">IF(G238=0,0,IF(ISNA(MATCH($G238,Magento_products!$E$1:$E$1013,0))=TRUE,INDEX(Special_products!$A$1:$AL$748,MATCH($G238,Special_products!$E$1:$E$748,0),H$1),INDEX(Magento_products!$A$1:$AJ$1013,MATCH($G238,Magento_products!$E$1:$E$1013,0),H$1)))</f>
        <v>LM03CO</v>
      </c>
      <c r="I238" s="60" t="str">
        <f t="array" ref="I238">IF(G238=0,D238,IF(ISNA(MATCH($G238,Magento_products!$E$1:$E$1013,0))=TRUE,INDEX(Special_products!$A$1:$AL$748,MATCH($G238,Special_products!$E$1:$E$748,0),I$1),INDEX(Magento_products!$A$1:$AJ$1013,MATCH($G238,Magento_products!$E$1:$E$1013,0),I$1)))</f>
        <v>Luigi's Mansion 3 - Luigi Collector's Edition</v>
      </c>
      <c r="J238" s="60" t="str">
        <f t="array" ref="J238">IF(G238=0,0,IF(ISNA(MATCH($G238,Magento_products!$E$1:$E$1013,0))=TRUE,INDEX(Special_products!$A$1:$AL$748,MATCH($G238,Special_products!$E$1:$E$748,0),J$1),INDEX(Magento_products!$A$1:$AJ$1013,MATCH($G238,Magento_products!$E$1:$E$1013,0),J$1)))</f>
        <v>LUIGI</v>
      </c>
      <c r="K238" s="57" t="str">
        <f t="array" ref="K238">IF(ISNA(MATCH($J238,Group!$B$2:$B$100105,0))=TRUE,0,INDEX(Group!$A$2:$FZ$100105,MATCH($J238,Group!$B$2:$B$100105,0),K$1))</f>
        <v>Luigi PVC</v>
      </c>
      <c r="L238" s="60"/>
      <c r="M238" s="61" t="s">
        <v>1856</v>
      </c>
      <c r="N238" s="62">
        <f t="array" ref="N238">IF(ISNA(MATCH($H238,Magento_products!$B$2:$B$100105,0))=TRUE,0,INDEX(Magento_products!$A$2:$FZ$100105,MATCH($H238,Magento_products!$B$2:$B$100105,0),N$1))</f>
        <v>43749</v>
      </c>
      <c r="O238" s="62"/>
      <c r="P238" s="63">
        <f t="array" ref="P238">IF(ISNA(MATCH($G238,Magento_products!$E$1:$E$1013,0))=TRUE,INDEX(Special_products!$A$1:$AL$748,MATCH($G238,Special_products!$E$1:$E$748,0),P$1),INDEX(Magento_products!$A$1:$AJ$1013,MATCH($G238,Magento_products!$E$1:$E$1013,0),P$1))</f>
        <v>99.99</v>
      </c>
      <c r="Q238" s="64"/>
      <c r="R238" s="65">
        <f t="shared" si="44"/>
        <v>99.99</v>
      </c>
      <c r="S238" s="66"/>
      <c r="T238" s="66"/>
      <c r="U238" s="66"/>
      <c r="V238" s="66"/>
      <c r="W238" s="66"/>
      <c r="X238" s="66"/>
      <c r="Y238" s="66"/>
      <c r="Z238" s="66"/>
      <c r="AA238" s="66"/>
      <c r="AB238" s="66"/>
      <c r="AC238" s="66"/>
      <c r="AD238" s="66"/>
      <c r="AE238" s="66"/>
      <c r="AF238" s="66"/>
      <c r="AG238" s="66"/>
      <c r="AH238" s="66"/>
      <c r="AI238" s="67"/>
    </row>
    <row r="239" ht="11.25" customHeight="1">
      <c r="A239" s="54" t="s">
        <v>333</v>
      </c>
      <c r="B239" s="54" t="s">
        <v>1174</v>
      </c>
      <c r="C239" s="55" t="s">
        <v>334</v>
      </c>
      <c r="D239" s="54" t="s">
        <v>1855</v>
      </c>
      <c r="E239" s="57"/>
      <c r="F239" s="60"/>
      <c r="G239" s="59">
        <v>405.0</v>
      </c>
      <c r="H239" s="60" t="str">
        <f t="array" ref="H239">IF(G239=0,0,IF(ISNA(MATCH($G239,Magento_products!$E$1:$E$1013,0))=TRUE,INDEX(Special_products!$A$1:$AL$748,MATCH($G239,Special_products!$E$1:$E$748,0),H$1),INDEX(Magento_products!$A$1:$AJ$1013,MATCH($G239,Magento_products!$E$1:$E$1013,0),H$1)))</f>
        <v>LM03ST</v>
      </c>
      <c r="I239" s="60" t="str">
        <f t="array" ref="I239">IF(G239=0,D239,IF(ISNA(MATCH($G239,Magento_products!$E$1:$E$1013,0))=TRUE,INDEX(Special_products!$A$1:$AL$748,MATCH($G239,Special_products!$E$1:$E$748,0),I$1),INDEX(Magento_products!$A$1:$AJ$1013,MATCH($G239,Magento_products!$E$1:$E$1013,0),I$1)))</f>
        <v>Luigi's Mansion 3 - Luigi Standard Edition</v>
      </c>
      <c r="J239" s="60" t="str">
        <f t="array" ref="J239">IF(G239=0,0,IF(ISNA(MATCH($G239,Magento_products!$E$1:$E$1013,0))=TRUE,INDEX(Special_products!$A$1:$AL$748,MATCH($G239,Special_products!$E$1:$E$748,0),J$1),INDEX(Magento_products!$A$1:$AJ$1013,MATCH($G239,Magento_products!$E$1:$E$1013,0),J$1)))</f>
        <v>LUIGI</v>
      </c>
      <c r="K239" s="57" t="str">
        <f t="array" ref="K239">IF(ISNA(MATCH($J239,Group!$B$2:$B$100105,0))=TRUE,0,INDEX(Group!$A$2:$FZ$100105,MATCH($J239,Group!$B$2:$B$100105,0),K$1))</f>
        <v>Luigi PVC</v>
      </c>
      <c r="L239" s="60"/>
      <c r="M239" s="61" t="s">
        <v>1856</v>
      </c>
      <c r="N239" s="62">
        <f t="array" ref="N239">IF(ISNA(MATCH($H239,Magento_products!$B$2:$B$100105,0))=TRUE,0,INDEX(Magento_products!$A$2:$FZ$100105,MATCH($H239,Magento_products!$B$2:$B$100105,0),N$1))</f>
        <v>43749</v>
      </c>
      <c r="O239" s="62"/>
      <c r="P239" s="63">
        <f t="array" ref="P239">IF(ISNA(MATCH($G239,Magento_products!$E$1:$E$1013,0))=TRUE,INDEX(Special_products!$A$1:$AL$748,MATCH($G239,Special_products!$E$1:$E$748,0),P$1),INDEX(Magento_products!$A$1:$AJ$1013,MATCH($G239,Magento_products!$E$1:$E$1013,0),P$1))</f>
        <v>79.99</v>
      </c>
      <c r="Q239" s="64"/>
      <c r="R239" s="65">
        <f t="shared" si="44"/>
        <v>79.99</v>
      </c>
      <c r="S239" s="66"/>
      <c r="T239" s="66"/>
      <c r="U239" s="66"/>
      <c r="V239" s="66"/>
      <c r="W239" s="66"/>
      <c r="X239" s="66"/>
      <c r="Y239" s="66"/>
      <c r="Z239" s="66"/>
      <c r="AA239" s="66"/>
      <c r="AB239" s="66"/>
      <c r="AC239" s="66"/>
      <c r="AD239" s="66"/>
      <c r="AE239" s="66"/>
      <c r="AF239" s="66"/>
      <c r="AG239" s="66"/>
      <c r="AH239" s="66"/>
      <c r="AI239" s="67"/>
    </row>
    <row r="240" ht="11.25" customHeight="1">
      <c r="A240" s="54"/>
      <c r="B240" s="54"/>
      <c r="C240" s="55"/>
      <c r="D240" s="54"/>
      <c r="E240" s="57"/>
      <c r="F240" s="60"/>
      <c r="G240" s="59">
        <v>0.0</v>
      </c>
      <c r="H240" s="60">
        <f t="array" ref="H240">IF(G240=0,0,IF(ISNA(MATCH($G240,Magento_products!$E$1:$E$1013,0))=TRUE,INDEX(Special_products!$A$1:$AL$748,MATCH($G240,Special_products!$E$1:$E$748,0),H$1),INDEX(Magento_products!$A$1:$AJ$1013,MATCH($G240,Magento_products!$E$1:$E$1013,0),H$1)))</f>
        <v>0</v>
      </c>
      <c r="I240" s="60" t="str">
        <f t="array" ref="I240">IF(G240=0,D240,IF(ISNA(MATCH($G240,Magento_products!$E$1:$E$1013,0))=TRUE,INDEX(Special_products!$A$1:$AL$748,MATCH($G240,Special_products!$E$1:$E$748,0),I$1),INDEX(Magento_products!$A$1:$AJ$1013,MATCH($G240,Magento_products!$E$1:$E$1013,0),I$1)))</f>
        <v/>
      </c>
      <c r="J240" s="60">
        <f t="array" ref="J240">IF(G240=0,0,IF(ISNA(MATCH($G240,Magento_products!$E$1:$E$1013,0))=TRUE,INDEX(Special_products!$A$1:$AL$748,MATCH($G240,Special_products!$E$1:$E$748,0),J$1),INDEX(Magento_products!$A$1:$AJ$1013,MATCH($G240,Magento_products!$E$1:$E$1013,0),J$1)))</f>
        <v>0</v>
      </c>
      <c r="K240" s="57">
        <f t="array" ref="K240">IF(ISNA(MATCH($J240,Group!$B$2:$B$100105,0))=TRUE,0,INDEX(Group!$A$2:$FZ$100105,MATCH($J240,Group!$B$2:$B$100105,0),K$1))</f>
        <v>0</v>
      </c>
      <c r="L240" s="60"/>
      <c r="M240" s="61"/>
      <c r="N240" s="62" t="str">
        <f t="array" ref="N240">IF(ISNA(MATCH($H240,Magento_products!$B$2:$B$100105,0))=TRUE,0,INDEX(Magento_products!$A$2:$FZ$100105,MATCH($H240,Magento_products!$B$2:$B$100105,0),N$1))</f>
        <v/>
      </c>
      <c r="O240" s="62"/>
      <c r="P240" s="63"/>
      <c r="Q240" s="64"/>
      <c r="R240" s="65" t="str">
        <f t="shared" si="44"/>
        <v/>
      </c>
      <c r="S240" s="66"/>
      <c r="T240" s="66"/>
      <c r="U240" s="66"/>
      <c r="V240" s="66"/>
      <c r="W240" s="66"/>
      <c r="X240" s="66"/>
      <c r="Y240" s="66"/>
      <c r="Z240" s="66"/>
      <c r="AA240" s="66"/>
      <c r="AB240" s="66"/>
      <c r="AC240" s="66"/>
      <c r="AD240" s="66"/>
      <c r="AE240" s="66"/>
      <c r="AF240" s="66"/>
      <c r="AG240" s="66"/>
      <c r="AH240" s="66"/>
      <c r="AI240" s="67"/>
    </row>
    <row r="241" ht="11.25" customHeight="1">
      <c r="A241" s="54" t="s">
        <v>333</v>
      </c>
      <c r="B241" s="54" t="s">
        <v>1637</v>
      </c>
      <c r="C241" s="55" t="s">
        <v>336</v>
      </c>
      <c r="D241" s="54" t="s">
        <v>143</v>
      </c>
      <c r="E241" s="57"/>
      <c r="F241" s="60"/>
      <c r="G241" s="59">
        <v>349.0</v>
      </c>
      <c r="H241" s="60" t="str">
        <f t="array" ref="H241">IF(G241=0,0,IF(ISNA(MATCH($G241,Magento_products!$E$1:$E$1013,0))=TRUE,INDEX(Special_products!$A$1:$AL$748,MATCH($G241,Special_products!$E$1:$E$748,0),H$1),INDEX(Magento_products!$A$1:$AJ$1013,MATCH($G241,Magento_products!$E$1:$E$1013,0),H$1)))</f>
        <v>METRIDST</v>
      </c>
      <c r="I241" s="60" t="str">
        <f t="array" ref="I241">IF(G241=0,D241,IF(ISNA(MATCH($G241,Magento_products!$E$1:$E$1013,0))=TRUE,INDEX(Special_products!$A$1:$AL$748,MATCH($G241,Special_products!$E$1:$E$748,0),I$1),INDEX(Magento_products!$A$1:$AJ$1013,MATCH($G241,Magento_products!$E$1:$E$1013,0),I$1)))</f>
        <v>Metroid Prime – Meta Ridley Standard Edition</v>
      </c>
      <c r="J241" s="60" t="str">
        <f t="array" ref="J241">IF(G241=0,0,IF(ISNA(MATCH($G241,Magento_products!$E$1:$E$1013,0))=TRUE,INDEX(Special_products!$A$1:$AL$748,MATCH($G241,Special_products!$E$1:$E$748,0),J$1),INDEX(Magento_products!$A$1:$AJ$1013,MATCH($G241,Magento_products!$E$1:$E$1013,0),J$1)))</f>
        <v>METR</v>
      </c>
      <c r="K241" s="57" t="str">
        <f t="array" ref="K241">IF(ISNA(MATCH($J241,Group!$B$2:$B$100105,0))=TRUE,0,INDEX(Group!$A$2:$FZ$100105,MATCH($J241,Group!$B$2:$B$100105,0),K$1))</f>
        <v>Meta Ridley</v>
      </c>
      <c r="L241" s="60"/>
      <c r="M241" s="61"/>
      <c r="N241" s="62">
        <f t="array" ref="N241">IF(ISNA(MATCH($H241,Magento_products!$B$2:$B$100105,0))=TRUE,0,INDEX(Magento_products!$A$2:$FZ$100105,MATCH($H241,Magento_products!$B$2:$B$100105,0),N$1))</f>
        <v>43483</v>
      </c>
      <c r="O241" s="62"/>
      <c r="P241" s="63">
        <f t="array" ref="P241">IF(ISNA(MATCH($G241,Magento_products!$E$1:$E$1013,0))=TRUE,INDEX(Special_products!$A$1:$AL$748,MATCH($G241,Special_products!$E$1:$E$748,0),P$1),INDEX(Magento_products!$A$1:$AJ$1013,MATCH($G241,Magento_products!$E$1:$E$1013,0),P$1))</f>
        <v>599.99</v>
      </c>
      <c r="Q241" s="64"/>
      <c r="R241" s="65">
        <f t="shared" si="44"/>
        <v>599.99</v>
      </c>
      <c r="S241" s="66"/>
      <c r="T241" s="66"/>
      <c r="U241" s="66"/>
      <c r="V241" s="66"/>
      <c r="W241" s="66"/>
      <c r="X241" s="66"/>
      <c r="Y241" s="66"/>
      <c r="Z241" s="66"/>
      <c r="AA241" s="66"/>
      <c r="AB241" s="66"/>
      <c r="AC241" s="66"/>
      <c r="AD241" s="66"/>
      <c r="AE241" s="66"/>
      <c r="AF241" s="66"/>
      <c r="AG241" s="66"/>
      <c r="AH241" s="66"/>
      <c r="AI241" s="67"/>
    </row>
    <row r="242" ht="11.25" customHeight="1">
      <c r="A242" s="54" t="s">
        <v>333</v>
      </c>
      <c r="B242" s="54" t="s">
        <v>1637</v>
      </c>
      <c r="C242" s="55" t="s">
        <v>336</v>
      </c>
      <c r="D242" s="54" t="s">
        <v>143</v>
      </c>
      <c r="E242" s="57"/>
      <c r="F242" s="60"/>
      <c r="G242" s="59">
        <v>350.0</v>
      </c>
      <c r="H242" s="60" t="str">
        <f t="array" ref="H242">IF(G242=0,0,IF(ISNA(MATCH($G242,Magento_products!$E$1:$E$1013,0))=TRUE,INDEX(Special_products!$A$1:$AL$748,MATCH($G242,Special_products!$E$1:$E$748,0),H$1),INDEX(Magento_products!$A$1:$AJ$1013,MATCH($G242,Magento_products!$E$1:$E$1013,0),H$1)))</f>
        <v>METRIDEX</v>
      </c>
      <c r="I242" s="60" t="str">
        <f t="array" ref="I242">IF(G242=0,D242,IF(ISNA(MATCH($G242,Magento_products!$E$1:$E$1013,0))=TRUE,INDEX(Special_products!$A$1:$AL$748,MATCH($G242,Special_products!$E$1:$E$748,0),I$1),INDEX(Magento_products!$A$1:$AJ$1013,MATCH($G242,Magento_products!$E$1:$E$1013,0),I$1)))</f>
        <v>Metroid Prime – Meta Ridley Exclusive Edition</v>
      </c>
      <c r="J242" s="60" t="str">
        <f t="array" ref="J242">IF(G242=0,0,IF(ISNA(MATCH($G242,Magento_products!$E$1:$E$1013,0))=TRUE,INDEX(Special_products!$A$1:$AL$748,MATCH($G242,Special_products!$E$1:$E$748,0),J$1),INDEX(Magento_products!$A$1:$AJ$1013,MATCH($G242,Magento_products!$E$1:$E$1013,0),J$1)))</f>
        <v>METR</v>
      </c>
      <c r="K242" s="57" t="str">
        <f t="array" ref="K242">IF(ISNA(MATCH($J242,Group!$B$2:$B$100105,0))=TRUE,0,INDEX(Group!$A$2:$FZ$100105,MATCH($J242,Group!$B$2:$B$100105,0),K$1))</f>
        <v>Meta Ridley</v>
      </c>
      <c r="L242" s="60"/>
      <c r="M242" s="61"/>
      <c r="N242" s="62">
        <f t="array" ref="N242">IF(ISNA(MATCH($H242,Magento_products!$B$2:$B$100105,0))=TRUE,0,INDEX(Magento_products!$A$2:$FZ$100105,MATCH($H242,Magento_products!$B$2:$B$100105,0),N$1))</f>
        <v>43483</v>
      </c>
      <c r="O242" s="62"/>
      <c r="P242" s="63">
        <f t="array" ref="P242">IF(ISNA(MATCH($G242,Magento_products!$E$1:$E$1013,0))=TRUE,INDEX(Special_products!$A$1:$AL$748,MATCH($G242,Special_products!$E$1:$E$748,0),P$1),INDEX(Magento_products!$A$1:$AJ$1013,MATCH($G242,Magento_products!$E$1:$E$1013,0),P$1))</f>
        <v>599.99</v>
      </c>
      <c r="Q242" s="64"/>
      <c r="R242" s="65">
        <f t="shared" si="44"/>
        <v>599.99</v>
      </c>
      <c r="S242" s="66"/>
      <c r="T242" s="66"/>
      <c r="U242" s="66"/>
      <c r="V242" s="66"/>
      <c r="W242" s="66"/>
      <c r="X242" s="66"/>
      <c r="Y242" s="66"/>
      <c r="Z242" s="66"/>
      <c r="AA242" s="66"/>
      <c r="AB242" s="66"/>
      <c r="AC242" s="66"/>
      <c r="AD242" s="66"/>
      <c r="AE242" s="66"/>
      <c r="AF242" s="66"/>
      <c r="AG242" s="66"/>
      <c r="AH242" s="66"/>
      <c r="AI242" s="67"/>
    </row>
    <row r="243" ht="11.25" customHeight="1">
      <c r="A243" s="54" t="s">
        <v>333</v>
      </c>
      <c r="B243" s="54" t="s">
        <v>1637</v>
      </c>
      <c r="C243" s="55" t="s">
        <v>336</v>
      </c>
      <c r="D243" s="54" t="s">
        <v>1857</v>
      </c>
      <c r="E243" s="57"/>
      <c r="F243" s="60"/>
      <c r="G243" s="59">
        <v>0.0</v>
      </c>
      <c r="H243" s="60">
        <f t="array" ref="H243">IF(G243=0,0,IF(ISNA(MATCH($G243,Magento_products!$E$1:$E$1013,0))=TRUE,INDEX(Special_products!$A$1:$AL$748,MATCH($G243,Special_products!$E$1:$E$748,0),H$1),INDEX(Magento_products!$A$1:$AJ$1013,MATCH($G243,Magento_products!$E$1:$E$1013,0),H$1)))</f>
        <v>0</v>
      </c>
      <c r="I243" s="60" t="str">
        <f t="array" ref="I243">IF(G243=0,D243,IF(ISNA(MATCH($G243,Magento_products!$E$1:$E$1013,0))=TRUE,INDEX(Special_products!$A$1:$AL$748,MATCH($G243,Special_products!$E$1:$E$748,0),I$1),INDEX(Magento_products!$A$1:$AJ$1013,MATCH($G243,Magento_products!$E$1:$E$1013,0),I$1)))</f>
        <v>Phazon suit 1/4 scale</v>
      </c>
      <c r="J243" s="60">
        <f t="array" ref="J243">IF(G243=0,0,IF(ISNA(MATCH($G243,Magento_products!$E$1:$E$1013,0))=TRUE,INDEX(Special_products!$A$1:$AL$748,MATCH($G243,Special_products!$E$1:$E$748,0),J$1),INDEX(Magento_products!$A$1:$AJ$1013,MATCH($G243,Magento_products!$E$1:$E$1013,0),J$1)))</f>
        <v>0</v>
      </c>
      <c r="K243" s="57">
        <f t="array" ref="K243">IF(ISNA(MATCH($J243,Group!$B$2:$B$100105,0))=TRUE,0,INDEX(Group!$A$2:$FZ$100105,MATCH($J243,Group!$B$2:$B$100105,0),K$1))</f>
        <v>0</v>
      </c>
      <c r="L243" s="60"/>
      <c r="M243" s="61"/>
      <c r="N243" s="62" t="str">
        <f t="array" ref="N243">IF(ISNA(MATCH($H243,Magento_products!$B$2:$B$100105,0))=TRUE,0,INDEX(Magento_products!$A$2:$FZ$100105,MATCH($H243,Magento_products!$B$2:$B$100105,0),N$1))</f>
        <v/>
      </c>
      <c r="O243" s="62"/>
      <c r="P243" s="63"/>
      <c r="Q243" s="64"/>
      <c r="R243" s="65" t="str">
        <f t="shared" si="44"/>
        <v/>
      </c>
      <c r="S243" s="66"/>
      <c r="T243" s="66"/>
      <c r="U243" s="66"/>
      <c r="V243" s="66"/>
      <c r="W243" s="66"/>
      <c r="X243" s="66"/>
      <c r="Y243" s="66"/>
      <c r="Z243" s="66"/>
      <c r="AA243" s="66"/>
      <c r="AB243" s="66"/>
      <c r="AC243" s="66"/>
      <c r="AD243" s="66"/>
      <c r="AE243" s="66"/>
      <c r="AF243" s="66"/>
      <c r="AG243" s="66"/>
      <c r="AH243" s="66"/>
      <c r="AI243" s="67"/>
    </row>
    <row r="244" ht="11.25" customHeight="1">
      <c r="A244" s="54" t="s">
        <v>333</v>
      </c>
      <c r="B244" s="54" t="s">
        <v>1637</v>
      </c>
      <c r="C244" s="55" t="s">
        <v>336</v>
      </c>
      <c r="D244" s="54" t="s">
        <v>1857</v>
      </c>
      <c r="E244" s="57"/>
      <c r="F244" s="60"/>
      <c r="G244" s="59">
        <v>0.0</v>
      </c>
      <c r="H244" s="60">
        <f t="array" ref="H244">IF(G244=0,0,IF(ISNA(MATCH($G244,Magento_products!$E$1:$E$1013,0))=TRUE,INDEX(Special_products!$A$1:$AL$748,MATCH($G244,Special_products!$E$1:$E$748,0),H$1),INDEX(Magento_products!$A$1:$AJ$1013,MATCH($G244,Magento_products!$E$1:$E$1013,0),H$1)))</f>
        <v>0</v>
      </c>
      <c r="I244" s="60" t="str">
        <f t="array" ref="I244">IF(G244=0,D244,IF(ISNA(MATCH($G244,Magento_products!$E$1:$E$1013,0))=TRUE,INDEX(Special_products!$A$1:$AL$748,MATCH($G244,Special_products!$E$1:$E$748,0),I$1),INDEX(Magento_products!$A$1:$AJ$1013,MATCH($G244,Magento_products!$E$1:$E$1013,0),I$1)))</f>
        <v>Phazon suit 1/4 scale</v>
      </c>
      <c r="J244" s="60">
        <f t="array" ref="J244">IF(G244=0,0,IF(ISNA(MATCH($G244,Magento_products!$E$1:$E$1013,0))=TRUE,INDEX(Special_products!$A$1:$AL$748,MATCH($G244,Special_products!$E$1:$E$748,0),J$1),INDEX(Magento_products!$A$1:$AJ$1013,MATCH($G244,Magento_products!$E$1:$E$1013,0),J$1)))</f>
        <v>0</v>
      </c>
      <c r="K244" s="57">
        <f t="array" ref="K244">IF(ISNA(MATCH($J244,Group!$B$2:$B$100105,0))=TRUE,0,INDEX(Group!$A$2:$FZ$100105,MATCH($J244,Group!$B$2:$B$100105,0),K$1))</f>
        <v>0</v>
      </c>
      <c r="L244" s="60"/>
      <c r="M244" s="61"/>
      <c r="N244" s="62" t="str">
        <f t="array" ref="N244">IF(ISNA(MATCH($H244,Magento_products!$B$2:$B$100105,0))=TRUE,0,INDEX(Magento_products!$A$2:$FZ$100105,MATCH($H244,Magento_products!$B$2:$B$100105,0),N$1))</f>
        <v/>
      </c>
      <c r="O244" s="62"/>
      <c r="P244" s="63"/>
      <c r="Q244" s="64"/>
      <c r="R244" s="65" t="str">
        <f t="shared" si="44"/>
        <v/>
      </c>
      <c r="S244" s="66"/>
      <c r="T244" s="66"/>
      <c r="U244" s="66"/>
      <c r="V244" s="66"/>
      <c r="W244" s="66"/>
      <c r="X244" s="66"/>
      <c r="Y244" s="66"/>
      <c r="Z244" s="66"/>
      <c r="AA244" s="66"/>
      <c r="AB244" s="66"/>
      <c r="AC244" s="66"/>
      <c r="AD244" s="66"/>
      <c r="AE244" s="66"/>
      <c r="AF244" s="66"/>
      <c r="AG244" s="66"/>
      <c r="AH244" s="66"/>
      <c r="AI244" s="67"/>
    </row>
    <row r="245" ht="11.25" customHeight="1">
      <c r="A245" s="54" t="s">
        <v>333</v>
      </c>
      <c r="B245" s="54" t="s">
        <v>1637</v>
      </c>
      <c r="C245" s="55" t="s">
        <v>336</v>
      </c>
      <c r="D245" s="54" t="s">
        <v>1858</v>
      </c>
      <c r="E245" s="57"/>
      <c r="F245" s="60"/>
      <c r="G245" s="59">
        <v>0.0</v>
      </c>
      <c r="H245" s="60">
        <f t="array" ref="H245">IF(G245=0,0,IF(ISNA(MATCH($G245,Magento_products!$E$1:$E$1013,0))=TRUE,INDEX(Special_products!$A$1:$AL$748,MATCH($G245,Special_products!$E$1:$E$748,0),H$1),INDEX(Magento_products!$A$1:$AJ$1013,MATCH($G245,Magento_products!$E$1:$E$1013,0),H$1)))</f>
        <v>0</v>
      </c>
      <c r="I245" s="60" t="str">
        <f t="array" ref="I245">IF(G245=0,D245,IF(ISNA(MATCH($G245,Magento_products!$E$1:$E$1013,0))=TRUE,INDEX(Special_products!$A$1:$AL$748,MATCH($G245,Special_products!$E$1:$E$748,0),I$1),INDEX(Magento_products!$A$1:$AJ$1013,MATCH($G245,Magento_products!$E$1:$E$1013,0),I$1)))</f>
        <v>Gravity suit 1/4 scale</v>
      </c>
      <c r="J245" s="60">
        <f t="array" ref="J245">IF(G245=0,0,IF(ISNA(MATCH($G245,Magento_products!$E$1:$E$1013,0))=TRUE,INDEX(Special_products!$A$1:$AL$748,MATCH($G245,Special_products!$E$1:$E$748,0),J$1),INDEX(Magento_products!$A$1:$AJ$1013,MATCH($G245,Magento_products!$E$1:$E$1013,0),J$1)))</f>
        <v>0</v>
      </c>
      <c r="K245" s="57">
        <f t="array" ref="K245">IF(ISNA(MATCH($J245,Group!$B$2:$B$100105,0))=TRUE,0,INDEX(Group!$A$2:$FZ$100105,MATCH($J245,Group!$B$2:$B$100105,0),K$1))</f>
        <v>0</v>
      </c>
      <c r="L245" s="60"/>
      <c r="M245" s="61"/>
      <c r="N245" s="62" t="str">
        <f t="array" ref="N245">IF(ISNA(MATCH($H245,Magento_products!$B$2:$B$100105,0))=TRUE,0,INDEX(Magento_products!$A$2:$FZ$100105,MATCH($H245,Magento_products!$B$2:$B$100105,0),N$1))</f>
        <v/>
      </c>
      <c r="O245" s="62"/>
      <c r="P245" s="63"/>
      <c r="Q245" s="64"/>
      <c r="R245" s="65" t="str">
        <f t="shared" si="44"/>
        <v/>
      </c>
      <c r="S245" s="66"/>
      <c r="T245" s="66"/>
      <c r="U245" s="66"/>
      <c r="V245" s="66"/>
      <c r="W245" s="66"/>
      <c r="X245" s="66"/>
      <c r="Y245" s="66"/>
      <c r="Z245" s="66"/>
      <c r="AA245" s="66"/>
      <c r="AB245" s="66"/>
      <c r="AC245" s="66"/>
      <c r="AD245" s="66"/>
      <c r="AE245" s="66"/>
      <c r="AF245" s="66"/>
      <c r="AG245" s="66"/>
      <c r="AH245" s="66"/>
      <c r="AI245" s="67"/>
    </row>
    <row r="246" ht="11.25" customHeight="1">
      <c r="A246" s="54" t="s">
        <v>333</v>
      </c>
      <c r="B246" s="54" t="s">
        <v>1637</v>
      </c>
      <c r="C246" s="55" t="s">
        <v>336</v>
      </c>
      <c r="D246" s="54" t="s">
        <v>1858</v>
      </c>
      <c r="E246" s="57"/>
      <c r="F246" s="60"/>
      <c r="G246" s="59">
        <v>0.0</v>
      </c>
      <c r="H246" s="60">
        <f t="array" ref="H246">IF(G246=0,0,IF(ISNA(MATCH($G246,Magento_products!$E$1:$E$1013,0))=TRUE,INDEX(Special_products!$A$1:$AL$748,MATCH($G246,Special_products!$E$1:$E$748,0),H$1),INDEX(Magento_products!$A$1:$AJ$1013,MATCH($G246,Magento_products!$E$1:$E$1013,0),H$1)))</f>
        <v>0</v>
      </c>
      <c r="I246" s="60" t="str">
        <f t="array" ref="I246">IF(G246=0,D246,IF(ISNA(MATCH($G246,Magento_products!$E$1:$E$1013,0))=TRUE,INDEX(Special_products!$A$1:$AL$748,MATCH($G246,Special_products!$E$1:$E$748,0),I$1),INDEX(Magento_products!$A$1:$AJ$1013,MATCH($G246,Magento_products!$E$1:$E$1013,0),I$1)))</f>
        <v>Gravity suit 1/4 scale</v>
      </c>
      <c r="J246" s="60">
        <f t="array" ref="J246">IF(G246=0,0,IF(ISNA(MATCH($G246,Magento_products!$E$1:$E$1013,0))=TRUE,INDEX(Special_products!$A$1:$AL$748,MATCH($G246,Special_products!$E$1:$E$748,0),J$1),INDEX(Magento_products!$A$1:$AJ$1013,MATCH($G246,Magento_products!$E$1:$E$1013,0),J$1)))</f>
        <v>0</v>
      </c>
      <c r="K246" s="57">
        <f t="array" ref="K246">IF(ISNA(MATCH($J246,Group!$B$2:$B$100105,0))=TRUE,0,INDEX(Group!$A$2:$FZ$100105,MATCH($J246,Group!$B$2:$B$100105,0),K$1))</f>
        <v>0</v>
      </c>
      <c r="L246" s="60"/>
      <c r="M246" s="61"/>
      <c r="N246" s="62" t="str">
        <f t="array" ref="N246">IF(ISNA(MATCH($H246,Magento_products!$B$2:$B$100105,0))=TRUE,0,INDEX(Magento_products!$A$2:$FZ$100105,MATCH($H246,Magento_products!$B$2:$B$100105,0),N$1))</f>
        <v/>
      </c>
      <c r="O246" s="62"/>
      <c r="P246" s="63"/>
      <c r="Q246" s="64"/>
      <c r="R246" s="65" t="str">
        <f t="shared" si="44"/>
        <v/>
      </c>
      <c r="S246" s="66"/>
      <c r="T246" s="66"/>
      <c r="U246" s="66"/>
      <c r="V246" s="66"/>
      <c r="W246" s="66"/>
      <c r="X246" s="66"/>
      <c r="Y246" s="66"/>
      <c r="Z246" s="66"/>
      <c r="AA246" s="66"/>
      <c r="AB246" s="66"/>
      <c r="AC246" s="66"/>
      <c r="AD246" s="66"/>
      <c r="AE246" s="66"/>
      <c r="AF246" s="66"/>
      <c r="AG246" s="66"/>
      <c r="AH246" s="66"/>
      <c r="AI246" s="67"/>
    </row>
    <row r="247" ht="11.25" customHeight="1">
      <c r="A247" s="54" t="s">
        <v>333</v>
      </c>
      <c r="B247" s="54" t="s">
        <v>1637</v>
      </c>
      <c r="C247" s="55" t="s">
        <v>336</v>
      </c>
      <c r="D247" s="54" t="s">
        <v>1859</v>
      </c>
      <c r="E247" s="57"/>
      <c r="F247" s="60"/>
      <c r="G247" s="59">
        <v>0.0</v>
      </c>
      <c r="H247" s="60">
        <f t="array" ref="H247">IF(G247=0,0,IF(ISNA(MATCH($G247,Magento_products!$E$1:$E$1013,0))=TRUE,INDEX(Special_products!$A$1:$AL$748,MATCH($G247,Special_products!$E$1:$E$748,0),H$1),INDEX(Magento_products!$A$1:$AJ$1013,MATCH($G247,Magento_products!$E$1:$E$1013,0),H$1)))</f>
        <v>0</v>
      </c>
      <c r="I247" s="60" t="str">
        <f t="array" ref="I247">IF(G247=0,D247,IF(ISNA(MATCH($G247,Magento_products!$E$1:$E$1013,0))=TRUE,INDEX(Special_products!$A$1:$AL$748,MATCH($G247,Special_products!$E$1:$E$748,0),I$1),INDEX(Magento_products!$A$1:$AJ$1013,MATCH($G247,Magento_products!$E$1:$E$1013,0),I$1)))</f>
        <v>Life size helmets</v>
      </c>
      <c r="J247" s="60">
        <f t="array" ref="J247">IF(G247=0,0,IF(ISNA(MATCH($G247,Magento_products!$E$1:$E$1013,0))=TRUE,INDEX(Special_products!$A$1:$AL$748,MATCH($G247,Special_products!$E$1:$E$748,0),J$1),INDEX(Magento_products!$A$1:$AJ$1013,MATCH($G247,Magento_products!$E$1:$E$1013,0),J$1)))</f>
        <v>0</v>
      </c>
      <c r="K247" s="57">
        <f t="array" ref="K247">IF(ISNA(MATCH($J247,Group!$B$2:$B$100105,0))=TRUE,0,INDEX(Group!$A$2:$FZ$100105,MATCH($J247,Group!$B$2:$B$100105,0),K$1))</f>
        <v>0</v>
      </c>
      <c r="L247" s="60"/>
      <c r="M247" s="61"/>
      <c r="N247" s="62" t="str">
        <f t="array" ref="N247">IF(ISNA(MATCH($H247,Magento_products!$B$2:$B$100105,0))=TRUE,0,INDEX(Magento_products!$A$2:$FZ$100105,MATCH($H247,Magento_products!$B$2:$B$100105,0),N$1))</f>
        <v/>
      </c>
      <c r="O247" s="62"/>
      <c r="P247" s="63"/>
      <c r="Q247" s="64"/>
      <c r="R247" s="65" t="str">
        <f t="shared" si="44"/>
        <v/>
      </c>
      <c r="S247" s="66"/>
      <c r="T247" s="66"/>
      <c r="U247" s="66"/>
      <c r="V247" s="66"/>
      <c r="W247" s="66"/>
      <c r="X247" s="66"/>
      <c r="Y247" s="66"/>
      <c r="Z247" s="66"/>
      <c r="AA247" s="66"/>
      <c r="AB247" s="66"/>
      <c r="AC247" s="66"/>
      <c r="AD247" s="66"/>
      <c r="AE247" s="66"/>
      <c r="AF247" s="66"/>
      <c r="AG247" s="66"/>
      <c r="AH247" s="66"/>
      <c r="AI247" s="67"/>
    </row>
    <row r="248" ht="11.25" customHeight="1">
      <c r="A248" s="54" t="s">
        <v>333</v>
      </c>
      <c r="B248" s="54" t="s">
        <v>1637</v>
      </c>
      <c r="C248" s="55" t="s">
        <v>336</v>
      </c>
      <c r="D248" s="54" t="s">
        <v>1859</v>
      </c>
      <c r="E248" s="57"/>
      <c r="F248" s="60"/>
      <c r="G248" s="59">
        <v>0.0</v>
      </c>
      <c r="H248" s="60">
        <f t="array" ref="H248">IF(G248=0,0,IF(ISNA(MATCH($G248,Magento_products!$E$1:$E$1013,0))=TRUE,INDEX(Special_products!$A$1:$AL$748,MATCH($G248,Special_products!$E$1:$E$748,0),H$1),INDEX(Magento_products!$A$1:$AJ$1013,MATCH($G248,Magento_products!$E$1:$E$1013,0),H$1)))</f>
        <v>0</v>
      </c>
      <c r="I248" s="60" t="str">
        <f t="array" ref="I248">IF(G248=0,D248,IF(ISNA(MATCH($G248,Magento_products!$E$1:$E$1013,0))=TRUE,INDEX(Special_products!$A$1:$AL$748,MATCH($G248,Special_products!$E$1:$E$748,0),I$1),INDEX(Magento_products!$A$1:$AJ$1013,MATCH($G248,Magento_products!$E$1:$E$1013,0),I$1)))</f>
        <v>Life size helmets</v>
      </c>
      <c r="J248" s="60">
        <f t="array" ref="J248">IF(G248=0,0,IF(ISNA(MATCH($G248,Magento_products!$E$1:$E$1013,0))=TRUE,INDEX(Special_products!$A$1:$AL$748,MATCH($G248,Special_products!$E$1:$E$748,0),J$1),INDEX(Magento_products!$A$1:$AJ$1013,MATCH($G248,Magento_products!$E$1:$E$1013,0),J$1)))</f>
        <v>0</v>
      </c>
      <c r="K248" s="57">
        <f t="array" ref="K248">IF(ISNA(MATCH($J248,Group!$B$2:$B$100105,0))=TRUE,0,INDEX(Group!$A$2:$FZ$100105,MATCH($J248,Group!$B$2:$B$100105,0),K$1))</f>
        <v>0</v>
      </c>
      <c r="L248" s="60"/>
      <c r="M248" s="61"/>
      <c r="N248" s="62" t="str">
        <f t="array" ref="N248">IF(ISNA(MATCH($H248,Magento_products!$B$2:$B$100105,0))=TRUE,0,INDEX(Magento_products!$A$2:$FZ$100105,MATCH($H248,Magento_products!$B$2:$B$100105,0),N$1))</f>
        <v/>
      </c>
      <c r="O248" s="62"/>
      <c r="P248" s="63"/>
      <c r="Q248" s="64"/>
      <c r="R248" s="65" t="str">
        <f t="shared" si="44"/>
        <v/>
      </c>
      <c r="S248" s="66"/>
      <c r="T248" s="66"/>
      <c r="U248" s="66"/>
      <c r="V248" s="66"/>
      <c r="W248" s="66"/>
      <c r="X248" s="66"/>
      <c r="Y248" s="66"/>
      <c r="Z248" s="66"/>
      <c r="AA248" s="66"/>
      <c r="AB248" s="66"/>
      <c r="AC248" s="66"/>
      <c r="AD248" s="66"/>
      <c r="AE248" s="66"/>
      <c r="AF248" s="66"/>
      <c r="AG248" s="66"/>
      <c r="AH248" s="66"/>
      <c r="AI248" s="67"/>
    </row>
    <row r="249" ht="11.25" customHeight="1">
      <c r="A249" s="54" t="s">
        <v>333</v>
      </c>
      <c r="B249" s="54" t="s">
        <v>1637</v>
      </c>
      <c r="C249" s="55" t="s">
        <v>336</v>
      </c>
      <c r="D249" s="54" t="s">
        <v>1859</v>
      </c>
      <c r="E249" s="57"/>
      <c r="F249" s="60"/>
      <c r="G249" s="59">
        <v>0.0</v>
      </c>
      <c r="H249" s="60">
        <f t="array" ref="H249">IF(G249=0,0,IF(ISNA(MATCH($G249,Magento_products!$E$1:$E$1013,0))=TRUE,INDEX(Special_products!$A$1:$AL$748,MATCH($G249,Special_products!$E$1:$E$748,0),H$1),INDEX(Magento_products!$A$1:$AJ$1013,MATCH($G249,Magento_products!$E$1:$E$1013,0),H$1)))</f>
        <v>0</v>
      </c>
      <c r="I249" s="60" t="str">
        <f t="array" ref="I249">IF(G249=0,D249,IF(ISNA(MATCH($G249,Magento_products!$E$1:$E$1013,0))=TRUE,INDEX(Special_products!$A$1:$AL$748,MATCH($G249,Special_products!$E$1:$E$748,0),I$1),INDEX(Magento_products!$A$1:$AJ$1013,MATCH($G249,Magento_products!$E$1:$E$1013,0),I$1)))</f>
        <v>Life size helmets</v>
      </c>
      <c r="J249" s="60">
        <f t="array" ref="J249">IF(G249=0,0,IF(ISNA(MATCH($G249,Magento_products!$E$1:$E$1013,0))=TRUE,INDEX(Special_products!$A$1:$AL$748,MATCH($G249,Special_products!$E$1:$E$748,0),J$1),INDEX(Magento_products!$A$1:$AJ$1013,MATCH($G249,Magento_products!$E$1:$E$1013,0),J$1)))</f>
        <v>0</v>
      </c>
      <c r="K249" s="57">
        <f t="array" ref="K249">IF(ISNA(MATCH($J249,Group!$B$2:$B$100105,0))=TRUE,0,INDEX(Group!$A$2:$FZ$100105,MATCH($J249,Group!$B$2:$B$100105,0),K$1))</f>
        <v>0</v>
      </c>
      <c r="L249" s="60"/>
      <c r="M249" s="61"/>
      <c r="N249" s="62" t="str">
        <f t="array" ref="N249">IF(ISNA(MATCH($H249,Magento_products!$B$2:$B$100105,0))=TRUE,0,INDEX(Magento_products!$A$2:$FZ$100105,MATCH($H249,Magento_products!$B$2:$B$100105,0),N$1))</f>
        <v/>
      </c>
      <c r="O249" s="62"/>
      <c r="P249" s="63"/>
      <c r="Q249" s="64"/>
      <c r="R249" s="65" t="str">
        <f t="shared" si="44"/>
        <v/>
      </c>
      <c r="S249" s="66"/>
      <c r="T249" s="66"/>
      <c r="U249" s="66"/>
      <c r="V249" s="66"/>
      <c r="W249" s="66"/>
      <c r="X249" s="66"/>
      <c r="Y249" s="66"/>
      <c r="Z249" s="66"/>
      <c r="AA249" s="66"/>
      <c r="AB249" s="66"/>
      <c r="AC249" s="66"/>
      <c r="AD249" s="66"/>
      <c r="AE249" s="66"/>
      <c r="AF249" s="66"/>
      <c r="AG249" s="66"/>
      <c r="AH249" s="66"/>
      <c r="AI249" s="67"/>
    </row>
    <row r="250" ht="11.25" customHeight="1">
      <c r="A250" s="54" t="s">
        <v>333</v>
      </c>
      <c r="B250" s="54" t="s">
        <v>1637</v>
      </c>
      <c r="C250" s="55" t="s">
        <v>336</v>
      </c>
      <c r="D250" s="54" t="s">
        <v>1859</v>
      </c>
      <c r="E250" s="57"/>
      <c r="F250" s="60"/>
      <c r="G250" s="59">
        <v>0.0</v>
      </c>
      <c r="H250" s="60">
        <f t="array" ref="H250">IF(G250=0,0,IF(ISNA(MATCH($G250,Magento_products!$E$1:$E$1013,0))=TRUE,INDEX(Special_products!$A$1:$AL$748,MATCH($G250,Special_products!$E$1:$E$748,0),H$1),INDEX(Magento_products!$A$1:$AJ$1013,MATCH($G250,Magento_products!$E$1:$E$1013,0),H$1)))</f>
        <v>0</v>
      </c>
      <c r="I250" s="60" t="str">
        <f t="array" ref="I250">IF(G250=0,D250,IF(ISNA(MATCH($G250,Magento_products!$E$1:$E$1013,0))=TRUE,INDEX(Special_products!$A$1:$AL$748,MATCH($G250,Special_products!$E$1:$E$748,0),I$1),INDEX(Magento_products!$A$1:$AJ$1013,MATCH($G250,Magento_products!$E$1:$E$1013,0),I$1)))</f>
        <v>Life size helmets</v>
      </c>
      <c r="J250" s="60">
        <f t="array" ref="J250">IF(G250=0,0,IF(ISNA(MATCH($G250,Magento_products!$E$1:$E$1013,0))=TRUE,INDEX(Special_products!$A$1:$AL$748,MATCH($G250,Special_products!$E$1:$E$748,0),J$1),INDEX(Magento_products!$A$1:$AJ$1013,MATCH($G250,Magento_products!$E$1:$E$1013,0),J$1)))</f>
        <v>0</v>
      </c>
      <c r="K250" s="57">
        <f t="array" ref="K250">IF(ISNA(MATCH($J250,Group!$B$2:$B$100105,0))=TRUE,0,INDEX(Group!$A$2:$FZ$100105,MATCH($J250,Group!$B$2:$B$100105,0),K$1))</f>
        <v>0</v>
      </c>
      <c r="L250" s="60"/>
      <c r="M250" s="61"/>
      <c r="N250" s="62" t="str">
        <f t="array" ref="N250">IF(ISNA(MATCH($H250,Magento_products!$B$2:$B$100105,0))=TRUE,0,INDEX(Magento_products!$A$2:$FZ$100105,MATCH($H250,Magento_products!$B$2:$B$100105,0),N$1))</f>
        <v/>
      </c>
      <c r="O250" s="62"/>
      <c r="P250" s="63"/>
      <c r="Q250" s="64"/>
      <c r="R250" s="65" t="str">
        <f t="shared" si="44"/>
        <v/>
      </c>
      <c r="S250" s="66"/>
      <c r="T250" s="66"/>
      <c r="U250" s="66"/>
      <c r="V250" s="66"/>
      <c r="W250" s="66"/>
      <c r="X250" s="66"/>
      <c r="Y250" s="66"/>
      <c r="Z250" s="66"/>
      <c r="AA250" s="66"/>
      <c r="AB250" s="66"/>
      <c r="AC250" s="66"/>
      <c r="AD250" s="66"/>
      <c r="AE250" s="66"/>
      <c r="AF250" s="66"/>
      <c r="AG250" s="66"/>
      <c r="AH250" s="66"/>
      <c r="AI250" s="67"/>
    </row>
    <row r="251" ht="11.25" customHeight="1">
      <c r="A251" s="54"/>
      <c r="B251" s="54"/>
      <c r="C251" s="55"/>
      <c r="D251" s="54"/>
      <c r="E251" s="57"/>
      <c r="F251" s="60"/>
      <c r="G251" s="59"/>
      <c r="H251" s="60">
        <f t="array" ref="H251">IF(G251=0,0,IF(ISNA(MATCH($G251,Magento_products!$E$1:$E$1013,0))=TRUE,INDEX(Special_products!$A$1:$AL$748,MATCH($G251,Special_products!$E$1:$E$748,0),H$1),INDEX(Magento_products!$A$1:$AJ$1013,MATCH($G251,Magento_products!$E$1:$E$1013,0),H$1)))</f>
        <v>0</v>
      </c>
      <c r="I251" s="60" t="str">
        <f t="array" ref="I251">IF(G251=0,D251,IF(ISNA(MATCH($G251,Magento_products!$E$1:$E$1013,0))=TRUE,INDEX(Special_products!$A$1:$AL$748,MATCH($G251,Special_products!$E$1:$E$748,0),I$1),INDEX(Magento_products!$A$1:$AJ$1013,MATCH($G251,Magento_products!$E$1:$E$1013,0),I$1)))</f>
        <v/>
      </c>
      <c r="J251" s="60">
        <f t="array" ref="J251">IF(G251=0,0,IF(ISNA(MATCH($G251,Magento_products!$E$1:$E$1013,0))=TRUE,INDEX(Special_products!$A$1:$AL$748,MATCH($G251,Special_products!$E$1:$E$748,0),J$1),INDEX(Magento_products!$A$1:$AJ$1013,MATCH($G251,Magento_products!$E$1:$E$1013,0),J$1)))</f>
        <v>0</v>
      </c>
      <c r="K251" s="57">
        <f t="array" ref="K251">IF(ISNA(MATCH($J251,Group!$B$2:$B$100105,0))=TRUE,0,INDEX(Group!$A$2:$FZ$100105,MATCH($J251,Group!$B$2:$B$100105,0),K$1))</f>
        <v>0</v>
      </c>
      <c r="L251" s="60"/>
      <c r="M251" s="61"/>
      <c r="N251" s="62" t="str">
        <f t="array" ref="N251">IF(ISNA(MATCH($H251,Magento_products!$B$2:$B$100105,0))=TRUE,0,INDEX(Magento_products!$A$2:$FZ$100105,MATCH($H251,Magento_products!$B$2:$B$100105,0),N$1))</f>
        <v/>
      </c>
      <c r="O251" s="62"/>
      <c r="P251" s="63"/>
      <c r="Q251" s="64"/>
      <c r="R251" s="65" t="str">
        <f t="shared" si="44"/>
        <v/>
      </c>
      <c r="S251" s="66"/>
      <c r="T251" s="66"/>
      <c r="U251" s="66"/>
      <c r="V251" s="66"/>
      <c r="W251" s="66"/>
      <c r="X251" s="66"/>
      <c r="Y251" s="66"/>
      <c r="Z251" s="66"/>
      <c r="AA251" s="66"/>
      <c r="AB251" s="66"/>
      <c r="AC251" s="66"/>
      <c r="AD251" s="66"/>
      <c r="AE251" s="66"/>
      <c r="AF251" s="66"/>
      <c r="AG251" s="66"/>
      <c r="AH251" s="66"/>
      <c r="AI251" s="67"/>
    </row>
    <row r="252" ht="11.25" customHeight="1">
      <c r="A252" s="54" t="s">
        <v>333</v>
      </c>
      <c r="B252" s="54" t="s">
        <v>1637</v>
      </c>
      <c r="C252" s="55" t="s">
        <v>334</v>
      </c>
      <c r="D252" s="54" t="s">
        <v>169</v>
      </c>
      <c r="E252" s="57"/>
      <c r="F252" s="60"/>
      <c r="G252" s="59">
        <v>0.0</v>
      </c>
      <c r="H252" s="60">
        <f t="array" ref="H252">IF(G252=0,0,IF(ISNA(MATCH($G252,Magento_products!$E$1:$E$1013,0))=TRUE,INDEX(Special_products!$A$1:$AL$748,MATCH($G252,Special_products!$E$1:$E$748,0),H$1),INDEX(Magento_products!$A$1:$AJ$1013,MATCH($G252,Magento_products!$E$1:$E$1013,0),H$1)))</f>
        <v>0</v>
      </c>
      <c r="I252" s="60" t="str">
        <f t="array" ref="I252">IF(G252=0,D252,IF(ISNA(MATCH($G252,Magento_products!$E$1:$E$1013,0))=TRUE,INDEX(Special_products!$A$1:$AL$748,MATCH($G252,Special_products!$E$1:$E$748,0),I$1),INDEX(Magento_products!$A$1:$AJ$1013,MATCH($G252,Magento_products!$E$1:$E$1013,0),I$1)))</f>
        <v>Varia suit</v>
      </c>
      <c r="J252" s="60">
        <f t="array" ref="J252">IF(G252=0,0,IF(ISNA(MATCH($G252,Magento_products!$E$1:$E$1013,0))=TRUE,INDEX(Special_products!$A$1:$AL$748,MATCH($G252,Special_products!$E$1:$E$748,0),J$1),INDEX(Magento_products!$A$1:$AJ$1013,MATCH($G252,Magento_products!$E$1:$E$1013,0),J$1)))</f>
        <v>0</v>
      </c>
      <c r="K252" s="57">
        <f t="array" ref="K252">IF(ISNA(MATCH($J252,Group!$B$2:$B$100105,0))=TRUE,0,INDEX(Group!$A$2:$FZ$100105,MATCH($J252,Group!$B$2:$B$100105,0),K$1))</f>
        <v>0</v>
      </c>
      <c r="L252" s="60"/>
      <c r="M252" s="61"/>
      <c r="N252" s="62" t="str">
        <f t="array" ref="N252">IF(ISNA(MATCH($H252,Magento_products!$B$2:$B$100105,0))=TRUE,0,INDEX(Magento_products!$A$2:$FZ$100105,MATCH($H252,Magento_products!$B$2:$B$100105,0),N$1))</f>
        <v/>
      </c>
      <c r="O252" s="62"/>
      <c r="P252" s="63"/>
      <c r="Q252" s="64"/>
      <c r="R252" s="65" t="str">
        <f t="shared" si="44"/>
        <v/>
      </c>
      <c r="S252" s="66"/>
      <c r="T252" s="66"/>
      <c r="U252" s="66"/>
      <c r="V252" s="66"/>
      <c r="W252" s="66"/>
      <c r="X252" s="66"/>
      <c r="Y252" s="66"/>
      <c r="Z252" s="66"/>
      <c r="AA252" s="66"/>
      <c r="AB252" s="66"/>
      <c r="AC252" s="66"/>
      <c r="AD252" s="66"/>
      <c r="AE252" s="66"/>
      <c r="AF252" s="66"/>
      <c r="AG252" s="66"/>
      <c r="AH252" s="66"/>
      <c r="AI252" s="67"/>
    </row>
    <row r="253" ht="11.25" customHeight="1">
      <c r="A253" s="54" t="s">
        <v>333</v>
      </c>
      <c r="B253" s="54" t="s">
        <v>1637</v>
      </c>
      <c r="C253" s="55" t="s">
        <v>334</v>
      </c>
      <c r="D253" s="54" t="s">
        <v>169</v>
      </c>
      <c r="E253" s="57"/>
      <c r="F253" s="60"/>
      <c r="G253" s="59">
        <v>0.0</v>
      </c>
      <c r="H253" s="60">
        <f t="array" ref="H253">IF(G253=0,0,IF(ISNA(MATCH($G253,Magento_products!$E$1:$E$1013,0))=TRUE,INDEX(Special_products!$A$1:$AL$748,MATCH($G253,Special_products!$E$1:$E$748,0),H$1),INDEX(Magento_products!$A$1:$AJ$1013,MATCH($G253,Magento_products!$E$1:$E$1013,0),H$1)))</f>
        <v>0</v>
      </c>
      <c r="I253" s="60" t="str">
        <f t="array" ref="I253">IF(G253=0,D253,IF(ISNA(MATCH($G253,Magento_products!$E$1:$E$1013,0))=TRUE,INDEX(Special_products!$A$1:$AL$748,MATCH($G253,Special_products!$E$1:$E$748,0),I$1),INDEX(Magento_products!$A$1:$AJ$1013,MATCH($G253,Magento_products!$E$1:$E$1013,0),I$1)))</f>
        <v>Varia suit</v>
      </c>
      <c r="J253" s="60">
        <f t="array" ref="J253">IF(G253=0,0,IF(ISNA(MATCH($G253,Magento_products!$E$1:$E$1013,0))=TRUE,INDEX(Special_products!$A$1:$AL$748,MATCH($G253,Special_products!$E$1:$E$748,0),J$1),INDEX(Magento_products!$A$1:$AJ$1013,MATCH($G253,Magento_products!$E$1:$E$1013,0),J$1)))</f>
        <v>0</v>
      </c>
      <c r="K253" s="57">
        <f t="array" ref="K253">IF(ISNA(MATCH($J253,Group!$B$2:$B$100105,0))=TRUE,0,INDEX(Group!$A$2:$FZ$100105,MATCH($J253,Group!$B$2:$B$100105,0),K$1))</f>
        <v>0</v>
      </c>
      <c r="L253" s="60"/>
      <c r="M253" s="61"/>
      <c r="N253" s="62" t="str">
        <f t="array" ref="N253">IF(ISNA(MATCH($H253,Magento_products!$B$2:$B$100105,0))=TRUE,0,INDEX(Magento_products!$A$2:$FZ$100105,MATCH($H253,Magento_products!$B$2:$B$100105,0),N$1))</f>
        <v/>
      </c>
      <c r="O253" s="62"/>
      <c r="P253" s="63"/>
      <c r="Q253" s="64"/>
      <c r="R253" s="65" t="str">
        <f t="shared" si="44"/>
        <v/>
      </c>
      <c r="S253" s="66"/>
      <c r="T253" s="66"/>
      <c r="U253" s="66"/>
      <c r="V253" s="66"/>
      <c r="W253" s="66"/>
      <c r="X253" s="66"/>
      <c r="Y253" s="66"/>
      <c r="Z253" s="66"/>
      <c r="AA253" s="66"/>
      <c r="AB253" s="66"/>
      <c r="AC253" s="66"/>
      <c r="AD253" s="66"/>
      <c r="AE253" s="66"/>
      <c r="AF253" s="66"/>
      <c r="AG253" s="66"/>
      <c r="AH253" s="66"/>
      <c r="AI253" s="67"/>
    </row>
    <row r="254" ht="11.25" customHeight="1">
      <c r="A254" s="54" t="s">
        <v>333</v>
      </c>
      <c r="B254" s="54" t="s">
        <v>1637</v>
      </c>
      <c r="C254" s="55" t="s">
        <v>334</v>
      </c>
      <c r="D254" s="54" t="s">
        <v>173</v>
      </c>
      <c r="E254" s="57"/>
      <c r="F254" s="60"/>
      <c r="G254" s="59">
        <v>0.0</v>
      </c>
      <c r="H254" s="60">
        <f t="array" ref="H254">IF(G254=0,0,IF(ISNA(MATCH($G254,Magento_products!$E$1:$E$1013,0))=TRUE,INDEX(Special_products!$A$1:$AL$748,MATCH($G254,Special_products!$E$1:$E$748,0),H$1),INDEX(Magento_products!$A$1:$AJ$1013,MATCH($G254,Magento_products!$E$1:$E$1013,0),H$1)))</f>
        <v>0</v>
      </c>
      <c r="I254" s="60" t="str">
        <f t="array" ref="I254">IF(G254=0,D254,IF(ISNA(MATCH($G254,Magento_products!$E$1:$E$1013,0))=TRUE,INDEX(Special_products!$A$1:$AL$748,MATCH($G254,Special_products!$E$1:$E$748,0),I$1),INDEX(Magento_products!$A$1:$AJ$1013,MATCH($G254,Magento_products!$E$1:$E$1013,0),I$1)))</f>
        <v>Phazon suit</v>
      </c>
      <c r="J254" s="60">
        <f t="array" ref="J254">IF(G254=0,0,IF(ISNA(MATCH($G254,Magento_products!$E$1:$E$1013,0))=TRUE,INDEX(Special_products!$A$1:$AL$748,MATCH($G254,Special_products!$E$1:$E$748,0),J$1),INDEX(Magento_products!$A$1:$AJ$1013,MATCH($G254,Magento_products!$E$1:$E$1013,0),J$1)))</f>
        <v>0</v>
      </c>
      <c r="K254" s="57">
        <f t="array" ref="K254">IF(ISNA(MATCH($J254,Group!$B$2:$B$100105,0))=TRUE,0,INDEX(Group!$A$2:$FZ$100105,MATCH($J254,Group!$B$2:$B$100105,0),K$1))</f>
        <v>0</v>
      </c>
      <c r="L254" s="60"/>
      <c r="M254" s="61"/>
      <c r="N254" s="62" t="str">
        <f t="array" ref="N254">IF(ISNA(MATCH($H254,Magento_products!$B$2:$B$100105,0))=TRUE,0,INDEX(Magento_products!$A$2:$FZ$100105,MATCH($H254,Magento_products!$B$2:$B$100105,0),N$1))</f>
        <v/>
      </c>
      <c r="O254" s="62"/>
      <c r="P254" s="63"/>
      <c r="Q254" s="64"/>
      <c r="R254" s="65" t="str">
        <f t="shared" si="44"/>
        <v/>
      </c>
      <c r="S254" s="66"/>
      <c r="T254" s="66"/>
      <c r="U254" s="66"/>
      <c r="V254" s="66"/>
      <c r="W254" s="66"/>
      <c r="X254" s="66"/>
      <c r="Y254" s="66"/>
      <c r="Z254" s="66"/>
      <c r="AA254" s="66"/>
      <c r="AB254" s="66"/>
      <c r="AC254" s="66"/>
      <c r="AD254" s="66"/>
      <c r="AE254" s="66"/>
      <c r="AF254" s="66"/>
      <c r="AG254" s="66"/>
      <c r="AH254" s="66"/>
      <c r="AI254" s="67"/>
    </row>
    <row r="255" ht="11.25" customHeight="1">
      <c r="A255" s="54" t="s">
        <v>333</v>
      </c>
      <c r="B255" s="54" t="s">
        <v>1637</v>
      </c>
      <c r="C255" s="55" t="s">
        <v>334</v>
      </c>
      <c r="D255" s="54" t="s">
        <v>173</v>
      </c>
      <c r="E255" s="57"/>
      <c r="F255" s="60"/>
      <c r="G255" s="59">
        <v>0.0</v>
      </c>
      <c r="H255" s="60">
        <f t="array" ref="H255">IF(G255=0,0,IF(ISNA(MATCH($G255,Magento_products!$E$1:$E$1013,0))=TRUE,INDEX(Special_products!$A$1:$AL$748,MATCH($G255,Special_products!$E$1:$E$748,0),H$1),INDEX(Magento_products!$A$1:$AJ$1013,MATCH($G255,Magento_products!$E$1:$E$1013,0),H$1)))</f>
        <v>0</v>
      </c>
      <c r="I255" s="60" t="str">
        <f t="array" ref="I255">IF(G255=0,D255,IF(ISNA(MATCH($G255,Magento_products!$E$1:$E$1013,0))=TRUE,INDEX(Special_products!$A$1:$AL$748,MATCH($G255,Special_products!$E$1:$E$748,0),I$1),INDEX(Magento_products!$A$1:$AJ$1013,MATCH($G255,Magento_products!$E$1:$E$1013,0),I$1)))</f>
        <v>Phazon suit</v>
      </c>
      <c r="J255" s="60">
        <f t="array" ref="J255">IF(G255=0,0,IF(ISNA(MATCH($G255,Magento_products!$E$1:$E$1013,0))=TRUE,INDEX(Special_products!$A$1:$AL$748,MATCH($G255,Special_products!$E$1:$E$748,0),J$1),INDEX(Magento_products!$A$1:$AJ$1013,MATCH($G255,Magento_products!$E$1:$E$1013,0),J$1)))</f>
        <v>0</v>
      </c>
      <c r="K255" s="57">
        <f t="array" ref="K255">IF(ISNA(MATCH($J255,Group!$B$2:$B$100105,0))=TRUE,0,INDEX(Group!$A$2:$FZ$100105,MATCH($J255,Group!$B$2:$B$100105,0),K$1))</f>
        <v>0</v>
      </c>
      <c r="L255" s="60"/>
      <c r="M255" s="61"/>
      <c r="N255" s="62" t="str">
        <f t="array" ref="N255">IF(ISNA(MATCH($H255,Magento_products!$B$2:$B$100105,0))=TRUE,0,INDEX(Magento_products!$A$2:$FZ$100105,MATCH($H255,Magento_products!$B$2:$B$100105,0),N$1))</f>
        <v/>
      </c>
      <c r="O255" s="62"/>
      <c r="P255" s="63"/>
      <c r="Q255" s="64"/>
      <c r="R255" s="65" t="str">
        <f t="shared" si="44"/>
        <v/>
      </c>
      <c r="S255" s="66"/>
      <c r="T255" s="66"/>
      <c r="U255" s="66"/>
      <c r="V255" s="66"/>
      <c r="W255" s="66"/>
      <c r="X255" s="66"/>
      <c r="Y255" s="66"/>
      <c r="Z255" s="66"/>
      <c r="AA255" s="66"/>
      <c r="AB255" s="66"/>
      <c r="AC255" s="66"/>
      <c r="AD255" s="66"/>
      <c r="AE255" s="66"/>
      <c r="AF255" s="66"/>
      <c r="AG255" s="66"/>
      <c r="AH255" s="66"/>
      <c r="AI255" s="67"/>
    </row>
    <row r="256" ht="11.25" customHeight="1">
      <c r="A256" s="54" t="s">
        <v>333</v>
      </c>
      <c r="B256" s="54" t="s">
        <v>1637</v>
      </c>
      <c r="C256" s="55" t="s">
        <v>334</v>
      </c>
      <c r="D256" s="54" t="s">
        <v>1860</v>
      </c>
      <c r="E256" s="57"/>
      <c r="F256" s="60"/>
      <c r="G256" s="59">
        <v>0.0</v>
      </c>
      <c r="H256" s="60">
        <f t="array" ref="H256">IF(G256=0,0,IF(ISNA(MATCH($G256,Magento_products!$E$1:$E$1013,0))=TRUE,INDEX(Special_products!$A$1:$AL$748,MATCH($G256,Special_products!$E$1:$E$748,0),H$1),INDEX(Magento_products!$A$1:$AJ$1013,MATCH($G256,Magento_products!$E$1:$E$1013,0),H$1)))</f>
        <v>0</v>
      </c>
      <c r="I256" s="60" t="str">
        <f t="array" ref="I256">IF(G256=0,D256,IF(ISNA(MATCH($G256,Magento_products!$E$1:$E$1013,0))=TRUE,INDEX(Special_products!$A$1:$AL$748,MATCH($G256,Special_products!$E$1:$E$748,0),I$1),INDEX(Magento_products!$A$1:$AJ$1013,MATCH($G256,Magento_products!$E$1:$E$1013,0),I$1)))</f>
        <v>Gravity suit</v>
      </c>
      <c r="J256" s="60">
        <f t="array" ref="J256">IF(G256=0,0,IF(ISNA(MATCH($G256,Magento_products!$E$1:$E$1013,0))=TRUE,INDEX(Special_products!$A$1:$AL$748,MATCH($G256,Special_products!$E$1:$E$748,0),J$1),INDEX(Magento_products!$A$1:$AJ$1013,MATCH($G256,Magento_products!$E$1:$E$1013,0),J$1)))</f>
        <v>0</v>
      </c>
      <c r="K256" s="57">
        <f t="array" ref="K256">IF(ISNA(MATCH($J256,Group!$B$2:$B$100105,0))=TRUE,0,INDEX(Group!$A$2:$FZ$100105,MATCH($J256,Group!$B$2:$B$100105,0),K$1))</f>
        <v>0</v>
      </c>
      <c r="L256" s="60"/>
      <c r="M256" s="61"/>
      <c r="N256" s="62" t="str">
        <f t="array" ref="N256">IF(ISNA(MATCH($H256,Magento_products!$B$2:$B$100105,0))=TRUE,0,INDEX(Magento_products!$A$2:$FZ$100105,MATCH($H256,Magento_products!$B$2:$B$100105,0),N$1))</f>
        <v/>
      </c>
      <c r="O256" s="62"/>
      <c r="P256" s="63"/>
      <c r="Q256" s="64"/>
      <c r="R256" s="65" t="str">
        <f t="shared" si="44"/>
        <v/>
      </c>
      <c r="S256" s="66"/>
      <c r="T256" s="66"/>
      <c r="U256" s="66"/>
      <c r="V256" s="66"/>
      <c r="W256" s="66"/>
      <c r="X256" s="66"/>
      <c r="Y256" s="66"/>
      <c r="Z256" s="66"/>
      <c r="AA256" s="66"/>
      <c r="AB256" s="66"/>
      <c r="AC256" s="66"/>
      <c r="AD256" s="66"/>
      <c r="AE256" s="66"/>
      <c r="AF256" s="66"/>
      <c r="AG256" s="66"/>
      <c r="AH256" s="66"/>
      <c r="AI256" s="67"/>
    </row>
    <row r="257" ht="11.25" customHeight="1">
      <c r="A257" s="54" t="s">
        <v>333</v>
      </c>
      <c r="B257" s="54" t="s">
        <v>1637</v>
      </c>
      <c r="C257" s="55" t="s">
        <v>334</v>
      </c>
      <c r="D257" s="54" t="s">
        <v>1860</v>
      </c>
      <c r="E257" s="57"/>
      <c r="F257" s="60"/>
      <c r="G257" s="59">
        <v>0.0</v>
      </c>
      <c r="H257" s="60">
        <f t="array" ref="H257">IF(G257=0,0,IF(ISNA(MATCH($G257,Magento_products!$E$1:$E$1013,0))=TRUE,INDEX(Special_products!$A$1:$AL$748,MATCH($G257,Special_products!$E$1:$E$748,0),H$1),INDEX(Magento_products!$A$1:$AJ$1013,MATCH($G257,Magento_products!$E$1:$E$1013,0),H$1)))</f>
        <v>0</v>
      </c>
      <c r="I257" s="60" t="str">
        <f t="array" ref="I257">IF(G257=0,D257,IF(ISNA(MATCH($G257,Magento_products!$E$1:$E$1013,0))=TRUE,INDEX(Special_products!$A$1:$AL$748,MATCH($G257,Special_products!$E$1:$E$748,0),I$1),INDEX(Magento_products!$A$1:$AJ$1013,MATCH($G257,Magento_products!$E$1:$E$1013,0),I$1)))</f>
        <v>Gravity suit</v>
      </c>
      <c r="J257" s="60">
        <f t="array" ref="J257">IF(G257=0,0,IF(ISNA(MATCH($G257,Magento_products!$E$1:$E$1013,0))=TRUE,INDEX(Special_products!$A$1:$AL$748,MATCH($G257,Special_products!$E$1:$E$748,0),J$1),INDEX(Magento_products!$A$1:$AJ$1013,MATCH($G257,Magento_products!$E$1:$E$1013,0),J$1)))</f>
        <v>0</v>
      </c>
      <c r="K257" s="57">
        <f t="array" ref="K257">IF(ISNA(MATCH($J257,Group!$B$2:$B$100105,0))=TRUE,0,INDEX(Group!$A$2:$FZ$100105,MATCH($J257,Group!$B$2:$B$100105,0),K$1))</f>
        <v>0</v>
      </c>
      <c r="L257" s="60"/>
      <c r="M257" s="61"/>
      <c r="N257" s="62" t="str">
        <f t="array" ref="N257">IF(ISNA(MATCH($H257,Magento_products!$B$2:$B$100105,0))=TRUE,0,INDEX(Magento_products!$A$2:$FZ$100105,MATCH($H257,Magento_products!$B$2:$B$100105,0),N$1))</f>
        <v/>
      </c>
      <c r="O257" s="62"/>
      <c r="P257" s="63"/>
      <c r="Q257" s="64"/>
      <c r="R257" s="65" t="str">
        <f t="shared" si="44"/>
        <v/>
      </c>
      <c r="S257" s="66"/>
      <c r="T257" s="66"/>
      <c r="U257" s="66"/>
      <c r="V257" s="66"/>
      <c r="W257" s="66"/>
      <c r="X257" s="66"/>
      <c r="Y257" s="66"/>
      <c r="Z257" s="66"/>
      <c r="AA257" s="66"/>
      <c r="AB257" s="66"/>
      <c r="AC257" s="66"/>
      <c r="AD257" s="66"/>
      <c r="AE257" s="66"/>
      <c r="AF257" s="66"/>
      <c r="AG257" s="66"/>
      <c r="AH257" s="66"/>
      <c r="AI257" s="67"/>
    </row>
    <row r="258" ht="11.25" customHeight="1">
      <c r="A258" s="54"/>
      <c r="B258" s="54"/>
      <c r="C258" s="55"/>
      <c r="D258" s="54"/>
      <c r="E258" s="57"/>
      <c r="F258" s="60"/>
      <c r="G258" s="59">
        <v>0.0</v>
      </c>
      <c r="H258" s="60">
        <f t="array" ref="H258">IF(G258=0,0,IF(ISNA(MATCH($G258,Magento_products!$E$1:$E$1013,0))=TRUE,INDEX(Special_products!$A$1:$AL$748,MATCH($G258,Special_products!$E$1:$E$748,0),H$1),INDEX(Magento_products!$A$1:$AJ$1013,MATCH($G258,Magento_products!$E$1:$E$1013,0),H$1)))</f>
        <v>0</v>
      </c>
      <c r="I258" s="60" t="str">
        <f t="array" ref="I258">IF(G258=0,D258,IF(ISNA(MATCH($G258,Magento_products!$E$1:$E$1013,0))=TRUE,INDEX(Special_products!$A$1:$AL$748,MATCH($G258,Special_products!$E$1:$E$748,0),I$1),INDEX(Magento_products!$A$1:$AJ$1013,MATCH($G258,Magento_products!$E$1:$E$1013,0),I$1)))</f>
        <v/>
      </c>
      <c r="J258" s="60">
        <f t="array" ref="J258">IF(G258=0,0,IF(ISNA(MATCH($G258,Magento_products!$E$1:$E$1013,0))=TRUE,INDEX(Special_products!$A$1:$AL$748,MATCH($G258,Special_products!$E$1:$E$748,0),J$1),INDEX(Magento_products!$A$1:$AJ$1013,MATCH($G258,Magento_products!$E$1:$E$1013,0),J$1)))</f>
        <v>0</v>
      </c>
      <c r="K258" s="57">
        <f t="array" ref="K258">IF(ISNA(MATCH($J258,Group!$B$2:$B$100105,0))=TRUE,0,INDEX(Group!$A$2:$FZ$100105,MATCH($J258,Group!$B$2:$B$100105,0),K$1))</f>
        <v>0</v>
      </c>
      <c r="L258" s="60"/>
      <c r="M258" s="61"/>
      <c r="N258" s="62" t="str">
        <f t="array" ref="N258">IF(ISNA(MATCH($H258,Magento_products!$B$2:$B$100105,0))=TRUE,0,INDEX(Magento_products!$A$2:$FZ$100105,MATCH($H258,Magento_products!$B$2:$B$100105,0),N$1))</f>
        <v/>
      </c>
      <c r="O258" s="62"/>
      <c r="P258" s="63"/>
      <c r="Q258" s="64"/>
      <c r="R258" s="65" t="str">
        <f t="shared" si="44"/>
        <v/>
      </c>
      <c r="S258" s="66"/>
      <c r="T258" s="66"/>
      <c r="U258" s="66"/>
      <c r="V258" s="66"/>
      <c r="W258" s="66"/>
      <c r="X258" s="66"/>
      <c r="Y258" s="66"/>
      <c r="Z258" s="66"/>
      <c r="AA258" s="66"/>
      <c r="AB258" s="66"/>
      <c r="AC258" s="66"/>
      <c r="AD258" s="66"/>
      <c r="AE258" s="66"/>
      <c r="AF258" s="66"/>
      <c r="AG258" s="66"/>
      <c r="AH258" s="66"/>
      <c r="AI258" s="67"/>
    </row>
    <row r="259" ht="11.25" customHeight="1">
      <c r="A259" s="54" t="s">
        <v>333</v>
      </c>
      <c r="B259" s="54" t="s">
        <v>181</v>
      </c>
      <c r="C259" s="55" t="s">
        <v>336</v>
      </c>
      <c r="D259" s="54" t="s">
        <v>1861</v>
      </c>
      <c r="E259" s="57"/>
      <c r="F259" s="58"/>
      <c r="G259" s="59">
        <v>256.0</v>
      </c>
      <c r="H259" s="60" t="str">
        <f t="array" ref="H259">IF(G259=0,0,IF(ISNA(MATCH($G259,Magento_products!$E$1:$E$1013,0))=TRUE,INDEX(Special_products!$A$1:$AL$748,MATCH($G259,Special_products!$E$1:$E$748,0),H$1),INDEX(Magento_products!$A$1:$AJ$1013,MATCH($G259,Magento_products!$E$1:$E$1013,0),H$1)))</f>
        <v>TPTFMREG</v>
      </c>
      <c r="I259" s="60" t="str">
        <f t="array" ref="I259">IF(G259=0,D259,IF(ISNA(MATCH($G259,Magento_products!$E$1:$E$1013,0))=TRUE,INDEX(Special_products!$A$1:$AL$748,MATCH($G259,Special_products!$E$1:$E$748,0),I$1),INDEX(Magento_products!$A$1:$AJ$1013,MATCH($G259,Magento_products!$E$1:$E$1013,0),I$1)))</f>
        <v>True Form Midna (Regular)</v>
      </c>
      <c r="J259" s="60" t="str">
        <f t="array" ref="J259">IF(G259=0,0,IF(ISNA(MATCH($G259,Magento_products!$E$1:$E$1013,0))=TRUE,INDEX(Special_products!$A$1:$AL$748,MATCH($G259,Special_products!$E$1:$E$748,0),J$1),INDEX(Magento_products!$A$1:$AJ$1013,MATCH($G259,Magento_products!$E$1:$E$1013,0),J$1)))</f>
        <v>TPMID</v>
      </c>
      <c r="K259" s="57" t="str">
        <f t="array" ref="K259">IF(ISNA(MATCH($J259,Group!$B$2:$B$100105,0))=TRUE,0,INDEX(Group!$A$2:$FZ$100105,MATCH($J259,Group!$B$2:$B$100105,0),K$1))</f>
        <v>True Form Resin</v>
      </c>
      <c r="L259" s="60"/>
      <c r="M259" s="61" t="s">
        <v>1862</v>
      </c>
      <c r="N259" s="62">
        <f t="array" ref="N259">IF(ISNA(MATCH($H259,Magento_products!$B$2:$B$100105,0))=TRUE,0,INDEX(Magento_products!$A$2:$FZ$100105,MATCH($H259,Magento_products!$B$2:$B$100105,0),N$1))</f>
        <v>43231</v>
      </c>
      <c r="O259" s="62"/>
      <c r="P259" s="63">
        <f t="array" ref="P259">IF(ISNA(MATCH($G259,Magento_products!$E$1:$E$1013,0))=TRUE,INDEX(Special_products!$A$1:$AL$748,MATCH($G259,Special_products!$E$1:$E$748,0),P$1),INDEX(Magento_products!$A$1:$AJ$1013,MATCH($G259,Magento_products!$E$1:$E$1013,0),P$1))</f>
        <v>484.99</v>
      </c>
      <c r="Q259" s="64"/>
      <c r="R259" s="65">
        <f t="shared" si="44"/>
        <v>484.99</v>
      </c>
      <c r="S259" s="66"/>
      <c r="T259" s="66"/>
      <c r="U259" s="66"/>
      <c r="V259" s="66"/>
      <c r="W259" s="66"/>
      <c r="X259" s="66"/>
      <c r="Y259" s="66"/>
      <c r="Z259" s="66"/>
      <c r="AA259" s="66"/>
      <c r="AB259" s="66"/>
      <c r="AC259" s="66"/>
      <c r="AD259" s="66"/>
      <c r="AE259" s="66"/>
      <c r="AF259" s="66"/>
      <c r="AG259" s="66"/>
      <c r="AH259" s="66"/>
      <c r="AI259" s="67"/>
    </row>
    <row r="260" ht="11.25" customHeight="1">
      <c r="A260" s="54" t="s">
        <v>333</v>
      </c>
      <c r="B260" s="54" t="s">
        <v>181</v>
      </c>
      <c r="C260" s="55" t="s">
        <v>336</v>
      </c>
      <c r="D260" s="54" t="s">
        <v>1861</v>
      </c>
      <c r="E260" s="57"/>
      <c r="F260" s="58"/>
      <c r="G260" s="59">
        <v>257.0</v>
      </c>
      <c r="H260" s="60" t="str">
        <f t="array" ref="H260">IF(G260=0,0,IF(ISNA(MATCH($G260,Magento_products!$E$1:$E$1013,0))=TRUE,INDEX(Special_products!$A$1:$AL$748,MATCH($G260,Special_products!$E$1:$E$748,0),H$1),INDEX(Magento_products!$A$1:$AJ$1013,MATCH($G260,Magento_products!$E$1:$E$1013,0),H$1)))</f>
        <v>TPTFMEX</v>
      </c>
      <c r="I260" s="60" t="str">
        <f t="array" ref="I260">IF(G260=0,D260,IF(ISNA(MATCH($G260,Magento_products!$E$1:$E$1013,0))=TRUE,INDEX(Special_products!$A$1:$AL$748,MATCH($G260,Special_products!$E$1:$E$748,0),I$1),INDEX(Magento_products!$A$1:$AJ$1013,MATCH($G260,Magento_products!$E$1:$E$1013,0),I$1)))</f>
        <v>True Form Midna (Exclusive)</v>
      </c>
      <c r="J260" s="60" t="str">
        <f t="array" ref="J260">IF(G260=0,0,IF(ISNA(MATCH($G260,Magento_products!$E$1:$E$1013,0))=TRUE,INDEX(Special_products!$A$1:$AL$748,MATCH($G260,Special_products!$E$1:$E$748,0),J$1),INDEX(Magento_products!$A$1:$AJ$1013,MATCH($G260,Magento_products!$E$1:$E$1013,0),J$1)))</f>
        <v>TPMID</v>
      </c>
      <c r="K260" s="57" t="str">
        <f t="array" ref="K260">IF(ISNA(MATCH($J260,Group!$B$2:$B$100105,0))=TRUE,0,INDEX(Group!$A$2:$FZ$100105,MATCH($J260,Group!$B$2:$B$100105,0),K$1))</f>
        <v>True Form Resin</v>
      </c>
      <c r="L260" s="60"/>
      <c r="M260" s="61" t="s">
        <v>952</v>
      </c>
      <c r="N260" s="62">
        <f t="array" ref="N260">IF(ISNA(MATCH($H260,Magento_products!$B$2:$B$100105,0))=TRUE,0,INDEX(Magento_products!$A$2:$FZ$100105,MATCH($H260,Magento_products!$B$2:$B$100105,0),N$1))</f>
        <v>43231</v>
      </c>
      <c r="O260" s="62"/>
      <c r="P260" s="63">
        <f t="array" ref="P260">IF(ISNA(MATCH($G260,Magento_products!$E$1:$E$1013,0))=TRUE,INDEX(Special_products!$A$1:$AL$748,MATCH($G260,Special_products!$E$1:$E$748,0),P$1),INDEX(Magento_products!$A$1:$AJ$1013,MATCH($G260,Magento_products!$E$1:$E$1013,0),P$1))</f>
        <v>484.99</v>
      </c>
      <c r="Q260" s="64"/>
      <c r="R260" s="65">
        <f t="shared" si="44"/>
        <v>484.99</v>
      </c>
      <c r="S260" s="66"/>
      <c r="T260" s="66"/>
      <c r="U260" s="66"/>
      <c r="V260" s="66"/>
      <c r="W260" s="66"/>
      <c r="X260" s="66"/>
      <c r="Y260" s="66"/>
      <c r="Z260" s="66"/>
      <c r="AA260" s="66"/>
      <c r="AB260" s="66"/>
      <c r="AC260" s="66"/>
      <c r="AD260" s="66"/>
      <c r="AE260" s="66"/>
      <c r="AF260" s="66"/>
      <c r="AG260" s="66"/>
      <c r="AH260" s="66"/>
      <c r="AI260" s="67"/>
    </row>
    <row r="261" ht="11.25" customHeight="1">
      <c r="A261" s="54" t="s">
        <v>333</v>
      </c>
      <c r="B261" s="54" t="s">
        <v>181</v>
      </c>
      <c r="C261" s="55" t="s">
        <v>336</v>
      </c>
      <c r="D261" s="54" t="s">
        <v>1861</v>
      </c>
      <c r="E261" s="57"/>
      <c r="F261" s="58"/>
      <c r="G261" s="59">
        <v>258.0</v>
      </c>
      <c r="H261" s="60" t="str">
        <f t="array" ref="H261">IF(G261=0,0,IF(ISNA(MATCH($G261,Magento_products!$E$1:$E$1013,0))=TRUE,INDEX(Special_products!$A$1:$AL$748,MATCH($G261,Special_products!$E$1:$E$748,0),H$1),INDEX(Magento_products!$A$1:$AJ$1013,MATCH($G261,Magento_products!$E$1:$E$1013,0),H$1)))</f>
        <v>TPTFMDEF</v>
      </c>
      <c r="I261" s="60" t="str">
        <f t="array" ref="I261">IF(G261=0,D261,IF(ISNA(MATCH($G261,Magento_products!$E$1:$E$1013,0))=TRUE,INDEX(Special_products!$A$1:$AL$748,MATCH($G261,Special_products!$E$1:$E$748,0),I$1),INDEX(Magento_products!$A$1:$AJ$1013,MATCH($G261,Magento_products!$E$1:$E$1013,0),I$1)))</f>
        <v>True Form Midna (Definitive Edition)</v>
      </c>
      <c r="J261" s="60" t="str">
        <f t="array" ref="J261">IF(G261=0,0,IF(ISNA(MATCH($G261,Magento_products!$E$1:$E$1013,0))=TRUE,INDEX(Special_products!$A$1:$AL$748,MATCH($G261,Special_products!$E$1:$E$748,0),J$1),INDEX(Magento_products!$A$1:$AJ$1013,MATCH($G261,Magento_products!$E$1:$E$1013,0),J$1)))</f>
        <v>TPMID</v>
      </c>
      <c r="K261" s="57" t="str">
        <f t="array" ref="K261">IF(ISNA(MATCH($J261,Group!$B$2:$B$100105,0))=TRUE,0,INDEX(Group!$A$2:$FZ$100105,MATCH($J261,Group!$B$2:$B$100105,0),K$1))</f>
        <v>True Form Resin</v>
      </c>
      <c r="L261" s="60"/>
      <c r="M261" s="61" t="s">
        <v>952</v>
      </c>
      <c r="N261" s="62">
        <f t="array" ref="N261">IF(ISNA(MATCH($H261,Magento_products!$B$2:$B$100105,0))=TRUE,0,INDEX(Magento_products!$A$2:$FZ$100105,MATCH($H261,Magento_products!$B$2:$B$100105,0),N$1))</f>
        <v>43231</v>
      </c>
      <c r="O261" s="62"/>
      <c r="P261" s="63">
        <f t="array" ref="P261">IF(ISNA(MATCH($G261,Magento_products!$E$1:$E$1013,0))=TRUE,INDEX(Special_products!$A$1:$AL$748,MATCH($G261,Special_products!$E$1:$E$748,0),P$1),INDEX(Magento_products!$A$1:$AJ$1013,MATCH($G261,Magento_products!$E$1:$E$1013,0),P$1))</f>
        <v>784.99</v>
      </c>
      <c r="Q261" s="64"/>
      <c r="R261" s="65">
        <f t="shared" si="44"/>
        <v>784.99</v>
      </c>
      <c r="S261" s="66"/>
      <c r="T261" s="66"/>
      <c r="U261" s="66"/>
      <c r="V261" s="66"/>
      <c r="W261" s="66"/>
      <c r="X261" s="66"/>
      <c r="Y261" s="66"/>
      <c r="Z261" s="66"/>
      <c r="AA261" s="66"/>
      <c r="AB261" s="66"/>
      <c r="AC261" s="66"/>
      <c r="AD261" s="66"/>
      <c r="AE261" s="66"/>
      <c r="AF261" s="66"/>
      <c r="AG261" s="66"/>
      <c r="AH261" s="66"/>
      <c r="AI261" s="67"/>
    </row>
    <row r="262" ht="11.25" customHeight="1">
      <c r="A262" s="54" t="s">
        <v>333</v>
      </c>
      <c r="B262" s="54" t="s">
        <v>181</v>
      </c>
      <c r="C262" s="55" t="s">
        <v>336</v>
      </c>
      <c r="D262" s="54" t="s">
        <v>1863</v>
      </c>
      <c r="E262" s="57"/>
      <c r="F262" s="60"/>
      <c r="G262" s="59">
        <v>0.0</v>
      </c>
      <c r="H262" s="60">
        <f t="array" ref="H262">IF(G262=0,0,IF(ISNA(MATCH($G262,Magento_products!$E$1:$E$1013,0))=TRUE,INDEX(Special_products!$A$1:$AL$748,MATCH($G262,Special_products!$E$1:$E$748,0),H$1),INDEX(Magento_products!$A$1:$AJ$1013,MATCH($G262,Magento_products!$E$1:$E$1013,0),H$1)))</f>
        <v>0</v>
      </c>
      <c r="I262" s="60" t="str">
        <f t="array" ref="I262">IF(G262=0,D262,IF(ISNA(MATCH($G262,Magento_products!$E$1:$E$1013,0))=TRUE,INDEX(Special_products!$A$1:$AL$748,MATCH($G262,Special_products!$E$1:$E$748,0),I$1),INDEX(Magento_products!$A$1:$AJ$1013,MATCH($G262,Magento_products!$E$1:$E$1013,0),I$1)))</f>
        <v>Shiek tablet prop</v>
      </c>
      <c r="J262" s="60">
        <f t="array" ref="J262">IF(G262=0,0,IF(ISNA(MATCH($G262,Magento_products!$E$1:$E$1013,0))=TRUE,INDEX(Special_products!$A$1:$AL$748,MATCH($G262,Special_products!$E$1:$E$748,0),J$1),INDEX(Magento_products!$A$1:$AJ$1013,MATCH($G262,Magento_products!$E$1:$E$1013,0),J$1)))</f>
        <v>0</v>
      </c>
      <c r="K262" s="57">
        <f t="array" ref="K262">IF(ISNA(MATCH($J262,Group!$B$2:$B$100105,0))=TRUE,0,INDEX(Group!$A$2:$FZ$100105,MATCH($J262,Group!$B$2:$B$100105,0),K$1))</f>
        <v>0</v>
      </c>
      <c r="L262" s="60"/>
      <c r="M262" s="61"/>
      <c r="N262" s="62" t="str">
        <f t="array" ref="N262">IF(ISNA(MATCH($H262,Magento_products!$B$2:$B$100105,0))=TRUE,0,INDEX(Magento_products!$A$2:$FZ$100105,MATCH($H262,Magento_products!$B$2:$B$100105,0),N$1))</f>
        <v/>
      </c>
      <c r="O262" s="62"/>
      <c r="P262" s="63"/>
      <c r="Q262" s="64"/>
      <c r="R262" s="65" t="str">
        <f t="shared" si="44"/>
        <v/>
      </c>
      <c r="S262" s="66"/>
      <c r="T262" s="66"/>
      <c r="U262" s="66"/>
      <c r="V262" s="66"/>
      <c r="W262" s="66"/>
      <c r="X262" s="66"/>
      <c r="Y262" s="66"/>
      <c r="Z262" s="66"/>
      <c r="AA262" s="66"/>
      <c r="AB262" s="66"/>
      <c r="AC262" s="66"/>
      <c r="AD262" s="66"/>
      <c r="AE262" s="66"/>
      <c r="AF262" s="66"/>
      <c r="AG262" s="66"/>
      <c r="AH262" s="66"/>
      <c r="AI262" s="67"/>
    </row>
    <row r="263" ht="11.25" customHeight="1">
      <c r="A263" s="54" t="s">
        <v>333</v>
      </c>
      <c r="B263" s="54" t="s">
        <v>181</v>
      </c>
      <c r="C263" s="55" t="s">
        <v>336</v>
      </c>
      <c r="D263" s="54" t="s">
        <v>1863</v>
      </c>
      <c r="E263" s="57"/>
      <c r="F263" s="60"/>
      <c r="G263" s="59">
        <v>0.0</v>
      </c>
      <c r="H263" s="60">
        <f t="array" ref="H263">IF(G263=0,0,IF(ISNA(MATCH($G263,Magento_products!$E$1:$E$1013,0))=TRUE,INDEX(Special_products!$A$1:$AL$748,MATCH($G263,Special_products!$E$1:$E$748,0),H$1),INDEX(Magento_products!$A$1:$AJ$1013,MATCH($G263,Magento_products!$E$1:$E$1013,0),H$1)))</f>
        <v>0</v>
      </c>
      <c r="I263" s="60" t="str">
        <f t="array" ref="I263">IF(G263=0,D263,IF(ISNA(MATCH($G263,Magento_products!$E$1:$E$1013,0))=TRUE,INDEX(Special_products!$A$1:$AL$748,MATCH($G263,Special_products!$E$1:$E$748,0),I$1),INDEX(Magento_products!$A$1:$AJ$1013,MATCH($G263,Magento_products!$E$1:$E$1013,0),I$1)))</f>
        <v>Shiek tablet prop</v>
      </c>
      <c r="J263" s="60">
        <f t="array" ref="J263">IF(G263=0,0,IF(ISNA(MATCH($G263,Magento_products!$E$1:$E$1013,0))=TRUE,INDEX(Special_products!$A$1:$AL$748,MATCH($G263,Special_products!$E$1:$E$748,0),J$1),INDEX(Magento_products!$A$1:$AJ$1013,MATCH($G263,Magento_products!$E$1:$E$1013,0),J$1)))</f>
        <v>0</v>
      </c>
      <c r="K263" s="57">
        <f t="array" ref="K263">IF(ISNA(MATCH($J263,Group!$B$2:$B$100105,0))=TRUE,0,INDEX(Group!$A$2:$FZ$100105,MATCH($J263,Group!$B$2:$B$100105,0),K$1))</f>
        <v>0</v>
      </c>
      <c r="L263" s="60"/>
      <c r="M263" s="61"/>
      <c r="N263" s="62" t="str">
        <f t="array" ref="N263">IF(ISNA(MATCH($H263,Magento_products!$B$2:$B$100105,0))=TRUE,0,INDEX(Magento_products!$A$2:$FZ$100105,MATCH($H263,Magento_products!$B$2:$B$100105,0),N$1))</f>
        <v/>
      </c>
      <c r="O263" s="62"/>
      <c r="P263" s="63"/>
      <c r="Q263" s="64"/>
      <c r="R263" s="65" t="str">
        <f t="shared" si="44"/>
        <v/>
      </c>
      <c r="S263" s="66"/>
      <c r="T263" s="66"/>
      <c r="U263" s="66"/>
      <c r="V263" s="66"/>
      <c r="W263" s="66"/>
      <c r="X263" s="66"/>
      <c r="Y263" s="66"/>
      <c r="Z263" s="66"/>
      <c r="AA263" s="66"/>
      <c r="AB263" s="66"/>
      <c r="AC263" s="66"/>
      <c r="AD263" s="66"/>
      <c r="AE263" s="66"/>
      <c r="AF263" s="66"/>
      <c r="AG263" s="66"/>
      <c r="AH263" s="66"/>
      <c r="AI263" s="67"/>
    </row>
    <row r="264" ht="11.25" customHeight="1">
      <c r="A264" s="54" t="s">
        <v>333</v>
      </c>
      <c r="B264" s="54" t="s">
        <v>181</v>
      </c>
      <c r="C264" s="55" t="s">
        <v>336</v>
      </c>
      <c r="D264" s="54" t="s">
        <v>1864</v>
      </c>
      <c r="E264" s="57"/>
      <c r="F264" s="60"/>
      <c r="G264" s="59">
        <v>0.0</v>
      </c>
      <c r="H264" s="60">
        <f t="array" ref="H264">IF(G264=0,0,IF(ISNA(MATCH($G264,Magento_products!$E$1:$E$1013,0))=TRUE,INDEX(Special_products!$A$1:$AL$748,MATCH($G264,Special_products!$E$1:$E$748,0),H$1),INDEX(Magento_products!$A$1:$AJ$1013,MATCH($G264,Magento_products!$E$1:$E$1013,0),H$1)))</f>
        <v>0</v>
      </c>
      <c r="I264" s="60" t="str">
        <f t="array" ref="I264">IF(G264=0,D264,IF(ISNA(MATCH($G264,Magento_products!$E$1:$E$1013,0))=TRUE,INDEX(Special_products!$A$1:$AL$748,MATCH($G264,Special_products!$E$1:$E$748,0),I$1),INDEX(Magento_products!$A$1:$AJ$1013,MATCH($G264,Magento_products!$E$1:$E$1013,0),I$1)))</f>
        <v>Link on Horse</v>
      </c>
      <c r="J264" s="60">
        <f t="array" ref="J264">IF(G264=0,0,IF(ISNA(MATCH($G264,Magento_products!$E$1:$E$1013,0))=TRUE,INDEX(Special_products!$A$1:$AL$748,MATCH($G264,Special_products!$E$1:$E$748,0),J$1),INDEX(Magento_products!$A$1:$AJ$1013,MATCH($G264,Magento_products!$E$1:$E$1013,0),J$1)))</f>
        <v>0</v>
      </c>
      <c r="K264" s="57">
        <f t="array" ref="K264">IF(ISNA(MATCH($J264,Group!$B$2:$B$100105,0))=TRUE,0,INDEX(Group!$A$2:$FZ$100105,MATCH($J264,Group!$B$2:$B$100105,0),K$1))</f>
        <v>0</v>
      </c>
      <c r="L264" s="60"/>
      <c r="M264" s="61"/>
      <c r="N264" s="62" t="str">
        <f t="array" ref="N264">IF(ISNA(MATCH($H264,Magento_products!$B$2:$B$100105,0))=TRUE,0,INDEX(Magento_products!$A$2:$FZ$100105,MATCH($H264,Magento_products!$B$2:$B$100105,0),N$1))</f>
        <v/>
      </c>
      <c r="O264" s="62"/>
      <c r="P264" s="63"/>
      <c r="Q264" s="64"/>
      <c r="R264" s="65" t="str">
        <f t="shared" si="44"/>
        <v/>
      </c>
      <c r="S264" s="66"/>
      <c r="T264" s="66"/>
      <c r="U264" s="66"/>
      <c r="V264" s="66"/>
      <c r="W264" s="66"/>
      <c r="X264" s="66"/>
      <c r="Y264" s="66"/>
      <c r="Z264" s="66"/>
      <c r="AA264" s="66"/>
      <c r="AB264" s="66"/>
      <c r="AC264" s="66"/>
      <c r="AD264" s="66"/>
      <c r="AE264" s="66"/>
      <c r="AF264" s="66"/>
      <c r="AG264" s="66"/>
      <c r="AH264" s="66"/>
      <c r="AI264" s="67"/>
    </row>
    <row r="265" ht="11.25" customHeight="1">
      <c r="A265" s="54" t="s">
        <v>333</v>
      </c>
      <c r="B265" s="54" t="s">
        <v>181</v>
      </c>
      <c r="C265" s="55" t="s">
        <v>336</v>
      </c>
      <c r="D265" s="54" t="s">
        <v>1864</v>
      </c>
      <c r="E265" s="57"/>
      <c r="F265" s="60"/>
      <c r="G265" s="59">
        <v>0.0</v>
      </c>
      <c r="H265" s="60">
        <f t="array" ref="H265">IF(G265=0,0,IF(ISNA(MATCH($G265,Magento_products!$E$1:$E$1013,0))=TRUE,INDEX(Special_products!$A$1:$AL$748,MATCH($G265,Special_products!$E$1:$E$748,0),H$1),INDEX(Magento_products!$A$1:$AJ$1013,MATCH($G265,Magento_products!$E$1:$E$1013,0),H$1)))</f>
        <v>0</v>
      </c>
      <c r="I265" s="60" t="str">
        <f t="array" ref="I265">IF(G265=0,D265,IF(ISNA(MATCH($G265,Magento_products!$E$1:$E$1013,0))=TRUE,INDEX(Special_products!$A$1:$AL$748,MATCH($G265,Special_products!$E$1:$E$748,0),I$1),INDEX(Magento_products!$A$1:$AJ$1013,MATCH($G265,Magento_products!$E$1:$E$1013,0),I$1)))</f>
        <v>Link on Horse</v>
      </c>
      <c r="J265" s="60">
        <f t="array" ref="J265">IF(G265=0,0,IF(ISNA(MATCH($G265,Magento_products!$E$1:$E$1013,0))=TRUE,INDEX(Special_products!$A$1:$AL$748,MATCH($G265,Special_products!$E$1:$E$748,0),J$1),INDEX(Magento_products!$A$1:$AJ$1013,MATCH($G265,Magento_products!$E$1:$E$1013,0),J$1)))</f>
        <v>0</v>
      </c>
      <c r="K265" s="57">
        <f t="array" ref="K265">IF(ISNA(MATCH($J265,Group!$B$2:$B$100105,0))=TRUE,0,INDEX(Group!$A$2:$FZ$100105,MATCH($J265,Group!$B$2:$B$100105,0),K$1))</f>
        <v>0</v>
      </c>
      <c r="L265" s="60"/>
      <c r="M265" s="61"/>
      <c r="N265" s="62" t="str">
        <f t="array" ref="N265">IF(ISNA(MATCH($H265,Magento_products!$B$2:$B$100105,0))=TRUE,0,INDEX(Magento_products!$A$2:$FZ$100105,MATCH($H265,Magento_products!$B$2:$B$100105,0),N$1))</f>
        <v/>
      </c>
      <c r="O265" s="62"/>
      <c r="P265" s="63"/>
      <c r="Q265" s="64"/>
      <c r="R265" s="65" t="str">
        <f t="shared" si="44"/>
        <v/>
      </c>
      <c r="S265" s="66"/>
      <c r="T265" s="66"/>
      <c r="U265" s="66"/>
      <c r="V265" s="66"/>
      <c r="W265" s="66"/>
      <c r="X265" s="66"/>
      <c r="Y265" s="66"/>
      <c r="Z265" s="66"/>
      <c r="AA265" s="66"/>
      <c r="AB265" s="66"/>
      <c r="AC265" s="66"/>
      <c r="AD265" s="66"/>
      <c r="AE265" s="66"/>
      <c r="AF265" s="66"/>
      <c r="AG265" s="66"/>
      <c r="AH265" s="66"/>
      <c r="AI265" s="67"/>
    </row>
    <row r="266" ht="11.25" customHeight="1">
      <c r="A266" s="54" t="s">
        <v>333</v>
      </c>
      <c r="B266" s="54" t="s">
        <v>181</v>
      </c>
      <c r="C266" s="55" t="s">
        <v>336</v>
      </c>
      <c r="D266" s="54" t="s">
        <v>1865</v>
      </c>
      <c r="E266" s="57"/>
      <c r="F266" s="60"/>
      <c r="G266" s="59">
        <v>0.0</v>
      </c>
      <c r="H266" s="60">
        <f t="array" ref="H266">IF(G266=0,0,IF(ISNA(MATCH($G266,Magento_products!$E$1:$E$1013,0))=TRUE,INDEX(Special_products!$A$1:$AL$748,MATCH($G266,Special_products!$E$1:$E$748,0),H$1),INDEX(Magento_products!$A$1:$AJ$1013,MATCH($G266,Magento_products!$E$1:$E$1013,0),H$1)))</f>
        <v>0</v>
      </c>
      <c r="I266" s="60" t="str">
        <f t="array" ref="I266">IF(G266=0,D266,IF(ISNA(MATCH($G266,Magento_products!$E$1:$E$1013,0))=TRUE,INDEX(Special_products!$A$1:$AL$748,MATCH($G266,Special_products!$E$1:$E$748,0),I$1),INDEX(Magento_products!$A$1:$AJ$1013,MATCH($G266,Magento_products!$E$1:$E$1013,0),I$1)))</f>
        <v>Twilight Princess Link 1/4th scale</v>
      </c>
      <c r="J266" s="60">
        <f t="array" ref="J266">IF(G266=0,0,IF(ISNA(MATCH($G266,Magento_products!$E$1:$E$1013,0))=TRUE,INDEX(Special_products!$A$1:$AL$748,MATCH($G266,Special_products!$E$1:$E$748,0),J$1),INDEX(Magento_products!$A$1:$AJ$1013,MATCH($G266,Magento_products!$E$1:$E$1013,0),J$1)))</f>
        <v>0</v>
      </c>
      <c r="K266" s="57">
        <f t="array" ref="K266">IF(ISNA(MATCH($J266,Group!$B$2:$B$100105,0))=TRUE,0,INDEX(Group!$A$2:$FZ$100105,MATCH($J266,Group!$B$2:$B$100105,0),K$1))</f>
        <v>0</v>
      </c>
      <c r="L266" s="60"/>
      <c r="M266" s="61"/>
      <c r="N266" s="62" t="str">
        <f t="array" ref="N266">IF(ISNA(MATCH($H266,Magento_products!$B$2:$B$100105,0))=TRUE,0,INDEX(Magento_products!$A$2:$FZ$100105,MATCH($H266,Magento_products!$B$2:$B$100105,0),N$1))</f>
        <v/>
      </c>
      <c r="O266" s="62"/>
      <c r="P266" s="63"/>
      <c r="Q266" s="64"/>
      <c r="R266" s="65" t="str">
        <f t="shared" si="44"/>
        <v/>
      </c>
      <c r="S266" s="66"/>
      <c r="T266" s="66"/>
      <c r="U266" s="66"/>
      <c r="V266" s="66"/>
      <c r="W266" s="66"/>
      <c r="X266" s="66"/>
      <c r="Y266" s="66"/>
      <c r="Z266" s="66"/>
      <c r="AA266" s="66"/>
      <c r="AB266" s="66"/>
      <c r="AC266" s="66"/>
      <c r="AD266" s="66"/>
      <c r="AE266" s="66"/>
      <c r="AF266" s="66"/>
      <c r="AG266" s="66"/>
      <c r="AH266" s="66"/>
      <c r="AI266" s="67"/>
    </row>
    <row r="267" ht="11.25" customHeight="1">
      <c r="A267" s="54" t="s">
        <v>333</v>
      </c>
      <c r="B267" s="54" t="s">
        <v>181</v>
      </c>
      <c r="C267" s="55" t="s">
        <v>336</v>
      </c>
      <c r="D267" s="54" t="s">
        <v>1865</v>
      </c>
      <c r="E267" s="57"/>
      <c r="F267" s="60"/>
      <c r="G267" s="59">
        <v>0.0</v>
      </c>
      <c r="H267" s="60">
        <f t="array" ref="H267">IF(G267=0,0,IF(ISNA(MATCH($G267,Magento_products!$E$1:$E$1013,0))=TRUE,INDEX(Special_products!$A$1:$AL$748,MATCH($G267,Special_products!$E$1:$E$748,0),H$1),INDEX(Magento_products!$A$1:$AJ$1013,MATCH($G267,Magento_products!$E$1:$E$1013,0),H$1)))</f>
        <v>0</v>
      </c>
      <c r="I267" s="60" t="str">
        <f t="array" ref="I267">IF(G267=0,D267,IF(ISNA(MATCH($G267,Magento_products!$E$1:$E$1013,0))=TRUE,INDEX(Special_products!$A$1:$AL$748,MATCH($G267,Special_products!$E$1:$E$748,0),I$1),INDEX(Magento_products!$A$1:$AJ$1013,MATCH($G267,Magento_products!$E$1:$E$1013,0),I$1)))</f>
        <v>Twilight Princess Link 1/4th scale</v>
      </c>
      <c r="J267" s="60">
        <f t="array" ref="J267">IF(G267=0,0,IF(ISNA(MATCH($G267,Magento_products!$E$1:$E$1013,0))=TRUE,INDEX(Special_products!$A$1:$AL$748,MATCH($G267,Special_products!$E$1:$E$748,0),J$1),INDEX(Magento_products!$A$1:$AJ$1013,MATCH($G267,Magento_products!$E$1:$E$1013,0),J$1)))</f>
        <v>0</v>
      </c>
      <c r="K267" s="57">
        <f t="array" ref="K267">IF(ISNA(MATCH($J267,Group!$B$2:$B$100105,0))=TRUE,0,INDEX(Group!$A$2:$FZ$100105,MATCH($J267,Group!$B$2:$B$100105,0),K$1))</f>
        <v>0</v>
      </c>
      <c r="L267" s="60"/>
      <c r="M267" s="61"/>
      <c r="N267" s="62" t="str">
        <f t="array" ref="N267">IF(ISNA(MATCH($H267,Magento_products!$B$2:$B$100105,0))=TRUE,0,INDEX(Magento_products!$A$2:$FZ$100105,MATCH($H267,Magento_products!$B$2:$B$100105,0),N$1))</f>
        <v/>
      </c>
      <c r="O267" s="62"/>
      <c r="P267" s="63"/>
      <c r="Q267" s="64"/>
      <c r="R267" s="65" t="str">
        <f t="shared" si="44"/>
        <v/>
      </c>
      <c r="S267" s="66"/>
      <c r="T267" s="66"/>
      <c r="U267" s="66"/>
      <c r="V267" s="66"/>
      <c r="W267" s="66"/>
      <c r="X267" s="66"/>
      <c r="Y267" s="66"/>
      <c r="Z267" s="66"/>
      <c r="AA267" s="66"/>
      <c r="AB267" s="66"/>
      <c r="AC267" s="66"/>
      <c r="AD267" s="66"/>
      <c r="AE267" s="66"/>
      <c r="AF267" s="66"/>
      <c r="AG267" s="66"/>
      <c r="AH267" s="66"/>
      <c r="AI267" s="67"/>
    </row>
    <row r="268" ht="11.25" customHeight="1">
      <c r="A268" s="54"/>
      <c r="B268" s="54"/>
      <c r="C268" s="55"/>
      <c r="D268" s="54"/>
      <c r="E268" s="57"/>
      <c r="F268" s="60"/>
      <c r="G268" s="59"/>
      <c r="H268" s="60">
        <f t="array" ref="H268">IF(G268=0,0,IF(ISNA(MATCH($G268,Magento_products!$E$1:$E$1013,0))=TRUE,INDEX(Special_products!$A$1:$AL$748,MATCH($G268,Special_products!$E$1:$E$748,0),H$1),INDEX(Magento_products!$A$1:$AJ$1013,MATCH($G268,Magento_products!$E$1:$E$1013,0),H$1)))</f>
        <v>0</v>
      </c>
      <c r="I268" s="60" t="str">
        <f t="array" ref="I268">IF(G268=0,D268,IF(ISNA(MATCH($G268,Magento_products!$E$1:$E$1013,0))=TRUE,INDEX(Special_products!$A$1:$AL$748,MATCH($G268,Special_products!$E$1:$E$748,0),I$1),INDEX(Magento_products!$A$1:$AJ$1013,MATCH($G268,Magento_products!$E$1:$E$1013,0),I$1)))</f>
        <v/>
      </c>
      <c r="J268" s="60">
        <f t="array" ref="J268">IF(G268=0,0,IF(ISNA(MATCH($G268,Magento_products!$E$1:$E$1013,0))=TRUE,INDEX(Special_products!$A$1:$AL$748,MATCH($G268,Special_products!$E$1:$E$748,0),J$1),INDEX(Magento_products!$A$1:$AJ$1013,MATCH($G268,Magento_products!$E$1:$E$1013,0),J$1)))</f>
        <v>0</v>
      </c>
      <c r="K268" s="57">
        <f t="array" ref="K268">IF(ISNA(MATCH($J268,Group!$B$2:$B$100105,0))=TRUE,0,INDEX(Group!$A$2:$FZ$100105,MATCH($J268,Group!$B$2:$B$100105,0),K$1))</f>
        <v>0</v>
      </c>
      <c r="L268" s="60"/>
      <c r="M268" s="61"/>
      <c r="N268" s="62" t="str">
        <f t="array" ref="N268">IF(ISNA(MATCH($H268,Magento_products!$B$2:$B$100105,0))=TRUE,0,INDEX(Magento_products!$A$2:$FZ$100105,MATCH($H268,Magento_products!$B$2:$B$100105,0),N$1))</f>
        <v/>
      </c>
      <c r="O268" s="62"/>
      <c r="P268" s="63"/>
      <c r="Q268" s="64"/>
      <c r="R268" s="65" t="str">
        <f t="shared" si="44"/>
        <v/>
      </c>
      <c r="S268" s="66"/>
      <c r="T268" s="66"/>
      <c r="U268" s="66"/>
      <c r="V268" s="66"/>
      <c r="W268" s="66"/>
      <c r="X268" s="66"/>
      <c r="Y268" s="66"/>
      <c r="Z268" s="66"/>
      <c r="AA268" s="66"/>
      <c r="AB268" s="66"/>
      <c r="AC268" s="66"/>
      <c r="AD268" s="66"/>
      <c r="AE268" s="66"/>
      <c r="AF268" s="66"/>
      <c r="AG268" s="66"/>
      <c r="AH268" s="66"/>
      <c r="AI268" s="67"/>
    </row>
    <row r="269" ht="11.25" customHeight="1">
      <c r="A269" s="54" t="s">
        <v>1866</v>
      </c>
      <c r="B269" s="54" t="s">
        <v>1039</v>
      </c>
      <c r="C269" s="55" t="s">
        <v>336</v>
      </c>
      <c r="D269" s="54" t="s">
        <v>77</v>
      </c>
      <c r="E269" s="57"/>
      <c r="F269" s="60"/>
      <c r="G269" s="59">
        <v>214.0</v>
      </c>
      <c r="H269" s="60" t="str">
        <f t="array" ref="H269">IF(G269=0,0,IF(ISNA(MATCH($G269,Magento_products!$E$1:$E$1013,0))=TRUE,INDEX(Special_products!$A$1:$AL$748,MATCH($G269,Special_products!$E$1:$E$748,0),H$1),INDEX(Magento_products!$A$1:$AJ$1013,MATCH($G269,Magento_products!$E$1:$E$1013,0),H$1)))</f>
        <v>MUCHAMPR</v>
      </c>
      <c r="I269" s="60" t="str">
        <f t="array" ref="I269">IF(G269=0,D269,IF(ISNA(MATCH($G269,Magento_products!$E$1:$E$1013,0))=TRUE,INDEX(Special_products!$A$1:$AL$748,MATCH($G269,Special_products!$E$1:$E$748,0),I$1),INDEX(Magento_products!$A$1:$AJ$1013,MATCH($G269,Magento_products!$E$1:$E$1013,0),I$1)))</f>
        <v>Mugen (Regular)</v>
      </c>
      <c r="J269" s="60" t="str">
        <f t="array" ref="J269">IF(G269=0,0,IF(ISNA(MATCH($G269,Magento_products!$E$1:$E$1013,0))=TRUE,INDEX(Special_products!$A$1:$AL$748,MATCH($G269,Special_products!$E$1:$E$748,0),J$1),INDEX(Magento_products!$A$1:$AJ$1013,MATCH($G269,Magento_products!$E$1:$E$1013,0),J$1)))</f>
        <v>MUCH</v>
      </c>
      <c r="K269" s="57" t="str">
        <f t="array" ref="K269">IF(ISNA(MATCH($J269,Group!$B$2:$B$100105,0))=TRUE,0,INDEX(Group!$A$2:$FZ$100105,MATCH($J269,Group!$B$2:$B$100105,0),K$1))</f>
        <v>Mugen</v>
      </c>
      <c r="L269" s="60"/>
      <c r="M269" s="61"/>
      <c r="N269" s="62">
        <f t="array" ref="N269">IF(ISNA(MATCH($H269,Magento_products!$B$2:$B$100105,0))=TRUE,0,INDEX(Magento_products!$A$2:$FZ$100105,MATCH($H269,Magento_products!$B$2:$B$100105,0),N$1))</f>
        <v>42962</v>
      </c>
      <c r="O269" s="62"/>
      <c r="P269" s="63">
        <f t="array" ref="P269">IF(ISNA(MATCH($G269,Magento_products!$E$1:$E$1013,0))=TRUE,INDEX(Special_products!$A$1:$AL$748,MATCH($G269,Special_products!$E$1:$E$748,0),P$1),INDEX(Magento_products!$A$1:$AJ$1013,MATCH($G269,Magento_products!$E$1:$E$1013,0),P$1))</f>
        <v>449.99</v>
      </c>
      <c r="Q269" s="64"/>
      <c r="R269" s="65">
        <f t="shared" si="44"/>
        <v>449.99</v>
      </c>
      <c r="S269" s="66"/>
      <c r="T269" s="66"/>
      <c r="U269" s="66"/>
      <c r="V269" s="66"/>
      <c r="W269" s="66"/>
      <c r="X269" s="66"/>
      <c r="Y269" s="66"/>
      <c r="Z269" s="66"/>
      <c r="AA269" s="66"/>
      <c r="AB269" s="66"/>
      <c r="AC269" s="66"/>
      <c r="AD269" s="66"/>
      <c r="AE269" s="66"/>
      <c r="AF269" s="66"/>
      <c r="AG269" s="66"/>
      <c r="AH269" s="66"/>
      <c r="AI269" s="67"/>
    </row>
    <row r="270" ht="11.25" customHeight="1">
      <c r="A270" s="54" t="s">
        <v>1866</v>
      </c>
      <c r="B270" s="54" t="s">
        <v>1039</v>
      </c>
      <c r="C270" s="55" t="s">
        <v>336</v>
      </c>
      <c r="D270" s="54" t="s">
        <v>77</v>
      </c>
      <c r="E270" s="57"/>
      <c r="F270" s="60"/>
      <c r="G270" s="59">
        <v>215.0</v>
      </c>
      <c r="H270" s="60" t="str">
        <f t="array" ref="H270">IF(G270=0,0,IF(ISNA(MATCH($G270,Magento_products!$E$1:$E$1013,0))=TRUE,INDEX(Special_products!$A$1:$AL$748,MATCH($G270,Special_products!$E$1:$E$748,0),H$1),INDEX(Magento_products!$A$1:$AJ$1013,MATCH($G270,Magento_products!$E$1:$E$1013,0),H$1)))</f>
        <v>MUCHAMPX</v>
      </c>
      <c r="I270" s="60" t="str">
        <f t="array" ref="I270">IF(G270=0,D270,IF(ISNA(MATCH($G270,Magento_products!$E$1:$E$1013,0))=TRUE,INDEX(Special_products!$A$1:$AL$748,MATCH($G270,Special_products!$E$1:$E$748,0),I$1),INDEX(Magento_products!$A$1:$AJ$1013,MATCH($G270,Magento_products!$E$1:$E$1013,0),I$1)))</f>
        <v>Mugen (Exclusive)</v>
      </c>
      <c r="J270" s="60" t="str">
        <f t="array" ref="J270">IF(G270=0,0,IF(ISNA(MATCH($G270,Magento_products!$E$1:$E$1013,0))=TRUE,INDEX(Special_products!$A$1:$AL$748,MATCH($G270,Special_products!$E$1:$E$748,0),J$1),INDEX(Magento_products!$A$1:$AJ$1013,MATCH($G270,Magento_products!$E$1:$E$1013,0),J$1)))</f>
        <v>MUCH</v>
      </c>
      <c r="K270" s="57" t="str">
        <f t="array" ref="K270">IF(ISNA(MATCH($J270,Group!$B$2:$B$100105,0))=TRUE,0,INDEX(Group!$A$2:$FZ$100105,MATCH($J270,Group!$B$2:$B$100105,0),K$1))</f>
        <v>Mugen</v>
      </c>
      <c r="L270" s="60"/>
      <c r="M270" s="61"/>
      <c r="N270" s="62">
        <f t="array" ref="N270">IF(ISNA(MATCH($H270,Magento_products!$B$2:$B$100105,0))=TRUE,0,INDEX(Magento_products!$A$2:$FZ$100105,MATCH($H270,Magento_products!$B$2:$B$100105,0),N$1))</f>
        <v>42962</v>
      </c>
      <c r="O270" s="62"/>
      <c r="P270" s="63">
        <f t="array" ref="P270">IF(ISNA(MATCH($G270,Magento_products!$E$1:$E$1013,0))=TRUE,INDEX(Special_products!$A$1:$AL$748,MATCH($G270,Special_products!$E$1:$E$748,0),P$1),INDEX(Magento_products!$A$1:$AJ$1013,MATCH($G270,Magento_products!$E$1:$E$1013,0),P$1))</f>
        <v>449.99</v>
      </c>
      <c r="Q270" s="64"/>
      <c r="R270" s="65">
        <f t="shared" si="44"/>
        <v>449.99</v>
      </c>
      <c r="S270" s="66"/>
      <c r="T270" s="66"/>
      <c r="U270" s="66"/>
      <c r="V270" s="66"/>
      <c r="W270" s="66"/>
      <c r="X270" s="66"/>
      <c r="Y270" s="66"/>
      <c r="Z270" s="66"/>
      <c r="AA270" s="66"/>
      <c r="AB270" s="66"/>
      <c r="AC270" s="66"/>
      <c r="AD270" s="66"/>
      <c r="AE270" s="66"/>
      <c r="AF270" s="66"/>
      <c r="AG270" s="66"/>
      <c r="AH270" s="66"/>
      <c r="AI270" s="67"/>
    </row>
    <row r="271" ht="11.25" customHeight="1">
      <c r="A271" s="54"/>
      <c r="B271" s="54"/>
      <c r="C271" s="55"/>
      <c r="D271" s="54"/>
      <c r="E271" s="57"/>
      <c r="F271" s="60"/>
      <c r="G271" s="59"/>
      <c r="H271" s="60"/>
      <c r="I271" s="60"/>
      <c r="J271" s="60"/>
      <c r="K271" s="57"/>
      <c r="L271" s="60"/>
      <c r="M271" s="61"/>
      <c r="N271" s="62"/>
      <c r="O271" s="62"/>
      <c r="P271" s="63"/>
      <c r="Q271" s="64"/>
      <c r="R271" s="65"/>
      <c r="S271" s="66"/>
      <c r="T271" s="66"/>
      <c r="U271" s="66"/>
      <c r="V271" s="66"/>
      <c r="W271" s="66"/>
      <c r="X271" s="66"/>
      <c r="Y271" s="66"/>
      <c r="Z271" s="66"/>
      <c r="AA271" s="66"/>
      <c r="AB271" s="66"/>
      <c r="AC271" s="66"/>
      <c r="AD271" s="66"/>
      <c r="AE271" s="66"/>
      <c r="AF271" s="66"/>
      <c r="AG271" s="66"/>
      <c r="AH271" s="66"/>
      <c r="AI271" s="67"/>
    </row>
    <row r="272" ht="11.25" customHeight="1">
      <c r="A272" s="54" t="s">
        <v>1866</v>
      </c>
      <c r="B272" s="54" t="s">
        <v>368</v>
      </c>
      <c r="C272" s="55" t="s">
        <v>336</v>
      </c>
      <c r="D272" s="54" t="s">
        <v>53</v>
      </c>
      <c r="E272" s="57"/>
      <c r="F272" s="60"/>
      <c r="G272" s="59">
        <v>0.0</v>
      </c>
      <c r="H272" s="60">
        <f t="array" ref="H272">IF(G272=0,0,IF(ISNA(MATCH($G272,Magento_products!$E$1:$E$1013,0))=TRUE,INDEX(Special_products!$A$1:$AL$748,MATCH($G272,Special_products!$E$1:$E$748,0),H$1),INDEX(Magento_products!$A$1:$AJ$1013,MATCH($G272,Magento_products!$E$1:$E$1013,0),H$1)))</f>
        <v>0</v>
      </c>
      <c r="I272" s="60" t="str">
        <f t="array" ref="I272">IF(G272=0,D272,IF(ISNA(MATCH($G272,Magento_products!$E$1:$E$1013,0))=TRUE,INDEX(Special_products!$A$1:$AL$748,MATCH($G272,Special_products!$E$1:$E$748,0),I$1),INDEX(Magento_products!$A$1:$AJ$1013,MATCH($G272,Magento_products!$E$1:$E$1013,0),I$1)))</f>
        <v>Jin</v>
      </c>
      <c r="J272" s="60">
        <f t="array" ref="J272">IF(G272=0,0,IF(ISNA(MATCH($G272,Magento_products!$E$1:$E$1013,0))=TRUE,INDEX(Special_products!$A$1:$AL$748,MATCH($G272,Special_products!$E$1:$E$748,0),J$1),INDEX(Magento_products!$A$1:$AJ$1013,MATCH($G272,Magento_products!$E$1:$E$1013,0),J$1)))</f>
        <v>0</v>
      </c>
      <c r="K272" s="57">
        <f t="array" ref="K272">IF(ISNA(MATCH($J272,Group!$B$2:$B$100105,0))=TRUE,0,INDEX(Group!$A$2:$FZ$100105,MATCH($J272,Group!$B$2:$B$100105,0),K$1))</f>
        <v>0</v>
      </c>
      <c r="L272" s="60"/>
      <c r="M272" s="61"/>
      <c r="N272" s="62" t="str">
        <f t="array" ref="N272">IF(ISNA(MATCH($H272,Magento_products!$B$2:$B$100105,0))=TRUE,0,INDEX(Magento_products!$A$2:$FZ$100105,MATCH($H272,Magento_products!$B$2:$B$100105,0),N$1))</f>
        <v/>
      </c>
      <c r="O272" s="62"/>
      <c r="P272" s="63"/>
      <c r="Q272" s="70"/>
      <c r="R272" s="65" t="str">
        <f t="shared" ref="R272:R277" si="45">IF(P272&gt;0,P272,Q272)</f>
        <v/>
      </c>
      <c r="S272" s="66"/>
      <c r="T272" s="66"/>
      <c r="U272" s="66"/>
      <c r="V272" s="66"/>
      <c r="W272" s="66"/>
      <c r="X272" s="66"/>
      <c r="Y272" s="66"/>
      <c r="Z272" s="66"/>
      <c r="AA272" s="66"/>
      <c r="AB272" s="66"/>
      <c r="AC272" s="66"/>
      <c r="AD272" s="66"/>
      <c r="AE272" s="66"/>
      <c r="AF272" s="66"/>
      <c r="AG272" s="66"/>
      <c r="AH272" s="66"/>
      <c r="AI272" s="71"/>
    </row>
    <row r="273" ht="11.25" customHeight="1">
      <c r="A273" s="54" t="s">
        <v>1866</v>
      </c>
      <c r="B273" s="54" t="s">
        <v>368</v>
      </c>
      <c r="C273" s="55" t="s">
        <v>336</v>
      </c>
      <c r="D273" s="54" t="s">
        <v>53</v>
      </c>
      <c r="E273" s="57"/>
      <c r="F273" s="60"/>
      <c r="G273" s="59">
        <v>0.0</v>
      </c>
      <c r="H273" s="60">
        <f t="array" ref="H273">IF(G273=0,0,IF(ISNA(MATCH($G273,Magento_products!$E$1:$E$1013,0))=TRUE,INDEX(Special_products!$A$1:$AL$748,MATCH($G273,Special_products!$E$1:$E$748,0),H$1),INDEX(Magento_products!$A$1:$AJ$1013,MATCH($G273,Magento_products!$E$1:$E$1013,0),H$1)))</f>
        <v>0</v>
      </c>
      <c r="I273" s="60" t="str">
        <f t="array" ref="I273">IF(G273=0,D273,IF(ISNA(MATCH($G273,Magento_products!$E$1:$E$1013,0))=TRUE,INDEX(Special_products!$A$1:$AL$748,MATCH($G273,Special_products!$E$1:$E$748,0),I$1),INDEX(Magento_products!$A$1:$AJ$1013,MATCH($G273,Magento_products!$E$1:$E$1013,0),I$1)))</f>
        <v>Jin</v>
      </c>
      <c r="J273" s="60">
        <f t="array" ref="J273">IF(G273=0,0,IF(ISNA(MATCH($G273,Magento_products!$E$1:$E$1013,0))=TRUE,INDEX(Special_products!$A$1:$AL$748,MATCH($G273,Special_products!$E$1:$E$748,0),J$1),INDEX(Magento_products!$A$1:$AJ$1013,MATCH($G273,Magento_products!$E$1:$E$1013,0),J$1)))</f>
        <v>0</v>
      </c>
      <c r="K273" s="57">
        <f t="array" ref="K273">IF(ISNA(MATCH($J273,Group!$B$2:$B$100105,0))=TRUE,0,INDEX(Group!$A$2:$FZ$100105,MATCH($J273,Group!$B$2:$B$100105,0),K$1))</f>
        <v>0</v>
      </c>
      <c r="L273" s="60"/>
      <c r="M273" s="61"/>
      <c r="N273" s="62" t="str">
        <f t="array" ref="N273">IF(ISNA(MATCH($H273,Magento_products!$B$2:$B$100105,0))=TRUE,0,INDEX(Magento_products!$A$2:$FZ$100105,MATCH($H273,Magento_products!$B$2:$B$100105,0),N$1))</f>
        <v/>
      </c>
      <c r="O273" s="62"/>
      <c r="P273" s="63"/>
      <c r="Q273" s="70"/>
      <c r="R273" s="65" t="str">
        <f t="shared" si="45"/>
        <v/>
      </c>
      <c r="S273" s="66"/>
      <c r="T273" s="66"/>
      <c r="U273" s="66"/>
      <c r="V273" s="66"/>
      <c r="W273" s="66"/>
      <c r="X273" s="66"/>
      <c r="Y273" s="66"/>
      <c r="Z273" s="66"/>
      <c r="AA273" s="66"/>
      <c r="AB273" s="66"/>
      <c r="AC273" s="66"/>
      <c r="AD273" s="66"/>
      <c r="AE273" s="66"/>
      <c r="AF273" s="66"/>
      <c r="AG273" s="66"/>
      <c r="AH273" s="66"/>
      <c r="AI273" s="71"/>
    </row>
    <row r="274" ht="11.25" customHeight="1">
      <c r="A274" s="54"/>
      <c r="B274" s="54"/>
      <c r="C274" s="55"/>
      <c r="D274" s="54"/>
      <c r="E274" s="57"/>
      <c r="F274" s="60"/>
      <c r="G274" s="59"/>
      <c r="H274" s="60">
        <f t="array" ref="H274">IF(G274=0,0,IF(ISNA(MATCH($G274,Magento_products!$E$1:$E$1013,0))=TRUE,INDEX(Special_products!$A$1:$AL$748,MATCH($G274,Special_products!$E$1:$E$748,0),H$1),INDEX(Magento_products!$A$1:$AJ$1013,MATCH($G274,Magento_products!$E$1:$E$1013,0),H$1)))</f>
        <v>0</v>
      </c>
      <c r="I274" s="60" t="str">
        <f t="array" ref="I274">IF(G274=0,D274,IF(ISNA(MATCH($G274,Magento_products!$E$1:$E$1013,0))=TRUE,INDEX(Special_products!$A$1:$AL$748,MATCH($G274,Special_products!$E$1:$E$748,0),I$1),INDEX(Magento_products!$A$1:$AJ$1013,MATCH($G274,Magento_products!$E$1:$E$1013,0),I$1)))</f>
        <v/>
      </c>
      <c r="J274" s="60">
        <f t="array" ref="J274">IF(G274=0,0,IF(ISNA(MATCH($G274,Magento_products!$E$1:$E$1013,0))=TRUE,INDEX(Special_products!$A$1:$AL$748,MATCH($G274,Special_products!$E$1:$E$748,0),J$1),INDEX(Magento_products!$A$1:$AJ$1013,MATCH($G274,Magento_products!$E$1:$E$1013,0),J$1)))</f>
        <v>0</v>
      </c>
      <c r="K274" s="57">
        <f t="array" ref="K274">IF(ISNA(MATCH($J274,Group!$B$2:$B$100105,0))=TRUE,0,INDEX(Group!$A$2:$FZ$100105,MATCH($J274,Group!$B$2:$B$100105,0),K$1))</f>
        <v>0</v>
      </c>
      <c r="L274" s="60"/>
      <c r="M274" s="61"/>
      <c r="N274" s="62" t="str">
        <f t="array" ref="N274">IF(ISNA(MATCH($H274,Magento_products!$B$2:$B$100105,0))=TRUE,0,INDEX(Magento_products!$A$2:$FZ$100105,MATCH($H274,Magento_products!$B$2:$B$100105,0),N$1))</f>
        <v/>
      </c>
      <c r="O274" s="62"/>
      <c r="P274" s="63"/>
      <c r="Q274" s="64"/>
      <c r="R274" s="65" t="str">
        <f t="shared" si="45"/>
        <v/>
      </c>
      <c r="S274" s="66"/>
      <c r="T274" s="66"/>
      <c r="U274" s="66"/>
      <c r="V274" s="66"/>
      <c r="W274" s="66"/>
      <c r="X274" s="66"/>
      <c r="Y274" s="66"/>
      <c r="Z274" s="66"/>
      <c r="AA274" s="66"/>
      <c r="AB274" s="66"/>
      <c r="AC274" s="66"/>
      <c r="AD274" s="66"/>
      <c r="AE274" s="66"/>
      <c r="AF274" s="66"/>
      <c r="AG274" s="66"/>
      <c r="AH274" s="66"/>
      <c r="AI274" s="67"/>
    </row>
    <row r="275" ht="11.25" customHeight="1">
      <c r="A275" s="54" t="s">
        <v>341</v>
      </c>
      <c r="B275" s="54" t="s">
        <v>1867</v>
      </c>
      <c r="C275" s="55" t="s">
        <v>334</v>
      </c>
      <c r="D275" s="54" t="s">
        <v>1867</v>
      </c>
      <c r="E275" s="57"/>
      <c r="F275" s="60"/>
      <c r="G275" s="59">
        <v>325.0</v>
      </c>
      <c r="H275" s="60" t="str">
        <f t="array" ref="H275">IF(G275=0,0,IF(ISNA(MATCH($G275,Magento_products!$E$1:$E$1013,0))=TRUE,INDEX(Special_products!$A$1:$AL$748,MATCH($G275,Special_products!$E$1:$E$748,0),H$1),INDEX(Magento_products!$A$1:$AJ$1013,MATCH($G275,Magento_products!$E$1:$E$1013,0),H$1)))</f>
        <v>TFSPYROR</v>
      </c>
      <c r="I275" s="60" t="str">
        <f t="array" ref="I275">IF(G275=0,D275,IF(ISNA(MATCH($G275,Magento_products!$E$1:$E$1013,0))=TRUE,INDEX(Special_products!$A$1:$AL$748,MATCH($G275,Special_products!$E$1:$E$748,0),I$1),INDEX(Magento_products!$A$1:$AJ$1013,MATCH($G275,Magento_products!$E$1:$E$1013,0),I$1)))</f>
        <v>Spyro PVC (Regular)</v>
      </c>
      <c r="J275" s="60" t="str">
        <f t="array" ref="J275">IF(G275=0,0,IF(ISNA(MATCH($G275,Magento_products!$E$1:$E$1013,0))=TRUE,INDEX(Special_products!$A$1:$AL$748,MATCH($G275,Special_products!$E$1:$E$748,0),J$1),INDEX(Magento_products!$A$1:$AJ$1013,MATCH($G275,Magento_products!$E$1:$E$1013,0),J$1)))</f>
        <v>SPYROV</v>
      </c>
      <c r="K275" s="57" t="str">
        <f t="array" ref="K275">IF(ISNA(MATCH($J275,Group!$B$2:$B$100105,0))=TRUE,0,INDEX(Group!$A$2:$FZ$100105,MATCH($J275,Group!$B$2:$B$100105,0),K$1))</f>
        <v>Spyro PVC</v>
      </c>
      <c r="L275" s="60"/>
      <c r="M275" s="61"/>
      <c r="N275" s="62">
        <f t="array" ref="N275">IF(ISNA(MATCH($H275,Magento_products!$B$2:$B$100105,0))=TRUE,0,INDEX(Magento_products!$A$2:$FZ$100105,MATCH($H275,Magento_products!$B$2:$B$100105,0),N$1))</f>
        <v>43371</v>
      </c>
      <c r="O275" s="62"/>
      <c r="P275" s="63">
        <f t="array" ref="P275">IF(ISNA(MATCH($G275,Magento_products!$E$1:$E$1013,0))=TRUE,INDEX(Special_products!$A$1:$AL$748,MATCH($G275,Special_products!$E$1:$E$748,0),P$1),INDEX(Magento_products!$A$1:$AJ$1013,MATCH($G275,Magento_products!$E$1:$E$1013,0),P$1))</f>
        <v>99.99</v>
      </c>
      <c r="Q275" s="64"/>
      <c r="R275" s="65">
        <f t="shared" si="45"/>
        <v>99.99</v>
      </c>
      <c r="S275" s="66"/>
      <c r="T275" s="66"/>
      <c r="U275" s="66"/>
      <c r="V275" s="66"/>
      <c r="W275" s="66"/>
      <c r="X275" s="66"/>
      <c r="Y275" s="66"/>
      <c r="Z275" s="66"/>
      <c r="AA275" s="66"/>
      <c r="AB275" s="66"/>
      <c r="AC275" s="66"/>
      <c r="AD275" s="66"/>
      <c r="AE275" s="66"/>
      <c r="AF275" s="66"/>
      <c r="AG275" s="66"/>
      <c r="AH275" s="66"/>
      <c r="AI275" s="67"/>
    </row>
    <row r="276" ht="11.25" customHeight="1">
      <c r="A276" s="54" t="s">
        <v>341</v>
      </c>
      <c r="B276" s="54" t="s">
        <v>1867</v>
      </c>
      <c r="C276" s="55" t="s">
        <v>334</v>
      </c>
      <c r="D276" s="54" t="s">
        <v>1867</v>
      </c>
      <c r="E276" s="57"/>
      <c r="F276" s="60"/>
      <c r="G276" s="59">
        <v>1034.0</v>
      </c>
      <c r="H276" s="60" t="str">
        <f t="array" ref="H276">IF(G276=0,0,IF(ISNA(MATCH($G276,Magento_products!$E$1:$E$1013,0))=TRUE,INDEX(Special_products!$A$1:$AL$748,MATCH($G276,Special_products!$E$1:$E$748,0),H$1),INDEX(Magento_products!$A$1:$AJ$1013,MATCH($G276,Magento_products!$E$1:$E$1013,0),H$1)))</f>
        <v>TFSPYROCOL</v>
      </c>
      <c r="I276" s="60" t="str">
        <f t="array" ref="I276">IF(G276=0,D276,IF(ISNA(MATCH($G276,Magento_products!$E$1:$E$1013,0))=TRUE,INDEX(Special_products!$A$1:$AL$748,MATCH($G276,Special_products!$E$1:$E$748,0),I$1),INDEX(Magento_products!$A$1:$AJ$1013,MATCH($G276,Magento_products!$E$1:$E$1013,0),I$1)))</f>
        <v>Spyro PVC (Collectors)</v>
      </c>
      <c r="J276" s="60" t="str">
        <f t="array" ref="J276">IF(G276=0,0,IF(ISNA(MATCH($G276,Magento_products!$E$1:$E$1013,0))=TRUE,INDEX(Special_products!$A$1:$AL$748,MATCH($G276,Special_products!$E$1:$E$748,0),J$1),INDEX(Magento_products!$A$1:$AJ$1013,MATCH($G276,Magento_products!$E$1:$E$1013,0),J$1)))</f>
        <v>SPYROV</v>
      </c>
      <c r="K276" s="57" t="str">
        <f t="array" ref="K276">IF(ISNA(MATCH($J276,Group!$B$2:$B$100105,0))=TRUE,0,INDEX(Group!$A$2:$FZ$100105,MATCH($J276,Group!$B$2:$B$100105,0),K$1))</f>
        <v>Spyro PVC</v>
      </c>
      <c r="L276" s="60"/>
      <c r="M276" s="61"/>
      <c r="N276" s="62">
        <f t="array" ref="N276">IF(ISNA(MATCH($H276,Magento_products!$B$2:$B$100105,0))=TRUE,0,INDEX(Magento_products!$A$2:$FZ$100105,MATCH($H276,Magento_products!$B$2:$B$100105,0),N$1))</f>
        <v>0</v>
      </c>
      <c r="O276" s="62"/>
      <c r="P276" s="63">
        <f t="array" ref="P276">IF(ISNA(MATCH($G276,Magento_products!$E$1:$E$1013,0))=TRUE,INDEX(Special_products!$A$1:$AL$748,MATCH($G276,Special_products!$E$1:$E$748,0),P$1),INDEX(Magento_products!$A$1:$AJ$1013,MATCH($G276,Magento_products!$E$1:$E$1013,0),P$1))</f>
        <v>75</v>
      </c>
      <c r="Q276" s="64"/>
      <c r="R276" s="65">
        <f t="shared" si="45"/>
        <v>75</v>
      </c>
      <c r="S276" s="66"/>
      <c r="T276" s="66"/>
      <c r="U276" s="66"/>
      <c r="V276" s="66"/>
      <c r="W276" s="66"/>
      <c r="X276" s="66"/>
      <c r="Y276" s="66"/>
      <c r="Z276" s="66"/>
      <c r="AA276" s="66"/>
      <c r="AB276" s="66"/>
      <c r="AC276" s="66"/>
      <c r="AD276" s="66"/>
      <c r="AE276" s="66"/>
      <c r="AF276" s="66"/>
      <c r="AG276" s="66"/>
      <c r="AH276" s="66"/>
      <c r="AI276" s="67"/>
    </row>
    <row r="277" ht="11.25" customHeight="1">
      <c r="A277" s="54" t="s">
        <v>341</v>
      </c>
      <c r="B277" s="54" t="s">
        <v>1867</v>
      </c>
      <c r="C277" s="55" t="s">
        <v>334</v>
      </c>
      <c r="D277" s="54" t="s">
        <v>1867</v>
      </c>
      <c r="E277" s="57"/>
      <c r="F277" s="60"/>
      <c r="G277" s="59">
        <v>324.0</v>
      </c>
      <c r="H277" s="60" t="str">
        <f t="array" ref="H277">IF(G277=0,0,IF(ISNA(MATCH($G277,Magento_products!$E$1:$E$1013,0))=TRUE,INDEX(Special_products!$A$1:$AL$748,MATCH($G277,Special_products!$E$1:$E$748,0),H$1),INDEX(Magento_products!$A$1:$AJ$1013,MATCH($G277,Magento_products!$E$1:$E$1013,0),H$1)))</f>
        <v>TFSPYROEX</v>
      </c>
      <c r="I277" s="60" t="str">
        <f t="array" ref="I277">IF(G277=0,D277,IF(ISNA(MATCH($G277,Magento_products!$E$1:$E$1013,0))=TRUE,INDEX(Special_products!$A$1:$AL$748,MATCH($G277,Special_products!$E$1:$E$748,0),I$1),INDEX(Magento_products!$A$1:$AJ$1013,MATCH($G277,Magento_products!$E$1:$E$1013,0),I$1)))</f>
        <v>Spyro PVC (Exclusive)</v>
      </c>
      <c r="J277" s="60" t="str">
        <f t="array" ref="J277">IF(G277=0,0,IF(ISNA(MATCH($G277,Magento_products!$E$1:$E$1013,0))=TRUE,INDEX(Special_products!$A$1:$AL$748,MATCH($G277,Special_products!$E$1:$E$748,0),J$1),INDEX(Magento_products!$A$1:$AJ$1013,MATCH($G277,Magento_products!$E$1:$E$1013,0),J$1)))</f>
        <v>SPYROV</v>
      </c>
      <c r="K277" s="57" t="str">
        <f t="array" ref="K277">IF(ISNA(MATCH($J277,Group!$B$2:$B$100105,0))=TRUE,0,INDEX(Group!$A$2:$FZ$100105,MATCH($J277,Group!$B$2:$B$100105,0),K$1))</f>
        <v>Spyro PVC</v>
      </c>
      <c r="L277" s="60"/>
      <c r="M277" s="61"/>
      <c r="N277" s="62">
        <f t="array" ref="N277">IF(ISNA(MATCH($H277,Magento_products!$B$2:$B$100105,0))=TRUE,0,INDEX(Magento_products!$A$2:$FZ$100105,MATCH($H277,Magento_products!$B$2:$B$100105,0),N$1))</f>
        <v>43371</v>
      </c>
      <c r="O277" s="62"/>
      <c r="P277" s="63">
        <f t="array" ref="P277">IF(ISNA(MATCH($G277,Magento_products!$E$1:$E$1013,0))=TRUE,INDEX(Special_products!$A$1:$AL$748,MATCH($G277,Special_products!$E$1:$E$748,0),P$1),INDEX(Magento_products!$A$1:$AJ$1013,MATCH($G277,Magento_products!$E$1:$E$1013,0),P$1))</f>
        <v>99.99</v>
      </c>
      <c r="Q277" s="64"/>
      <c r="R277" s="65">
        <f t="shared" si="45"/>
        <v>99.99</v>
      </c>
      <c r="S277" s="66"/>
      <c r="T277" s="66"/>
      <c r="U277" s="66"/>
      <c r="V277" s="66"/>
      <c r="W277" s="66"/>
      <c r="X277" s="66"/>
      <c r="Y277" s="66"/>
      <c r="Z277" s="66"/>
      <c r="AA277" s="66"/>
      <c r="AB277" s="66"/>
      <c r="AC277" s="66"/>
      <c r="AD277" s="66"/>
      <c r="AE277" s="66"/>
      <c r="AF277" s="66"/>
      <c r="AG277" s="66"/>
      <c r="AH277" s="66"/>
      <c r="AI277" s="67"/>
    </row>
    <row r="278" ht="11.25" customHeight="1">
      <c r="A278" s="54"/>
      <c r="B278" s="54"/>
      <c r="C278" s="55"/>
      <c r="D278" s="54"/>
      <c r="E278" s="57"/>
      <c r="F278" s="60"/>
      <c r="G278" s="59"/>
      <c r="H278" s="60"/>
      <c r="I278" s="60"/>
      <c r="J278" s="60"/>
      <c r="K278" s="57"/>
      <c r="L278" s="60"/>
      <c r="M278" s="61"/>
      <c r="N278" s="62"/>
      <c r="O278" s="62"/>
      <c r="P278" s="63"/>
      <c r="Q278" s="64"/>
      <c r="R278" s="65"/>
      <c r="S278" s="66"/>
      <c r="T278" s="66"/>
      <c r="U278" s="66"/>
      <c r="V278" s="66"/>
      <c r="W278" s="66"/>
      <c r="X278" s="66"/>
      <c r="Y278" s="66"/>
      <c r="Z278" s="66"/>
      <c r="AA278" s="66"/>
      <c r="AB278" s="66"/>
      <c r="AC278" s="66"/>
      <c r="AD278" s="66"/>
      <c r="AE278" s="66"/>
      <c r="AF278" s="66"/>
      <c r="AG278" s="66"/>
      <c r="AH278" s="66"/>
      <c r="AI278" s="67"/>
    </row>
    <row r="279" ht="11.25" customHeight="1">
      <c r="A279" s="54" t="s">
        <v>341</v>
      </c>
      <c r="B279" s="54" t="s">
        <v>1867</v>
      </c>
      <c r="C279" s="55" t="s">
        <v>336</v>
      </c>
      <c r="D279" s="54" t="s">
        <v>1867</v>
      </c>
      <c r="E279" s="57"/>
      <c r="F279" s="60"/>
      <c r="G279" s="59">
        <v>212.0</v>
      </c>
      <c r="H279" s="60" t="str">
        <f t="array" ref="H279">IF(G279=0,0,IF(ISNA(MATCH($G279,Magento_products!$E$1:$E$1013,0))=TRUE,INDEX(Special_products!$A$1:$AL$748,MATCH($G279,Special_products!$E$1:$E$748,0),H$1),INDEX(Magento_products!$A$1:$AJ$1013,MATCH($G279,Magento_products!$E$1:$E$1013,0),H$1)))</f>
        <v>SPYROR</v>
      </c>
      <c r="I279" s="60" t="str">
        <f t="array" ref="I279">IF(G279=0,D279,IF(ISNA(MATCH($G279,Magento_products!$E$1:$E$1013,0))=TRUE,INDEX(Special_products!$A$1:$AL$748,MATCH($G279,Special_products!$E$1:$E$748,0),I$1),INDEX(Magento_products!$A$1:$AJ$1013,MATCH($G279,Magento_products!$E$1:$E$1013,0),I$1)))</f>
        <v>Spyro (Regular)</v>
      </c>
      <c r="J279" s="60" t="str">
        <f t="array" ref="J279">IF(G279=0,0,IF(ISNA(MATCH($G279,Magento_products!$E$1:$E$1013,0))=TRUE,INDEX(Special_products!$A$1:$AL$748,MATCH($G279,Special_products!$E$1:$E$748,0),J$1),INDEX(Magento_products!$A$1:$AJ$1013,MATCH($G279,Magento_products!$E$1:$E$1013,0),J$1)))</f>
        <v>SPYROR</v>
      </c>
      <c r="K279" s="57" t="str">
        <f t="array" ref="K279">IF(ISNA(MATCH($J279,Group!$B$2:$B$100105,0))=TRUE,0,INDEX(Group!$A$2:$FZ$100105,MATCH($J279,Group!$B$2:$B$100105,0),K$1))</f>
        <v>Spyro resin</v>
      </c>
      <c r="L279" s="60"/>
      <c r="M279" s="61"/>
      <c r="N279" s="62">
        <f t="array" ref="N279">IF(ISNA(MATCH($H279,Magento_products!$B$2:$B$100105,0))=TRUE,0,INDEX(Magento_products!$A$2:$FZ$100105,MATCH($H279,Magento_products!$B$2:$B$100105,0),N$1))</f>
        <v>42934</v>
      </c>
      <c r="O279" s="62"/>
      <c r="P279" s="63">
        <f t="array" ref="P279">IF(ISNA(MATCH($G279,Magento_products!$E$1:$E$1013,0))=TRUE,INDEX(Special_products!$A$1:$AL$748,MATCH($G279,Special_products!$E$1:$E$748,0),P$1),INDEX(Magento_products!$A$1:$AJ$1013,MATCH($G279,Magento_products!$E$1:$E$1013,0),P$1))</f>
        <v>324.99</v>
      </c>
      <c r="Q279" s="64"/>
      <c r="R279" s="65">
        <f t="shared" ref="R279:R280" si="46">IF(P279&gt;0,P279,Q279)</f>
        <v>324.99</v>
      </c>
      <c r="S279" s="66"/>
      <c r="T279" s="66"/>
      <c r="U279" s="66"/>
      <c r="V279" s="66"/>
      <c r="W279" s="66"/>
      <c r="X279" s="66"/>
      <c r="Y279" s="66"/>
      <c r="Z279" s="66"/>
      <c r="AA279" s="66"/>
      <c r="AB279" s="66"/>
      <c r="AC279" s="66"/>
      <c r="AD279" s="66"/>
      <c r="AE279" s="66"/>
      <c r="AF279" s="66"/>
      <c r="AG279" s="66"/>
      <c r="AH279" s="66"/>
      <c r="AI279" s="67"/>
    </row>
    <row r="280" ht="11.25" customHeight="1">
      <c r="A280" s="54" t="s">
        <v>341</v>
      </c>
      <c r="B280" s="54" t="s">
        <v>1867</v>
      </c>
      <c r="C280" s="55" t="s">
        <v>336</v>
      </c>
      <c r="D280" s="54" t="s">
        <v>1867</v>
      </c>
      <c r="E280" s="57"/>
      <c r="F280" s="60"/>
      <c r="G280" s="59">
        <v>213.0</v>
      </c>
      <c r="H280" s="60" t="str">
        <f t="array" ref="H280">IF(G280=0,0,IF(ISNA(MATCH($G280,Magento_products!$E$1:$E$1013,0))=TRUE,INDEX(Special_products!$A$1:$AL$748,MATCH($G280,Special_products!$E$1:$E$748,0),H$1),INDEX(Magento_products!$A$1:$AJ$1013,MATCH($G280,Magento_products!$E$1:$E$1013,0),H$1)))</f>
        <v>SPYROEX</v>
      </c>
      <c r="I280" s="60" t="str">
        <f t="array" ref="I280">IF(G280=0,D280,IF(ISNA(MATCH($G280,Magento_products!$E$1:$E$1013,0))=TRUE,INDEX(Special_products!$A$1:$AL$748,MATCH($G280,Special_products!$E$1:$E$748,0),I$1),INDEX(Magento_products!$A$1:$AJ$1013,MATCH($G280,Magento_products!$E$1:$E$1013,0),I$1)))</f>
        <v>Spyro (Exclusive)</v>
      </c>
      <c r="J280" s="60" t="str">
        <f t="array" ref="J280">IF(G280=0,0,IF(ISNA(MATCH($G280,Magento_products!$E$1:$E$1013,0))=TRUE,INDEX(Special_products!$A$1:$AL$748,MATCH($G280,Special_products!$E$1:$E$748,0),J$1),INDEX(Magento_products!$A$1:$AJ$1013,MATCH($G280,Magento_products!$E$1:$E$1013,0),J$1)))</f>
        <v>SPYROR</v>
      </c>
      <c r="K280" s="57" t="str">
        <f t="array" ref="K280">IF(ISNA(MATCH($J280,Group!$B$2:$B$100105,0))=TRUE,0,INDEX(Group!$A$2:$FZ$100105,MATCH($J280,Group!$B$2:$B$100105,0),K$1))</f>
        <v>Spyro resin</v>
      </c>
      <c r="L280" s="60"/>
      <c r="M280" s="61"/>
      <c r="N280" s="62">
        <f t="array" ref="N280">IF(ISNA(MATCH($H280,Magento_products!$B$2:$B$100105,0))=TRUE,0,INDEX(Magento_products!$A$2:$FZ$100105,MATCH($H280,Magento_products!$B$2:$B$100105,0),N$1))</f>
        <v>42934</v>
      </c>
      <c r="O280" s="62"/>
      <c r="P280" s="63">
        <f t="array" ref="P280">IF(ISNA(MATCH($G280,Magento_products!$E$1:$E$1013,0))=TRUE,INDEX(Special_products!$A$1:$AL$748,MATCH($G280,Special_products!$E$1:$E$748,0),P$1),INDEX(Magento_products!$A$1:$AJ$1013,MATCH($G280,Magento_products!$E$1:$E$1013,0),P$1))</f>
        <v>324.99</v>
      </c>
      <c r="Q280" s="64"/>
      <c r="R280" s="65">
        <f t="shared" si="46"/>
        <v>324.99</v>
      </c>
      <c r="S280" s="66"/>
      <c r="T280" s="66"/>
      <c r="U280" s="66"/>
      <c r="V280" s="66"/>
      <c r="W280" s="66"/>
      <c r="X280" s="66"/>
      <c r="Y280" s="66"/>
      <c r="Z280" s="66"/>
      <c r="AA280" s="66"/>
      <c r="AB280" s="66"/>
      <c r="AC280" s="66"/>
      <c r="AD280" s="66"/>
      <c r="AE280" s="66"/>
      <c r="AF280" s="66"/>
      <c r="AG280" s="66"/>
      <c r="AH280" s="66"/>
      <c r="AI280" s="67"/>
    </row>
    <row r="281" ht="11.25" customHeight="1">
      <c r="A281" s="54"/>
      <c r="B281" s="54"/>
      <c r="C281" s="55"/>
      <c r="D281" s="54"/>
      <c r="E281" s="57"/>
      <c r="F281" s="60"/>
      <c r="G281" s="59"/>
      <c r="H281" s="60"/>
      <c r="I281" s="60"/>
      <c r="J281" s="60"/>
      <c r="K281" s="57"/>
      <c r="L281" s="60"/>
      <c r="M281" s="61"/>
      <c r="N281" s="62"/>
      <c r="O281" s="62"/>
      <c r="P281" s="63"/>
      <c r="Q281" s="64"/>
      <c r="R281" s="65"/>
      <c r="S281" s="66"/>
      <c r="T281" s="66"/>
      <c r="U281" s="66"/>
      <c r="V281" s="66"/>
      <c r="W281" s="66"/>
      <c r="X281" s="66"/>
      <c r="Y281" s="66"/>
      <c r="Z281" s="66"/>
      <c r="AA281" s="66"/>
      <c r="AB281" s="66"/>
      <c r="AC281" s="66"/>
      <c r="AD281" s="66"/>
      <c r="AE281" s="66"/>
      <c r="AF281" s="66"/>
      <c r="AG281" s="66"/>
      <c r="AH281" s="66"/>
      <c r="AI281" s="67"/>
    </row>
    <row r="282" ht="11.25" customHeight="1">
      <c r="A282" s="54" t="s">
        <v>341</v>
      </c>
      <c r="B282" s="54" t="s">
        <v>1867</v>
      </c>
      <c r="C282" s="55" t="s">
        <v>336</v>
      </c>
      <c r="D282" s="54" t="s">
        <v>1867</v>
      </c>
      <c r="E282" s="57"/>
      <c r="F282" s="60"/>
      <c r="G282" s="59">
        <v>401.0</v>
      </c>
      <c r="H282" s="60" t="str">
        <f t="array" ref="H282">IF(G282=0,0,IF(ISNA(MATCH($G282,Magento_products!$E$1:$E$1013,0))=TRUE,INDEX(Special_products!$A$1:$AL$748,MATCH($G282,Special_products!$E$1:$E$748,0),H$1),INDEX(Magento_products!$A$1:$AJ$1013,MATCH($G282,Magento_products!$E$1:$E$1013,0),H$1)))</f>
        <v>SPYREEX</v>
      </c>
      <c r="I282" s="60" t="str">
        <f t="array" ref="I282">IF(G282=0,D282,IF(ISNA(MATCH($G282,Magento_products!$E$1:$E$1013,0))=TRUE,INDEX(Special_products!$A$1:$AL$748,MATCH($G282,Special_products!$E$1:$E$748,0),I$1),INDEX(Magento_products!$A$1:$AJ$1013,MATCH($G282,Magento_products!$E$1:$E$1013,0),I$1)))</f>
        <v>Spyro™ Reignited – Spyro™ Exclusive Edition</v>
      </c>
      <c r="J282" s="60" t="str">
        <f t="array" ref="J282">IF(G282=0,0,IF(ISNA(MATCH($G282,Magento_products!$E$1:$E$1013,0))=TRUE,INDEX(Special_products!$A$1:$AL$748,MATCH($G282,Special_products!$E$1:$E$748,0),J$1),INDEX(Magento_products!$A$1:$AJ$1013,MATCH($G282,Magento_products!$E$1:$E$1013,0),J$1)))</f>
        <v>SPYR</v>
      </c>
      <c r="K282" s="57" t="str">
        <f t="array" ref="K282">IF(ISNA(MATCH($J282,Group!$B$2:$B$100105,0))=TRUE,0,INDEX(Group!$A$2:$FZ$100105,MATCH($J282,Group!$B$2:$B$100105,0),K$1))</f>
        <v>Spyro Reignited</v>
      </c>
      <c r="L282" s="60"/>
      <c r="M282" s="61"/>
      <c r="N282" s="62">
        <f t="array" ref="N282">IF(ISNA(MATCH($H282,Magento_products!$B$2:$B$100105,0))=TRUE,0,INDEX(Magento_products!$A$2:$FZ$100105,MATCH($H282,Magento_products!$B$2:$B$100105,0),N$1))</f>
        <v>43679</v>
      </c>
      <c r="O282" s="62"/>
      <c r="P282" s="63">
        <f t="array" ref="P282">IF(ISNA(MATCH($G282,Magento_products!$E$1:$E$1013,0))=TRUE,INDEX(Special_products!$A$1:$AL$748,MATCH($G282,Special_products!$E$1:$E$748,0),P$1),INDEX(Magento_products!$A$1:$AJ$1013,MATCH($G282,Magento_products!$E$1:$E$1013,0),P$1))</f>
        <v>424.99</v>
      </c>
      <c r="Q282" s="64"/>
      <c r="R282" s="65">
        <f t="shared" ref="R282:R306" si="47">IF(P282&gt;0,P282,Q282)</f>
        <v>424.99</v>
      </c>
      <c r="S282" s="66"/>
      <c r="T282" s="66"/>
      <c r="U282" s="66"/>
      <c r="V282" s="66"/>
      <c r="W282" s="66"/>
      <c r="X282" s="66"/>
      <c r="Y282" s="66"/>
      <c r="Z282" s="66"/>
      <c r="AA282" s="66"/>
      <c r="AB282" s="66"/>
      <c r="AC282" s="66"/>
      <c r="AD282" s="66"/>
      <c r="AE282" s="66"/>
      <c r="AF282" s="66"/>
      <c r="AG282" s="66"/>
      <c r="AH282" s="66"/>
      <c r="AI282" s="67"/>
    </row>
    <row r="283" ht="11.25" customHeight="1">
      <c r="A283" s="54" t="s">
        <v>341</v>
      </c>
      <c r="B283" s="54" t="s">
        <v>1867</v>
      </c>
      <c r="C283" s="55" t="s">
        <v>336</v>
      </c>
      <c r="D283" s="54" t="s">
        <v>1867</v>
      </c>
      <c r="E283" s="57"/>
      <c r="F283" s="60"/>
      <c r="G283" s="59">
        <v>400.0</v>
      </c>
      <c r="H283" s="60" t="str">
        <f t="array" ref="H283">IF(G283=0,0,IF(ISNA(MATCH($G283,Magento_products!$E$1:$E$1013,0))=TRUE,INDEX(Special_products!$A$1:$AL$748,MATCH($G283,Special_products!$E$1:$E$748,0),H$1),INDEX(Magento_products!$A$1:$AJ$1013,MATCH($G283,Magento_products!$E$1:$E$1013,0),H$1)))</f>
        <v>SPYREST</v>
      </c>
      <c r="I283" s="60" t="str">
        <f t="array" ref="I283">IF(G283=0,D283,IF(ISNA(MATCH($G283,Magento_products!$E$1:$E$1013,0))=TRUE,INDEX(Special_products!$A$1:$AL$748,MATCH($G283,Special_products!$E$1:$E$748,0),I$1),INDEX(Magento_products!$A$1:$AJ$1013,MATCH($G283,Magento_products!$E$1:$E$1013,0),I$1)))</f>
        <v>Spyro™ Reignited – Spyro™ Standard Edition</v>
      </c>
      <c r="J283" s="60" t="str">
        <f t="array" ref="J283">IF(G283=0,0,IF(ISNA(MATCH($G283,Magento_products!$E$1:$E$1013,0))=TRUE,INDEX(Special_products!$A$1:$AL$748,MATCH($G283,Special_products!$E$1:$E$748,0),J$1),INDEX(Magento_products!$A$1:$AJ$1013,MATCH($G283,Magento_products!$E$1:$E$1013,0),J$1)))</f>
        <v>SPYR</v>
      </c>
      <c r="K283" s="57" t="str">
        <f t="array" ref="K283">IF(ISNA(MATCH($J283,Group!$B$2:$B$100105,0))=TRUE,0,INDEX(Group!$A$2:$FZ$100105,MATCH($J283,Group!$B$2:$B$100105,0),K$1))</f>
        <v>Spyro Reignited</v>
      </c>
      <c r="L283" s="60"/>
      <c r="M283" s="61"/>
      <c r="N283" s="62">
        <f t="array" ref="N283">IF(ISNA(MATCH($H283,Magento_products!$B$2:$B$100105,0))=TRUE,0,INDEX(Magento_products!$A$2:$FZ$100105,MATCH($H283,Magento_products!$B$2:$B$100105,0),N$1))</f>
        <v>43679</v>
      </c>
      <c r="O283" s="62"/>
      <c r="P283" s="63">
        <f t="array" ref="P283">IF(ISNA(MATCH($G283,Magento_products!$E$1:$E$1013,0))=TRUE,INDEX(Special_products!$A$1:$AL$748,MATCH($G283,Special_products!$E$1:$E$748,0),P$1),INDEX(Magento_products!$A$1:$AJ$1013,MATCH($G283,Magento_products!$E$1:$E$1013,0),P$1))</f>
        <v>424.99</v>
      </c>
      <c r="Q283" s="64"/>
      <c r="R283" s="65">
        <f t="shared" si="47"/>
        <v>424.99</v>
      </c>
      <c r="S283" s="66"/>
      <c r="T283" s="66"/>
      <c r="U283" s="66"/>
      <c r="V283" s="66"/>
      <c r="W283" s="66"/>
      <c r="X283" s="66"/>
      <c r="Y283" s="66"/>
      <c r="Z283" s="66"/>
      <c r="AA283" s="66"/>
      <c r="AB283" s="66"/>
      <c r="AC283" s="66"/>
      <c r="AD283" s="66"/>
      <c r="AE283" s="66"/>
      <c r="AF283" s="66"/>
      <c r="AG283" s="66"/>
      <c r="AH283" s="66"/>
      <c r="AI283" s="67"/>
    </row>
    <row r="284" ht="11.25" customHeight="1">
      <c r="A284" s="54"/>
      <c r="B284" s="54"/>
      <c r="C284" s="55"/>
      <c r="D284" s="54"/>
      <c r="E284" s="57"/>
      <c r="F284" s="60"/>
      <c r="G284" s="59">
        <v>0.0</v>
      </c>
      <c r="H284" s="60">
        <f t="array" ref="H284">IF(G284=0,0,IF(ISNA(MATCH($G284,Magento_products!$E$1:$E$1013,0))=TRUE,INDEX(Special_products!$A$1:$AL$748,MATCH($G284,Special_products!$E$1:$E$748,0),H$1),INDEX(Magento_products!$A$1:$AJ$1013,MATCH($G284,Magento_products!$E$1:$E$1013,0),H$1)))</f>
        <v>0</v>
      </c>
      <c r="I284" s="60" t="str">
        <f t="array" ref="I284">IF(G284=0,D284,IF(ISNA(MATCH($G284,Magento_products!$E$1:$E$1013,0))=TRUE,INDEX(Special_products!$A$1:$AL$748,MATCH($G284,Special_products!$E$1:$E$748,0),I$1),INDEX(Magento_products!$A$1:$AJ$1013,MATCH($G284,Magento_products!$E$1:$E$1013,0),I$1)))</f>
        <v/>
      </c>
      <c r="J284" s="60">
        <f t="array" ref="J284">IF(G284=0,0,IF(ISNA(MATCH($G284,Magento_products!$E$1:$E$1013,0))=TRUE,INDEX(Special_products!$A$1:$AL$748,MATCH($G284,Special_products!$E$1:$E$748,0),J$1),INDEX(Magento_products!$A$1:$AJ$1013,MATCH($G284,Magento_products!$E$1:$E$1013,0),J$1)))</f>
        <v>0</v>
      </c>
      <c r="K284" s="57">
        <f t="array" ref="K284">IF(ISNA(MATCH($J284,Group!$B$2:$B$100105,0))=TRUE,0,INDEX(Group!$A$2:$FZ$100105,MATCH($J284,Group!$B$2:$B$100105,0),K$1))</f>
        <v>0</v>
      </c>
      <c r="L284" s="60"/>
      <c r="M284" s="61"/>
      <c r="N284" s="62" t="str">
        <f t="array" ref="N284">IF(ISNA(MATCH($H284,Magento_products!$B$2:$B$100105,0))=TRUE,0,INDEX(Magento_products!$A$2:$FZ$100105,MATCH($H284,Magento_products!$B$2:$B$100105,0),N$1))</f>
        <v/>
      </c>
      <c r="O284" s="62"/>
      <c r="P284" s="63"/>
      <c r="Q284" s="64"/>
      <c r="R284" s="65" t="str">
        <f t="shared" si="47"/>
        <v/>
      </c>
      <c r="S284" s="66"/>
      <c r="T284" s="66"/>
      <c r="U284" s="66"/>
      <c r="V284" s="66"/>
      <c r="W284" s="66"/>
      <c r="X284" s="66"/>
      <c r="Y284" s="66"/>
      <c r="Z284" s="66"/>
      <c r="AA284" s="66"/>
      <c r="AB284" s="66"/>
      <c r="AC284" s="66"/>
      <c r="AD284" s="66"/>
      <c r="AE284" s="66"/>
      <c r="AF284" s="66"/>
      <c r="AG284" s="66"/>
      <c r="AH284" s="66"/>
      <c r="AI284" s="67"/>
    </row>
    <row r="285" ht="11.25" customHeight="1">
      <c r="A285" s="54" t="s">
        <v>341</v>
      </c>
      <c r="B285" s="54" t="s">
        <v>1868</v>
      </c>
      <c r="C285" s="55" t="s">
        <v>334</v>
      </c>
      <c r="D285" s="54" t="s">
        <v>1869</v>
      </c>
      <c r="E285" s="57"/>
      <c r="F285" s="60"/>
      <c r="G285" s="59">
        <v>1028.0</v>
      </c>
      <c r="H285" s="60" t="str">
        <f t="array" ref="H285">IF(G285=0,0,IF(ISNA(MATCH($G285,Magento_products!$E$1:$E$1013,0))=TRUE,INDEX(Special_products!$A$1:$AL$748,MATCH($G285,Special_products!$E$1:$E$748,0),H$1),INDEX(Magento_products!$A$1:$AJ$1013,MATCH($G285,Magento_products!$E$1:$E$1013,0),H$1)))</f>
        <v>CRASHBT</v>
      </c>
      <c r="I285" s="60" t="str">
        <f t="array" ref="I285">IF(G285=0,D285,IF(ISNA(MATCH($G285,Magento_products!$E$1:$E$1013,0))=TRUE,INDEX(Special_products!$A$1:$AL$748,MATCH($G285,Special_products!$E$1:$E$748,0),I$1),INDEX(Magento_products!$A$1:$AJ$1013,MATCH($G285,Magento_products!$E$1:$E$1013,0),I$1)))</f>
        <v>Crash Bandicoot PVC (Regular)</v>
      </c>
      <c r="J285" s="60" t="str">
        <f t="array" ref="J285">IF(G285=0,0,IF(ISNA(MATCH($G285,Magento_products!$E$1:$E$1013,0))=TRUE,INDEX(Special_products!$A$1:$AL$748,MATCH($G285,Special_products!$E$1:$E$748,0),J$1),INDEX(Magento_products!$A$1:$AJ$1013,MATCH($G285,Magento_products!$E$1:$E$1013,0),J$1)))</f>
        <v>CRASHV</v>
      </c>
      <c r="K285" s="57" t="str">
        <f t="array" ref="K285">IF(ISNA(MATCH($J285,Group!$B$2:$B$100105,0))=TRUE,0,INDEX(Group!$A$2:$FZ$100105,MATCH($J285,Group!$B$2:$B$100105,0),K$1))</f>
        <v>Crash PVC</v>
      </c>
      <c r="L285" s="60"/>
      <c r="M285" s="61"/>
      <c r="N285" s="62">
        <f t="array" ref="N285">IF(ISNA(MATCH($H285,Magento_products!$B$2:$B$100105,0))=TRUE,0,INDEX(Magento_products!$A$2:$FZ$100105,MATCH($H285,Magento_products!$B$2:$B$100105,0),N$1))</f>
        <v>0</v>
      </c>
      <c r="O285" s="62"/>
      <c r="P285" s="63">
        <f t="array" ref="P285">IF(ISNA(MATCH($G285,Magento_products!$E$1:$E$1013,0))=TRUE,INDEX(Special_products!$A$1:$AL$748,MATCH($G285,Special_products!$E$1:$E$748,0),P$1),INDEX(Magento_products!$A$1:$AJ$1013,MATCH($G285,Magento_products!$E$1:$E$1013,0),P$1))</f>
        <v>75</v>
      </c>
      <c r="Q285" s="64">
        <v>59.95</v>
      </c>
      <c r="R285" s="65">
        <f t="shared" si="47"/>
        <v>75</v>
      </c>
      <c r="S285" s="66"/>
      <c r="T285" s="66"/>
      <c r="U285" s="66"/>
      <c r="V285" s="66"/>
      <c r="W285" s="66"/>
      <c r="X285" s="66"/>
      <c r="Y285" s="66"/>
      <c r="Z285" s="66"/>
      <c r="AA285" s="66"/>
      <c r="AB285" s="66"/>
      <c r="AC285" s="66"/>
      <c r="AD285" s="66"/>
      <c r="AE285" s="66"/>
      <c r="AF285" s="66"/>
      <c r="AG285" s="66"/>
      <c r="AH285" s="66"/>
      <c r="AI285" s="67"/>
    </row>
    <row r="286" ht="11.25" customHeight="1">
      <c r="A286" s="54" t="s">
        <v>341</v>
      </c>
      <c r="B286" s="54" t="s">
        <v>1868</v>
      </c>
      <c r="C286" s="55" t="s">
        <v>334</v>
      </c>
      <c r="D286" s="54" t="s">
        <v>1869</v>
      </c>
      <c r="E286" s="57"/>
      <c r="F286" s="60"/>
      <c r="G286" s="59">
        <v>208.0</v>
      </c>
      <c r="H286" s="60" t="str">
        <f t="array" ref="H286">IF(G286=0,0,IF(ISNA(MATCH($G286,Magento_products!$E$1:$E$1013,0))=TRUE,INDEX(Special_products!$A$1:$AL$748,MATCH($G286,Special_products!$E$1:$E$748,0),H$1),INDEX(Magento_products!$A$1:$AJ$1013,MATCH($G286,Magento_products!$E$1:$E$1013,0),H$1)))</f>
        <v>CRASHBTX</v>
      </c>
      <c r="I286" s="60" t="str">
        <f t="array" ref="I286">IF(G286=0,D286,IF(ISNA(MATCH($G286,Magento_products!$E$1:$E$1013,0))=TRUE,INDEX(Special_products!$A$1:$AL$748,MATCH($G286,Special_products!$E$1:$E$748,0),I$1),INDEX(Magento_products!$A$1:$AJ$1013,MATCH($G286,Magento_products!$E$1:$E$1013,0),I$1)))</f>
        <v>Crash Bandicoot PVC (Exclusive)</v>
      </c>
      <c r="J286" s="60" t="str">
        <f t="array" ref="J286">IF(G286=0,0,IF(ISNA(MATCH($G286,Magento_products!$E$1:$E$1013,0))=TRUE,INDEX(Special_products!$A$1:$AL$748,MATCH($G286,Special_products!$E$1:$E$748,0),J$1),INDEX(Magento_products!$A$1:$AJ$1013,MATCH($G286,Magento_products!$E$1:$E$1013,0),J$1)))</f>
        <v>CRASHV</v>
      </c>
      <c r="K286" s="57" t="str">
        <f t="array" ref="K286">IF(ISNA(MATCH($J286,Group!$B$2:$B$100105,0))=TRUE,0,INDEX(Group!$A$2:$FZ$100105,MATCH($J286,Group!$B$2:$B$100105,0),K$1))</f>
        <v>Crash PVC</v>
      </c>
      <c r="L286" s="60"/>
      <c r="M286" s="61"/>
      <c r="N286" s="62">
        <f t="array" ref="N286">IF(ISNA(MATCH($H286,Magento_products!$B$2:$B$100105,0))=TRUE,0,INDEX(Magento_products!$A$2:$FZ$100105,MATCH($H286,Magento_products!$B$2:$B$100105,0),N$1))</f>
        <v>42913</v>
      </c>
      <c r="O286" s="62"/>
      <c r="P286" s="63">
        <f t="array" ref="P286">IF(ISNA(MATCH($G286,Magento_products!$E$1:$E$1013,0))=TRUE,INDEX(Special_products!$A$1:$AL$748,MATCH($G286,Special_products!$E$1:$E$748,0),P$1),INDEX(Magento_products!$A$1:$AJ$1013,MATCH($G286,Magento_products!$E$1:$E$1013,0),P$1))</f>
        <v>89.99</v>
      </c>
      <c r="Q286" s="64"/>
      <c r="R286" s="65">
        <f t="shared" si="47"/>
        <v>89.99</v>
      </c>
      <c r="S286" s="66"/>
      <c r="T286" s="66"/>
      <c r="U286" s="66"/>
      <c r="V286" s="66"/>
      <c r="W286" s="66"/>
      <c r="X286" s="66"/>
      <c r="Y286" s="66"/>
      <c r="Z286" s="66"/>
      <c r="AA286" s="66"/>
      <c r="AB286" s="66"/>
      <c r="AC286" s="66"/>
      <c r="AD286" s="66"/>
      <c r="AE286" s="66"/>
      <c r="AF286" s="66"/>
      <c r="AG286" s="66"/>
      <c r="AH286" s="66"/>
      <c r="AI286" s="67"/>
    </row>
    <row r="287" ht="11.25" customHeight="1">
      <c r="A287" s="54" t="s">
        <v>341</v>
      </c>
      <c r="B287" s="54" t="s">
        <v>1868</v>
      </c>
      <c r="C287" s="55" t="s">
        <v>336</v>
      </c>
      <c r="D287" s="54" t="s">
        <v>1869</v>
      </c>
      <c r="E287" s="57"/>
      <c r="F287" s="58"/>
      <c r="G287" s="59">
        <v>247.0</v>
      </c>
      <c r="H287" s="60" t="str">
        <f t="array" ref="H287">IF(G287=0,0,IF(ISNA(MATCH($G287,Magento_products!$E$1:$E$1013,0))=TRUE,INDEX(Special_products!$A$1:$AL$748,MATCH($G287,Special_products!$E$1:$E$748,0),H$1),INDEX(Magento_products!$A$1:$AJ$1013,MATCH($G287,Magento_products!$E$1:$E$1013,0),H$1)))</f>
        <v>CRASHBR</v>
      </c>
      <c r="I287" s="60" t="str">
        <f t="array" ref="I287">IF(G287=0,D287,IF(ISNA(MATCH($G287,Magento_products!$E$1:$E$1013,0))=TRUE,INDEX(Special_products!$A$1:$AL$748,MATCH($G287,Special_products!$E$1:$E$748,0),I$1),INDEX(Magento_products!$A$1:$AJ$1013,MATCH($G287,Magento_products!$E$1:$E$1013,0),I$1)))</f>
        <v>Crash Bandicoot (Regular)</v>
      </c>
      <c r="J287" s="60" t="str">
        <f t="array" ref="J287">IF(G287=0,0,IF(ISNA(MATCH($G287,Magento_products!$E$1:$E$1013,0))=TRUE,INDEX(Special_products!$A$1:$AL$748,MATCH($G287,Special_products!$E$1:$E$748,0),J$1),INDEX(Magento_products!$A$1:$AJ$1013,MATCH($G287,Magento_products!$E$1:$E$1013,0),J$1)))</f>
        <v>CRASHR</v>
      </c>
      <c r="K287" s="57" t="str">
        <f t="array" ref="K287">IF(ISNA(MATCH($J287,Group!$B$2:$B$100105,0))=TRUE,0,INDEX(Group!$A$2:$FZ$100105,MATCH($J287,Group!$B$2:$B$100105,0),K$1))</f>
        <v>Crash resin</v>
      </c>
      <c r="L287" s="60"/>
      <c r="M287" s="61"/>
      <c r="N287" s="62">
        <f t="array" ref="N287">IF(ISNA(MATCH($H287,Magento_products!$B$2:$B$100105,0))=TRUE,0,INDEX(Magento_products!$A$2:$FZ$100105,MATCH($H287,Magento_products!$B$2:$B$100105,0),N$1))</f>
        <v>43182</v>
      </c>
      <c r="O287" s="62"/>
      <c r="P287" s="63">
        <f t="array" ref="P287">IF(ISNA(MATCH($G287,Magento_products!$E$1:$E$1013,0))=TRUE,INDEX(Special_products!$A$1:$AL$748,MATCH($G287,Special_products!$E$1:$E$748,0),P$1),INDEX(Magento_products!$A$1:$AJ$1013,MATCH($G287,Magento_products!$E$1:$E$1013,0),P$1))</f>
        <v>374.99</v>
      </c>
      <c r="Q287" s="64"/>
      <c r="R287" s="65">
        <f t="shared" si="47"/>
        <v>374.99</v>
      </c>
      <c r="S287" s="66"/>
      <c r="T287" s="66"/>
      <c r="U287" s="66"/>
      <c r="V287" s="66"/>
      <c r="W287" s="66"/>
      <c r="X287" s="66"/>
      <c r="Y287" s="66"/>
      <c r="Z287" s="66"/>
      <c r="AA287" s="66"/>
      <c r="AB287" s="66"/>
      <c r="AC287" s="66"/>
      <c r="AD287" s="66"/>
      <c r="AE287" s="66"/>
      <c r="AF287" s="66"/>
      <c r="AG287" s="66"/>
      <c r="AH287" s="66"/>
      <c r="AI287" s="67"/>
    </row>
    <row r="288" ht="11.25" customHeight="1">
      <c r="A288" s="54" t="s">
        <v>341</v>
      </c>
      <c r="B288" s="54" t="s">
        <v>1868</v>
      </c>
      <c r="C288" s="55" t="s">
        <v>336</v>
      </c>
      <c r="D288" s="54" t="s">
        <v>1869</v>
      </c>
      <c r="E288" s="57"/>
      <c r="F288" s="58"/>
      <c r="G288" s="59">
        <v>248.0</v>
      </c>
      <c r="H288" s="60" t="str">
        <f t="array" ref="H288">IF(G288=0,0,IF(ISNA(MATCH($G288,Magento_products!$E$1:$E$1013,0))=TRUE,INDEX(Special_products!$A$1:$AL$748,MATCH($G288,Special_products!$E$1:$E$748,0),H$1),INDEX(Magento_products!$A$1:$AJ$1013,MATCH($G288,Magento_products!$E$1:$E$1013,0),H$1)))</f>
        <v>CRASHBRX</v>
      </c>
      <c r="I288" s="60" t="str">
        <f t="array" ref="I288">IF(G288=0,D288,IF(ISNA(MATCH($G288,Magento_products!$E$1:$E$1013,0))=TRUE,INDEX(Special_products!$A$1:$AL$748,MATCH($G288,Special_products!$E$1:$E$748,0),I$1),INDEX(Magento_products!$A$1:$AJ$1013,MATCH($G288,Magento_products!$E$1:$E$1013,0),I$1)))</f>
        <v>Crash Bandicoot (Exclusive)</v>
      </c>
      <c r="J288" s="60" t="str">
        <f t="array" ref="J288">IF(G288=0,0,IF(ISNA(MATCH($G288,Magento_products!$E$1:$E$1013,0))=TRUE,INDEX(Special_products!$A$1:$AL$748,MATCH($G288,Special_products!$E$1:$E$748,0),J$1),INDEX(Magento_products!$A$1:$AJ$1013,MATCH($G288,Magento_products!$E$1:$E$1013,0),J$1)))</f>
        <v>CRASHR</v>
      </c>
      <c r="K288" s="57" t="str">
        <f t="array" ref="K288">IF(ISNA(MATCH($J288,Group!$B$2:$B$100105,0))=TRUE,0,INDEX(Group!$A$2:$FZ$100105,MATCH($J288,Group!$B$2:$B$100105,0),K$1))</f>
        <v>Crash resin</v>
      </c>
      <c r="L288" s="60"/>
      <c r="M288" s="61"/>
      <c r="N288" s="62">
        <f t="array" ref="N288">IF(ISNA(MATCH($H288,Magento_products!$B$2:$B$100105,0))=TRUE,0,INDEX(Magento_products!$A$2:$FZ$100105,MATCH($H288,Magento_products!$B$2:$B$100105,0),N$1))</f>
        <v>43182</v>
      </c>
      <c r="O288" s="62"/>
      <c r="P288" s="63">
        <f t="array" ref="P288">IF(ISNA(MATCH($G288,Magento_products!$E$1:$E$1013,0))=TRUE,INDEX(Special_products!$A$1:$AL$748,MATCH($G288,Special_products!$E$1:$E$748,0),P$1),INDEX(Magento_products!$A$1:$AJ$1013,MATCH($G288,Magento_products!$E$1:$E$1013,0),P$1))</f>
        <v>374.99</v>
      </c>
      <c r="Q288" s="64"/>
      <c r="R288" s="65">
        <f t="shared" si="47"/>
        <v>374.99</v>
      </c>
      <c r="S288" s="66"/>
      <c r="T288" s="66"/>
      <c r="U288" s="66"/>
      <c r="V288" s="66"/>
      <c r="W288" s="66"/>
      <c r="X288" s="66"/>
      <c r="Y288" s="66"/>
      <c r="Z288" s="66"/>
      <c r="AA288" s="66"/>
      <c r="AB288" s="66"/>
      <c r="AC288" s="66"/>
      <c r="AD288" s="66"/>
      <c r="AE288" s="66"/>
      <c r="AF288" s="66"/>
      <c r="AG288" s="66"/>
      <c r="AH288" s="66"/>
      <c r="AI288" s="67"/>
    </row>
    <row r="289" ht="11.25" customHeight="1">
      <c r="A289" s="54"/>
      <c r="B289" s="54"/>
      <c r="C289" s="55"/>
      <c r="D289" s="54"/>
      <c r="E289" s="57"/>
      <c r="F289" s="60"/>
      <c r="G289" s="59">
        <v>0.0</v>
      </c>
      <c r="H289" s="60">
        <f t="array" ref="H289">IF(G289=0,0,IF(ISNA(MATCH($G289,Magento_products!$E$1:$E$1013,0))=TRUE,INDEX(Special_products!$A$1:$AL$748,MATCH($G289,Special_products!$E$1:$E$748,0),H$1),INDEX(Magento_products!$A$1:$AJ$1013,MATCH($G289,Magento_products!$E$1:$E$1013,0),H$1)))</f>
        <v>0</v>
      </c>
      <c r="I289" s="60" t="str">
        <f t="array" ref="I289">IF(G289=0,D289,IF(ISNA(MATCH($G289,Magento_products!$E$1:$E$1013,0))=TRUE,INDEX(Special_products!$A$1:$AL$748,MATCH($G289,Special_products!$E$1:$E$748,0),I$1),INDEX(Magento_products!$A$1:$AJ$1013,MATCH($G289,Magento_products!$E$1:$E$1013,0),I$1)))</f>
        <v/>
      </c>
      <c r="J289" s="60">
        <f t="array" ref="J289">IF(G289=0,0,IF(ISNA(MATCH($G289,Magento_products!$E$1:$E$1013,0))=TRUE,INDEX(Special_products!$A$1:$AL$748,MATCH($G289,Special_products!$E$1:$E$748,0),J$1),INDEX(Magento_products!$A$1:$AJ$1013,MATCH($G289,Magento_products!$E$1:$E$1013,0),J$1)))</f>
        <v>0</v>
      </c>
      <c r="K289" s="57">
        <f t="array" ref="K289">IF(ISNA(MATCH($J289,Group!$B$2:$B$100105,0))=TRUE,0,INDEX(Group!$A$2:$FZ$100105,MATCH($J289,Group!$B$2:$B$100105,0),K$1))</f>
        <v>0</v>
      </c>
      <c r="L289" s="60"/>
      <c r="M289" s="61"/>
      <c r="N289" s="62" t="str">
        <f t="array" ref="N289">IF(ISNA(MATCH($H289,Magento_products!$B$2:$B$100105,0))=TRUE,0,INDEX(Magento_products!$A$2:$FZ$100105,MATCH($H289,Magento_products!$B$2:$B$100105,0),N$1))</f>
        <v/>
      </c>
      <c r="O289" s="62"/>
      <c r="P289" s="63"/>
      <c r="Q289" s="64"/>
      <c r="R289" s="65" t="str">
        <f t="shared" si="47"/>
        <v/>
      </c>
      <c r="S289" s="66"/>
      <c r="T289" s="66"/>
      <c r="U289" s="66"/>
      <c r="V289" s="66"/>
      <c r="W289" s="66"/>
      <c r="X289" s="66"/>
      <c r="Y289" s="66"/>
      <c r="Z289" s="66"/>
      <c r="AA289" s="66"/>
      <c r="AB289" s="66"/>
      <c r="AC289" s="66"/>
      <c r="AD289" s="66"/>
      <c r="AE289" s="66"/>
      <c r="AF289" s="66"/>
      <c r="AG289" s="66"/>
      <c r="AH289" s="66"/>
      <c r="AI289" s="67"/>
    </row>
    <row r="290" ht="11.25" customHeight="1">
      <c r="A290" s="54" t="s">
        <v>341</v>
      </c>
      <c r="B290" s="54" t="s">
        <v>1868</v>
      </c>
      <c r="C290" s="55" t="s">
        <v>336</v>
      </c>
      <c r="D290" s="54" t="s">
        <v>1870</v>
      </c>
      <c r="E290" s="57"/>
      <c r="F290" s="60"/>
      <c r="G290" s="59">
        <v>231.0</v>
      </c>
      <c r="H290" s="60" t="str">
        <f t="array" ref="H290">IF(G290=0,0,IF(ISNA(MATCH($G290,Magento_products!$E$1:$E$1013,0))=TRUE,INDEX(Special_products!$A$1:$AL$748,MATCH($G290,Special_products!$E$1:$E$748,0),H$1),INDEX(Magento_products!$A$1:$AJ$1013,MATCH($G290,Magento_products!$E$1:$E$1013,0),H$1)))</f>
        <v>LSAKU</v>
      </c>
      <c r="I290" s="60" t="str">
        <f t="array" ref="I290">IF(G290=0,D290,IF(ISNA(MATCH($G290,Magento_products!$E$1:$E$1013,0))=TRUE,INDEX(Special_products!$A$1:$AL$748,MATCH($G290,Special_products!$E$1:$E$748,0),I$1),INDEX(Magento_products!$A$1:$AJ$1013,MATCH($G290,Magento_products!$E$1:$E$1013,0),I$1)))</f>
        <v>Aku Aku Mask (Regular)</v>
      </c>
      <c r="J290" s="60" t="str">
        <f t="array" ref="J290">IF(G290=0,0,IF(ISNA(MATCH($G290,Magento_products!$E$1:$E$1013,0))=TRUE,INDEX(Special_products!$A$1:$AL$748,MATCH($G290,Special_products!$E$1:$E$748,0),J$1),INDEX(Magento_products!$A$1:$AJ$1013,MATCH($G290,Magento_products!$E$1:$E$1013,0),J$1)))</f>
        <v>LSAKU</v>
      </c>
      <c r="K290" s="57" t="str">
        <f t="array" ref="K290">IF(ISNA(MATCH($J290,Group!$B$2:$B$100105,0))=TRUE,0,INDEX(Group!$A$2:$FZ$100105,MATCH($J290,Group!$B$2:$B$100105,0),K$1))</f>
        <v>Aku Aku mask</v>
      </c>
      <c r="L290" s="60"/>
      <c r="M290" s="61"/>
      <c r="N290" s="62">
        <f t="array" ref="N290">IF(ISNA(MATCH($H290,Magento_products!$B$2:$B$100105,0))=TRUE,0,INDEX(Magento_products!$A$2:$FZ$100105,MATCH($H290,Magento_products!$B$2:$B$100105,0),N$1))</f>
        <v>43063</v>
      </c>
      <c r="O290" s="62"/>
      <c r="P290" s="63">
        <f t="array" ref="P290">IF(ISNA(MATCH($G290,Magento_products!$E$1:$E$1013,0))=TRUE,INDEX(Special_products!$A$1:$AL$748,MATCH($G290,Special_products!$E$1:$E$748,0),P$1),INDEX(Magento_products!$A$1:$AJ$1013,MATCH($G290,Magento_products!$E$1:$E$1013,0),P$1))</f>
        <v>384.99</v>
      </c>
      <c r="Q290" s="64"/>
      <c r="R290" s="65">
        <f t="shared" si="47"/>
        <v>384.99</v>
      </c>
      <c r="S290" s="66"/>
      <c r="T290" s="66"/>
      <c r="U290" s="66"/>
      <c r="V290" s="66"/>
      <c r="W290" s="66"/>
      <c r="X290" s="66"/>
      <c r="Y290" s="66"/>
      <c r="Z290" s="66"/>
      <c r="AA290" s="66"/>
      <c r="AB290" s="66"/>
      <c r="AC290" s="66"/>
      <c r="AD290" s="66"/>
      <c r="AE290" s="66"/>
      <c r="AF290" s="66"/>
      <c r="AG290" s="66"/>
      <c r="AH290" s="66"/>
      <c r="AI290" s="67"/>
    </row>
    <row r="291" ht="11.25" customHeight="1">
      <c r="A291" s="54" t="s">
        <v>341</v>
      </c>
      <c r="B291" s="54" t="s">
        <v>1868</v>
      </c>
      <c r="C291" s="55" t="s">
        <v>336</v>
      </c>
      <c r="D291" s="54" t="s">
        <v>1870</v>
      </c>
      <c r="E291" s="57"/>
      <c r="F291" s="60"/>
      <c r="G291" s="59">
        <v>232.0</v>
      </c>
      <c r="H291" s="60" t="str">
        <f t="array" ref="H291">IF(G291=0,0,IF(ISNA(MATCH($G291,Magento_products!$E$1:$E$1013,0))=TRUE,INDEX(Special_products!$A$1:$AL$748,MATCH($G291,Special_products!$E$1:$E$748,0),H$1),INDEX(Magento_products!$A$1:$AJ$1013,MATCH($G291,Magento_products!$E$1:$E$1013,0),H$1)))</f>
        <v>LSAKUX</v>
      </c>
      <c r="I291" s="60" t="str">
        <f t="array" ref="I291">IF(G291=0,D291,IF(ISNA(MATCH($G291,Magento_products!$E$1:$E$1013,0))=TRUE,INDEX(Special_products!$A$1:$AL$748,MATCH($G291,Special_products!$E$1:$E$748,0),I$1),INDEX(Magento_products!$A$1:$AJ$1013,MATCH($G291,Magento_products!$E$1:$E$1013,0),I$1)))</f>
        <v>Aku Aku Mask (Exclusive)</v>
      </c>
      <c r="J291" s="60" t="str">
        <f t="array" ref="J291">IF(G291=0,0,IF(ISNA(MATCH($G291,Magento_products!$E$1:$E$1013,0))=TRUE,INDEX(Special_products!$A$1:$AL$748,MATCH($G291,Special_products!$E$1:$E$748,0),J$1),INDEX(Magento_products!$A$1:$AJ$1013,MATCH($G291,Magento_products!$E$1:$E$1013,0),J$1)))</f>
        <v>LSAKU</v>
      </c>
      <c r="K291" s="57" t="str">
        <f t="array" ref="K291">IF(ISNA(MATCH($J291,Group!$B$2:$B$100105,0))=TRUE,0,INDEX(Group!$A$2:$FZ$100105,MATCH($J291,Group!$B$2:$B$100105,0),K$1))</f>
        <v>Aku Aku mask</v>
      </c>
      <c r="L291" s="60"/>
      <c r="M291" s="61"/>
      <c r="N291" s="62">
        <f t="array" ref="N291">IF(ISNA(MATCH($H291,Magento_products!$B$2:$B$100105,0))=TRUE,0,INDEX(Magento_products!$A$2:$FZ$100105,MATCH($H291,Magento_products!$B$2:$B$100105,0),N$1))</f>
        <v>43063</v>
      </c>
      <c r="O291" s="62"/>
      <c r="P291" s="63">
        <f t="array" ref="P291">IF(ISNA(MATCH($G291,Magento_products!$E$1:$E$1013,0))=TRUE,INDEX(Special_products!$A$1:$AL$748,MATCH($G291,Special_products!$E$1:$E$748,0),P$1),INDEX(Magento_products!$A$1:$AJ$1013,MATCH($G291,Magento_products!$E$1:$E$1013,0),P$1))</f>
        <v>384.99</v>
      </c>
      <c r="Q291" s="64"/>
      <c r="R291" s="65">
        <f t="shared" si="47"/>
        <v>384.99</v>
      </c>
      <c r="S291" s="66"/>
      <c r="T291" s="66"/>
      <c r="U291" s="66"/>
      <c r="V291" s="66"/>
      <c r="W291" s="66"/>
      <c r="X291" s="66"/>
      <c r="Y291" s="66"/>
      <c r="Z291" s="66"/>
      <c r="AA291" s="66"/>
      <c r="AB291" s="66"/>
      <c r="AC291" s="66"/>
      <c r="AD291" s="66"/>
      <c r="AE291" s="66"/>
      <c r="AF291" s="66"/>
      <c r="AG291" s="66"/>
      <c r="AH291" s="66"/>
      <c r="AI291" s="67"/>
    </row>
    <row r="292" ht="11.25" customHeight="1">
      <c r="A292" s="54" t="s">
        <v>341</v>
      </c>
      <c r="B292" s="54" t="s">
        <v>1868</v>
      </c>
      <c r="C292" s="55" t="s">
        <v>336</v>
      </c>
      <c r="D292" s="54" t="s">
        <v>1870</v>
      </c>
      <c r="E292" s="57"/>
      <c r="F292" s="60"/>
      <c r="G292" s="59">
        <v>233.0</v>
      </c>
      <c r="H292" s="60" t="str">
        <f t="array" ref="H292">IF(G292=0,0,IF(ISNA(MATCH($G292,Magento_products!$E$1:$E$1013,0))=TRUE,INDEX(Special_products!$A$1:$AL$748,MATCH($G292,Special_products!$E$1:$E$748,0),H$1),INDEX(Magento_products!$A$1:$AJ$1013,MATCH($G292,Magento_products!$E$1:$E$1013,0),H$1)))</f>
        <v>LSAKUG</v>
      </c>
      <c r="I292" s="60" t="str">
        <f t="array" ref="I292">IF(G292=0,D292,IF(ISNA(MATCH($G292,Magento_products!$E$1:$E$1013,0))=TRUE,INDEX(Special_products!$A$1:$AL$748,MATCH($G292,Special_products!$E$1:$E$748,0),I$1),INDEX(Magento_products!$A$1:$AJ$1013,MATCH($G292,Magento_products!$E$1:$E$1013,0),I$1)))</f>
        <v>Golden Aku Aku Mask</v>
      </c>
      <c r="J292" s="60" t="str">
        <f t="array" ref="J292">IF(G292=0,0,IF(ISNA(MATCH($G292,Magento_products!$E$1:$E$1013,0))=TRUE,INDEX(Special_products!$A$1:$AL$748,MATCH($G292,Special_products!$E$1:$E$748,0),J$1),INDEX(Magento_products!$A$1:$AJ$1013,MATCH($G292,Magento_products!$E$1:$E$1013,0),J$1)))</f>
        <v>LSAKU</v>
      </c>
      <c r="K292" s="57" t="str">
        <f t="array" ref="K292">IF(ISNA(MATCH($J292,Group!$B$2:$B$100105,0))=TRUE,0,INDEX(Group!$A$2:$FZ$100105,MATCH($J292,Group!$B$2:$B$100105,0),K$1))</f>
        <v>Aku Aku mask</v>
      </c>
      <c r="L292" s="60"/>
      <c r="M292" s="61"/>
      <c r="N292" s="62">
        <f t="array" ref="N292">IF(ISNA(MATCH($H292,Magento_products!$B$2:$B$100105,0))=TRUE,0,INDEX(Magento_products!$A$2:$FZ$100105,MATCH($H292,Magento_products!$B$2:$B$100105,0),N$1))</f>
        <v>43063</v>
      </c>
      <c r="O292" s="62"/>
      <c r="P292" s="63">
        <f t="array" ref="P292">IF(ISNA(MATCH($G292,Magento_products!$E$1:$E$1013,0))=TRUE,INDEX(Special_products!$A$1:$AL$748,MATCH($G292,Special_products!$E$1:$E$748,0),P$1),INDEX(Magento_products!$A$1:$AJ$1013,MATCH($G292,Magento_products!$E$1:$E$1013,0),P$1))</f>
        <v>384.99</v>
      </c>
      <c r="Q292" s="64"/>
      <c r="R292" s="65">
        <f t="shared" si="47"/>
        <v>384.99</v>
      </c>
      <c r="S292" s="66"/>
      <c r="T292" s="66"/>
      <c r="U292" s="66"/>
      <c r="V292" s="66"/>
      <c r="W292" s="66"/>
      <c r="X292" s="66"/>
      <c r="Y292" s="66"/>
      <c r="Z292" s="66"/>
      <c r="AA292" s="66"/>
      <c r="AB292" s="66"/>
      <c r="AC292" s="66"/>
      <c r="AD292" s="66"/>
      <c r="AE292" s="66"/>
      <c r="AF292" s="66"/>
      <c r="AG292" s="66"/>
      <c r="AH292" s="66"/>
      <c r="AI292" s="67"/>
    </row>
    <row r="293" ht="11.25" customHeight="1">
      <c r="A293" s="54" t="s">
        <v>341</v>
      </c>
      <c r="B293" s="54" t="s">
        <v>1868</v>
      </c>
      <c r="C293" s="55" t="s">
        <v>336</v>
      </c>
      <c r="D293" s="54" t="s">
        <v>1870</v>
      </c>
      <c r="E293" s="57"/>
      <c r="F293" s="60"/>
      <c r="G293" s="59">
        <v>234.0</v>
      </c>
      <c r="H293" s="60" t="str">
        <f t="array" ref="H293">IF(G293=0,0,IF(ISNA(MATCH($G293,Magento_products!$E$1:$E$1013,0))=TRUE,INDEX(Special_products!$A$1:$AL$748,MATCH($G293,Special_products!$E$1:$E$748,0),H$1),INDEX(Magento_products!$A$1:$AJ$1013,MATCH($G293,Magento_products!$E$1:$E$1013,0),H$1)))</f>
        <v>LSAKUCO</v>
      </c>
      <c r="I293" s="60" t="str">
        <f t="array" ref="I293">IF(G293=0,D293,IF(ISNA(MATCH($G293,Magento_products!$E$1:$E$1013,0))=TRUE,INDEX(Special_products!$A$1:$AL$748,MATCH($G293,Special_products!$E$1:$E$748,0),I$1),INDEX(Magento_products!$A$1:$AJ$1013,MATCH($G293,Magento_products!$E$1:$E$1013,0),I$1)))</f>
        <v>Aku Aku Mask (Combo Edition)</v>
      </c>
      <c r="J293" s="60" t="str">
        <f t="array" ref="J293">IF(G293=0,0,IF(ISNA(MATCH($G293,Magento_products!$E$1:$E$1013,0))=TRUE,INDEX(Special_products!$A$1:$AL$748,MATCH($G293,Special_products!$E$1:$E$748,0),J$1),INDEX(Magento_products!$A$1:$AJ$1013,MATCH($G293,Magento_products!$E$1:$E$1013,0),J$1)))</f>
        <v>LSAKU</v>
      </c>
      <c r="K293" s="57" t="str">
        <f t="array" ref="K293">IF(ISNA(MATCH($J293,Group!$B$2:$B$100105,0))=TRUE,0,INDEX(Group!$A$2:$FZ$100105,MATCH($J293,Group!$B$2:$B$100105,0),K$1))</f>
        <v>Aku Aku mask</v>
      </c>
      <c r="L293" s="60"/>
      <c r="M293" s="61"/>
      <c r="N293" s="62">
        <f t="array" ref="N293">IF(ISNA(MATCH($H293,Magento_products!$B$2:$B$100105,0))=TRUE,0,INDEX(Magento_products!$A$2:$FZ$100105,MATCH($H293,Magento_products!$B$2:$B$100105,0),N$1))</f>
        <v>43063</v>
      </c>
      <c r="O293" s="62"/>
      <c r="P293" s="63">
        <f t="array" ref="P293">IF(ISNA(MATCH($G293,Magento_products!$E$1:$E$1013,0))=TRUE,INDEX(Special_products!$A$1:$AL$748,MATCH($G293,Special_products!$E$1:$E$748,0),P$1),INDEX(Magento_products!$A$1:$AJ$1013,MATCH($G293,Magento_products!$E$1:$E$1013,0),P$1))</f>
        <v>699.99</v>
      </c>
      <c r="Q293" s="64"/>
      <c r="R293" s="65">
        <f t="shared" si="47"/>
        <v>699.99</v>
      </c>
      <c r="S293" s="66"/>
      <c r="T293" s="66"/>
      <c r="U293" s="66"/>
      <c r="V293" s="66"/>
      <c r="W293" s="66"/>
      <c r="X293" s="66"/>
      <c r="Y293" s="66"/>
      <c r="Z293" s="66"/>
      <c r="AA293" s="66"/>
      <c r="AB293" s="66"/>
      <c r="AC293" s="66"/>
      <c r="AD293" s="66"/>
      <c r="AE293" s="66"/>
      <c r="AF293" s="66"/>
      <c r="AG293" s="66"/>
      <c r="AH293" s="66"/>
      <c r="AI293" s="67"/>
    </row>
    <row r="294" ht="11.25" customHeight="1">
      <c r="A294" s="54"/>
      <c r="B294" s="54"/>
      <c r="C294" s="55"/>
      <c r="D294" s="54"/>
      <c r="E294" s="57"/>
      <c r="F294" s="60"/>
      <c r="G294" s="59"/>
      <c r="H294" s="60"/>
      <c r="I294" s="60"/>
      <c r="J294" s="60"/>
      <c r="K294" s="57">
        <f t="array" ref="K294">IF(ISNA(MATCH($J294,Group!$B$2:$B$100105,0))=TRUE,0,INDEX(Group!$A$2:$FZ$100105,MATCH($J294,Group!$B$2:$B$100105,0),K$1))</f>
        <v>0</v>
      </c>
      <c r="L294" s="60"/>
      <c r="M294" s="61"/>
      <c r="N294" s="62" t="str">
        <f t="array" ref="N294">IF(ISNA(MATCH($H294,Magento_products!$B$2:$B$100105,0))=TRUE,0,INDEX(Magento_products!$A$2:$FZ$100105,MATCH($H294,Magento_products!$B$2:$B$100105,0),N$1))</f>
        <v/>
      </c>
      <c r="O294" s="62"/>
      <c r="P294" s="63"/>
      <c r="Q294" s="64"/>
      <c r="R294" s="65" t="str">
        <f t="shared" si="47"/>
        <v/>
      </c>
      <c r="S294" s="66"/>
      <c r="T294" s="66"/>
      <c r="U294" s="66"/>
      <c r="V294" s="66"/>
      <c r="W294" s="66"/>
      <c r="X294" s="66"/>
      <c r="Y294" s="66"/>
      <c r="Z294" s="66"/>
      <c r="AA294" s="66"/>
      <c r="AB294" s="66"/>
      <c r="AC294" s="66"/>
      <c r="AD294" s="66"/>
      <c r="AE294" s="66"/>
      <c r="AF294" s="66"/>
      <c r="AG294" s="66"/>
      <c r="AH294" s="66"/>
      <c r="AI294" s="67"/>
    </row>
    <row r="295" ht="11.25" customHeight="1">
      <c r="A295" s="54" t="s">
        <v>341</v>
      </c>
      <c r="B295" s="54" t="s">
        <v>1868</v>
      </c>
      <c r="C295" s="55" t="s">
        <v>336</v>
      </c>
      <c r="D295" s="54" t="s">
        <v>1870</v>
      </c>
      <c r="E295" s="57"/>
      <c r="F295" s="60"/>
      <c r="G295" s="59">
        <v>379.0</v>
      </c>
      <c r="H295" s="60" t="str">
        <f t="array" ref="H295">IF(G295=0,0,IF(ISNA(MATCH($G295,Magento_products!$E$1:$E$1013,0))=TRUE,INDEX(Special_products!$A$1:$AL$748,MATCH($G295,Special_products!$E$1:$E$748,0),H$1),INDEX(Magento_products!$A$1:$AJ$1013,MATCH($G295,Magento_products!$E$1:$E$1013,0),H$1)))</f>
        <v>MINAKUCOM</v>
      </c>
      <c r="I295" s="60" t="str">
        <f t="array" ref="I295">IF(G295=0,D295,IF(ISNA(MATCH($G295,Magento_products!$E$1:$E$1013,0))=TRUE,INDEX(Special_products!$A$1:$AL$748,MATCH($G295,Special_products!$E$1:$E$748,0),I$1),INDEX(Magento_products!$A$1:$AJ$1013,MATCH($G295,Magento_products!$E$1:$E$1013,0),I$1)))</f>
        <v>Crash Bandicoot™- Mini Aku Aku Mask Combo Companion Edition </v>
      </c>
      <c r="J295" s="60" t="str">
        <f t="array" ref="J295">IF(G295=0,0,IF(ISNA(MATCH($G295,Magento_products!$E$1:$E$1013,0))=TRUE,INDEX(Special_products!$A$1:$AL$748,MATCH($G295,Special_products!$E$1:$E$748,0),J$1),INDEX(Magento_products!$A$1:$AJ$1013,MATCH($G295,Magento_products!$E$1:$E$1013,0),J$1)))</f>
        <v>MSAKU</v>
      </c>
      <c r="K295" s="57" t="str">
        <f t="array" ref="K295">IF(ISNA(MATCH($J295,Group!$B$2:$B$100105,0))=TRUE,0,INDEX(Group!$A$2:$FZ$100105,MATCH($J295,Group!$B$2:$B$100105,0),K$1))</f>
        <v>Mini Aku Aku</v>
      </c>
      <c r="L295" s="60"/>
      <c r="M295" s="61"/>
      <c r="N295" s="62">
        <f t="array" ref="N295">IF(ISNA(MATCH($H295,Magento_products!$B$2:$B$100105,0))=TRUE,0,INDEX(Magento_products!$A$2:$FZ$100105,MATCH($H295,Magento_products!$B$2:$B$100105,0),N$1))</f>
        <v>43574</v>
      </c>
      <c r="O295" s="62"/>
      <c r="P295" s="63">
        <f t="array" ref="P295">IF(ISNA(MATCH($G295,Magento_products!$E$1:$E$1013,0))=TRUE,INDEX(Special_products!$A$1:$AL$748,MATCH($G295,Special_products!$E$1:$E$748,0),P$1),INDEX(Magento_products!$A$1:$AJ$1013,MATCH($G295,Magento_products!$E$1:$E$1013,0),P$1))</f>
        <v>399.99</v>
      </c>
      <c r="Q295" s="64"/>
      <c r="R295" s="65">
        <f t="shared" si="47"/>
        <v>399.99</v>
      </c>
      <c r="S295" s="66"/>
      <c r="T295" s="66"/>
      <c r="U295" s="66"/>
      <c r="V295" s="66"/>
      <c r="W295" s="66"/>
      <c r="X295" s="66"/>
      <c r="Y295" s="66"/>
      <c r="Z295" s="66"/>
      <c r="AA295" s="66"/>
      <c r="AB295" s="66"/>
      <c r="AC295" s="66"/>
      <c r="AD295" s="66"/>
      <c r="AE295" s="66"/>
      <c r="AF295" s="66"/>
      <c r="AG295" s="66"/>
      <c r="AH295" s="66"/>
      <c r="AI295" s="67"/>
    </row>
    <row r="296" ht="11.25" customHeight="1">
      <c r="A296" s="54" t="s">
        <v>341</v>
      </c>
      <c r="B296" s="54" t="s">
        <v>1868</v>
      </c>
      <c r="C296" s="55" t="s">
        <v>336</v>
      </c>
      <c r="D296" s="54" t="s">
        <v>1870</v>
      </c>
      <c r="E296" s="57"/>
      <c r="F296" s="60"/>
      <c r="G296" s="59">
        <v>378.0</v>
      </c>
      <c r="H296" s="60" t="str">
        <f t="array" ref="H296">IF(G296=0,0,IF(ISNA(MATCH($G296,Magento_products!$E$1:$E$1013,0))=TRUE,INDEX(Special_products!$A$1:$AL$748,MATCH($G296,Special_products!$E$1:$E$748,0),H$1),INDEX(Magento_products!$A$1:$AJ$1013,MATCH($G296,Magento_products!$E$1:$E$1013,0),H$1)))</f>
        <v>MINAKUGOL</v>
      </c>
      <c r="I296" s="60" t="str">
        <f t="array" ref="I296">IF(G296=0,D296,IF(ISNA(MATCH($G296,Magento_products!$E$1:$E$1013,0))=TRUE,INDEX(Special_products!$A$1:$AL$748,MATCH($G296,Special_products!$E$1:$E$748,0),I$1),INDEX(Magento_products!$A$1:$AJ$1013,MATCH($G296,Magento_products!$E$1:$E$1013,0),I$1)))</f>
        <v>Crash Bandicoot™ - Mini Golden Aku Aku Mask Companion Edition </v>
      </c>
      <c r="J296" s="60" t="str">
        <f t="array" ref="J296">IF(G296=0,0,IF(ISNA(MATCH($G296,Magento_products!$E$1:$E$1013,0))=TRUE,INDEX(Special_products!$A$1:$AL$748,MATCH($G296,Special_products!$E$1:$E$748,0),J$1),INDEX(Magento_products!$A$1:$AJ$1013,MATCH($G296,Magento_products!$E$1:$E$1013,0),J$1)))</f>
        <v>MSAKU</v>
      </c>
      <c r="K296" s="57" t="str">
        <f t="array" ref="K296">IF(ISNA(MATCH($J296,Group!$B$2:$B$100105,0))=TRUE,0,INDEX(Group!$A$2:$FZ$100105,MATCH($J296,Group!$B$2:$B$100105,0),K$1))</f>
        <v>Mini Aku Aku</v>
      </c>
      <c r="L296" s="60"/>
      <c r="M296" s="61"/>
      <c r="N296" s="62">
        <f t="array" ref="N296">IF(ISNA(MATCH($H296,Magento_products!$B$2:$B$100105,0))=TRUE,0,INDEX(Magento_products!$A$2:$FZ$100105,MATCH($H296,Magento_products!$B$2:$B$100105,0),N$1))</f>
        <v>43574</v>
      </c>
      <c r="O296" s="62"/>
      <c r="P296" s="63">
        <f t="array" ref="P296">IF(ISNA(MATCH($G296,Magento_products!$E$1:$E$1013,0))=TRUE,INDEX(Special_products!$A$1:$AL$748,MATCH($G296,Special_products!$E$1:$E$748,0),P$1),INDEX(Magento_products!$A$1:$AJ$1013,MATCH($G296,Magento_products!$E$1:$E$1013,0),P$1))</f>
        <v>214.99</v>
      </c>
      <c r="Q296" s="64"/>
      <c r="R296" s="65">
        <f t="shared" si="47"/>
        <v>214.99</v>
      </c>
      <c r="S296" s="66"/>
      <c r="T296" s="66"/>
      <c r="U296" s="66"/>
      <c r="V296" s="66"/>
      <c r="W296" s="66"/>
      <c r="X296" s="66"/>
      <c r="Y296" s="66"/>
      <c r="Z296" s="66"/>
      <c r="AA296" s="66"/>
      <c r="AB296" s="66"/>
      <c r="AC296" s="66"/>
      <c r="AD296" s="66"/>
      <c r="AE296" s="66"/>
      <c r="AF296" s="66"/>
      <c r="AG296" s="66"/>
      <c r="AH296" s="66"/>
      <c r="AI296" s="67"/>
    </row>
    <row r="297" ht="11.25" customHeight="1">
      <c r="A297" s="54" t="s">
        <v>341</v>
      </c>
      <c r="B297" s="54" t="s">
        <v>1868</v>
      </c>
      <c r="C297" s="55" t="s">
        <v>336</v>
      </c>
      <c r="D297" s="54" t="s">
        <v>1870</v>
      </c>
      <c r="E297" s="57"/>
      <c r="F297" s="60"/>
      <c r="G297" s="59">
        <v>377.0</v>
      </c>
      <c r="H297" s="60" t="str">
        <f t="array" ref="H297">IF(G297=0,0,IF(ISNA(MATCH($G297,Magento_products!$E$1:$E$1013,0))=TRUE,INDEX(Special_products!$A$1:$AL$748,MATCH($G297,Special_products!$E$1:$E$748,0),H$1),INDEX(Magento_products!$A$1:$AJ$1013,MATCH($G297,Magento_products!$E$1:$E$1013,0),H$1)))</f>
        <v>MINAKUEX</v>
      </c>
      <c r="I297" s="60" t="str">
        <f t="array" ref="I297">IF(G297=0,D297,IF(ISNA(MATCH($G297,Magento_products!$E$1:$E$1013,0))=TRUE,INDEX(Special_products!$A$1:$AL$748,MATCH($G297,Special_products!$E$1:$E$748,0),I$1),INDEX(Magento_products!$A$1:$AJ$1013,MATCH($G297,Magento_products!$E$1:$E$1013,0),I$1)))</f>
        <v>Crash Bandicoot™ - Mini Aku Aku Mask Exclusive Companion Edition</v>
      </c>
      <c r="J297" s="60" t="str">
        <f t="array" ref="J297">IF(G297=0,0,IF(ISNA(MATCH($G297,Magento_products!$E$1:$E$1013,0))=TRUE,INDEX(Special_products!$A$1:$AL$748,MATCH($G297,Special_products!$E$1:$E$748,0),J$1),INDEX(Magento_products!$A$1:$AJ$1013,MATCH($G297,Magento_products!$E$1:$E$1013,0),J$1)))</f>
        <v>MSAKU</v>
      </c>
      <c r="K297" s="57" t="str">
        <f t="array" ref="K297">IF(ISNA(MATCH($J297,Group!$B$2:$B$100105,0))=TRUE,0,INDEX(Group!$A$2:$FZ$100105,MATCH($J297,Group!$B$2:$B$100105,0),K$1))</f>
        <v>Mini Aku Aku</v>
      </c>
      <c r="L297" s="60"/>
      <c r="M297" s="61"/>
      <c r="N297" s="62">
        <f t="array" ref="N297">IF(ISNA(MATCH($H297,Magento_products!$B$2:$B$100105,0))=TRUE,0,INDEX(Magento_products!$A$2:$FZ$100105,MATCH($H297,Magento_products!$B$2:$B$100105,0),N$1))</f>
        <v>43574</v>
      </c>
      <c r="O297" s="62"/>
      <c r="P297" s="63">
        <f t="array" ref="P297">IF(ISNA(MATCH($G297,Magento_products!$E$1:$E$1013,0))=TRUE,INDEX(Special_products!$A$1:$AL$748,MATCH($G297,Special_products!$E$1:$E$748,0),P$1),INDEX(Magento_products!$A$1:$AJ$1013,MATCH($G297,Magento_products!$E$1:$E$1013,0),P$1))</f>
        <v>214.99</v>
      </c>
      <c r="Q297" s="64"/>
      <c r="R297" s="65">
        <f t="shared" si="47"/>
        <v>214.99</v>
      </c>
      <c r="S297" s="66"/>
      <c r="T297" s="66"/>
      <c r="U297" s="66"/>
      <c r="V297" s="66"/>
      <c r="W297" s="66"/>
      <c r="X297" s="66"/>
      <c r="Y297" s="66"/>
      <c r="Z297" s="66"/>
      <c r="AA297" s="66"/>
      <c r="AB297" s="66"/>
      <c r="AC297" s="66"/>
      <c r="AD297" s="66"/>
      <c r="AE297" s="66"/>
      <c r="AF297" s="66"/>
      <c r="AG297" s="66"/>
      <c r="AH297" s="66"/>
      <c r="AI297" s="67"/>
    </row>
    <row r="298" ht="11.25" customHeight="1">
      <c r="A298" s="54" t="s">
        <v>341</v>
      </c>
      <c r="B298" s="54" t="s">
        <v>1868</v>
      </c>
      <c r="C298" s="55" t="s">
        <v>336</v>
      </c>
      <c r="D298" s="54" t="s">
        <v>1870</v>
      </c>
      <c r="E298" s="57"/>
      <c r="F298" s="60"/>
      <c r="G298" s="59">
        <v>376.0</v>
      </c>
      <c r="H298" s="60" t="str">
        <f t="array" ref="H298">IF(G298=0,0,IF(ISNA(MATCH($G298,Magento_products!$E$1:$E$1013,0))=TRUE,INDEX(Special_products!$A$1:$AL$748,MATCH($G298,Special_products!$E$1:$E$748,0),H$1),INDEX(Magento_products!$A$1:$AJ$1013,MATCH($G298,Magento_products!$E$1:$E$1013,0),H$1)))</f>
        <v>MINAKUST</v>
      </c>
      <c r="I298" s="60" t="str">
        <f t="array" ref="I298">IF(G298=0,D298,IF(ISNA(MATCH($G298,Magento_products!$E$1:$E$1013,0))=TRUE,INDEX(Special_products!$A$1:$AL$748,MATCH($G298,Special_products!$E$1:$E$748,0),I$1),INDEX(Magento_products!$A$1:$AJ$1013,MATCH($G298,Magento_products!$E$1:$E$1013,0),I$1)))</f>
        <v>Crash Bandicoot™ - Mini Aku Aku Mask Standard Companion Edition</v>
      </c>
      <c r="J298" s="60" t="str">
        <f t="array" ref="J298">IF(G298=0,0,IF(ISNA(MATCH($G298,Magento_products!$E$1:$E$1013,0))=TRUE,INDEX(Special_products!$A$1:$AL$748,MATCH($G298,Special_products!$E$1:$E$748,0),J$1),INDEX(Magento_products!$A$1:$AJ$1013,MATCH($G298,Magento_products!$E$1:$E$1013,0),J$1)))</f>
        <v>MSAKU</v>
      </c>
      <c r="K298" s="57" t="str">
        <f t="array" ref="K298">IF(ISNA(MATCH($J298,Group!$B$2:$B$100105,0))=TRUE,0,INDEX(Group!$A$2:$FZ$100105,MATCH($J298,Group!$B$2:$B$100105,0),K$1))</f>
        <v>Mini Aku Aku</v>
      </c>
      <c r="L298" s="60"/>
      <c r="M298" s="61"/>
      <c r="N298" s="62">
        <f t="array" ref="N298">IF(ISNA(MATCH($H298,Magento_products!$B$2:$B$100105,0))=TRUE,0,INDEX(Magento_products!$A$2:$FZ$100105,MATCH($H298,Magento_products!$B$2:$B$100105,0),N$1))</f>
        <v>43574</v>
      </c>
      <c r="O298" s="62"/>
      <c r="P298" s="63">
        <f t="array" ref="P298">IF(ISNA(MATCH($G298,Magento_products!$E$1:$E$1013,0))=TRUE,INDEX(Special_products!$A$1:$AL$748,MATCH($G298,Special_products!$E$1:$E$748,0),P$1),INDEX(Magento_products!$A$1:$AJ$1013,MATCH($G298,Magento_products!$E$1:$E$1013,0),P$1))</f>
        <v>214.99</v>
      </c>
      <c r="Q298" s="64"/>
      <c r="R298" s="65">
        <f t="shared" si="47"/>
        <v>214.99</v>
      </c>
      <c r="S298" s="66"/>
      <c r="T298" s="66"/>
      <c r="U298" s="66"/>
      <c r="V298" s="66"/>
      <c r="W298" s="66"/>
      <c r="X298" s="66"/>
      <c r="Y298" s="66"/>
      <c r="Z298" s="66"/>
      <c r="AA298" s="66"/>
      <c r="AB298" s="66"/>
      <c r="AC298" s="66"/>
      <c r="AD298" s="66"/>
      <c r="AE298" s="66"/>
      <c r="AF298" s="66"/>
      <c r="AG298" s="66"/>
      <c r="AH298" s="66"/>
      <c r="AI298" s="67"/>
    </row>
    <row r="299" ht="11.25" customHeight="1">
      <c r="A299" s="54"/>
      <c r="B299" s="54"/>
      <c r="C299" s="55"/>
      <c r="D299" s="54"/>
      <c r="E299" s="57"/>
      <c r="F299" s="60"/>
      <c r="G299" s="59"/>
      <c r="H299" s="60"/>
      <c r="I299" s="60"/>
      <c r="J299" s="60"/>
      <c r="K299" s="57">
        <f t="array" ref="K299">IF(ISNA(MATCH($J299,Group!$B$2:$B$100105,0))=TRUE,0,INDEX(Group!$A$2:$FZ$100105,MATCH($J299,Group!$B$2:$B$100105,0),K$1))</f>
        <v>0</v>
      </c>
      <c r="L299" s="60"/>
      <c r="M299" s="61"/>
      <c r="N299" s="62" t="str">
        <f t="array" ref="N299">IF(ISNA(MATCH($H299,Magento_products!$B$2:$B$100105,0))=TRUE,0,INDEX(Magento_products!$A$2:$FZ$100105,MATCH($H299,Magento_products!$B$2:$B$100105,0),N$1))</f>
        <v/>
      </c>
      <c r="O299" s="62"/>
      <c r="P299" s="63"/>
      <c r="Q299" s="64"/>
      <c r="R299" s="65" t="str">
        <f t="shared" si="47"/>
        <v/>
      </c>
      <c r="S299" s="66"/>
      <c r="T299" s="66"/>
      <c r="U299" s="66"/>
      <c r="V299" s="66"/>
      <c r="W299" s="66"/>
      <c r="X299" s="66"/>
      <c r="Y299" s="66"/>
      <c r="Z299" s="66"/>
      <c r="AA299" s="66"/>
      <c r="AB299" s="66"/>
      <c r="AC299" s="66"/>
      <c r="AD299" s="66"/>
      <c r="AE299" s="66"/>
      <c r="AF299" s="66"/>
      <c r="AG299" s="66"/>
      <c r="AH299" s="66"/>
      <c r="AI299" s="67"/>
    </row>
    <row r="300" ht="11.25" customHeight="1">
      <c r="A300" s="54" t="s">
        <v>341</v>
      </c>
      <c r="B300" s="54" t="s">
        <v>1867</v>
      </c>
      <c r="C300" s="55" t="s">
        <v>336</v>
      </c>
      <c r="D300" s="54" t="s">
        <v>1871</v>
      </c>
      <c r="E300" s="57"/>
      <c r="F300" s="60"/>
      <c r="G300" s="59">
        <v>1115.0</v>
      </c>
      <c r="H300" s="60" t="str">
        <f t="array" ref="H300">IF(G300=0,0,IF(ISNA(MATCH($G300,Magento_products!$E$1:$E$1013,0))=TRUE,INDEX(Special_products!$A$1:$AL$748,MATCH($G300,Special_products!$E$1:$E$748,0),H$1),INDEX(Magento_products!$A$1:$AJ$1013,MATCH($G300,Magento_products!$E$1:$E$1013,0),H$1)))</f>
        <v>CRYCRYMET</v>
      </c>
      <c r="I300" s="60" t="str">
        <f t="array" ref="I300">IF(G300=0,D300,IF(ISNA(MATCH($G300,Magento_products!$E$1:$E$1013,0))=TRUE,INDEX(Special_products!$A$1:$AL$748,MATCH($G300,Special_products!$E$1:$E$748,0),I$1),INDEX(Magento_products!$A$1:$AJ$1013,MATCH($G300,Magento_products!$E$1:$E$1013,0),I$1)))</f>
        <v>Metal Crystal dragon</v>
      </c>
      <c r="J300" s="60" t="str">
        <f t="array" ref="J300">IF(G300=0,0,IF(ISNA(MATCH($G300,Magento_products!$E$1:$E$1013,0))=TRUE,INDEX(Special_products!$A$1:$AL$748,MATCH($G300,Special_products!$E$1:$E$748,0),J$1),INDEX(Magento_products!$A$1:$AJ$1013,MATCH($G300,Magento_products!$E$1:$E$1013,0),J$1)))</f>
        <v>CRYMET</v>
      </c>
      <c r="K300" s="57">
        <f t="array" ref="K300">IF(ISNA(MATCH($J300,Group!$B$2:$B$100105,0))=TRUE,0,INDEX(Group!$A$2:$FZ$100105,MATCH($J300,Group!$B$2:$B$100105,0),K$1))</f>
        <v>0</v>
      </c>
      <c r="L300" s="60"/>
      <c r="M300" s="61"/>
      <c r="N300" s="62">
        <f t="array" ref="N300">IF(ISNA(MATCH($H300,Magento_products!$B$2:$B$100105,0))=TRUE,0,INDEX(Magento_products!$A$2:$FZ$100105,MATCH($H300,Magento_products!$B$2:$B$100105,0),N$1))</f>
        <v>0</v>
      </c>
      <c r="O300" s="62"/>
      <c r="P300" s="63" t="str">
        <f t="array" ref="P300">IF(ISNA(MATCH($G300,Magento_products!$E$1:$E$1013,0))=TRUE,INDEX(Special_products!$A$1:$AL$748,MATCH($G300,Special_products!$E$1:$E$748,0),P$1),INDEX(Magento_products!$A$1:$AJ$1013,MATCH($G300,Magento_products!$E$1:$E$1013,0),P$1))</f>
        <v/>
      </c>
      <c r="Q300" s="64"/>
      <c r="R300" s="65" t="str">
        <f t="shared" si="47"/>
        <v/>
      </c>
      <c r="S300" s="66"/>
      <c r="T300" s="66"/>
      <c r="U300" s="66"/>
      <c r="V300" s="66"/>
      <c r="W300" s="66"/>
      <c r="X300" s="66"/>
      <c r="Y300" s="66"/>
      <c r="Z300" s="66"/>
      <c r="AA300" s="66"/>
      <c r="AB300" s="66"/>
      <c r="AC300" s="66"/>
      <c r="AD300" s="66"/>
      <c r="AE300" s="66"/>
      <c r="AF300" s="66"/>
      <c r="AG300" s="66"/>
      <c r="AH300" s="66"/>
      <c r="AI300" s="67"/>
    </row>
    <row r="301" ht="11.25" customHeight="1">
      <c r="A301" s="54" t="s">
        <v>341</v>
      </c>
      <c r="B301" s="54" t="s">
        <v>1867</v>
      </c>
      <c r="C301" s="55" t="s">
        <v>336</v>
      </c>
      <c r="D301" s="54" t="s">
        <v>1871</v>
      </c>
      <c r="E301" s="57"/>
      <c r="F301" s="60"/>
      <c r="G301" s="59">
        <v>264.0</v>
      </c>
      <c r="H301" s="60" t="str">
        <f t="array" ref="H301">IF(G301=0,0,IF(ISNA(MATCH($G301,Magento_products!$E$1:$E$1013,0))=TRUE,INDEX(Special_products!$A$1:$AL$748,MATCH($G301,Special_products!$E$1:$E$748,0),H$1),INDEX(Magento_products!$A$1:$AJ$1013,MATCH($G301,Magento_products!$E$1:$E$1013,0),H$1)))</f>
        <v>CRYREXC</v>
      </c>
      <c r="I301" s="60" t="str">
        <f t="array" ref="I301">IF(G301=0,D301,IF(ISNA(MATCH($G301,Magento_products!$E$1:$E$1013,0))=TRUE,INDEX(Special_products!$A$1:$AL$748,MATCH($G301,Special_products!$E$1:$E$748,0),I$1),INDEX(Magento_products!$A$1:$AJ$1013,MATCH($G301,Magento_products!$E$1:$E$1013,0),I$1)))</f>
        <v>Crystal Dragon (Exclusive)</v>
      </c>
      <c r="J301" s="60" t="str">
        <f t="array" ref="J301">IF(G301=0,0,IF(ISNA(MATCH($G301,Magento_products!$E$1:$E$1013,0))=TRUE,INDEX(Special_products!$A$1:$AL$748,MATCH($G301,Special_products!$E$1:$E$748,0),J$1),INDEX(Magento_products!$A$1:$AJ$1013,MATCH($G301,Magento_products!$E$1:$E$1013,0),J$1)))</f>
        <v>CDRAGR</v>
      </c>
      <c r="K301" s="57" t="str">
        <f t="array" ref="K301">IF(ISNA(MATCH($J301,Group!$B$2:$B$100105,0))=TRUE,0,INDEX(Group!$A$2:$FZ$100105,MATCH($J301,Group!$B$2:$B$100105,0),K$1))</f>
        <v>Crystal dragon resin</v>
      </c>
      <c r="L301" s="60"/>
      <c r="M301" s="61"/>
      <c r="N301" s="62">
        <f t="array" ref="N301">IF(ISNA(MATCH($H301,Magento_products!$B$2:$B$100105,0))=TRUE,0,INDEX(Magento_products!$A$2:$FZ$100105,MATCH($H301,Magento_products!$B$2:$B$100105,0),N$1))</f>
        <v>43266</v>
      </c>
      <c r="O301" s="62"/>
      <c r="P301" s="63">
        <f t="array" ref="P301">IF(ISNA(MATCH($G301,Magento_products!$E$1:$E$1013,0))=TRUE,INDEX(Special_products!$A$1:$AL$748,MATCH($G301,Special_products!$E$1:$E$748,0),P$1),INDEX(Magento_products!$A$1:$AJ$1013,MATCH($G301,Magento_products!$E$1:$E$1013,0),P$1))</f>
        <v>474.99</v>
      </c>
      <c r="Q301" s="64"/>
      <c r="R301" s="65">
        <f t="shared" si="47"/>
        <v>474.99</v>
      </c>
      <c r="S301" s="66"/>
      <c r="T301" s="66"/>
      <c r="U301" s="66"/>
      <c r="V301" s="66"/>
      <c r="W301" s="66"/>
      <c r="X301" s="66"/>
      <c r="Y301" s="66"/>
      <c r="Z301" s="66"/>
      <c r="AA301" s="66"/>
      <c r="AB301" s="66"/>
      <c r="AC301" s="66"/>
      <c r="AD301" s="66"/>
      <c r="AE301" s="66"/>
      <c r="AF301" s="66"/>
      <c r="AG301" s="66"/>
      <c r="AH301" s="66"/>
      <c r="AI301" s="67"/>
    </row>
    <row r="302" ht="11.25" customHeight="1">
      <c r="A302" s="54" t="s">
        <v>341</v>
      </c>
      <c r="B302" s="54" t="s">
        <v>1867</v>
      </c>
      <c r="C302" s="55" t="s">
        <v>336</v>
      </c>
      <c r="D302" s="54" t="s">
        <v>1871</v>
      </c>
      <c r="E302" s="57"/>
      <c r="F302" s="60"/>
      <c r="G302" s="59">
        <v>263.0</v>
      </c>
      <c r="H302" s="60" t="str">
        <f t="array" ref="H302">IF(G302=0,0,IF(ISNA(MATCH($G302,Magento_products!$E$1:$E$1013,0))=TRUE,INDEX(Special_products!$A$1:$AL$748,MATCH($G302,Special_products!$E$1:$E$748,0),H$1),INDEX(Magento_products!$A$1:$AJ$1013,MATCH($G302,Magento_products!$E$1:$E$1013,0),H$1)))</f>
        <v>CRYREG</v>
      </c>
      <c r="I302" s="60" t="str">
        <f t="array" ref="I302">IF(G302=0,D302,IF(ISNA(MATCH($G302,Magento_products!$E$1:$E$1013,0))=TRUE,INDEX(Special_products!$A$1:$AL$748,MATCH($G302,Special_products!$E$1:$E$748,0),I$1),INDEX(Magento_products!$A$1:$AJ$1013,MATCH($G302,Magento_products!$E$1:$E$1013,0),I$1)))</f>
        <v>Crystal Dragon (Regular)</v>
      </c>
      <c r="J302" s="60" t="str">
        <f t="array" ref="J302">IF(G302=0,0,IF(ISNA(MATCH($G302,Magento_products!$E$1:$E$1013,0))=TRUE,INDEX(Special_products!$A$1:$AL$748,MATCH($G302,Special_products!$E$1:$E$748,0),J$1),INDEX(Magento_products!$A$1:$AJ$1013,MATCH($G302,Magento_products!$E$1:$E$1013,0),J$1)))</f>
        <v>CDRAGR</v>
      </c>
      <c r="K302" s="57" t="str">
        <f t="array" ref="K302">IF(ISNA(MATCH($J302,Group!$B$2:$B$100105,0))=TRUE,0,INDEX(Group!$A$2:$FZ$100105,MATCH($J302,Group!$B$2:$B$100105,0),K$1))</f>
        <v>Crystal dragon resin</v>
      </c>
      <c r="L302" s="60"/>
      <c r="M302" s="61"/>
      <c r="N302" s="62">
        <f t="array" ref="N302">IF(ISNA(MATCH($H302,Magento_products!$B$2:$B$100105,0))=TRUE,0,INDEX(Magento_products!$A$2:$FZ$100105,MATCH($H302,Magento_products!$B$2:$B$100105,0),N$1))</f>
        <v>43266</v>
      </c>
      <c r="O302" s="62"/>
      <c r="P302" s="63">
        <f t="array" ref="P302">IF(ISNA(MATCH($G302,Magento_products!$E$1:$E$1013,0))=TRUE,INDEX(Special_products!$A$1:$AL$748,MATCH($G302,Special_products!$E$1:$E$748,0),P$1),INDEX(Magento_products!$A$1:$AJ$1013,MATCH($G302,Magento_products!$E$1:$E$1013,0),P$1))</f>
        <v>474.99</v>
      </c>
      <c r="Q302" s="64"/>
      <c r="R302" s="65">
        <f t="shared" si="47"/>
        <v>474.99</v>
      </c>
      <c r="S302" s="66"/>
      <c r="T302" s="66"/>
      <c r="U302" s="66"/>
      <c r="V302" s="66"/>
      <c r="W302" s="66"/>
      <c r="X302" s="66"/>
      <c r="Y302" s="66"/>
      <c r="Z302" s="66"/>
      <c r="AA302" s="66"/>
      <c r="AB302" s="66"/>
      <c r="AC302" s="66"/>
      <c r="AD302" s="66"/>
      <c r="AE302" s="66"/>
      <c r="AF302" s="66"/>
      <c r="AG302" s="66"/>
      <c r="AH302" s="66"/>
      <c r="AI302" s="67"/>
    </row>
    <row r="303" ht="11.25" customHeight="1">
      <c r="A303" s="54" t="s">
        <v>341</v>
      </c>
      <c r="B303" s="54" t="s">
        <v>1867</v>
      </c>
      <c r="C303" s="55" t="s">
        <v>336</v>
      </c>
      <c r="D303" s="54" t="s">
        <v>1871</v>
      </c>
      <c r="E303" s="57"/>
      <c r="F303" s="60"/>
      <c r="G303" s="59">
        <v>266.0</v>
      </c>
      <c r="H303" s="60" t="str">
        <f t="array" ref="H303">IF(G303=0,0,IF(ISNA(MATCH($G303,Magento_products!$E$1:$E$1013,0))=TRUE,INDEX(Special_products!$A$1:$AL$748,MATCH($G303,Special_products!$E$1:$E$748,0),H$1),INDEX(Magento_products!$A$1:$AJ$1013,MATCH($G303,Magento_products!$E$1:$E$1013,0),H$1)))</f>
        <v>CRYEXCOM</v>
      </c>
      <c r="I303" s="60" t="str">
        <f t="array" ref="I303">IF(G303=0,D303,IF(ISNA(MATCH($G303,Magento_products!$E$1:$E$1013,0))=TRUE,INDEX(Special_products!$A$1:$AL$748,MATCH($G303,Special_products!$E$1:$E$748,0),I$1),INDEX(Magento_products!$A$1:$AJ$1013,MATCH($G303,Magento_products!$E$1:$E$1013,0),I$1)))</f>
        <v>Crystal Dragon (Exclusive Combo Edition)</v>
      </c>
      <c r="J303" s="60" t="str">
        <f t="array" ref="J303">IF(G303=0,0,IF(ISNA(MATCH($G303,Magento_products!$E$1:$E$1013,0))=TRUE,INDEX(Special_products!$A$1:$AL$748,MATCH($G303,Special_products!$E$1:$E$748,0),J$1),INDEX(Magento_products!$A$1:$AJ$1013,MATCH($G303,Magento_products!$E$1:$E$1013,0),J$1)))</f>
        <v>CDRAGR</v>
      </c>
      <c r="K303" s="57" t="str">
        <f t="array" ref="K303">IF(ISNA(MATCH($J303,Group!$B$2:$B$100105,0))=TRUE,0,INDEX(Group!$A$2:$FZ$100105,MATCH($J303,Group!$B$2:$B$100105,0),K$1))</f>
        <v>Crystal dragon resin</v>
      </c>
      <c r="L303" s="60"/>
      <c r="M303" s="61"/>
      <c r="N303" s="62">
        <f t="array" ref="N303">IF(ISNA(MATCH($H303,Magento_products!$B$2:$B$100105,0))=TRUE,0,INDEX(Magento_products!$A$2:$FZ$100105,MATCH($H303,Magento_products!$B$2:$B$100105,0),N$1))</f>
        <v>43266</v>
      </c>
      <c r="O303" s="62"/>
      <c r="P303" s="63">
        <f t="array" ref="P303">IF(ISNA(MATCH($G303,Magento_products!$E$1:$E$1013,0))=TRUE,INDEX(Special_products!$A$1:$AL$748,MATCH($G303,Special_products!$E$1:$E$748,0),P$1),INDEX(Magento_products!$A$1:$AJ$1013,MATCH($G303,Magento_products!$E$1:$E$1013,0),P$1))</f>
        <v>899.99</v>
      </c>
      <c r="Q303" s="64"/>
      <c r="R303" s="65">
        <f t="shared" si="47"/>
        <v>899.99</v>
      </c>
      <c r="S303" s="66"/>
      <c r="T303" s="66"/>
      <c r="U303" s="66"/>
      <c r="V303" s="66"/>
      <c r="W303" s="66"/>
      <c r="X303" s="66"/>
      <c r="Y303" s="66"/>
      <c r="Z303" s="66"/>
      <c r="AA303" s="66"/>
      <c r="AB303" s="66"/>
      <c r="AC303" s="66"/>
      <c r="AD303" s="66"/>
      <c r="AE303" s="66"/>
      <c r="AF303" s="66"/>
      <c r="AG303" s="66"/>
      <c r="AH303" s="66"/>
      <c r="AI303" s="67"/>
    </row>
    <row r="304" ht="11.25" customHeight="1">
      <c r="A304" s="54" t="s">
        <v>341</v>
      </c>
      <c r="B304" s="54" t="s">
        <v>1867</v>
      </c>
      <c r="C304" s="55" t="s">
        <v>336</v>
      </c>
      <c r="D304" s="54" t="s">
        <v>1871</v>
      </c>
      <c r="E304" s="57"/>
      <c r="F304" s="60"/>
      <c r="G304" s="59">
        <v>267.0</v>
      </c>
      <c r="H304" s="60" t="str">
        <f t="array" ref="H304">IF(G304=0,0,IF(ISNA(MATCH($G304,Magento_products!$E$1:$E$1013,0))=TRUE,INDEX(Special_products!$A$1:$AL$748,MATCH($G304,Special_products!$E$1:$E$748,0),H$1),INDEX(Magento_products!$A$1:$AJ$1013,MATCH($G304,Magento_products!$E$1:$E$1013,0),H$1)))</f>
        <v>CRYCRYSCOM</v>
      </c>
      <c r="I304" s="60" t="str">
        <f t="array" ref="I304">IF(G304=0,D304,IF(ISNA(MATCH($G304,Magento_products!$E$1:$E$1013,0))=TRUE,INDEX(Special_products!$A$1:$AL$748,MATCH($G304,Special_products!$E$1:$E$748,0),I$1),INDEX(Magento_products!$A$1:$AJ$1013,MATCH($G304,Magento_products!$E$1:$E$1013,0),I$1)))</f>
        <v>Crystal Dragon (Crystallized Combo Edition)</v>
      </c>
      <c r="J304" s="60" t="str">
        <f t="array" ref="J304">IF(G304=0,0,IF(ISNA(MATCH($G304,Magento_products!$E$1:$E$1013,0))=TRUE,INDEX(Special_products!$A$1:$AL$748,MATCH($G304,Special_products!$E$1:$E$748,0),J$1),INDEX(Magento_products!$A$1:$AJ$1013,MATCH($G304,Magento_products!$E$1:$E$1013,0),J$1)))</f>
        <v>CDRAGR</v>
      </c>
      <c r="K304" s="57" t="str">
        <f t="array" ref="K304">IF(ISNA(MATCH($J304,Group!$B$2:$B$100105,0))=TRUE,0,INDEX(Group!$A$2:$FZ$100105,MATCH($J304,Group!$B$2:$B$100105,0),K$1))</f>
        <v>Crystal dragon resin</v>
      </c>
      <c r="L304" s="60"/>
      <c r="M304" s="61"/>
      <c r="N304" s="62">
        <f t="array" ref="N304">IF(ISNA(MATCH($H304,Magento_products!$B$2:$B$100105,0))=TRUE,0,INDEX(Magento_products!$A$2:$FZ$100105,MATCH($H304,Magento_products!$B$2:$B$100105,0),N$1))</f>
        <v>43266</v>
      </c>
      <c r="O304" s="62"/>
      <c r="P304" s="63">
        <f t="array" ref="P304">IF(ISNA(MATCH($G304,Magento_products!$E$1:$E$1013,0))=TRUE,INDEX(Special_products!$A$1:$AL$748,MATCH($G304,Special_products!$E$1:$E$748,0),P$1),INDEX(Magento_products!$A$1:$AJ$1013,MATCH($G304,Magento_products!$E$1:$E$1013,0),P$1))</f>
        <v>899.99</v>
      </c>
      <c r="Q304" s="64"/>
      <c r="R304" s="65">
        <f t="shared" si="47"/>
        <v>899.99</v>
      </c>
      <c r="S304" s="66"/>
      <c r="T304" s="66"/>
      <c r="U304" s="66"/>
      <c r="V304" s="66"/>
      <c r="W304" s="66"/>
      <c r="X304" s="66"/>
      <c r="Y304" s="66"/>
      <c r="Z304" s="66"/>
      <c r="AA304" s="66"/>
      <c r="AB304" s="66"/>
      <c r="AC304" s="66"/>
      <c r="AD304" s="66"/>
      <c r="AE304" s="66"/>
      <c r="AF304" s="66"/>
      <c r="AG304" s="66"/>
      <c r="AH304" s="66"/>
      <c r="AI304" s="67"/>
    </row>
    <row r="305" ht="11.25" customHeight="1">
      <c r="A305" s="54" t="s">
        <v>341</v>
      </c>
      <c r="B305" s="54" t="s">
        <v>1867</v>
      </c>
      <c r="C305" s="55" t="s">
        <v>336</v>
      </c>
      <c r="D305" s="54" t="s">
        <v>1871</v>
      </c>
      <c r="E305" s="57"/>
      <c r="F305" s="60"/>
      <c r="G305" s="59">
        <v>265.0</v>
      </c>
      <c r="H305" s="60" t="str">
        <f t="array" ref="H305">IF(G305=0,0,IF(ISNA(MATCH($G305,Magento_products!$E$1:$E$1013,0))=TRUE,INDEX(Special_products!$A$1:$AL$748,MATCH($G305,Special_products!$E$1:$E$748,0),H$1),INDEX(Magento_products!$A$1:$AJ$1013,MATCH($G305,Magento_products!$E$1:$E$1013,0),H$1)))</f>
        <v>CRYCRYS</v>
      </c>
      <c r="I305" s="60" t="str">
        <f t="array" ref="I305">IF(G305=0,D305,IF(ISNA(MATCH($G305,Magento_products!$E$1:$E$1013,0))=TRUE,INDEX(Special_products!$A$1:$AL$748,MATCH($G305,Special_products!$E$1:$E$748,0),I$1),INDEX(Magento_products!$A$1:$AJ$1013,MATCH($G305,Magento_products!$E$1:$E$1013,0),I$1)))</f>
        <v>Crystal Dragon (Crystallized Edition)</v>
      </c>
      <c r="J305" s="60" t="str">
        <f t="array" ref="J305">IF(G305=0,0,IF(ISNA(MATCH($G305,Magento_products!$E$1:$E$1013,0))=TRUE,INDEX(Special_products!$A$1:$AL$748,MATCH($G305,Special_products!$E$1:$E$748,0),J$1),INDEX(Magento_products!$A$1:$AJ$1013,MATCH($G305,Magento_products!$E$1:$E$1013,0),J$1)))</f>
        <v>CDRAGR</v>
      </c>
      <c r="K305" s="57" t="str">
        <f t="array" ref="K305">IF(ISNA(MATCH($J305,Group!$B$2:$B$100105,0))=TRUE,0,INDEX(Group!$A$2:$FZ$100105,MATCH($J305,Group!$B$2:$B$100105,0),K$1))</f>
        <v>Crystal dragon resin</v>
      </c>
      <c r="L305" s="60"/>
      <c r="M305" s="61"/>
      <c r="N305" s="62">
        <f t="array" ref="N305">IF(ISNA(MATCH($H305,Magento_products!$B$2:$B$100105,0))=TRUE,0,INDEX(Magento_products!$A$2:$FZ$100105,MATCH($H305,Magento_products!$B$2:$B$100105,0),N$1))</f>
        <v>43266</v>
      </c>
      <c r="O305" s="62"/>
      <c r="P305" s="63">
        <f t="array" ref="P305">IF(ISNA(MATCH($G305,Magento_products!$E$1:$E$1013,0))=TRUE,INDEX(Special_products!$A$1:$AL$748,MATCH($G305,Special_products!$E$1:$E$748,0),P$1),INDEX(Magento_products!$A$1:$AJ$1013,MATCH($G305,Magento_products!$E$1:$E$1013,0),P$1))</f>
        <v>474.99</v>
      </c>
      <c r="Q305" s="64"/>
      <c r="R305" s="65">
        <f t="shared" si="47"/>
        <v>474.99</v>
      </c>
      <c r="S305" s="66"/>
      <c r="T305" s="66"/>
      <c r="U305" s="66"/>
      <c r="V305" s="66"/>
      <c r="W305" s="66"/>
      <c r="X305" s="66"/>
      <c r="Y305" s="66"/>
      <c r="Z305" s="66"/>
      <c r="AA305" s="66"/>
      <c r="AB305" s="66"/>
      <c r="AC305" s="66"/>
      <c r="AD305" s="66"/>
      <c r="AE305" s="66"/>
      <c r="AF305" s="66"/>
      <c r="AG305" s="66"/>
      <c r="AH305" s="66"/>
      <c r="AI305" s="67"/>
    </row>
    <row r="306" ht="11.25" customHeight="1">
      <c r="A306" s="54" t="s">
        <v>341</v>
      </c>
      <c r="B306" s="54" t="s">
        <v>1867</v>
      </c>
      <c r="C306" s="55" t="s">
        <v>336</v>
      </c>
      <c r="D306" s="54" t="s">
        <v>1871</v>
      </c>
      <c r="E306" s="57"/>
      <c r="F306" s="60"/>
      <c r="G306" s="59">
        <v>268.0</v>
      </c>
      <c r="H306" s="60" t="str">
        <f t="array" ref="H306">IF(G306=0,0,IF(ISNA(MATCH($G306,Magento_products!$E$1:$E$1013,0))=TRUE,INDEX(Special_products!$A$1:$AL$748,MATCH($G306,Special_products!$E$1:$E$748,0),H$1),INDEX(Magento_products!$A$1:$AJ$1013,MATCH($G306,Magento_products!$E$1:$E$1013,0),H$1)))</f>
        <v>CRYMIXDRA</v>
      </c>
      <c r="I306" s="60" t="str">
        <f t="array" ref="I306">IF(G306=0,D306,IF(ISNA(MATCH($G306,Magento_products!$E$1:$E$1013,0))=TRUE,INDEX(Special_products!$A$1:$AL$748,MATCH($G306,Special_products!$E$1:$E$748,0),I$1),INDEX(Magento_products!$A$1:$AJ$1013,MATCH($G306,Magento_products!$E$1:$E$1013,0),I$1)))</f>
        <v>Crystal Dragon Mixed Combo Edition</v>
      </c>
      <c r="J306" s="60" t="str">
        <f t="array" ref="J306">IF(G306=0,0,IF(ISNA(MATCH($G306,Magento_products!$E$1:$E$1013,0))=TRUE,INDEX(Special_products!$A$1:$AL$748,MATCH($G306,Special_products!$E$1:$E$748,0),J$1),INDEX(Magento_products!$A$1:$AJ$1013,MATCH($G306,Magento_products!$E$1:$E$1013,0),J$1)))</f>
        <v>CDRAGR</v>
      </c>
      <c r="K306" s="57" t="str">
        <f t="array" ref="K306">IF(ISNA(MATCH($J306,Group!$B$2:$B$100105,0))=TRUE,0,INDEX(Group!$A$2:$FZ$100105,MATCH($J306,Group!$B$2:$B$100105,0),K$1))</f>
        <v>Crystal dragon resin</v>
      </c>
      <c r="L306" s="60"/>
      <c r="M306" s="61"/>
      <c r="N306" s="62">
        <f t="array" ref="N306">IF(ISNA(MATCH($H306,Magento_products!$B$2:$B$100105,0))=TRUE,0,INDEX(Magento_products!$A$2:$FZ$100105,MATCH($H306,Magento_products!$B$2:$B$100105,0),N$1))</f>
        <v>43266</v>
      </c>
      <c r="O306" s="62"/>
      <c r="P306" s="63">
        <f t="array" ref="P306">IF(ISNA(MATCH($G306,Magento_products!$E$1:$E$1013,0))=TRUE,INDEX(Special_products!$A$1:$AL$748,MATCH($G306,Special_products!$E$1:$E$748,0),P$1),INDEX(Magento_products!$A$1:$AJ$1013,MATCH($G306,Magento_products!$E$1:$E$1013,0),P$1))</f>
        <v>899.99</v>
      </c>
      <c r="Q306" s="64"/>
      <c r="R306" s="65">
        <f t="shared" si="47"/>
        <v>899.99</v>
      </c>
      <c r="S306" s="66"/>
      <c r="T306" s="66"/>
      <c r="U306" s="66"/>
      <c r="V306" s="66"/>
      <c r="W306" s="66"/>
      <c r="X306" s="66"/>
      <c r="Y306" s="66"/>
      <c r="Z306" s="66"/>
      <c r="AA306" s="66"/>
      <c r="AB306" s="66"/>
      <c r="AC306" s="66"/>
      <c r="AD306" s="66"/>
      <c r="AE306" s="66"/>
      <c r="AF306" s="66"/>
      <c r="AG306" s="66"/>
      <c r="AH306" s="66"/>
      <c r="AI306" s="67"/>
    </row>
    <row r="307" ht="11.25" customHeight="1">
      <c r="A307" s="54"/>
      <c r="B307" s="54"/>
      <c r="C307" s="55"/>
      <c r="D307" s="54"/>
      <c r="E307" s="57"/>
      <c r="F307" s="60"/>
      <c r="G307" s="59"/>
      <c r="H307" s="60"/>
      <c r="I307" s="60"/>
      <c r="J307" s="60"/>
      <c r="K307" s="57"/>
      <c r="L307" s="60"/>
      <c r="M307" s="61"/>
      <c r="N307" s="62"/>
      <c r="O307" s="62"/>
      <c r="P307" s="63"/>
      <c r="Q307" s="64"/>
      <c r="R307" s="65"/>
      <c r="S307" s="66"/>
      <c r="T307" s="66"/>
      <c r="U307" s="66"/>
      <c r="V307" s="66"/>
      <c r="W307" s="66"/>
      <c r="X307" s="66"/>
      <c r="Y307" s="66"/>
      <c r="Z307" s="66"/>
      <c r="AA307" s="66"/>
      <c r="AB307" s="66"/>
      <c r="AC307" s="66"/>
      <c r="AD307" s="66"/>
      <c r="AE307" s="66"/>
      <c r="AF307" s="66"/>
      <c r="AG307" s="66"/>
      <c r="AH307" s="66"/>
      <c r="AI307" s="67"/>
    </row>
    <row r="308" ht="11.25" customHeight="1">
      <c r="A308" s="54" t="s">
        <v>341</v>
      </c>
      <c r="B308" s="54" t="s">
        <v>1867</v>
      </c>
      <c r="C308" s="55" t="s">
        <v>336</v>
      </c>
      <c r="D308" s="54" t="s">
        <v>1872</v>
      </c>
      <c r="E308" s="57"/>
      <c r="F308" s="60"/>
      <c r="G308" s="59">
        <v>0.0</v>
      </c>
      <c r="H308" s="60">
        <f t="array" ref="H308">IF(G308=0,0,IF(ISNA(MATCH($G308,Magento_products!$E$1:$E$1013,0))=TRUE,INDEX(Special_products!$A$1:$AL$748,MATCH($G308,Special_products!$E$1:$E$748,0),H$1),INDEX(Magento_products!$A$1:$AJ$1013,MATCH($G308,Magento_products!$E$1:$E$1013,0),H$1)))</f>
        <v>0</v>
      </c>
      <c r="I308" s="60" t="str">
        <f t="array" ref="I308">IF(G308=0,D308,IF(ISNA(MATCH($G308,Magento_products!$E$1:$E$1013,0))=TRUE,INDEX(Special_products!$A$1:$AL$748,MATCH($G308,Special_products!$E$1:$E$748,0),I$1),INDEX(Magento_products!$A$1:$AJ$1013,MATCH($G308,Magento_products!$E$1:$E$1013,0),I$1)))</f>
        <v>Spyro remastered</v>
      </c>
      <c r="J308" s="60">
        <f t="array" ref="J308">IF(G308=0,0,IF(ISNA(MATCH($G308,Magento_products!$E$1:$E$1013,0))=TRUE,INDEX(Special_products!$A$1:$AL$748,MATCH($G308,Special_products!$E$1:$E$748,0),J$1),INDEX(Magento_products!$A$1:$AJ$1013,MATCH($G308,Magento_products!$E$1:$E$1013,0),J$1)))</f>
        <v>0</v>
      </c>
      <c r="K308" s="57">
        <f t="array" ref="K308">IF(ISNA(MATCH($J308,Group!$B$2:$B$100105,0))=TRUE,0,INDEX(Group!$A$2:$FZ$100105,MATCH($J308,Group!$B$2:$B$100105,0),K$1))</f>
        <v>0</v>
      </c>
      <c r="L308" s="60"/>
      <c r="M308" s="61"/>
      <c r="N308" s="62" t="str">
        <f t="array" ref="N308">IF(ISNA(MATCH($H308,Magento_products!$B$2:$B$100105,0))=TRUE,0,INDEX(Magento_products!$A$2:$FZ$100105,MATCH($H308,Magento_products!$B$2:$B$100105,0),N$1))</f>
        <v/>
      </c>
      <c r="O308" s="62"/>
      <c r="P308" s="63"/>
      <c r="Q308" s="64"/>
      <c r="R308" s="65" t="str">
        <f t="shared" ref="R308:R315" si="48">IF(P308&gt;0,P308,Q308)</f>
        <v/>
      </c>
      <c r="S308" s="66"/>
      <c r="T308" s="66"/>
      <c r="U308" s="66"/>
      <c r="V308" s="66"/>
      <c r="W308" s="66"/>
      <c r="X308" s="66"/>
      <c r="Y308" s="66"/>
      <c r="Z308" s="66"/>
      <c r="AA308" s="66"/>
      <c r="AB308" s="66"/>
      <c r="AC308" s="66"/>
      <c r="AD308" s="66"/>
      <c r="AE308" s="66"/>
      <c r="AF308" s="66"/>
      <c r="AG308" s="66"/>
      <c r="AH308" s="66"/>
      <c r="AI308" s="67"/>
    </row>
    <row r="309" ht="11.25" customHeight="1">
      <c r="A309" s="54" t="s">
        <v>341</v>
      </c>
      <c r="B309" s="54" t="s">
        <v>1868</v>
      </c>
      <c r="C309" s="55" t="s">
        <v>336</v>
      </c>
      <c r="D309" s="54" t="s">
        <v>1873</v>
      </c>
      <c r="E309" s="57"/>
      <c r="F309" s="60"/>
      <c r="G309" s="59">
        <v>0.0</v>
      </c>
      <c r="H309" s="60">
        <f t="array" ref="H309">IF(G309=0,0,IF(ISNA(MATCH($G309,Magento_products!$E$1:$E$1013,0))=TRUE,INDEX(Special_products!$A$1:$AL$748,MATCH($G309,Special_products!$E$1:$E$748,0),H$1),INDEX(Magento_products!$A$1:$AJ$1013,MATCH($G309,Magento_products!$E$1:$E$1013,0),H$1)))</f>
        <v>0</v>
      </c>
      <c r="I309" s="60" t="str">
        <f t="array" ref="I309">IF(G309=0,D309,IF(ISNA(MATCH($G309,Magento_products!$E$1:$E$1013,0))=TRUE,INDEX(Special_products!$A$1:$AL$748,MATCH($G309,Special_products!$E$1:$E$748,0),I$1),INDEX(Magento_products!$A$1:$AJ$1013,MATCH($G309,Magento_products!$E$1:$E$1013,0),I$1)))</f>
        <v>Crash 2</v>
      </c>
      <c r="J309" s="60">
        <f t="array" ref="J309">IF(G309=0,0,IF(ISNA(MATCH($G309,Magento_products!$E$1:$E$1013,0))=TRUE,INDEX(Special_products!$A$1:$AL$748,MATCH($G309,Special_products!$E$1:$E$748,0),J$1),INDEX(Magento_products!$A$1:$AJ$1013,MATCH($G309,Magento_products!$E$1:$E$1013,0),J$1)))</f>
        <v>0</v>
      </c>
      <c r="K309" s="57">
        <f t="array" ref="K309">IF(ISNA(MATCH($J309,Group!$B$2:$B$100105,0))=TRUE,0,INDEX(Group!$A$2:$FZ$100105,MATCH($J309,Group!$B$2:$B$100105,0),K$1))</f>
        <v>0</v>
      </c>
      <c r="L309" s="60"/>
      <c r="M309" s="61"/>
      <c r="N309" s="62" t="str">
        <f t="array" ref="N309">IF(ISNA(MATCH($H309,Magento_products!$B$2:$B$100105,0))=TRUE,0,INDEX(Magento_products!$A$2:$FZ$100105,MATCH($H309,Magento_products!$B$2:$B$100105,0),N$1))</f>
        <v/>
      </c>
      <c r="O309" s="62"/>
      <c r="P309" s="63"/>
      <c r="Q309" s="64"/>
      <c r="R309" s="65" t="str">
        <f t="shared" si="48"/>
        <v/>
      </c>
      <c r="S309" s="66"/>
      <c r="T309" s="66"/>
      <c r="U309" s="66"/>
      <c r="V309" s="66"/>
      <c r="W309" s="66"/>
      <c r="X309" s="66"/>
      <c r="Y309" s="66"/>
      <c r="Z309" s="66"/>
      <c r="AA309" s="66"/>
      <c r="AB309" s="66"/>
      <c r="AC309" s="66"/>
      <c r="AD309" s="66"/>
      <c r="AE309" s="66"/>
      <c r="AF309" s="66"/>
      <c r="AG309" s="66"/>
      <c r="AH309" s="66"/>
      <c r="AI309" s="67"/>
    </row>
    <row r="310" ht="11.25" customHeight="1">
      <c r="A310" s="54" t="s">
        <v>341</v>
      </c>
      <c r="B310" s="54" t="s">
        <v>1868</v>
      </c>
      <c r="C310" s="55" t="s">
        <v>336</v>
      </c>
      <c r="D310" s="54" t="s">
        <v>1873</v>
      </c>
      <c r="E310" s="57"/>
      <c r="F310" s="60"/>
      <c r="G310" s="59">
        <v>0.0</v>
      </c>
      <c r="H310" s="60">
        <f t="array" ref="H310">IF(G310=0,0,IF(ISNA(MATCH($G310,Magento_products!$E$1:$E$1013,0))=TRUE,INDEX(Special_products!$A$1:$AL$748,MATCH($G310,Special_products!$E$1:$E$748,0),H$1),INDEX(Magento_products!$A$1:$AJ$1013,MATCH($G310,Magento_products!$E$1:$E$1013,0),H$1)))</f>
        <v>0</v>
      </c>
      <c r="I310" s="60" t="str">
        <f t="array" ref="I310">IF(G310=0,D310,IF(ISNA(MATCH($G310,Magento_products!$E$1:$E$1013,0))=TRUE,INDEX(Special_products!$A$1:$AL$748,MATCH($G310,Special_products!$E$1:$E$748,0),I$1),INDEX(Magento_products!$A$1:$AJ$1013,MATCH($G310,Magento_products!$E$1:$E$1013,0),I$1)))</f>
        <v>Crash 2</v>
      </c>
      <c r="J310" s="60">
        <f t="array" ref="J310">IF(G310=0,0,IF(ISNA(MATCH($G310,Magento_products!$E$1:$E$1013,0))=TRUE,INDEX(Special_products!$A$1:$AL$748,MATCH($G310,Special_products!$E$1:$E$748,0),J$1),INDEX(Magento_products!$A$1:$AJ$1013,MATCH($G310,Magento_products!$E$1:$E$1013,0),J$1)))</f>
        <v>0</v>
      </c>
      <c r="K310" s="57">
        <f t="array" ref="K310">IF(ISNA(MATCH($J310,Group!$B$2:$B$100105,0))=TRUE,0,INDEX(Group!$A$2:$FZ$100105,MATCH($J310,Group!$B$2:$B$100105,0),K$1))</f>
        <v>0</v>
      </c>
      <c r="L310" s="60"/>
      <c r="M310" s="61"/>
      <c r="N310" s="62" t="str">
        <f t="array" ref="N310">IF(ISNA(MATCH($H310,Magento_products!$B$2:$B$100105,0))=TRUE,0,INDEX(Magento_products!$A$2:$FZ$100105,MATCH($H310,Magento_products!$B$2:$B$100105,0),N$1))</f>
        <v/>
      </c>
      <c r="O310" s="62"/>
      <c r="P310" s="63"/>
      <c r="Q310" s="64"/>
      <c r="R310" s="65" t="str">
        <f t="shared" si="48"/>
        <v/>
      </c>
      <c r="S310" s="66"/>
      <c r="T310" s="66"/>
      <c r="U310" s="66"/>
      <c r="V310" s="66"/>
      <c r="W310" s="66"/>
      <c r="X310" s="66"/>
      <c r="Y310" s="66"/>
      <c r="Z310" s="66"/>
      <c r="AA310" s="66"/>
      <c r="AB310" s="66"/>
      <c r="AC310" s="66"/>
      <c r="AD310" s="66"/>
      <c r="AE310" s="66"/>
      <c r="AF310" s="66"/>
      <c r="AG310" s="66"/>
      <c r="AH310" s="66"/>
      <c r="AI310" s="67"/>
    </row>
    <row r="311" ht="11.25" customHeight="1">
      <c r="A311" s="54" t="s">
        <v>341</v>
      </c>
      <c r="B311" s="54" t="s">
        <v>1868</v>
      </c>
      <c r="C311" s="55" t="s">
        <v>336</v>
      </c>
      <c r="D311" s="54" t="s">
        <v>270</v>
      </c>
      <c r="E311" s="57"/>
      <c r="F311" s="60"/>
      <c r="G311" s="59">
        <v>457.0</v>
      </c>
      <c r="H311" s="60" t="str">
        <f t="array" ref="H311">IF(G311=0,0,IF(ISNA(MATCH($G311,Magento_products!$E$1:$E$1013,0))=TRUE,INDEX(Special_products!$A$1:$AL$748,MATCH($G311,Special_products!$E$1:$E$748,0),H$1),INDEX(Magento_products!$A$1:$AJ$1013,MATCH($G311,Magento_products!$E$1:$E$1013,0),H$1)))</f>
        <v>DRNCEX</v>
      </c>
      <c r="I311" s="60" t="str">
        <f t="array" ref="I311">IF(G311=0,D311,IF(ISNA(MATCH($G311,Magento_products!$E$1:$E$1013,0))=TRUE,INDEX(Special_products!$A$1:$AL$748,MATCH($G311,Special_products!$E$1:$E$748,0),I$1),INDEX(Magento_products!$A$1:$AJ$1013,MATCH($G311,Magento_products!$E$1:$E$1013,0),I$1)))</f>
        <v>Crash Bandicoot™ – Dr. Neo Cortex (Exclusive Edition)</v>
      </c>
      <c r="J311" s="60" t="str">
        <f t="array" ref="J311">IF(G311=0,0,IF(ISNA(MATCH($G311,Magento_products!$E$1:$E$1013,0))=TRUE,INDEX(Special_products!$A$1:$AL$748,MATCH($G311,Special_products!$E$1:$E$748,0),J$1),INDEX(Magento_products!$A$1:$AJ$1013,MATCH($G311,Magento_products!$E$1:$E$1013,0),J$1)))</f>
        <v>DRNEO</v>
      </c>
      <c r="K311" s="57" t="str">
        <f t="array" ref="K311">IF(ISNA(MATCH($J311,Group!$B$2:$B$100105,0))=TRUE,0,INDEX(Group!$A$2:$FZ$100105,MATCH($J311,Group!$B$2:$B$100105,0),K$1))</f>
        <v>Neo Cortex</v>
      </c>
      <c r="L311" s="60"/>
      <c r="M311" s="61"/>
      <c r="N311" s="62">
        <f t="array" ref="N311">IF(ISNA(MATCH($H311,Magento_products!$B$2:$B$100105,0))=TRUE,0,INDEX(Magento_products!$A$2:$FZ$100105,MATCH($H311,Magento_products!$B$2:$B$100105,0),N$1))</f>
        <v>44040</v>
      </c>
      <c r="O311" s="62"/>
      <c r="P311" s="63">
        <f t="array" ref="P311">IF(ISNA(MATCH($G311,Magento_products!$E$1:$E$1013,0))=TRUE,INDEX(Special_products!$A$1:$AL$748,MATCH($G311,Special_products!$E$1:$E$748,0),P$1),INDEX(Magento_products!$A$1:$AJ$1013,MATCH($G311,Magento_products!$E$1:$E$1013,0),P$1))</f>
        <v>399.99</v>
      </c>
      <c r="Q311" s="64"/>
      <c r="R311" s="65">
        <f t="shared" si="48"/>
        <v>399.99</v>
      </c>
      <c r="S311" s="66"/>
      <c r="T311" s="66"/>
      <c r="U311" s="66"/>
      <c r="V311" s="66"/>
      <c r="W311" s="66"/>
      <c r="X311" s="66"/>
      <c r="Y311" s="66"/>
      <c r="Z311" s="66"/>
      <c r="AA311" s="66"/>
      <c r="AB311" s="66"/>
      <c r="AC311" s="66"/>
      <c r="AD311" s="66"/>
      <c r="AE311" s="66"/>
      <c r="AF311" s="66"/>
      <c r="AG311" s="66"/>
      <c r="AH311" s="66"/>
      <c r="AI311" s="67"/>
    </row>
    <row r="312" ht="11.25" customHeight="1">
      <c r="A312" s="54" t="s">
        <v>341</v>
      </c>
      <c r="B312" s="54" t="s">
        <v>1868</v>
      </c>
      <c r="C312" s="55" t="s">
        <v>336</v>
      </c>
      <c r="D312" s="54" t="s">
        <v>270</v>
      </c>
      <c r="E312" s="57"/>
      <c r="F312" s="60"/>
      <c r="G312" s="59">
        <v>456.0</v>
      </c>
      <c r="H312" s="60" t="str">
        <f t="array" ref="H312">IF(G312=0,0,IF(ISNA(MATCH($G312,Magento_products!$E$1:$E$1013,0))=TRUE,INDEX(Special_products!$A$1:$AL$748,MATCH($G312,Special_products!$E$1:$E$748,0),H$1),INDEX(Magento_products!$A$1:$AJ$1013,MATCH($G312,Magento_products!$E$1:$E$1013,0),H$1)))</f>
        <v>DRNCST</v>
      </c>
      <c r="I312" s="60" t="str">
        <f t="array" ref="I312">IF(G312=0,D312,IF(ISNA(MATCH($G312,Magento_products!$E$1:$E$1013,0))=TRUE,INDEX(Special_products!$A$1:$AL$748,MATCH($G312,Special_products!$E$1:$E$748,0),I$1),INDEX(Magento_products!$A$1:$AJ$1013,MATCH($G312,Magento_products!$E$1:$E$1013,0),I$1)))</f>
        <v>Crash Bandicoot™ – Dr. Neo Cortex (Standard Edition)</v>
      </c>
      <c r="J312" s="60" t="str">
        <f t="array" ref="J312">IF(G312=0,0,IF(ISNA(MATCH($G312,Magento_products!$E$1:$E$1013,0))=TRUE,INDEX(Special_products!$A$1:$AL$748,MATCH($G312,Special_products!$E$1:$E$748,0),J$1),INDEX(Magento_products!$A$1:$AJ$1013,MATCH($G312,Magento_products!$E$1:$E$1013,0),J$1)))</f>
        <v>DRNEO</v>
      </c>
      <c r="K312" s="57" t="str">
        <f t="array" ref="K312">IF(ISNA(MATCH($J312,Group!$B$2:$B$100105,0))=TRUE,0,INDEX(Group!$A$2:$FZ$100105,MATCH($J312,Group!$B$2:$B$100105,0),K$1))</f>
        <v>Neo Cortex</v>
      </c>
      <c r="L312" s="60"/>
      <c r="M312" s="61"/>
      <c r="N312" s="62">
        <f t="array" ref="N312">IF(ISNA(MATCH($H312,Magento_products!$B$2:$B$100105,0))=TRUE,0,INDEX(Magento_products!$A$2:$FZ$100105,MATCH($H312,Magento_products!$B$2:$B$100105,0),N$1))</f>
        <v>44040</v>
      </c>
      <c r="O312" s="62"/>
      <c r="P312" s="63">
        <f t="array" ref="P312">IF(ISNA(MATCH($G312,Magento_products!$E$1:$E$1013,0))=TRUE,INDEX(Special_products!$A$1:$AL$748,MATCH($G312,Special_products!$E$1:$E$748,0),P$1),INDEX(Magento_products!$A$1:$AJ$1013,MATCH($G312,Magento_products!$E$1:$E$1013,0),P$1))</f>
        <v>399.99</v>
      </c>
      <c r="Q312" s="64"/>
      <c r="R312" s="65">
        <f t="shared" si="48"/>
        <v>399.99</v>
      </c>
      <c r="S312" s="66"/>
      <c r="T312" s="66"/>
      <c r="U312" s="66"/>
      <c r="V312" s="66"/>
      <c r="W312" s="66"/>
      <c r="X312" s="66"/>
      <c r="Y312" s="66"/>
      <c r="Z312" s="66"/>
      <c r="AA312" s="66"/>
      <c r="AB312" s="66"/>
      <c r="AC312" s="66"/>
      <c r="AD312" s="66"/>
      <c r="AE312" s="66"/>
      <c r="AF312" s="66"/>
      <c r="AG312" s="66"/>
      <c r="AH312" s="66"/>
      <c r="AI312" s="67"/>
    </row>
    <row r="313" ht="11.25" customHeight="1">
      <c r="A313" s="54"/>
      <c r="B313" s="54"/>
      <c r="C313" s="55"/>
      <c r="D313" s="54"/>
      <c r="E313" s="57"/>
      <c r="F313" s="60"/>
      <c r="G313" s="59">
        <v>0.0</v>
      </c>
      <c r="H313" s="60">
        <f t="array" ref="H313">IF(G313=0,0,IF(ISNA(MATCH($G313,Magento_products!$E$1:$E$1013,0))=TRUE,INDEX(Special_products!$A$1:$AL$748,MATCH($G313,Special_products!$E$1:$E$748,0),H$1),INDEX(Magento_products!$A$1:$AJ$1013,MATCH($G313,Magento_products!$E$1:$E$1013,0),H$1)))</f>
        <v>0</v>
      </c>
      <c r="I313" s="60" t="str">
        <f t="array" ref="I313">IF(G313=0,D313,IF(ISNA(MATCH($G313,Magento_products!$E$1:$E$1013,0))=TRUE,INDEX(Special_products!$A$1:$AL$748,MATCH($G313,Special_products!$E$1:$E$748,0),I$1),INDEX(Magento_products!$A$1:$AJ$1013,MATCH($G313,Magento_products!$E$1:$E$1013,0),I$1)))</f>
        <v/>
      </c>
      <c r="J313" s="60">
        <f t="array" ref="J313">IF(G313=0,0,IF(ISNA(MATCH($G313,Magento_products!$E$1:$E$1013,0))=TRUE,INDEX(Special_products!$A$1:$AL$748,MATCH($G313,Special_products!$E$1:$E$748,0),J$1),INDEX(Magento_products!$A$1:$AJ$1013,MATCH($G313,Magento_products!$E$1:$E$1013,0),J$1)))</f>
        <v>0</v>
      </c>
      <c r="K313" s="57">
        <f t="array" ref="K313">IF(ISNA(MATCH($J313,Group!$B$2:$B$100105,0))=TRUE,0,INDEX(Group!$A$2:$FZ$100105,MATCH($J313,Group!$B$2:$B$100105,0),K$1))</f>
        <v>0</v>
      </c>
      <c r="L313" s="60"/>
      <c r="M313" s="61"/>
      <c r="N313" s="62" t="str">
        <f t="array" ref="N313">IF(ISNA(MATCH($H313,Magento_products!$B$2:$B$100105,0))=TRUE,0,INDEX(Magento_products!$A$2:$FZ$100105,MATCH($H313,Magento_products!$B$2:$B$100105,0),N$1))</f>
        <v/>
      </c>
      <c r="O313" s="62"/>
      <c r="P313" s="63"/>
      <c r="Q313" s="64"/>
      <c r="R313" s="65" t="str">
        <f t="shared" si="48"/>
        <v/>
      </c>
      <c r="S313" s="66"/>
      <c r="T313" s="66"/>
      <c r="U313" s="66"/>
      <c r="V313" s="66"/>
      <c r="W313" s="66"/>
      <c r="X313" s="66"/>
      <c r="Y313" s="66"/>
      <c r="Z313" s="66"/>
      <c r="AA313" s="66"/>
      <c r="AB313" s="66"/>
      <c r="AC313" s="66"/>
      <c r="AD313" s="66"/>
      <c r="AE313" s="66"/>
      <c r="AF313" s="66"/>
      <c r="AG313" s="66"/>
      <c r="AH313" s="66"/>
      <c r="AI313" s="67"/>
    </row>
    <row r="314" ht="11.25" customHeight="1">
      <c r="A314" s="54" t="s">
        <v>357</v>
      </c>
      <c r="B314" s="54" t="s">
        <v>1874</v>
      </c>
      <c r="C314" s="55" t="s">
        <v>336</v>
      </c>
      <c r="D314" s="54" t="s">
        <v>17</v>
      </c>
      <c r="E314" s="57"/>
      <c r="F314" s="60"/>
      <c r="G314" s="59">
        <v>121.0</v>
      </c>
      <c r="H314" s="60" t="str">
        <f t="array" ref="H314">IF(G314=0,0,IF(ISNA(MATCH($G314,Magento_products!$E$1:$E$1013,0))=TRUE,INDEX(Special_products!$A$1:$AL$748,MATCH($G314,Special_products!$E$1:$E$748,0),H$1),INDEX(Magento_products!$A$1:$AJ$1013,MATCH($G314,Magento_products!$E$1:$E$1013,0),H$1)))</f>
        <v>MMCR</v>
      </c>
      <c r="I314" s="60" t="str">
        <f t="array" ref="I314">IF(G314=0,D314,IF(ISNA(MATCH($G314,Magento_products!$E$1:$E$1013,0))=TRUE,INDEX(Special_products!$A$1:$AL$748,MATCH($G314,Special_products!$E$1:$E$748,0),I$1),INDEX(Magento_products!$A$1:$AJ$1013,MATCH($G314,Magento_products!$E$1:$E$1013,0),I$1)))</f>
        <v>Running Megaman</v>
      </c>
      <c r="J314" s="60" t="str">
        <f t="array" ref="J314">IF(G314=0,0,IF(ISNA(MATCH($G314,Magento_products!$E$1:$E$1013,0))=TRUE,INDEX(Special_products!$A$1:$AL$748,MATCH($G314,Special_products!$E$1:$E$748,0),J$1),INDEX(Magento_products!$A$1:$AJ$1013,MATCH($G314,Magento_products!$E$1:$E$1013,0),J$1)))</f>
        <v>MMR</v>
      </c>
      <c r="K314" s="57" t="str">
        <f t="array" ref="K314">IF(ISNA(MATCH($J314,Group!$B$2:$B$100105,0))=TRUE,0,INDEX(Group!$A$2:$FZ$100105,MATCH($J314,Group!$B$2:$B$100105,0),K$1))</f>
        <v>Running Megaman</v>
      </c>
      <c r="L314" s="60"/>
      <c r="M314" s="61"/>
      <c r="N314" s="62">
        <f t="array" ref="N314">IF(ISNA(MATCH($H314,Magento_products!$B$2:$B$100105,0))=TRUE,0,INDEX(Magento_products!$A$2:$FZ$100105,MATCH($H314,Magento_products!$B$2:$B$100105,0),N$1))</f>
        <v>41898</v>
      </c>
      <c r="O314" s="62"/>
      <c r="P314" s="63">
        <f t="array" ref="P314">IF(ISNA(MATCH($G314,Magento_products!$E$1:$E$1013,0))=TRUE,INDEX(Special_products!$A$1:$AL$748,MATCH($G314,Special_products!$E$1:$E$748,0),P$1),INDEX(Magento_products!$A$1:$AJ$1013,MATCH($G314,Magento_products!$E$1:$E$1013,0),P$1))</f>
        <v>199.99</v>
      </c>
      <c r="Q314" s="64"/>
      <c r="R314" s="65">
        <f t="shared" si="48"/>
        <v>199.99</v>
      </c>
      <c r="S314" s="66"/>
      <c r="T314" s="66"/>
      <c r="U314" s="66"/>
      <c r="V314" s="66"/>
      <c r="W314" s="66"/>
      <c r="X314" s="66"/>
      <c r="Y314" s="66"/>
      <c r="Z314" s="66"/>
      <c r="AA314" s="66"/>
      <c r="AB314" s="66"/>
      <c r="AC314" s="66"/>
      <c r="AD314" s="66"/>
      <c r="AE314" s="66"/>
      <c r="AF314" s="66"/>
      <c r="AG314" s="66"/>
      <c r="AH314" s="66"/>
      <c r="AI314" s="67"/>
    </row>
    <row r="315" ht="11.25" customHeight="1">
      <c r="A315" s="54" t="s">
        <v>357</v>
      </c>
      <c r="B315" s="54" t="s">
        <v>1874</v>
      </c>
      <c r="C315" s="55" t="s">
        <v>336</v>
      </c>
      <c r="D315" s="54" t="s">
        <v>17</v>
      </c>
      <c r="E315" s="57"/>
      <c r="F315" s="60"/>
      <c r="G315" s="59">
        <v>122.0</v>
      </c>
      <c r="H315" s="60" t="str">
        <f t="array" ref="H315">IF(G315=0,0,IF(ISNA(MATCH($G315,Magento_products!$E$1:$E$1013,0))=TRUE,INDEX(Special_products!$A$1:$AL$748,MATCH($G315,Special_products!$E$1:$E$748,0),H$1),INDEX(Magento_products!$A$1:$AJ$1013,MATCH($G315,Magento_products!$E$1:$E$1013,0),H$1)))</f>
        <v>MMCRX</v>
      </c>
      <c r="I315" s="60" t="str">
        <f t="array" ref="I315">IF(G315=0,D315,IF(ISNA(MATCH($G315,Magento_products!$E$1:$E$1013,0))=TRUE,INDEX(Special_products!$A$1:$AL$748,MATCH($G315,Special_products!$E$1:$E$748,0),I$1),INDEX(Magento_products!$A$1:$AJ$1013,MATCH($G315,Magento_products!$E$1:$E$1013,0),I$1)))</f>
        <v>Running Megaman Exclusive</v>
      </c>
      <c r="J315" s="60" t="str">
        <f t="array" ref="J315">IF(G315=0,0,IF(ISNA(MATCH($G315,Magento_products!$E$1:$E$1013,0))=TRUE,INDEX(Special_products!$A$1:$AL$748,MATCH($G315,Special_products!$E$1:$E$748,0),J$1),INDEX(Magento_products!$A$1:$AJ$1013,MATCH($G315,Magento_products!$E$1:$E$1013,0),J$1)))</f>
        <v>MMR</v>
      </c>
      <c r="K315" s="57" t="str">
        <f t="array" ref="K315">IF(ISNA(MATCH($J315,Group!$B$2:$B$100105,0))=TRUE,0,INDEX(Group!$A$2:$FZ$100105,MATCH($J315,Group!$B$2:$B$100105,0),K$1))</f>
        <v>Running Megaman</v>
      </c>
      <c r="L315" s="60"/>
      <c r="M315" s="61"/>
      <c r="N315" s="62">
        <f t="array" ref="N315">IF(ISNA(MATCH($H315,Magento_products!$B$2:$B$100105,0))=TRUE,0,INDEX(Magento_products!$A$2:$FZ$100105,MATCH($H315,Magento_products!$B$2:$B$100105,0),N$1))</f>
        <v>41898</v>
      </c>
      <c r="O315" s="62"/>
      <c r="P315" s="63">
        <f t="array" ref="P315">IF(ISNA(MATCH($G315,Magento_products!$E$1:$E$1013,0))=TRUE,INDEX(Special_products!$A$1:$AL$748,MATCH($G315,Special_products!$E$1:$E$748,0),P$1),INDEX(Magento_products!$A$1:$AJ$1013,MATCH($G315,Magento_products!$E$1:$E$1013,0),P$1))</f>
        <v>229.99</v>
      </c>
      <c r="Q315" s="64"/>
      <c r="R315" s="65">
        <f t="shared" si="48"/>
        <v>229.99</v>
      </c>
      <c r="S315" s="66"/>
      <c r="T315" s="66"/>
      <c r="U315" s="66"/>
      <c r="V315" s="66"/>
      <c r="W315" s="66"/>
      <c r="X315" s="66"/>
      <c r="Y315" s="66"/>
      <c r="Z315" s="66"/>
      <c r="AA315" s="66"/>
      <c r="AB315" s="66"/>
      <c r="AC315" s="66"/>
      <c r="AD315" s="66"/>
      <c r="AE315" s="66"/>
      <c r="AF315" s="66"/>
      <c r="AG315" s="66"/>
      <c r="AH315" s="66"/>
      <c r="AI315" s="67"/>
    </row>
    <row r="316" ht="11.25" customHeight="1">
      <c r="A316" s="54"/>
      <c r="B316" s="54"/>
      <c r="C316" s="55"/>
      <c r="D316" s="54"/>
      <c r="E316" s="57"/>
      <c r="F316" s="60"/>
      <c r="G316" s="59"/>
      <c r="H316" s="60"/>
      <c r="I316" s="60"/>
      <c r="J316" s="60"/>
      <c r="K316" s="57"/>
      <c r="L316" s="60"/>
      <c r="M316" s="61"/>
      <c r="N316" s="62"/>
      <c r="O316" s="62"/>
      <c r="P316" s="63"/>
      <c r="Q316" s="64"/>
      <c r="R316" s="65"/>
      <c r="S316" s="66"/>
      <c r="T316" s="66"/>
      <c r="U316" s="66"/>
      <c r="V316" s="66"/>
      <c r="W316" s="66"/>
      <c r="X316" s="66"/>
      <c r="Y316" s="66"/>
      <c r="Z316" s="66"/>
      <c r="AA316" s="66"/>
      <c r="AB316" s="66"/>
      <c r="AC316" s="66"/>
      <c r="AD316" s="66"/>
      <c r="AE316" s="66"/>
      <c r="AF316" s="66"/>
      <c r="AG316" s="66"/>
      <c r="AH316" s="66"/>
      <c r="AI316" s="67"/>
    </row>
    <row r="317" ht="11.25" customHeight="1">
      <c r="A317" s="54" t="s">
        <v>357</v>
      </c>
      <c r="B317" s="54" t="s">
        <v>1874</v>
      </c>
      <c r="C317" s="55" t="s">
        <v>336</v>
      </c>
      <c r="D317" s="54" t="s">
        <v>188</v>
      </c>
      <c r="E317" s="57"/>
      <c r="F317" s="60"/>
      <c r="G317" s="59">
        <v>126.0</v>
      </c>
      <c r="H317" s="60" t="str">
        <f t="array" ref="H317">IF(G317=0,0,IF(ISNA(MATCH($G317,Magento_products!$E$1:$E$1013,0))=TRUE,INDEX(Special_products!$A$1:$AL$748,MATCH($G317,Special_products!$E$1:$E$748,0),H$1),INDEX(Magento_products!$A$1:$AJ$1013,MATCH($G317,Magento_products!$E$1:$E$1013,0),H$1)))</f>
        <v>MMXX</v>
      </c>
      <c r="I317" s="60" t="str">
        <f t="array" ref="I317">IF(G317=0,D317,IF(ISNA(MATCH($G317,Magento_products!$E$1:$E$1013,0))=TRUE,INDEX(Special_products!$A$1:$AL$748,MATCH($G317,Special_products!$E$1:$E$748,0),I$1),INDEX(Magento_products!$A$1:$AJ$1013,MATCH($G317,Magento_products!$E$1:$E$1013,0),I$1)))</f>
        <v>X</v>
      </c>
      <c r="J317" s="60" t="str">
        <f t="array" ref="J317">IF(G317=0,0,IF(ISNA(MATCH($G317,Magento_products!$E$1:$E$1013,0))=TRUE,INDEX(Special_products!$A$1:$AL$748,MATCH($G317,Special_products!$E$1:$E$748,0),J$1),INDEX(Magento_products!$A$1:$AJ$1013,MATCH($G317,Magento_products!$E$1:$E$1013,0),J$1)))</f>
        <v>MMEX</v>
      </c>
      <c r="K317" s="57" t="str">
        <f t="array" ref="K317">IF(ISNA(MATCH($J317,Group!$B$2:$B$100105,0))=TRUE,0,INDEX(Group!$A$2:$FZ$100105,MATCH($J317,Group!$B$2:$B$100105,0),K$1))</f>
        <v>Megaman X</v>
      </c>
      <c r="L317" s="60"/>
      <c r="M317" s="61"/>
      <c r="N317" s="62">
        <f t="array" ref="N317">IF(ISNA(MATCH($H317,Magento_products!$B$2:$B$100105,0))=TRUE,0,INDEX(Magento_products!$A$2:$FZ$100105,MATCH($H317,Magento_products!$B$2:$B$100105,0),N$1))</f>
        <v>41982</v>
      </c>
      <c r="O317" s="62"/>
      <c r="P317" s="63">
        <f t="array" ref="P317">IF(ISNA(MATCH($G317,Magento_products!$E$1:$E$1013,0))=TRUE,INDEX(Special_products!$A$1:$AL$748,MATCH($G317,Special_products!$E$1:$E$748,0),P$1),INDEX(Magento_products!$A$1:$AJ$1013,MATCH($G317,Magento_products!$E$1:$E$1013,0),P$1))</f>
        <v>259.99</v>
      </c>
      <c r="Q317" s="64"/>
      <c r="R317" s="65">
        <f>IF(P317&gt;0,P317,Q317)</f>
        <v>259.99</v>
      </c>
      <c r="S317" s="66"/>
      <c r="T317" s="66"/>
      <c r="U317" s="66"/>
      <c r="V317" s="66"/>
      <c r="W317" s="66"/>
      <c r="X317" s="66"/>
      <c r="Y317" s="66"/>
      <c r="Z317" s="66"/>
      <c r="AA317" s="66"/>
      <c r="AB317" s="66"/>
      <c r="AC317" s="66"/>
      <c r="AD317" s="66"/>
      <c r="AE317" s="66"/>
      <c r="AF317" s="66"/>
      <c r="AG317" s="66"/>
      <c r="AH317" s="66"/>
      <c r="AI317" s="67"/>
    </row>
    <row r="318" ht="11.25" customHeight="1">
      <c r="A318" s="54"/>
      <c r="B318" s="54"/>
      <c r="C318" s="55"/>
      <c r="D318" s="54"/>
      <c r="E318" s="57"/>
      <c r="F318" s="60"/>
      <c r="G318" s="59"/>
      <c r="H318" s="60"/>
      <c r="I318" s="60"/>
      <c r="J318" s="60"/>
      <c r="K318" s="57"/>
      <c r="L318" s="60"/>
      <c r="M318" s="61"/>
      <c r="N318" s="62"/>
      <c r="O318" s="62"/>
      <c r="P318" s="63"/>
      <c r="Q318" s="64"/>
      <c r="R318" s="65"/>
      <c r="S318" s="66"/>
      <c r="T318" s="66"/>
      <c r="U318" s="66"/>
      <c r="V318" s="66"/>
      <c r="W318" s="66"/>
      <c r="X318" s="66"/>
      <c r="Y318" s="66"/>
      <c r="Z318" s="66"/>
      <c r="AA318" s="66"/>
      <c r="AB318" s="66"/>
      <c r="AC318" s="66"/>
      <c r="AD318" s="66"/>
      <c r="AE318" s="66"/>
      <c r="AF318" s="66"/>
      <c r="AG318" s="66"/>
      <c r="AH318" s="66"/>
      <c r="AI318" s="67"/>
    </row>
    <row r="319" ht="11.25" customHeight="1">
      <c r="A319" s="54" t="s">
        <v>357</v>
      </c>
      <c r="B319" s="54" t="s">
        <v>1874</v>
      </c>
      <c r="C319" s="55" t="s">
        <v>336</v>
      </c>
      <c r="D319" s="54" t="s">
        <v>1875</v>
      </c>
      <c r="E319" s="57"/>
      <c r="F319" s="60"/>
      <c r="G319" s="59">
        <v>139.0</v>
      </c>
      <c r="H319" s="60" t="str">
        <f t="array" ref="H319">IF(G319=0,0,IF(ISNA(MATCH($G319,Magento_products!$E$1:$E$1013,0))=TRUE,INDEX(Special_products!$A$1:$AL$748,MATCH($G319,Special_products!$E$1:$E$748,0),H$1),INDEX(Magento_products!$A$1:$AJ$1013,MATCH($G319,Magento_products!$E$1:$E$1013,0),H$1)))</f>
        <v>MMCPM</v>
      </c>
      <c r="I319" s="60" t="str">
        <f t="array" ref="I319">IF(G319=0,D319,IF(ISNA(MATCH($G319,Magento_products!$E$1:$E$1013,0))=TRUE,INDEX(Special_products!$A$1:$AL$748,MATCH($G319,Special_products!$E$1:$E$748,0),I$1),INDEX(Magento_products!$A$1:$AJ$1013,MATCH($G319,Magento_products!$E$1:$E$1013,0),I$1)))</f>
        <v>Proto Man </v>
      </c>
      <c r="J319" s="60" t="str">
        <f t="array" ref="J319">IF(G319=0,0,IF(ISNA(MATCH($G319,Magento_products!$E$1:$E$1013,0))=TRUE,INDEX(Special_products!$A$1:$AL$748,MATCH($G319,Special_products!$E$1:$E$748,0),J$1),INDEX(Magento_products!$A$1:$AJ$1013,MATCH($G319,Magento_products!$E$1:$E$1013,0),J$1)))</f>
        <v>MMPM</v>
      </c>
      <c r="K319" s="57" t="str">
        <f t="array" ref="K319">IF(ISNA(MATCH($J319,Group!$B$2:$B$100105,0))=TRUE,0,INDEX(Group!$A$2:$FZ$100105,MATCH($J319,Group!$B$2:$B$100105,0),K$1))</f>
        <v>Proto man</v>
      </c>
      <c r="L319" s="60"/>
      <c r="M319" s="61"/>
      <c r="N319" s="62">
        <f t="array" ref="N319">IF(ISNA(MATCH($H319,Magento_products!$B$2:$B$100105,0))=TRUE,0,INDEX(Magento_products!$A$2:$FZ$100105,MATCH($H319,Magento_products!$B$2:$B$100105,0),N$1))</f>
        <v>42108</v>
      </c>
      <c r="O319" s="62"/>
      <c r="P319" s="63">
        <f t="array" ref="P319">IF(ISNA(MATCH($G319,Magento_products!$E$1:$E$1013,0))=TRUE,INDEX(Special_products!$A$1:$AL$748,MATCH($G319,Special_products!$E$1:$E$748,0),P$1),INDEX(Magento_products!$A$1:$AJ$1013,MATCH($G319,Magento_products!$E$1:$E$1013,0),P$1))</f>
        <v>209.99</v>
      </c>
      <c r="Q319" s="64"/>
      <c r="R319" s="65">
        <f t="shared" ref="R319:R320" si="49">IF(P319&gt;0,P319,Q319)</f>
        <v>209.99</v>
      </c>
      <c r="S319" s="66"/>
      <c r="T319" s="66"/>
      <c r="U319" s="66"/>
      <c r="V319" s="66"/>
      <c r="W319" s="66"/>
      <c r="X319" s="66"/>
      <c r="Y319" s="66"/>
      <c r="Z319" s="66"/>
      <c r="AA319" s="66"/>
      <c r="AB319" s="66"/>
      <c r="AC319" s="66"/>
      <c r="AD319" s="66"/>
      <c r="AE319" s="66"/>
      <c r="AF319" s="66"/>
      <c r="AG319" s="66"/>
      <c r="AH319" s="66"/>
      <c r="AI319" s="67"/>
    </row>
    <row r="320" ht="11.25" customHeight="1">
      <c r="A320" s="54" t="s">
        <v>357</v>
      </c>
      <c r="B320" s="54" t="s">
        <v>1874</v>
      </c>
      <c r="C320" s="55" t="s">
        <v>336</v>
      </c>
      <c r="D320" s="54" t="s">
        <v>1875</v>
      </c>
      <c r="E320" s="57"/>
      <c r="F320" s="60"/>
      <c r="G320" s="59">
        <v>138.0</v>
      </c>
      <c r="H320" s="60" t="str">
        <f t="array" ref="H320">IF(G320=0,0,IF(ISNA(MATCH($G320,Magento_products!$E$1:$E$1013,0))=TRUE,INDEX(Special_products!$A$1:$AL$748,MATCH($G320,Special_products!$E$1:$E$748,0),H$1),INDEX(Magento_products!$A$1:$AJ$1013,MATCH($G320,Magento_products!$E$1:$E$1013,0),H$1)))</f>
        <v>MMCPMX</v>
      </c>
      <c r="I320" s="60" t="str">
        <f t="array" ref="I320">IF(G320=0,D320,IF(ISNA(MATCH($G320,Magento_products!$E$1:$E$1013,0))=TRUE,INDEX(Special_products!$A$1:$AL$748,MATCH($G320,Special_products!$E$1:$E$748,0),I$1),INDEX(Magento_products!$A$1:$AJ$1013,MATCH($G320,Magento_products!$E$1:$E$1013,0),I$1)))</f>
        <v>Proto Man Exclusive</v>
      </c>
      <c r="J320" s="60" t="str">
        <f t="array" ref="J320">IF(G320=0,0,IF(ISNA(MATCH($G320,Magento_products!$E$1:$E$1013,0))=TRUE,INDEX(Special_products!$A$1:$AL$748,MATCH($G320,Special_products!$E$1:$E$748,0),J$1),INDEX(Magento_products!$A$1:$AJ$1013,MATCH($G320,Magento_products!$E$1:$E$1013,0),J$1)))</f>
        <v>MMPM</v>
      </c>
      <c r="K320" s="57" t="str">
        <f t="array" ref="K320">IF(ISNA(MATCH($J320,Group!$B$2:$B$100105,0))=TRUE,0,INDEX(Group!$A$2:$FZ$100105,MATCH($J320,Group!$B$2:$B$100105,0),K$1))</f>
        <v>Proto man</v>
      </c>
      <c r="L320" s="60"/>
      <c r="M320" s="61"/>
      <c r="N320" s="62">
        <f t="array" ref="N320">IF(ISNA(MATCH($H320,Magento_products!$B$2:$B$100105,0))=TRUE,0,INDEX(Magento_products!$A$2:$FZ$100105,MATCH($H320,Magento_products!$B$2:$B$100105,0),N$1))</f>
        <v>42108</v>
      </c>
      <c r="O320" s="62"/>
      <c r="P320" s="63">
        <f t="array" ref="P320">IF(ISNA(MATCH($G320,Magento_products!$E$1:$E$1013,0))=TRUE,INDEX(Special_products!$A$1:$AL$748,MATCH($G320,Special_products!$E$1:$E$748,0),P$1),INDEX(Magento_products!$A$1:$AJ$1013,MATCH($G320,Magento_products!$E$1:$E$1013,0),P$1))</f>
        <v>239.99</v>
      </c>
      <c r="Q320" s="64"/>
      <c r="R320" s="65">
        <f t="shared" si="49"/>
        <v>239.99</v>
      </c>
      <c r="S320" s="66"/>
      <c r="T320" s="66"/>
      <c r="U320" s="66"/>
      <c r="V320" s="66"/>
      <c r="W320" s="66"/>
      <c r="X320" s="66"/>
      <c r="Y320" s="66"/>
      <c r="Z320" s="66"/>
      <c r="AA320" s="66"/>
      <c r="AB320" s="66"/>
      <c r="AC320" s="66"/>
      <c r="AD320" s="66"/>
      <c r="AE320" s="66"/>
      <c r="AF320" s="66"/>
      <c r="AG320" s="66"/>
      <c r="AH320" s="66"/>
      <c r="AI320" s="67"/>
    </row>
    <row r="321" ht="11.25" customHeight="1">
      <c r="A321" s="54"/>
      <c r="B321" s="54"/>
      <c r="C321" s="55"/>
      <c r="D321" s="54"/>
      <c r="E321" s="57"/>
      <c r="F321" s="60"/>
      <c r="G321" s="59"/>
      <c r="H321" s="60"/>
      <c r="I321" s="60"/>
      <c r="J321" s="60"/>
      <c r="K321" s="57"/>
      <c r="L321" s="60"/>
      <c r="M321" s="61"/>
      <c r="N321" s="62"/>
      <c r="O321" s="62"/>
      <c r="P321" s="63"/>
      <c r="Q321" s="64"/>
      <c r="R321" s="65"/>
      <c r="S321" s="66"/>
      <c r="T321" s="66"/>
      <c r="U321" s="66"/>
      <c r="V321" s="66"/>
      <c r="W321" s="66"/>
      <c r="X321" s="66"/>
      <c r="Y321" s="66"/>
      <c r="Z321" s="66"/>
      <c r="AA321" s="66"/>
      <c r="AB321" s="66"/>
      <c r="AC321" s="66"/>
      <c r="AD321" s="66"/>
      <c r="AE321" s="66"/>
      <c r="AF321" s="66"/>
      <c r="AG321" s="66"/>
      <c r="AH321" s="66"/>
      <c r="AI321" s="67"/>
    </row>
    <row r="322" ht="11.25" customHeight="1">
      <c r="A322" s="54" t="s">
        <v>357</v>
      </c>
      <c r="B322" s="54" t="s">
        <v>1874</v>
      </c>
      <c r="C322" s="55" t="s">
        <v>336</v>
      </c>
      <c r="D322" s="54" t="s">
        <v>1876</v>
      </c>
      <c r="E322" s="57"/>
      <c r="F322" s="60"/>
      <c r="G322" s="59">
        <v>153.0</v>
      </c>
      <c r="H322" s="60" t="str">
        <f t="array" ref="H322">IF(G322=0,0,IF(ISNA(MATCH($G322,Magento_products!$E$1:$E$1013,0))=TRUE,INDEX(Special_products!$A$1:$AL$748,MATCH($G322,Special_products!$E$1:$E$748,0),H$1),INDEX(Magento_products!$A$1:$AJ$1013,MATCH($G322,Magento_products!$E$1:$E$1013,0),H$1)))</f>
        <v>MMZX</v>
      </c>
      <c r="I322" s="60" t="str">
        <f t="array" ref="I322">IF(G322=0,D322,IF(ISNA(MATCH($G322,Magento_products!$E$1:$E$1013,0))=TRUE,INDEX(Special_products!$A$1:$AL$748,MATCH($G322,Special_products!$E$1:$E$748,0),I$1),INDEX(Magento_products!$A$1:$AJ$1013,MATCH($G322,Magento_products!$E$1:$E$1013,0),I$1)))</f>
        <v>Zero Exclusive</v>
      </c>
      <c r="J322" s="60" t="str">
        <f t="array" ref="J322">IF(G322=0,0,IF(ISNA(MATCH($G322,Magento_products!$E$1:$E$1013,0))=TRUE,INDEX(Special_products!$A$1:$AL$748,MATCH($G322,Special_products!$E$1:$E$748,0),J$1),INDEX(Magento_products!$A$1:$AJ$1013,MATCH($G322,Magento_products!$E$1:$E$1013,0),J$1)))</f>
        <v>MMZO</v>
      </c>
      <c r="K322" s="57" t="str">
        <f t="array" ref="K322">IF(ISNA(MATCH($J322,Group!$B$2:$B$100105,0))=TRUE,0,INDEX(Group!$A$2:$FZ$100105,MATCH($J322,Group!$B$2:$B$100105,0),K$1))</f>
        <v>Megaman zero</v>
      </c>
      <c r="L322" s="60"/>
      <c r="M322" s="61"/>
      <c r="N322" s="62" t="str">
        <f t="array" ref="N322">IF(ISNA(MATCH($H322,Magento_products!$B$2:$B$100105,0))=TRUE,0,INDEX(Magento_products!$A$2:$FZ$100105,MATCH($H322,Magento_products!$B$2:$B$100105,0),N$1))</f>
        <v/>
      </c>
      <c r="O322" s="62"/>
      <c r="P322" s="63">
        <f t="array" ref="P322">IF(ISNA(MATCH($G322,Magento_products!$E$1:$E$1013,0))=TRUE,INDEX(Special_products!$A$1:$AL$748,MATCH($G322,Special_products!$E$1:$E$748,0),P$1),INDEX(Magento_products!$A$1:$AJ$1013,MATCH($G322,Magento_products!$E$1:$E$1013,0),P$1))</f>
        <v>299.99</v>
      </c>
      <c r="Q322" s="64"/>
      <c r="R322" s="65">
        <f t="shared" ref="R322:R323" si="50">IF(P322&gt;0,P322,Q322)</f>
        <v>299.99</v>
      </c>
      <c r="S322" s="66"/>
      <c r="T322" s="66"/>
      <c r="U322" s="66"/>
      <c r="V322" s="66"/>
      <c r="W322" s="66"/>
      <c r="X322" s="66"/>
      <c r="Y322" s="66"/>
      <c r="Z322" s="66"/>
      <c r="AA322" s="66"/>
      <c r="AB322" s="66"/>
      <c r="AC322" s="66"/>
      <c r="AD322" s="66"/>
      <c r="AE322" s="66"/>
      <c r="AF322" s="66"/>
      <c r="AG322" s="66"/>
      <c r="AH322" s="66"/>
      <c r="AI322" s="67"/>
    </row>
    <row r="323" ht="11.25" customHeight="1">
      <c r="A323" s="54" t="s">
        <v>357</v>
      </c>
      <c r="B323" s="54" t="s">
        <v>1874</v>
      </c>
      <c r="C323" s="55" t="s">
        <v>336</v>
      </c>
      <c r="D323" s="54" t="s">
        <v>1876</v>
      </c>
      <c r="E323" s="57"/>
      <c r="F323" s="60"/>
      <c r="G323" s="59">
        <v>152.0</v>
      </c>
      <c r="H323" s="60" t="str">
        <f t="array" ref="H323">IF(G323=0,0,IF(ISNA(MATCH($G323,Magento_products!$E$1:$E$1013,0))=TRUE,INDEX(Special_products!$A$1:$AL$748,MATCH($G323,Special_products!$E$1:$E$748,0),H$1),INDEX(Magento_products!$A$1:$AJ$1013,MATCH($G323,Magento_products!$E$1:$E$1013,0),H$1)))</f>
        <v>MMZR</v>
      </c>
      <c r="I323" s="60" t="str">
        <f t="array" ref="I323">IF(G323=0,D323,IF(ISNA(MATCH($G323,Magento_products!$E$1:$E$1013,0))=TRUE,INDEX(Special_products!$A$1:$AL$748,MATCH($G323,Special_products!$E$1:$E$748,0),I$1),INDEX(Magento_products!$A$1:$AJ$1013,MATCH($G323,Magento_products!$E$1:$E$1013,0),I$1)))</f>
        <v>Zero</v>
      </c>
      <c r="J323" s="60" t="str">
        <f t="array" ref="J323">IF(G323=0,0,IF(ISNA(MATCH($G323,Magento_products!$E$1:$E$1013,0))=TRUE,INDEX(Special_products!$A$1:$AL$748,MATCH($G323,Special_products!$E$1:$E$748,0),J$1),INDEX(Magento_products!$A$1:$AJ$1013,MATCH($G323,Magento_products!$E$1:$E$1013,0),J$1)))</f>
        <v>MMZO</v>
      </c>
      <c r="K323" s="57" t="str">
        <f t="array" ref="K323">IF(ISNA(MATCH($J323,Group!$B$2:$B$100105,0))=TRUE,0,INDEX(Group!$A$2:$FZ$100105,MATCH($J323,Group!$B$2:$B$100105,0),K$1))</f>
        <v>Megaman zero</v>
      </c>
      <c r="L323" s="60"/>
      <c r="M323" s="61"/>
      <c r="N323" s="62" t="str">
        <f t="array" ref="N323">IF(ISNA(MATCH($H323,Magento_products!$B$2:$B$100105,0))=TRUE,0,INDEX(Magento_products!$A$2:$FZ$100105,MATCH($H323,Magento_products!$B$2:$B$100105,0),N$1))</f>
        <v/>
      </c>
      <c r="O323" s="62"/>
      <c r="P323" s="63">
        <f t="array" ref="P323">IF(ISNA(MATCH($G323,Magento_products!$E$1:$E$1013,0))=TRUE,INDEX(Special_products!$A$1:$AL$748,MATCH($G323,Special_products!$E$1:$E$748,0),P$1),INDEX(Magento_products!$A$1:$AJ$1013,MATCH($G323,Magento_products!$E$1:$E$1013,0),P$1))</f>
        <v>259.99</v>
      </c>
      <c r="Q323" s="64"/>
      <c r="R323" s="65">
        <f t="shared" si="50"/>
        <v>259.99</v>
      </c>
      <c r="S323" s="66"/>
      <c r="T323" s="66"/>
      <c r="U323" s="66"/>
      <c r="V323" s="66"/>
      <c r="W323" s="66"/>
      <c r="X323" s="66"/>
      <c r="Y323" s="66"/>
      <c r="Z323" s="66"/>
      <c r="AA323" s="66"/>
      <c r="AB323" s="66"/>
      <c r="AC323" s="66"/>
      <c r="AD323" s="66"/>
      <c r="AE323" s="66"/>
      <c r="AF323" s="66"/>
      <c r="AG323" s="66"/>
      <c r="AH323" s="66"/>
      <c r="AI323" s="67"/>
    </row>
    <row r="324" ht="11.25" customHeight="1">
      <c r="A324" s="54"/>
      <c r="B324" s="54"/>
      <c r="C324" s="55"/>
      <c r="D324" s="54"/>
      <c r="E324" s="57"/>
      <c r="F324" s="60"/>
      <c r="G324" s="59"/>
      <c r="H324" s="60"/>
      <c r="I324" s="60"/>
      <c r="J324" s="60"/>
      <c r="K324" s="57"/>
      <c r="L324" s="60"/>
      <c r="M324" s="61"/>
      <c r="N324" s="62"/>
      <c r="O324" s="62"/>
      <c r="P324" s="63"/>
      <c r="Q324" s="64"/>
      <c r="R324" s="65"/>
      <c r="S324" s="66"/>
      <c r="T324" s="66"/>
      <c r="U324" s="66"/>
      <c r="V324" s="66"/>
      <c r="W324" s="66"/>
      <c r="X324" s="66"/>
      <c r="Y324" s="66"/>
      <c r="Z324" s="66"/>
      <c r="AA324" s="66"/>
      <c r="AB324" s="66"/>
      <c r="AC324" s="66"/>
      <c r="AD324" s="66"/>
      <c r="AE324" s="66"/>
      <c r="AF324" s="66"/>
      <c r="AG324" s="66"/>
      <c r="AH324" s="66"/>
      <c r="AI324" s="67"/>
    </row>
    <row r="325" ht="11.25" customHeight="1">
      <c r="A325" s="54" t="s">
        <v>357</v>
      </c>
      <c r="B325" s="54" t="s">
        <v>1874</v>
      </c>
      <c r="C325" s="55" t="s">
        <v>336</v>
      </c>
      <c r="D325" s="54" t="s">
        <v>43</v>
      </c>
      <c r="E325" s="57"/>
      <c r="F325" s="60"/>
      <c r="G325" s="59">
        <v>168.0</v>
      </c>
      <c r="H325" s="60" t="str">
        <f t="array" ref="H325">IF(G325=0,0,IF(ISNA(MATCH($G325,Magento_products!$E$1:$E$1013,0))=TRUE,INDEX(Special_products!$A$1:$AL$748,MATCH($G325,Special_products!$E$1:$E$748,0),H$1),INDEX(Magento_products!$A$1:$AJ$1013,MATCH($G325,Magento_products!$E$1:$E$1013,0),H$1)))</f>
        <v>MMI2R</v>
      </c>
      <c r="I325" s="60" t="str">
        <f t="array" ref="I325">IF(G325=0,D325,IF(ISNA(MATCH($G325,Magento_products!$E$1:$E$1013,0))=TRUE,INDEX(Special_products!$A$1:$AL$748,MATCH($G325,Special_products!$E$1:$E$748,0),I$1),INDEX(Magento_products!$A$1:$AJ$1013,MATCH($G325,Magento_products!$E$1:$E$1013,0),I$1)))</f>
        <v>Item 2 Megaman Regular</v>
      </c>
      <c r="J325" s="60" t="str">
        <f t="array" ref="J325">IF(G325=0,0,IF(ISNA(MATCH($G325,Magento_products!$E$1:$E$1013,0))=TRUE,INDEX(Special_products!$A$1:$AL$748,MATCH($G325,Special_products!$E$1:$E$748,0),J$1),INDEX(Magento_products!$A$1:$AJ$1013,MATCH($G325,Magento_products!$E$1:$E$1013,0),J$1)))</f>
        <v>MMI2</v>
      </c>
      <c r="K325" s="57" t="str">
        <f t="array" ref="K325">IF(ISNA(MATCH($J325,Group!$B$2:$B$100105,0))=TRUE,0,INDEX(Group!$A$2:$FZ$100105,MATCH($J325,Group!$B$2:$B$100105,0),K$1))</f>
        <v>Item 2 Megaman</v>
      </c>
      <c r="L325" s="60"/>
      <c r="M325" s="61"/>
      <c r="N325" s="62">
        <f t="array" ref="N325">IF(ISNA(MATCH($H325,Magento_products!$B$2:$B$100105,0))=TRUE,0,INDEX(Magento_products!$A$2:$FZ$100105,MATCH($H325,Magento_products!$B$2:$B$100105,0),N$1))</f>
        <v>42521</v>
      </c>
      <c r="O325" s="62"/>
      <c r="P325" s="63">
        <f t="array" ref="P325">IF(ISNA(MATCH($G325,Magento_products!$E$1:$E$1013,0))=TRUE,INDEX(Special_products!$A$1:$AL$748,MATCH($G325,Special_products!$E$1:$E$748,0),P$1),INDEX(Magento_products!$A$1:$AJ$1013,MATCH($G325,Magento_products!$E$1:$E$1013,0),P$1))</f>
        <v>229.99</v>
      </c>
      <c r="Q325" s="64"/>
      <c r="R325" s="65">
        <f t="shared" ref="R325:R326" si="51">IF(P325&gt;0,P325,Q325)</f>
        <v>229.99</v>
      </c>
      <c r="S325" s="66"/>
      <c r="T325" s="66"/>
      <c r="U325" s="66"/>
      <c r="V325" s="66"/>
      <c r="W325" s="66"/>
      <c r="X325" s="66"/>
      <c r="Y325" s="66"/>
      <c r="Z325" s="66"/>
      <c r="AA325" s="66"/>
      <c r="AB325" s="66"/>
      <c r="AC325" s="66"/>
      <c r="AD325" s="66"/>
      <c r="AE325" s="66"/>
      <c r="AF325" s="66"/>
      <c r="AG325" s="66"/>
      <c r="AH325" s="66"/>
      <c r="AI325" s="67"/>
    </row>
    <row r="326" ht="11.25" customHeight="1">
      <c r="A326" s="54" t="s">
        <v>357</v>
      </c>
      <c r="B326" s="54" t="s">
        <v>1874</v>
      </c>
      <c r="C326" s="55" t="s">
        <v>336</v>
      </c>
      <c r="D326" s="54" t="s">
        <v>43</v>
      </c>
      <c r="E326" s="57"/>
      <c r="F326" s="60"/>
      <c r="G326" s="59">
        <v>169.0</v>
      </c>
      <c r="H326" s="60" t="str">
        <f t="array" ref="H326">IF(G326=0,0,IF(ISNA(MATCH($G326,Magento_products!$E$1:$E$1013,0))=TRUE,INDEX(Special_products!$A$1:$AL$748,MATCH($G326,Special_products!$E$1:$E$748,0),H$1),INDEX(Magento_products!$A$1:$AJ$1013,MATCH($G326,Magento_products!$E$1:$E$1013,0),H$1)))</f>
        <v>MMI2X</v>
      </c>
      <c r="I326" s="60" t="str">
        <f t="array" ref="I326">IF(G326=0,D326,IF(ISNA(MATCH($G326,Magento_products!$E$1:$E$1013,0))=TRUE,INDEX(Special_products!$A$1:$AL$748,MATCH($G326,Special_products!$E$1:$E$748,0),I$1),INDEX(Magento_products!$A$1:$AJ$1013,MATCH($G326,Magento_products!$E$1:$E$1013,0),I$1)))</f>
        <v>Item 2 Megaman Exclusive</v>
      </c>
      <c r="J326" s="60" t="str">
        <f t="array" ref="J326">IF(G326=0,0,IF(ISNA(MATCH($G326,Magento_products!$E$1:$E$1013,0))=TRUE,INDEX(Special_products!$A$1:$AL$748,MATCH($G326,Special_products!$E$1:$E$748,0),J$1),INDEX(Magento_products!$A$1:$AJ$1013,MATCH($G326,Magento_products!$E$1:$E$1013,0),J$1)))</f>
        <v>MMI2</v>
      </c>
      <c r="K326" s="57" t="str">
        <f t="array" ref="K326">IF(ISNA(MATCH($J326,Group!$B$2:$B$100105,0))=TRUE,0,INDEX(Group!$A$2:$FZ$100105,MATCH($J326,Group!$B$2:$B$100105,0),K$1))</f>
        <v>Item 2 Megaman</v>
      </c>
      <c r="L326" s="60"/>
      <c r="M326" s="61"/>
      <c r="N326" s="62">
        <f t="array" ref="N326">IF(ISNA(MATCH($H326,Magento_products!$B$2:$B$100105,0))=TRUE,0,INDEX(Magento_products!$A$2:$FZ$100105,MATCH($H326,Magento_products!$B$2:$B$100105,0),N$1))</f>
        <v>42521</v>
      </c>
      <c r="O326" s="62"/>
      <c r="P326" s="63">
        <f t="array" ref="P326">IF(ISNA(MATCH($G326,Magento_products!$E$1:$E$1013,0))=TRUE,INDEX(Special_products!$A$1:$AL$748,MATCH($G326,Special_products!$E$1:$E$748,0),P$1),INDEX(Magento_products!$A$1:$AJ$1013,MATCH($G326,Magento_products!$E$1:$E$1013,0),P$1))</f>
        <v>269.99</v>
      </c>
      <c r="Q326" s="64"/>
      <c r="R326" s="65">
        <f t="shared" si="51"/>
        <v>269.99</v>
      </c>
      <c r="S326" s="66"/>
      <c r="T326" s="66"/>
      <c r="U326" s="66"/>
      <c r="V326" s="66"/>
      <c r="W326" s="66"/>
      <c r="X326" s="66"/>
      <c r="Y326" s="66"/>
      <c r="Z326" s="66"/>
      <c r="AA326" s="66"/>
      <c r="AB326" s="66"/>
      <c r="AC326" s="66"/>
      <c r="AD326" s="66"/>
      <c r="AE326" s="66"/>
      <c r="AF326" s="66"/>
      <c r="AG326" s="66"/>
      <c r="AH326" s="66"/>
      <c r="AI326" s="67"/>
    </row>
    <row r="327" ht="11.25" customHeight="1">
      <c r="A327" s="54"/>
      <c r="B327" s="54"/>
      <c r="C327" s="55"/>
      <c r="D327" s="54"/>
      <c r="E327" s="57"/>
      <c r="F327" s="60"/>
      <c r="G327" s="59"/>
      <c r="H327" s="60"/>
      <c r="I327" s="60"/>
      <c r="J327" s="60"/>
      <c r="K327" s="57"/>
      <c r="L327" s="60"/>
      <c r="M327" s="61"/>
      <c r="N327" s="62"/>
      <c r="O327" s="62"/>
      <c r="P327" s="63"/>
      <c r="Q327" s="64"/>
      <c r="R327" s="65"/>
      <c r="S327" s="66"/>
      <c r="T327" s="66"/>
      <c r="U327" s="66"/>
      <c r="V327" s="66"/>
      <c r="W327" s="66"/>
      <c r="X327" s="66"/>
      <c r="Y327" s="66"/>
      <c r="Z327" s="66"/>
      <c r="AA327" s="66"/>
      <c r="AB327" s="66"/>
      <c r="AC327" s="66"/>
      <c r="AD327" s="66"/>
      <c r="AE327" s="66"/>
      <c r="AF327" s="66"/>
      <c r="AG327" s="66"/>
      <c r="AH327" s="66"/>
      <c r="AI327" s="67"/>
    </row>
    <row r="328" ht="11.25" customHeight="1">
      <c r="A328" s="54" t="s">
        <v>357</v>
      </c>
      <c r="B328" s="54" t="s">
        <v>1874</v>
      </c>
      <c r="C328" s="55" t="s">
        <v>336</v>
      </c>
      <c r="D328" s="54"/>
      <c r="E328" s="57"/>
      <c r="F328" s="60"/>
      <c r="G328" s="59">
        <v>424.0</v>
      </c>
      <c r="H328" s="60" t="str">
        <f t="array" ref="H328">IF(G328=0,0,IF(ISNA(MATCH($G328,Magento_products!$E$1:$E$1013,0))=TRUE,INDEX(Special_products!$A$1:$AL$748,MATCH($G328,Special_products!$E$1:$E$748,0),H$1),INDEX(Magento_products!$A$1:$AJ$1013,MATCH($G328,Magento_products!$E$1:$E$1013,0),H$1)))</f>
        <v>MM11DE</v>
      </c>
      <c r="I328" s="60" t="str">
        <f t="array" ref="I328">IF(G328=0,D328,IF(ISNA(MATCH($G328,Magento_products!$E$1:$E$1013,0))=TRUE,INDEX(Special_products!$A$1:$AL$748,MATCH($G328,Special_products!$E$1:$E$748,0),I$1),INDEX(Magento_products!$A$1:$AJ$1013,MATCH($G328,Magento_products!$E$1:$E$1013,0),I$1)))</f>
        <v>Mega Man 11 - Mega Man (Definitive Edition)</v>
      </c>
      <c r="J328" s="60" t="str">
        <f t="array" ref="J328">IF(G328=0,0,IF(ISNA(MATCH($G328,Magento_products!$E$1:$E$1013,0))=TRUE,INDEX(Special_products!$A$1:$AL$748,MATCH($G328,Special_products!$E$1:$E$748,0),J$1),INDEX(Magento_products!$A$1:$AJ$1013,MATCH($G328,Magento_products!$E$1:$E$1013,0),J$1)))</f>
        <v>MM11</v>
      </c>
      <c r="K328" s="57" t="str">
        <f t="array" ref="K328">IF(ISNA(MATCH($J328,Group!$B$2:$B$100105,0))=TRUE,0,INDEX(Group!$A$2:$FZ$100105,MATCH($J328,Group!$B$2:$B$100105,0),K$1))</f>
        <v>Megaman 11</v>
      </c>
      <c r="L328" s="60"/>
      <c r="M328" s="61"/>
      <c r="N328" s="62">
        <f t="array" ref="N328">IF(ISNA(MATCH($H328,Magento_products!$B$2:$B$100105,0))=TRUE,0,INDEX(Magento_products!$A$2:$FZ$100105,MATCH($H328,Magento_products!$B$2:$B$100105,0),N$1))</f>
        <v>43854</v>
      </c>
      <c r="O328" s="62"/>
      <c r="P328" s="63">
        <f t="array" ref="P328">IF(ISNA(MATCH($G328,Magento_products!$E$1:$E$1013,0))=TRUE,INDEX(Special_products!$A$1:$AL$748,MATCH($G328,Special_products!$E$1:$E$748,0),P$1),INDEX(Magento_products!$A$1:$AJ$1013,MATCH($G328,Magento_products!$E$1:$E$1013,0),P$1))</f>
        <v>499.99</v>
      </c>
      <c r="Q328" s="64"/>
      <c r="R328" s="65">
        <f t="shared" ref="R328:R330" si="52">IF(P328&gt;0,P328,Q328)</f>
        <v>499.99</v>
      </c>
      <c r="S328" s="66"/>
      <c r="T328" s="66"/>
      <c r="U328" s="66"/>
      <c r="V328" s="66"/>
      <c r="W328" s="66"/>
      <c r="X328" s="66"/>
      <c r="Y328" s="66"/>
      <c r="Z328" s="66"/>
      <c r="AA328" s="66"/>
      <c r="AB328" s="66"/>
      <c r="AC328" s="66"/>
      <c r="AD328" s="66"/>
      <c r="AE328" s="66"/>
      <c r="AF328" s="66"/>
      <c r="AG328" s="66"/>
      <c r="AH328" s="66"/>
      <c r="AI328" s="67"/>
    </row>
    <row r="329" ht="11.25" customHeight="1">
      <c r="A329" s="54" t="s">
        <v>357</v>
      </c>
      <c r="B329" s="54" t="s">
        <v>1874</v>
      </c>
      <c r="C329" s="55" t="s">
        <v>336</v>
      </c>
      <c r="D329" s="54"/>
      <c r="E329" s="57"/>
      <c r="F329" s="60"/>
      <c r="G329" s="59">
        <v>423.0</v>
      </c>
      <c r="H329" s="60" t="str">
        <f t="array" ref="H329">IF(G329=0,0,IF(ISNA(MATCH($G329,Magento_products!$E$1:$E$1013,0))=TRUE,INDEX(Special_products!$A$1:$AL$748,MATCH($G329,Special_products!$E$1:$E$748,0),H$1),INDEX(Magento_products!$A$1:$AJ$1013,MATCH($G329,Magento_products!$E$1:$E$1013,0),H$1)))</f>
        <v>MM11EX</v>
      </c>
      <c r="I329" s="60" t="str">
        <f t="array" ref="I329">IF(G329=0,D329,IF(ISNA(MATCH($G329,Magento_products!$E$1:$E$1013,0))=TRUE,INDEX(Special_products!$A$1:$AL$748,MATCH($G329,Special_products!$E$1:$E$748,0),I$1),INDEX(Magento_products!$A$1:$AJ$1013,MATCH($G329,Magento_products!$E$1:$E$1013,0),I$1)))</f>
        <v>Mega Man 11 - Mega Man (Exclusive Edition)</v>
      </c>
      <c r="J329" s="60" t="str">
        <f t="array" ref="J329">IF(G329=0,0,IF(ISNA(MATCH($G329,Magento_products!$E$1:$E$1013,0))=TRUE,INDEX(Special_products!$A$1:$AL$748,MATCH($G329,Special_products!$E$1:$E$748,0),J$1),INDEX(Magento_products!$A$1:$AJ$1013,MATCH($G329,Magento_products!$E$1:$E$1013,0),J$1)))</f>
        <v>MM11</v>
      </c>
      <c r="K329" s="57" t="str">
        <f t="array" ref="K329">IF(ISNA(MATCH($J329,Group!$B$2:$B$100105,0))=TRUE,0,INDEX(Group!$A$2:$FZ$100105,MATCH($J329,Group!$B$2:$B$100105,0),K$1))</f>
        <v>Megaman 11</v>
      </c>
      <c r="L329" s="60"/>
      <c r="M329" s="61"/>
      <c r="N329" s="62">
        <f t="array" ref="N329">IF(ISNA(MATCH($H329,Magento_products!$B$2:$B$100105,0))=TRUE,0,INDEX(Magento_products!$A$2:$FZ$100105,MATCH($H329,Magento_products!$B$2:$B$100105,0),N$1))</f>
        <v>43854</v>
      </c>
      <c r="O329" s="62"/>
      <c r="P329" s="63">
        <f t="array" ref="P329">IF(ISNA(MATCH($G329,Magento_products!$E$1:$E$1013,0))=TRUE,INDEX(Special_products!$A$1:$AL$748,MATCH($G329,Special_products!$E$1:$E$748,0),P$1),INDEX(Magento_products!$A$1:$AJ$1013,MATCH($G329,Magento_products!$E$1:$E$1013,0),P$1))</f>
        <v>429.99</v>
      </c>
      <c r="Q329" s="64"/>
      <c r="R329" s="65">
        <f t="shared" si="52"/>
        <v>429.99</v>
      </c>
      <c r="S329" s="66"/>
      <c r="T329" s="66"/>
      <c r="U329" s="66"/>
      <c r="V329" s="66"/>
      <c r="W329" s="66"/>
      <c r="X329" s="66"/>
      <c r="Y329" s="66"/>
      <c r="Z329" s="66"/>
      <c r="AA329" s="66"/>
      <c r="AB329" s="66"/>
      <c r="AC329" s="66"/>
      <c r="AD329" s="66"/>
      <c r="AE329" s="66"/>
      <c r="AF329" s="66"/>
      <c r="AG329" s="66"/>
      <c r="AH329" s="66"/>
      <c r="AI329" s="67"/>
    </row>
    <row r="330" ht="11.25" customHeight="1">
      <c r="A330" s="54" t="s">
        <v>357</v>
      </c>
      <c r="B330" s="54" t="s">
        <v>1874</v>
      </c>
      <c r="C330" s="55" t="s">
        <v>336</v>
      </c>
      <c r="D330" s="54"/>
      <c r="E330" s="57"/>
      <c r="F330" s="60"/>
      <c r="G330" s="59">
        <v>422.0</v>
      </c>
      <c r="H330" s="60" t="str">
        <f t="array" ref="H330">IF(G330=0,0,IF(ISNA(MATCH($G330,Magento_products!$E$1:$E$1013,0))=TRUE,INDEX(Special_products!$A$1:$AL$748,MATCH($G330,Special_products!$E$1:$E$748,0),H$1),INDEX(Magento_products!$A$1:$AJ$1013,MATCH($G330,Magento_products!$E$1:$E$1013,0),H$1)))</f>
        <v>MM11ST</v>
      </c>
      <c r="I330" s="60" t="str">
        <f t="array" ref="I330">IF(G330=0,D330,IF(ISNA(MATCH($G330,Magento_products!$E$1:$E$1013,0))=TRUE,INDEX(Special_products!$A$1:$AL$748,MATCH($G330,Special_products!$E$1:$E$748,0),I$1),INDEX(Magento_products!$A$1:$AJ$1013,MATCH($G330,Magento_products!$E$1:$E$1013,0),I$1)))</f>
        <v>Mega Man 11 - Mega Man (Standard Edition)</v>
      </c>
      <c r="J330" s="60" t="str">
        <f t="array" ref="J330">IF(G330=0,0,IF(ISNA(MATCH($G330,Magento_products!$E$1:$E$1013,0))=TRUE,INDEX(Special_products!$A$1:$AL$748,MATCH($G330,Special_products!$E$1:$E$748,0),J$1),INDEX(Magento_products!$A$1:$AJ$1013,MATCH($G330,Magento_products!$E$1:$E$1013,0),J$1)))</f>
        <v>MM11</v>
      </c>
      <c r="K330" s="57" t="str">
        <f t="array" ref="K330">IF(ISNA(MATCH($J330,Group!$B$2:$B$100105,0))=TRUE,0,INDEX(Group!$A$2:$FZ$100105,MATCH($J330,Group!$B$2:$B$100105,0),K$1))</f>
        <v>Megaman 11</v>
      </c>
      <c r="L330" s="60"/>
      <c r="M330" s="61"/>
      <c r="N330" s="62">
        <f t="array" ref="N330">IF(ISNA(MATCH($H330,Magento_products!$B$2:$B$100105,0))=TRUE,0,INDEX(Magento_products!$A$2:$FZ$100105,MATCH($H330,Magento_products!$B$2:$B$100105,0),N$1))</f>
        <v>43854</v>
      </c>
      <c r="O330" s="62"/>
      <c r="P330" s="63">
        <f t="array" ref="P330">IF(ISNA(MATCH($G330,Magento_products!$E$1:$E$1013,0))=TRUE,INDEX(Special_products!$A$1:$AL$748,MATCH($G330,Special_products!$E$1:$E$748,0),P$1),INDEX(Magento_products!$A$1:$AJ$1013,MATCH($G330,Magento_products!$E$1:$E$1013,0),P$1))</f>
        <v>429.99</v>
      </c>
      <c r="Q330" s="64"/>
      <c r="R330" s="65">
        <f t="shared" si="52"/>
        <v>429.99</v>
      </c>
      <c r="S330" s="66"/>
      <c r="T330" s="66"/>
      <c r="U330" s="66"/>
      <c r="V330" s="66"/>
      <c r="W330" s="66"/>
      <c r="X330" s="66"/>
      <c r="Y330" s="66"/>
      <c r="Z330" s="66"/>
      <c r="AA330" s="66"/>
      <c r="AB330" s="66"/>
      <c r="AC330" s="66"/>
      <c r="AD330" s="66"/>
      <c r="AE330" s="66"/>
      <c r="AF330" s="66"/>
      <c r="AG330" s="66"/>
      <c r="AH330" s="66"/>
      <c r="AI330" s="67"/>
    </row>
    <row r="331" ht="11.25" customHeight="1">
      <c r="A331" s="54"/>
      <c r="B331" s="54"/>
      <c r="C331" s="55"/>
      <c r="D331" s="54"/>
      <c r="E331" s="57"/>
      <c r="F331" s="60"/>
      <c r="G331" s="59"/>
      <c r="H331" s="60"/>
      <c r="I331" s="60"/>
      <c r="J331" s="60"/>
      <c r="K331" s="57"/>
      <c r="L331" s="60"/>
      <c r="M331" s="61"/>
      <c r="N331" s="62"/>
      <c r="O331" s="62"/>
      <c r="P331" s="63"/>
      <c r="Q331" s="64"/>
      <c r="R331" s="65"/>
      <c r="S331" s="66"/>
      <c r="T331" s="66"/>
      <c r="U331" s="66"/>
      <c r="V331" s="66"/>
      <c r="W331" s="66"/>
      <c r="X331" s="66"/>
      <c r="Y331" s="66"/>
      <c r="Z331" s="66"/>
      <c r="AA331" s="66"/>
      <c r="AB331" s="66"/>
      <c r="AC331" s="66"/>
      <c r="AD331" s="66"/>
      <c r="AE331" s="66"/>
      <c r="AF331" s="66"/>
      <c r="AG331" s="66"/>
      <c r="AH331" s="66"/>
      <c r="AI331" s="67"/>
    </row>
    <row r="332" ht="11.25" customHeight="1">
      <c r="A332" s="54"/>
      <c r="B332" s="54"/>
      <c r="C332" s="55"/>
      <c r="D332" s="54"/>
      <c r="E332" s="57"/>
      <c r="F332" s="60"/>
      <c r="G332" s="59"/>
      <c r="H332" s="60"/>
      <c r="I332" s="60"/>
      <c r="J332" s="60"/>
      <c r="K332" s="57"/>
      <c r="L332" s="60"/>
      <c r="M332" s="61"/>
      <c r="N332" s="62"/>
      <c r="O332" s="62"/>
      <c r="P332" s="63"/>
      <c r="Q332" s="64"/>
      <c r="R332" s="65"/>
      <c r="S332" s="66"/>
      <c r="T332" s="66"/>
      <c r="U332" s="66"/>
      <c r="V332" s="66"/>
      <c r="W332" s="66"/>
      <c r="X332" s="66"/>
      <c r="Y332" s="66"/>
      <c r="Z332" s="66"/>
      <c r="AA332" s="66"/>
      <c r="AB332" s="66"/>
      <c r="AC332" s="66"/>
      <c r="AD332" s="66"/>
      <c r="AE332" s="66"/>
      <c r="AF332" s="66"/>
      <c r="AG332" s="66"/>
      <c r="AH332" s="66"/>
      <c r="AI332" s="67"/>
    </row>
    <row r="333" ht="11.25" customHeight="1">
      <c r="A333" s="54"/>
      <c r="B333" s="54"/>
      <c r="C333" s="55"/>
      <c r="D333" s="54"/>
      <c r="E333" s="57"/>
      <c r="F333" s="60"/>
      <c r="G333" s="59"/>
      <c r="H333" s="60"/>
      <c r="I333" s="60"/>
      <c r="J333" s="60"/>
      <c r="K333" s="57"/>
      <c r="L333" s="60"/>
      <c r="M333" s="61"/>
      <c r="N333" s="62"/>
      <c r="O333" s="62"/>
      <c r="P333" s="63"/>
      <c r="Q333" s="64"/>
      <c r="R333" s="65"/>
      <c r="S333" s="66"/>
      <c r="T333" s="66"/>
      <c r="U333" s="66"/>
      <c r="V333" s="66"/>
      <c r="W333" s="66"/>
      <c r="X333" s="66"/>
      <c r="Y333" s="66"/>
      <c r="Z333" s="66"/>
      <c r="AA333" s="66"/>
      <c r="AB333" s="66"/>
      <c r="AC333" s="66"/>
      <c r="AD333" s="66"/>
      <c r="AE333" s="66"/>
      <c r="AF333" s="66"/>
      <c r="AG333" s="66"/>
      <c r="AH333" s="66"/>
      <c r="AI333" s="67"/>
    </row>
    <row r="334" ht="11.25" customHeight="1">
      <c r="A334" s="54" t="s">
        <v>357</v>
      </c>
      <c r="B334" s="54" t="s">
        <v>1877</v>
      </c>
      <c r="C334" s="55" t="s">
        <v>336</v>
      </c>
      <c r="D334" s="54" t="s">
        <v>186</v>
      </c>
      <c r="E334" s="57"/>
      <c r="F334" s="60"/>
      <c r="G334" s="59">
        <v>156.0</v>
      </c>
      <c r="H334" s="60" t="str">
        <f t="array" ref="H334">IF(G334=0,0,IF(ISNA(MATCH($G334,Magento_products!$E$1:$E$1013,0))=TRUE,INDEX(Special_products!$A$1:$AL$748,MATCH($G334,Special_products!$E$1:$E$748,0),H$1),INDEX(Magento_products!$A$1:$AJ$1013,MATCH($G334,Magento_products!$E$1:$E$1013,0),H$1)))</f>
        <v>OKAMMYX</v>
      </c>
      <c r="I334" s="60" t="str">
        <f t="array" ref="I334">IF(G334=0,D334,IF(ISNA(MATCH($G334,Magento_products!$E$1:$E$1013,0))=TRUE,INDEX(Special_products!$A$1:$AL$748,MATCH($G334,Special_products!$E$1:$E$748,0),I$1),INDEX(Magento_products!$A$1:$AJ$1013,MATCH($G334,Magento_products!$E$1:$E$1013,0),I$1)))</f>
        <v>Amaterasu Exclusive</v>
      </c>
      <c r="J334" s="60" t="str">
        <f t="array" ref="J334">IF(G334=0,0,IF(ISNA(MATCH($G334,Magento_products!$E$1:$E$1013,0))=TRUE,INDEX(Special_products!$A$1:$AL$748,MATCH($G334,Special_products!$E$1:$E$748,0),J$1),INDEX(Magento_products!$A$1:$AJ$1013,MATCH($G334,Magento_products!$E$1:$E$1013,0),J$1)))</f>
        <v>OKA</v>
      </c>
      <c r="K334" s="57" t="str">
        <f t="array" ref="K334">IF(ISNA(MATCH($J334,Group!$B$2:$B$100105,0))=TRUE,0,INDEX(Group!$A$2:$FZ$100105,MATCH($J334,Group!$B$2:$B$100105,0),K$1))</f>
        <v>Amaterasu</v>
      </c>
      <c r="L334" s="60"/>
      <c r="M334" s="61"/>
      <c r="N334" s="62">
        <f t="array" ref="N334">IF(ISNA(MATCH($H334,Magento_products!$B$2:$B$100105,0))=TRUE,0,INDEX(Magento_products!$A$2:$FZ$100105,MATCH($H334,Magento_products!$B$2:$B$100105,0),N$1))</f>
        <v>42374</v>
      </c>
      <c r="O334" s="62"/>
      <c r="P334" s="63">
        <f t="array" ref="P334">IF(ISNA(MATCH($G334,Magento_products!$E$1:$E$1013,0))=TRUE,INDEX(Special_products!$A$1:$AL$748,MATCH($G334,Special_products!$E$1:$E$748,0),P$1),INDEX(Magento_products!$A$1:$AJ$1013,MATCH($G334,Magento_products!$E$1:$E$1013,0),P$1))</f>
        <v>384.99</v>
      </c>
      <c r="Q334" s="64"/>
      <c r="R334" s="65">
        <f t="shared" ref="R334:R335" si="53">IF(P334&gt;0,P334,Q334)</f>
        <v>384.99</v>
      </c>
      <c r="S334" s="66"/>
      <c r="T334" s="66"/>
      <c r="U334" s="66"/>
      <c r="V334" s="66"/>
      <c r="W334" s="66"/>
      <c r="X334" s="66"/>
      <c r="Y334" s="66"/>
      <c r="Z334" s="66"/>
      <c r="AA334" s="66"/>
      <c r="AB334" s="66"/>
      <c r="AC334" s="66"/>
      <c r="AD334" s="66"/>
      <c r="AE334" s="66"/>
      <c r="AF334" s="66"/>
      <c r="AG334" s="66"/>
      <c r="AH334" s="66"/>
      <c r="AI334" s="67"/>
    </row>
    <row r="335" ht="11.25" customHeight="1">
      <c r="A335" s="54" t="s">
        <v>357</v>
      </c>
      <c r="B335" s="54" t="s">
        <v>1877</v>
      </c>
      <c r="C335" s="55" t="s">
        <v>336</v>
      </c>
      <c r="D335" s="54" t="s">
        <v>186</v>
      </c>
      <c r="E335" s="57"/>
      <c r="F335" s="60"/>
      <c r="G335" s="59">
        <v>155.0</v>
      </c>
      <c r="H335" s="60" t="str">
        <f t="array" ref="H335">IF(G335=0,0,IF(ISNA(MATCH($G335,Magento_products!$E$1:$E$1013,0))=TRUE,INDEX(Special_products!$A$1:$AL$748,MATCH($G335,Special_products!$E$1:$E$748,0),H$1),INDEX(Magento_products!$A$1:$AJ$1013,MATCH($G335,Magento_products!$E$1:$E$1013,0),H$1)))</f>
        <v>OKAMMY</v>
      </c>
      <c r="I335" s="60" t="str">
        <f t="array" ref="I335">IF(G335=0,D335,IF(ISNA(MATCH($G335,Magento_products!$E$1:$E$1013,0))=TRUE,INDEX(Special_products!$A$1:$AL$748,MATCH($G335,Special_products!$E$1:$E$748,0),I$1),INDEX(Magento_products!$A$1:$AJ$1013,MATCH($G335,Magento_products!$E$1:$E$1013,0),I$1)))</f>
        <v>Amaterasu</v>
      </c>
      <c r="J335" s="60" t="str">
        <f t="array" ref="J335">IF(G335=0,0,IF(ISNA(MATCH($G335,Magento_products!$E$1:$E$1013,0))=TRUE,INDEX(Special_products!$A$1:$AL$748,MATCH($G335,Special_products!$E$1:$E$748,0),J$1),INDEX(Magento_products!$A$1:$AJ$1013,MATCH($G335,Magento_products!$E$1:$E$1013,0),J$1)))</f>
        <v>OKA</v>
      </c>
      <c r="K335" s="57" t="str">
        <f t="array" ref="K335">IF(ISNA(MATCH($J335,Group!$B$2:$B$100105,0))=TRUE,0,INDEX(Group!$A$2:$FZ$100105,MATCH($J335,Group!$B$2:$B$100105,0),K$1))</f>
        <v>Amaterasu</v>
      </c>
      <c r="L335" s="60"/>
      <c r="M335" s="61"/>
      <c r="N335" s="62">
        <f t="array" ref="N335">IF(ISNA(MATCH($H335,Magento_products!$B$2:$B$100105,0))=TRUE,0,INDEX(Magento_products!$A$2:$FZ$100105,MATCH($H335,Magento_products!$B$2:$B$100105,0),N$1))</f>
        <v>42374</v>
      </c>
      <c r="O335" s="62"/>
      <c r="P335" s="63">
        <f t="array" ref="P335">IF(ISNA(MATCH($G335,Magento_products!$E$1:$E$1013,0))=TRUE,INDEX(Special_products!$A$1:$AL$748,MATCH($G335,Special_products!$E$1:$E$748,0),P$1),INDEX(Magento_products!$A$1:$AJ$1013,MATCH($G335,Magento_products!$E$1:$E$1013,0),P$1))</f>
        <v>349.99</v>
      </c>
      <c r="Q335" s="64"/>
      <c r="R335" s="65">
        <f t="shared" si="53"/>
        <v>349.99</v>
      </c>
      <c r="S335" s="66"/>
      <c r="T335" s="66"/>
      <c r="U335" s="66"/>
      <c r="V335" s="66"/>
      <c r="W335" s="66"/>
      <c r="X335" s="66"/>
      <c r="Y335" s="66"/>
      <c r="Z335" s="66"/>
      <c r="AA335" s="66"/>
      <c r="AB335" s="66"/>
      <c r="AC335" s="66"/>
      <c r="AD335" s="66"/>
      <c r="AE335" s="66"/>
      <c r="AF335" s="66"/>
      <c r="AG335" s="66"/>
      <c r="AH335" s="66"/>
      <c r="AI335" s="67"/>
    </row>
    <row r="336" ht="11.25" customHeight="1">
      <c r="A336" s="54"/>
      <c r="B336" s="54"/>
      <c r="C336" s="55"/>
      <c r="D336" s="54"/>
      <c r="E336" s="57"/>
      <c r="F336" s="60"/>
      <c r="G336" s="59"/>
      <c r="H336" s="60"/>
      <c r="I336" s="60"/>
      <c r="J336" s="60"/>
      <c r="K336" s="57"/>
      <c r="L336" s="60"/>
      <c r="M336" s="61"/>
      <c r="N336" s="62"/>
      <c r="O336" s="62"/>
      <c r="P336" s="63"/>
      <c r="Q336" s="64"/>
      <c r="R336" s="65"/>
      <c r="S336" s="66"/>
      <c r="T336" s="66"/>
      <c r="U336" s="66"/>
      <c r="V336" s="66"/>
      <c r="W336" s="66"/>
      <c r="X336" s="66"/>
      <c r="Y336" s="66"/>
      <c r="Z336" s="66"/>
      <c r="AA336" s="66"/>
      <c r="AB336" s="66"/>
      <c r="AC336" s="66"/>
      <c r="AD336" s="66"/>
      <c r="AE336" s="66"/>
      <c r="AF336" s="66"/>
      <c r="AG336" s="66"/>
      <c r="AH336" s="66"/>
      <c r="AI336" s="67"/>
    </row>
    <row r="337" ht="11.25" customHeight="1">
      <c r="A337" s="54" t="s">
        <v>357</v>
      </c>
      <c r="B337" s="54" t="s">
        <v>1877</v>
      </c>
      <c r="C337" s="55" t="s">
        <v>336</v>
      </c>
      <c r="D337" s="54" t="s">
        <v>1878</v>
      </c>
      <c r="E337" s="57"/>
      <c r="F337" s="60"/>
      <c r="G337" s="59">
        <v>199.0</v>
      </c>
      <c r="H337" s="60" t="str">
        <f t="array" ref="H337">IF(G337=0,0,IF(ISNA(MATCH($G337,Magento_products!$E$1:$E$1013,0))=TRUE,INDEX(Special_products!$A$1:$AL$748,MATCH($G337,Special_products!$E$1:$E$748,0),H$1),INDEX(Magento_products!$A$1:$AJ$1013,MATCH($G337,Magento_products!$E$1:$E$1013,0),H$1)))</f>
        <v>OKAMMYBR</v>
      </c>
      <c r="I337" s="60" t="str">
        <f t="array" ref="I337">IF(G337=0,D337,IF(ISNA(MATCH($G337,Magento_products!$E$1:$E$1013,0))=TRUE,INDEX(Special_products!$A$1:$AL$748,MATCH($G337,Special_products!$E$1:$E$748,0),I$1),INDEX(Magento_products!$A$1:$AJ$1013,MATCH($G337,Magento_products!$E$1:$E$1013,0),I$1)))</f>
        <v>Amaterasu Life Size Bust (Regular)</v>
      </c>
      <c r="J337" s="60" t="str">
        <f t="array" ref="J337">IF(G337=0,0,IF(ISNA(MATCH($G337,Magento_products!$E$1:$E$1013,0))=TRUE,INDEX(Special_products!$A$1:$AL$748,MATCH($G337,Special_products!$E$1:$E$748,0),J$1),INDEX(Magento_products!$A$1:$AJ$1013,MATCH($G337,Magento_products!$E$1:$E$1013,0),J$1)))</f>
        <v>OKBR</v>
      </c>
      <c r="K337" s="57" t="str">
        <f t="array" ref="K337">IF(ISNA(MATCH($J337,Group!$B$2:$B$100105,0))=TRUE,0,INDEX(Group!$A$2:$FZ$100105,MATCH($J337,Group!$B$2:$B$100105,0),K$1))</f>
        <v>Amaterasu bust</v>
      </c>
      <c r="L337" s="60"/>
      <c r="M337" s="61"/>
      <c r="N337" s="62">
        <f t="array" ref="N337">IF(ISNA(MATCH($H337,Magento_products!$B$2:$B$100105,0))=TRUE,0,INDEX(Magento_products!$A$2:$FZ$100105,MATCH($H337,Magento_products!$B$2:$B$100105,0),N$1))</f>
        <v>42857</v>
      </c>
      <c r="O337" s="62"/>
      <c r="P337" s="63">
        <f t="array" ref="P337">IF(ISNA(MATCH($G337,Magento_products!$E$1:$E$1013,0))=TRUE,INDEX(Special_products!$A$1:$AL$748,MATCH($G337,Special_products!$E$1:$E$748,0),P$1),INDEX(Magento_products!$A$1:$AJ$1013,MATCH($G337,Magento_products!$E$1:$E$1013,0),P$1))</f>
        <v>674.99</v>
      </c>
      <c r="Q337" s="64"/>
      <c r="R337" s="65">
        <f t="shared" ref="R337:R338" si="54">IF(P337&gt;0,P337,Q337)</f>
        <v>674.99</v>
      </c>
      <c r="S337" s="66"/>
      <c r="T337" s="66"/>
      <c r="U337" s="66"/>
      <c r="V337" s="66"/>
      <c r="W337" s="66"/>
      <c r="X337" s="66"/>
      <c r="Y337" s="66"/>
      <c r="Z337" s="66"/>
      <c r="AA337" s="66"/>
      <c r="AB337" s="66"/>
      <c r="AC337" s="66"/>
      <c r="AD337" s="66"/>
      <c r="AE337" s="66"/>
      <c r="AF337" s="66"/>
      <c r="AG337" s="66"/>
      <c r="AH337" s="66"/>
      <c r="AI337" s="67"/>
    </row>
    <row r="338" ht="11.25" customHeight="1">
      <c r="A338" s="54" t="s">
        <v>357</v>
      </c>
      <c r="B338" s="54" t="s">
        <v>1877</v>
      </c>
      <c r="C338" s="55" t="s">
        <v>336</v>
      </c>
      <c r="D338" s="54" t="s">
        <v>1878</v>
      </c>
      <c r="E338" s="57"/>
      <c r="F338" s="60"/>
      <c r="G338" s="59">
        <v>200.0</v>
      </c>
      <c r="H338" s="60" t="str">
        <f t="array" ref="H338">IF(G338=0,0,IF(ISNA(MATCH($G338,Magento_products!$E$1:$E$1013,0))=TRUE,INDEX(Special_products!$A$1:$AL$748,MATCH($G338,Special_products!$E$1:$E$748,0),H$1),INDEX(Magento_products!$A$1:$AJ$1013,MATCH($G338,Magento_products!$E$1:$E$1013,0),H$1)))</f>
        <v>OKAMMYBX</v>
      </c>
      <c r="I338" s="60" t="str">
        <f t="array" ref="I338">IF(G338=0,D338,IF(ISNA(MATCH($G338,Magento_products!$E$1:$E$1013,0))=TRUE,INDEX(Special_products!$A$1:$AL$748,MATCH($G338,Special_products!$E$1:$E$748,0),I$1),INDEX(Magento_products!$A$1:$AJ$1013,MATCH($G338,Magento_products!$E$1:$E$1013,0),I$1)))</f>
        <v>Amaterasu Life Size Bust (Exclusive)</v>
      </c>
      <c r="J338" s="60" t="str">
        <f t="array" ref="J338">IF(G338=0,0,IF(ISNA(MATCH($G338,Magento_products!$E$1:$E$1013,0))=TRUE,INDEX(Special_products!$A$1:$AL$748,MATCH($G338,Special_products!$E$1:$E$748,0),J$1),INDEX(Magento_products!$A$1:$AJ$1013,MATCH($G338,Magento_products!$E$1:$E$1013,0),J$1)))</f>
        <v>OKBR</v>
      </c>
      <c r="K338" s="57" t="str">
        <f t="array" ref="K338">IF(ISNA(MATCH($J338,Group!$B$2:$B$100105,0))=TRUE,0,INDEX(Group!$A$2:$FZ$100105,MATCH($J338,Group!$B$2:$B$100105,0),K$1))</f>
        <v>Amaterasu bust</v>
      </c>
      <c r="L338" s="60"/>
      <c r="M338" s="61"/>
      <c r="N338" s="62">
        <f t="array" ref="N338">IF(ISNA(MATCH($H338,Magento_products!$B$2:$B$100105,0))=TRUE,0,INDEX(Magento_products!$A$2:$FZ$100105,MATCH($H338,Magento_products!$B$2:$B$100105,0),N$1))</f>
        <v>42857</v>
      </c>
      <c r="O338" s="62"/>
      <c r="P338" s="63">
        <f t="array" ref="P338">IF(ISNA(MATCH($G338,Magento_products!$E$1:$E$1013,0))=TRUE,INDEX(Special_products!$A$1:$AL$748,MATCH($G338,Special_products!$E$1:$E$748,0),P$1),INDEX(Magento_products!$A$1:$AJ$1013,MATCH($G338,Magento_products!$E$1:$E$1013,0),P$1))</f>
        <v>724.99</v>
      </c>
      <c r="Q338" s="64"/>
      <c r="R338" s="65">
        <f t="shared" si="54"/>
        <v>724.99</v>
      </c>
      <c r="S338" s="66"/>
      <c r="T338" s="66"/>
      <c r="U338" s="66"/>
      <c r="V338" s="66"/>
      <c r="W338" s="66"/>
      <c r="X338" s="66"/>
      <c r="Y338" s="66"/>
      <c r="Z338" s="66"/>
      <c r="AA338" s="66"/>
      <c r="AB338" s="66"/>
      <c r="AC338" s="66"/>
      <c r="AD338" s="66"/>
      <c r="AE338" s="66"/>
      <c r="AF338" s="66"/>
      <c r="AG338" s="66"/>
      <c r="AH338" s="66"/>
      <c r="AI338" s="67"/>
    </row>
    <row r="339" ht="11.25" customHeight="1">
      <c r="A339" s="54"/>
      <c r="B339" s="54"/>
      <c r="C339" s="55"/>
      <c r="D339" s="54"/>
      <c r="E339" s="57"/>
      <c r="F339" s="60"/>
      <c r="G339" s="59"/>
      <c r="H339" s="60"/>
      <c r="I339" s="60"/>
      <c r="J339" s="60"/>
      <c r="K339" s="57"/>
      <c r="L339" s="60"/>
      <c r="M339" s="61"/>
      <c r="N339" s="62"/>
      <c r="O339" s="62"/>
      <c r="P339" s="63"/>
      <c r="Q339" s="64"/>
      <c r="R339" s="65"/>
      <c r="S339" s="66"/>
      <c r="T339" s="66"/>
      <c r="U339" s="66"/>
      <c r="V339" s="66"/>
      <c r="W339" s="66"/>
      <c r="X339" s="66"/>
      <c r="Y339" s="66"/>
      <c r="Z339" s="66"/>
      <c r="AA339" s="66"/>
      <c r="AB339" s="66"/>
      <c r="AC339" s="66"/>
      <c r="AD339" s="66"/>
      <c r="AE339" s="66"/>
      <c r="AF339" s="66"/>
      <c r="AG339" s="66"/>
      <c r="AH339" s="66"/>
      <c r="AI339" s="67"/>
    </row>
    <row r="340" ht="11.25" customHeight="1">
      <c r="A340" s="54" t="s">
        <v>357</v>
      </c>
      <c r="B340" s="54" t="s">
        <v>1877</v>
      </c>
      <c r="C340" s="55" t="s">
        <v>336</v>
      </c>
      <c r="D340" s="54"/>
      <c r="E340" s="57"/>
      <c r="F340" s="60"/>
      <c r="G340" s="59">
        <v>421.0</v>
      </c>
      <c r="H340" s="60" t="str">
        <f t="array" ref="H340">IF(G340=0,0,IF(ISNA(MATCH($G340,Magento_products!$E$1:$E$1013,0))=TRUE,INDEX(Special_products!$A$1:$AL$748,MATCH($G340,Special_products!$E$1:$E$748,0),H$1),INDEX(Magento_products!$A$1:$AJ$1013,MATCH($G340,Magento_products!$E$1:$E$1013,0),H$1)))</f>
        <v>OKAMQDE</v>
      </c>
      <c r="I340" s="60" t="str">
        <f t="array" ref="I340">IF(G340=0,D340,IF(ISNA(MATCH($G340,Magento_products!$E$1:$E$1013,0))=TRUE,INDEX(Special_products!$A$1:$AL$748,MATCH($G340,Special_products!$E$1:$E$748,0),I$1),INDEX(Magento_products!$A$1:$AJ$1013,MATCH($G340,Magento_products!$E$1:$E$1013,0),I$1)))</f>
        <v>Okami - Amaterasu: Divine Descent (Definitive Edition)</v>
      </c>
      <c r="J340" s="60" t="str">
        <f t="array" ref="J340">IF(G340=0,0,IF(ISNA(MATCH($G340,Magento_products!$E$1:$E$1013,0))=TRUE,INDEX(Special_products!$A$1:$AL$748,MATCH($G340,Special_products!$E$1:$E$748,0),J$1),INDEX(Magento_products!$A$1:$AJ$1013,MATCH($G340,Magento_products!$E$1:$E$1013,0),J$1)))</f>
        <v>OKAMQ</v>
      </c>
      <c r="K340" s="57" t="str">
        <f t="array" ref="K340">IF(ISNA(MATCH($J340,Group!$B$2:$B$100105,0))=TRUE,0,INDEX(Group!$A$2:$FZ$100105,MATCH($J340,Group!$B$2:$B$100105,0),K$1))</f>
        <v>Amaterasu DD</v>
      </c>
      <c r="L340" s="60"/>
      <c r="M340" s="61"/>
      <c r="N340" s="62">
        <f t="array" ref="N340">IF(ISNA(MATCH($H340,Magento_products!$B$2:$B$100105,0))=TRUE,0,INDEX(Magento_products!$A$2:$FZ$100105,MATCH($H340,Magento_products!$B$2:$B$100105,0),N$1))</f>
        <v>43847</v>
      </c>
      <c r="O340" s="62"/>
      <c r="P340" s="63">
        <f t="array" ref="P340">IF(ISNA(MATCH($G340,Magento_products!$E$1:$E$1013,0))=TRUE,INDEX(Special_products!$A$1:$AL$748,MATCH($G340,Special_products!$E$1:$E$748,0),P$1),INDEX(Magento_products!$A$1:$AJ$1013,MATCH($G340,Magento_products!$E$1:$E$1013,0),P$1))</f>
        <v>684.99</v>
      </c>
      <c r="Q340" s="64"/>
      <c r="R340" s="65">
        <f t="shared" ref="R340:R342" si="55">IF(P340&gt;0,P340,Q340)</f>
        <v>684.99</v>
      </c>
      <c r="S340" s="66"/>
      <c r="T340" s="66"/>
      <c r="U340" s="66"/>
      <c r="V340" s="66"/>
      <c r="W340" s="66"/>
      <c r="X340" s="66"/>
      <c r="Y340" s="66"/>
      <c r="Z340" s="66"/>
      <c r="AA340" s="66"/>
      <c r="AB340" s="66"/>
      <c r="AC340" s="66"/>
      <c r="AD340" s="66"/>
      <c r="AE340" s="66"/>
      <c r="AF340" s="66"/>
      <c r="AG340" s="66"/>
      <c r="AH340" s="66"/>
      <c r="AI340" s="67"/>
    </row>
    <row r="341" ht="11.25" customHeight="1">
      <c r="A341" s="54" t="s">
        <v>357</v>
      </c>
      <c r="B341" s="54" t="s">
        <v>1877</v>
      </c>
      <c r="C341" s="55" t="s">
        <v>336</v>
      </c>
      <c r="D341" s="54"/>
      <c r="E341" s="57"/>
      <c r="F341" s="60"/>
      <c r="G341" s="59">
        <v>420.0</v>
      </c>
      <c r="H341" s="60" t="str">
        <f t="array" ref="H341">IF(G341=0,0,IF(ISNA(MATCH($G341,Magento_products!$E$1:$E$1013,0))=TRUE,INDEX(Special_products!$A$1:$AL$748,MATCH($G341,Special_products!$E$1:$E$748,0),H$1),INDEX(Magento_products!$A$1:$AJ$1013,MATCH($G341,Magento_products!$E$1:$E$1013,0),H$1)))</f>
        <v>OKAMQEX</v>
      </c>
      <c r="I341" s="60" t="str">
        <f t="array" ref="I341">IF(G341=0,D341,IF(ISNA(MATCH($G341,Magento_products!$E$1:$E$1013,0))=TRUE,INDEX(Special_products!$A$1:$AL$748,MATCH($G341,Special_products!$E$1:$E$748,0),I$1),INDEX(Magento_products!$A$1:$AJ$1013,MATCH($G341,Magento_products!$E$1:$E$1013,0),I$1)))</f>
        <v>Okami - Amaterasu: Divine Descent (Exclusive Edition)</v>
      </c>
      <c r="J341" s="60" t="str">
        <f t="array" ref="J341">IF(G341=0,0,IF(ISNA(MATCH($G341,Magento_products!$E$1:$E$1013,0))=TRUE,INDEX(Special_products!$A$1:$AL$748,MATCH($G341,Special_products!$E$1:$E$748,0),J$1),INDEX(Magento_products!$A$1:$AJ$1013,MATCH($G341,Magento_products!$E$1:$E$1013,0),J$1)))</f>
        <v>OKAMQ</v>
      </c>
      <c r="K341" s="57" t="str">
        <f t="array" ref="K341">IF(ISNA(MATCH($J341,Group!$B$2:$B$100105,0))=TRUE,0,INDEX(Group!$A$2:$FZ$100105,MATCH($J341,Group!$B$2:$B$100105,0),K$1))</f>
        <v>Amaterasu DD</v>
      </c>
      <c r="L341" s="60"/>
      <c r="M341" s="61"/>
      <c r="N341" s="62">
        <f t="array" ref="N341">IF(ISNA(MATCH($H341,Magento_products!$B$2:$B$100105,0))=TRUE,0,INDEX(Magento_products!$A$2:$FZ$100105,MATCH($H341,Magento_products!$B$2:$B$100105,0),N$1))</f>
        <v>43847</v>
      </c>
      <c r="O341" s="62"/>
      <c r="P341" s="63">
        <f t="array" ref="P341">IF(ISNA(MATCH($G341,Magento_products!$E$1:$E$1013,0))=TRUE,INDEX(Special_products!$A$1:$AL$748,MATCH($G341,Special_products!$E$1:$E$748,0),P$1),INDEX(Magento_products!$A$1:$AJ$1013,MATCH($G341,Magento_products!$E$1:$E$1013,0),P$1))</f>
        <v>534.99</v>
      </c>
      <c r="Q341" s="64"/>
      <c r="R341" s="65">
        <f t="shared" si="55"/>
        <v>534.99</v>
      </c>
      <c r="S341" s="66"/>
      <c r="T341" s="66"/>
      <c r="U341" s="66"/>
      <c r="V341" s="66"/>
      <c r="W341" s="66"/>
      <c r="X341" s="66"/>
      <c r="Y341" s="66"/>
      <c r="Z341" s="66"/>
      <c r="AA341" s="66"/>
      <c r="AB341" s="66"/>
      <c r="AC341" s="66"/>
      <c r="AD341" s="66"/>
      <c r="AE341" s="66"/>
      <c r="AF341" s="66"/>
      <c r="AG341" s="66"/>
      <c r="AH341" s="66"/>
      <c r="AI341" s="67"/>
    </row>
    <row r="342" ht="11.25" customHeight="1">
      <c r="A342" s="54" t="s">
        <v>357</v>
      </c>
      <c r="B342" s="54" t="s">
        <v>1877</v>
      </c>
      <c r="C342" s="55" t="s">
        <v>336</v>
      </c>
      <c r="D342" s="54"/>
      <c r="E342" s="57"/>
      <c r="F342" s="60"/>
      <c r="G342" s="59">
        <v>419.0</v>
      </c>
      <c r="H342" s="60" t="str">
        <f t="array" ref="H342">IF(G342=0,0,IF(ISNA(MATCH($G342,Magento_products!$E$1:$E$1013,0))=TRUE,INDEX(Special_products!$A$1:$AL$748,MATCH($G342,Special_products!$E$1:$E$748,0),H$1),INDEX(Magento_products!$A$1:$AJ$1013,MATCH($G342,Magento_products!$E$1:$E$1013,0),H$1)))</f>
        <v>OKAMQST</v>
      </c>
      <c r="I342" s="60" t="str">
        <f t="array" ref="I342">IF(G342=0,D342,IF(ISNA(MATCH($G342,Magento_products!$E$1:$E$1013,0))=TRUE,INDEX(Special_products!$A$1:$AL$748,MATCH($G342,Special_products!$E$1:$E$748,0),I$1),INDEX(Magento_products!$A$1:$AJ$1013,MATCH($G342,Magento_products!$E$1:$E$1013,0),I$1)))</f>
        <v>Okami - Amaterasu: Divine Descent (Standard Edition)</v>
      </c>
      <c r="J342" s="60" t="str">
        <f t="array" ref="J342">IF(G342=0,0,IF(ISNA(MATCH($G342,Magento_products!$E$1:$E$1013,0))=TRUE,INDEX(Special_products!$A$1:$AL$748,MATCH($G342,Special_products!$E$1:$E$748,0),J$1),INDEX(Magento_products!$A$1:$AJ$1013,MATCH($G342,Magento_products!$E$1:$E$1013,0),J$1)))</f>
        <v>OKAMQ</v>
      </c>
      <c r="K342" s="57" t="str">
        <f t="array" ref="K342">IF(ISNA(MATCH($J342,Group!$B$2:$B$100105,0))=TRUE,0,INDEX(Group!$A$2:$FZ$100105,MATCH($J342,Group!$B$2:$B$100105,0),K$1))</f>
        <v>Amaterasu DD</v>
      </c>
      <c r="L342" s="60"/>
      <c r="M342" s="61"/>
      <c r="N342" s="62">
        <f t="array" ref="N342">IF(ISNA(MATCH($H342,Magento_products!$B$2:$B$100105,0))=TRUE,0,INDEX(Magento_products!$A$2:$FZ$100105,MATCH($H342,Magento_products!$B$2:$B$100105,0),N$1))</f>
        <v>43847</v>
      </c>
      <c r="O342" s="62"/>
      <c r="P342" s="63">
        <f t="array" ref="P342">IF(ISNA(MATCH($G342,Magento_products!$E$1:$E$1013,0))=TRUE,INDEX(Special_products!$A$1:$AL$748,MATCH($G342,Special_products!$E$1:$E$748,0),P$1),INDEX(Magento_products!$A$1:$AJ$1013,MATCH($G342,Magento_products!$E$1:$E$1013,0),P$1))</f>
        <v>534.99</v>
      </c>
      <c r="Q342" s="64"/>
      <c r="R342" s="65">
        <f t="shared" si="55"/>
        <v>534.99</v>
      </c>
      <c r="S342" s="66"/>
      <c r="T342" s="66"/>
      <c r="U342" s="66"/>
      <c r="V342" s="66"/>
      <c r="W342" s="66"/>
      <c r="X342" s="66"/>
      <c r="Y342" s="66"/>
      <c r="Z342" s="66"/>
      <c r="AA342" s="66"/>
      <c r="AB342" s="66"/>
      <c r="AC342" s="66"/>
      <c r="AD342" s="66"/>
      <c r="AE342" s="66"/>
      <c r="AF342" s="66"/>
      <c r="AG342" s="66"/>
      <c r="AH342" s="66"/>
      <c r="AI342" s="67"/>
    </row>
    <row r="343" ht="11.25" customHeight="1">
      <c r="A343" s="54"/>
      <c r="B343" s="54"/>
      <c r="C343" s="55"/>
      <c r="D343" s="54"/>
      <c r="E343" s="57"/>
      <c r="F343" s="60"/>
      <c r="G343" s="59"/>
      <c r="H343" s="60"/>
      <c r="I343" s="60"/>
      <c r="J343" s="60"/>
      <c r="K343" s="57"/>
      <c r="L343" s="60"/>
      <c r="M343" s="61"/>
      <c r="N343" s="62"/>
      <c r="O343" s="62"/>
      <c r="P343" s="63"/>
      <c r="Q343" s="64"/>
      <c r="R343" s="65"/>
      <c r="S343" s="66"/>
      <c r="T343" s="66"/>
      <c r="U343" s="66"/>
      <c r="V343" s="66"/>
      <c r="W343" s="66"/>
      <c r="X343" s="66"/>
      <c r="Y343" s="66"/>
      <c r="Z343" s="66"/>
      <c r="AA343" s="66"/>
      <c r="AB343" s="66"/>
      <c r="AC343" s="66"/>
      <c r="AD343" s="66"/>
      <c r="AE343" s="66"/>
      <c r="AF343" s="66"/>
      <c r="AG343" s="66"/>
      <c r="AH343" s="66"/>
      <c r="AI343" s="67"/>
    </row>
    <row r="344" ht="11.25" customHeight="1">
      <c r="A344" s="54" t="s">
        <v>357</v>
      </c>
      <c r="B344" s="54" t="s">
        <v>1877</v>
      </c>
      <c r="C344" s="55" t="s">
        <v>336</v>
      </c>
      <c r="D344" s="54" t="s">
        <v>1879</v>
      </c>
      <c r="E344" s="57"/>
      <c r="F344" s="60"/>
      <c r="G344" s="59">
        <v>201.0</v>
      </c>
      <c r="H344" s="60" t="str">
        <f t="array" ref="H344">IF(G344=0,0,IF(ISNA(MATCH($G344,Magento_products!$E$1:$E$1013,0))=TRUE,INDEX(Special_products!$A$1:$AL$748,MATCH($G344,Special_products!$E$1:$E$748,0),H$1),INDEX(Magento_products!$A$1:$AJ$1013,MATCH($G344,Magento_products!$E$1:$E$1013,0),H$1)))</f>
        <v>OKAMMYCAPB</v>
      </c>
      <c r="I344" s="60" t="str">
        <f t="array" ref="I344">IF(G344=0,D344,IF(ISNA(MATCH($G344,Magento_products!$E$1:$E$1013,0))=TRUE,INDEX(Special_products!$A$1:$AL$748,MATCH($G344,Special_products!$E$1:$E$748,0),I$1),INDEX(Magento_products!$A$1:$AJ$1013,MATCH($G344,Magento_products!$E$1:$E$1013,0),I$1)))</f>
        <v>Okami Logo Snapback Cap (Black Version)</v>
      </c>
      <c r="J344" s="60" t="str">
        <f t="array" ref="J344">IF(G344=0,0,IF(ISNA(MATCH($G344,Magento_products!$E$1:$E$1013,0))=TRUE,INDEX(Special_products!$A$1:$AL$748,MATCH($G344,Special_products!$E$1:$E$748,0),J$1),INDEX(Magento_products!$A$1:$AJ$1013,MATCH($G344,Magento_products!$E$1:$E$1013,0),J$1)))</f>
        <v>OKCAP</v>
      </c>
      <c r="K344" s="57" t="str">
        <f t="array" ref="K344">IF(ISNA(MATCH($J344,Group!$B$2:$B$100105,0))=TRUE,0,INDEX(Group!$A$2:$FZ$100105,MATCH($J344,Group!$B$2:$B$100105,0),K$1))</f>
        <v>Okami cap</v>
      </c>
      <c r="L344" s="60"/>
      <c r="M344" s="61"/>
      <c r="N344" s="62" t="str">
        <f t="array" ref="N344">IF(ISNA(MATCH($H344,Magento_products!$B$2:$B$100105,0))=TRUE,0,INDEX(Magento_products!$A$2:$FZ$100105,MATCH($H344,Magento_products!$B$2:$B$100105,0),N$1))</f>
        <v/>
      </c>
      <c r="O344" s="62"/>
      <c r="P344" s="63">
        <f t="array" ref="P344">IF(ISNA(MATCH($G344,Magento_products!$E$1:$E$1013,0))=TRUE,INDEX(Special_products!$A$1:$AL$748,MATCH($G344,Special_products!$E$1:$E$748,0),P$1),INDEX(Magento_products!$A$1:$AJ$1013,MATCH($G344,Magento_products!$E$1:$E$1013,0),P$1))</f>
        <v>45</v>
      </c>
      <c r="Q344" s="64"/>
      <c r="R344" s="65">
        <f>IF(P344&gt;0,P344,Q344)</f>
        <v>45</v>
      </c>
      <c r="S344" s="66"/>
      <c r="T344" s="66"/>
      <c r="U344" s="66"/>
      <c r="V344" s="66"/>
      <c r="W344" s="66"/>
      <c r="X344" s="66"/>
      <c r="Y344" s="66"/>
      <c r="Z344" s="66"/>
      <c r="AA344" s="66"/>
      <c r="AB344" s="66"/>
      <c r="AC344" s="66"/>
      <c r="AD344" s="66"/>
      <c r="AE344" s="66"/>
      <c r="AF344" s="66"/>
      <c r="AG344" s="66"/>
      <c r="AH344" s="66"/>
      <c r="AI344" s="67"/>
    </row>
    <row r="345" ht="11.25" customHeight="1">
      <c r="A345" s="54"/>
      <c r="B345" s="54"/>
      <c r="C345" s="55"/>
      <c r="D345" s="54"/>
      <c r="E345" s="57"/>
      <c r="F345" s="60"/>
      <c r="G345" s="59"/>
      <c r="H345" s="60"/>
      <c r="I345" s="60"/>
      <c r="J345" s="60"/>
      <c r="K345" s="57"/>
      <c r="L345" s="60"/>
      <c r="M345" s="61"/>
      <c r="N345" s="62"/>
      <c r="O345" s="62"/>
      <c r="P345" s="63"/>
      <c r="Q345" s="64"/>
      <c r="R345" s="65"/>
      <c r="S345" s="66"/>
      <c r="T345" s="66"/>
      <c r="U345" s="66"/>
      <c r="V345" s="66"/>
      <c r="W345" s="66"/>
      <c r="X345" s="66"/>
      <c r="Y345" s="66"/>
      <c r="Z345" s="66"/>
      <c r="AA345" s="66"/>
      <c r="AB345" s="66"/>
      <c r="AC345" s="66"/>
      <c r="AD345" s="66"/>
      <c r="AE345" s="66"/>
      <c r="AF345" s="66"/>
      <c r="AG345" s="66"/>
      <c r="AH345" s="66"/>
      <c r="AI345" s="67"/>
    </row>
    <row r="346" ht="11.25" customHeight="1">
      <c r="A346" s="54" t="s">
        <v>357</v>
      </c>
      <c r="B346" s="54" t="s">
        <v>1877</v>
      </c>
      <c r="C346" s="55" t="s">
        <v>336</v>
      </c>
      <c r="D346" s="54" t="s">
        <v>1880</v>
      </c>
      <c r="E346" s="57"/>
      <c r="F346" s="58"/>
      <c r="G346" s="59">
        <v>254.0</v>
      </c>
      <c r="H346" s="60" t="str">
        <f t="array" ref="H346">IF(G346=0,0,IF(ISNA(MATCH($G346,Magento_products!$E$1:$E$1013,0))=TRUE,INDEX(Special_products!$A$1:$AL$748,MATCH($G346,Special_products!$E$1:$E$748,0),H$1),INDEX(Magento_products!$A$1:$AJ$1013,MATCH($G346,Magento_products!$E$1:$E$1013,0),H$1)))</f>
        <v>OKSHIRA</v>
      </c>
      <c r="I346" s="60" t="str">
        <f t="array" ref="I346">IF(G346=0,D346,IF(ISNA(MATCH($G346,Magento_products!$E$1:$E$1013,0))=TRUE,INDEX(Special_products!$A$1:$AL$748,MATCH($G346,Special_products!$E$1:$E$748,0),I$1),INDEX(Magento_products!$A$1:$AJ$1013,MATCH($G346,Magento_products!$E$1:$E$1013,0),I$1)))</f>
        <v>Shiranui (Regular)</v>
      </c>
      <c r="J346" s="60" t="str">
        <f t="array" ref="J346">IF(G346=0,0,IF(ISNA(MATCH($G346,Magento_products!$E$1:$E$1013,0))=TRUE,INDEX(Special_products!$A$1:$AL$748,MATCH($G346,Special_products!$E$1:$E$748,0),J$1),INDEX(Magento_products!$A$1:$AJ$1013,MATCH($G346,Magento_products!$E$1:$E$1013,0),J$1)))</f>
        <v>OKSR</v>
      </c>
      <c r="K346" s="57" t="str">
        <f t="array" ref="K346">IF(ISNA(MATCH($J346,Group!$B$2:$B$100105,0))=TRUE,0,INDEX(Group!$A$2:$FZ$100105,MATCH($J346,Group!$B$2:$B$100105,0),K$1))</f>
        <v>Shiranui resin</v>
      </c>
      <c r="L346" s="60"/>
      <c r="M346" s="61"/>
      <c r="N346" s="62">
        <f t="array" ref="N346">IF(ISNA(MATCH($H346,Magento_products!$B$2:$B$100105,0))=TRUE,0,INDEX(Magento_products!$A$2:$FZ$100105,MATCH($H346,Magento_products!$B$2:$B$100105,0),N$1))</f>
        <v>43217</v>
      </c>
      <c r="O346" s="62"/>
      <c r="P346" s="63">
        <f t="array" ref="P346">IF(ISNA(MATCH($G346,Magento_products!$E$1:$E$1013,0))=TRUE,INDEX(Special_products!$A$1:$AL$748,MATCH($G346,Special_products!$E$1:$E$748,0),P$1),INDEX(Magento_products!$A$1:$AJ$1013,MATCH($G346,Magento_products!$E$1:$E$1013,0),P$1))</f>
        <v>484.99</v>
      </c>
      <c r="Q346" s="64"/>
      <c r="R346" s="65">
        <f t="shared" ref="R346:R347" si="56">IF(P346&gt;0,P346,Q346)</f>
        <v>484.99</v>
      </c>
      <c r="S346" s="66"/>
      <c r="T346" s="66"/>
      <c r="U346" s="66"/>
      <c r="V346" s="66"/>
      <c r="W346" s="66"/>
      <c r="X346" s="66"/>
      <c r="Y346" s="66"/>
      <c r="Z346" s="66"/>
      <c r="AA346" s="66"/>
      <c r="AB346" s="66"/>
      <c r="AC346" s="66"/>
      <c r="AD346" s="66"/>
      <c r="AE346" s="66"/>
      <c r="AF346" s="66"/>
      <c r="AG346" s="66"/>
      <c r="AH346" s="66"/>
      <c r="AI346" s="67"/>
    </row>
    <row r="347" ht="11.25" customHeight="1">
      <c r="A347" s="54" t="s">
        <v>357</v>
      </c>
      <c r="B347" s="54" t="s">
        <v>1877</v>
      </c>
      <c r="C347" s="55" t="s">
        <v>336</v>
      </c>
      <c r="D347" s="54" t="s">
        <v>1880</v>
      </c>
      <c r="E347" s="57"/>
      <c r="F347" s="58"/>
      <c r="G347" s="59">
        <v>255.0</v>
      </c>
      <c r="H347" s="60" t="str">
        <f t="array" ref="H347">IF(G347=0,0,IF(ISNA(MATCH($G347,Magento_products!$E$1:$E$1013,0))=TRUE,INDEX(Special_products!$A$1:$AL$748,MATCH($G347,Special_products!$E$1:$E$748,0),H$1),INDEX(Magento_products!$A$1:$AJ$1013,MATCH($G347,Magento_products!$E$1:$E$1013,0),H$1)))</f>
        <v>OKSHIRAEX</v>
      </c>
      <c r="I347" s="60" t="str">
        <f t="array" ref="I347">IF(G347=0,D347,IF(ISNA(MATCH($G347,Magento_products!$E$1:$E$1013,0))=TRUE,INDEX(Special_products!$A$1:$AL$748,MATCH($G347,Special_products!$E$1:$E$748,0),I$1),INDEX(Magento_products!$A$1:$AJ$1013,MATCH($G347,Magento_products!$E$1:$E$1013,0),I$1)))</f>
        <v>Shiranui (Exclusive)</v>
      </c>
      <c r="J347" s="60" t="str">
        <f t="array" ref="J347">IF(G347=0,0,IF(ISNA(MATCH($G347,Magento_products!$E$1:$E$1013,0))=TRUE,INDEX(Special_products!$A$1:$AL$748,MATCH($G347,Special_products!$E$1:$E$748,0),J$1),INDEX(Magento_products!$A$1:$AJ$1013,MATCH($G347,Magento_products!$E$1:$E$1013,0),J$1)))</f>
        <v>OKSR</v>
      </c>
      <c r="K347" s="57" t="str">
        <f t="array" ref="K347">IF(ISNA(MATCH($J347,Group!$B$2:$B$100105,0))=TRUE,0,INDEX(Group!$A$2:$FZ$100105,MATCH($J347,Group!$B$2:$B$100105,0),K$1))</f>
        <v>Shiranui resin</v>
      </c>
      <c r="L347" s="60"/>
      <c r="M347" s="61"/>
      <c r="N347" s="62">
        <f t="array" ref="N347">IF(ISNA(MATCH($H347,Magento_products!$B$2:$B$100105,0))=TRUE,0,INDEX(Magento_products!$A$2:$FZ$100105,MATCH($H347,Magento_products!$B$2:$B$100105,0),N$1))</f>
        <v>43217</v>
      </c>
      <c r="O347" s="62"/>
      <c r="P347" s="63">
        <f t="array" ref="P347">IF(ISNA(MATCH($G347,Magento_products!$E$1:$E$1013,0))=TRUE,INDEX(Special_products!$A$1:$AL$748,MATCH($G347,Special_products!$E$1:$E$748,0),P$1),INDEX(Magento_products!$A$1:$AJ$1013,MATCH($G347,Magento_products!$E$1:$E$1013,0),P$1))</f>
        <v>484.99</v>
      </c>
      <c r="Q347" s="64"/>
      <c r="R347" s="65">
        <f t="shared" si="56"/>
        <v>484.99</v>
      </c>
      <c r="S347" s="66"/>
      <c r="T347" s="66"/>
      <c r="U347" s="66"/>
      <c r="V347" s="66"/>
      <c r="W347" s="66"/>
      <c r="X347" s="66"/>
      <c r="Y347" s="66"/>
      <c r="Z347" s="66"/>
      <c r="AA347" s="66"/>
      <c r="AB347" s="66"/>
      <c r="AC347" s="66"/>
      <c r="AD347" s="66"/>
      <c r="AE347" s="66"/>
      <c r="AF347" s="66"/>
      <c r="AG347" s="66"/>
      <c r="AH347" s="66"/>
      <c r="AI347" s="67"/>
    </row>
    <row r="348" ht="11.25" customHeight="1">
      <c r="A348" s="54"/>
      <c r="B348" s="54"/>
      <c r="C348" s="55"/>
      <c r="D348" s="54"/>
      <c r="E348" s="57"/>
      <c r="F348" s="58"/>
      <c r="G348" s="59"/>
      <c r="H348" s="60"/>
      <c r="I348" s="60"/>
      <c r="J348" s="60"/>
      <c r="K348" s="57"/>
      <c r="L348" s="60"/>
      <c r="M348" s="61"/>
      <c r="N348" s="62"/>
      <c r="O348" s="62"/>
      <c r="P348" s="63"/>
      <c r="Q348" s="64"/>
      <c r="R348" s="65"/>
      <c r="S348" s="66"/>
      <c r="T348" s="66"/>
      <c r="U348" s="66"/>
      <c r="V348" s="66"/>
      <c r="W348" s="66"/>
      <c r="X348" s="66"/>
      <c r="Y348" s="66"/>
      <c r="Z348" s="66"/>
      <c r="AA348" s="66"/>
      <c r="AB348" s="66"/>
      <c r="AC348" s="66"/>
      <c r="AD348" s="66"/>
      <c r="AE348" s="66"/>
      <c r="AF348" s="66"/>
      <c r="AG348" s="66"/>
      <c r="AH348" s="66"/>
      <c r="AI348" s="67"/>
    </row>
    <row r="349" ht="11.25" customHeight="1">
      <c r="A349" s="54" t="s">
        <v>357</v>
      </c>
      <c r="B349" s="54" t="s">
        <v>1877</v>
      </c>
      <c r="C349" s="55" t="s">
        <v>336</v>
      </c>
      <c r="D349" s="54" t="s">
        <v>295</v>
      </c>
      <c r="E349" s="57"/>
      <c r="F349" s="60"/>
      <c r="G349" s="59">
        <v>0.0</v>
      </c>
      <c r="H349" s="60">
        <f t="array" ref="H349">IF(G349=0,0,IF(ISNA(MATCH($G349,Magento_products!$E$1:$E$1013,0))=TRUE,INDEX(Special_products!$A$1:$AL$748,MATCH($G349,Special_products!$E$1:$E$748,0),H$1),INDEX(Magento_products!$A$1:$AJ$1013,MATCH($G349,Magento_products!$E$1:$E$1013,0),H$1)))</f>
        <v>0</v>
      </c>
      <c r="I349" s="60" t="str">
        <f t="array" ref="I349">IF(G349=0,D349,IF(ISNA(MATCH($G349,Magento_products!$E$1:$E$1013,0))=TRUE,INDEX(Special_products!$A$1:$AL$748,MATCH($G349,Special_products!$E$1:$E$748,0),I$1),INDEX(Magento_products!$A$1:$AJ$1013,MATCH($G349,Magento_products!$E$1:$E$1013,0),I$1)))</f>
        <v>Chibiterasu</v>
      </c>
      <c r="J349" s="60">
        <f t="array" ref="J349">IF(G349=0,0,IF(ISNA(MATCH($G349,Magento_products!$E$1:$E$1013,0))=TRUE,INDEX(Special_products!$A$1:$AL$748,MATCH($G349,Special_products!$E$1:$E$748,0),J$1),INDEX(Magento_products!$A$1:$AJ$1013,MATCH($G349,Magento_products!$E$1:$E$1013,0),J$1)))</f>
        <v>0</v>
      </c>
      <c r="K349" s="57">
        <f t="array" ref="K349">IF(ISNA(MATCH($J349,Group!$B$2:$B$100105,0))=TRUE,0,INDEX(Group!$A$2:$FZ$100105,MATCH($J349,Group!$B$2:$B$100105,0),K$1))</f>
        <v>0</v>
      </c>
      <c r="L349" s="60"/>
      <c r="M349" s="61"/>
      <c r="N349" s="62" t="str">
        <f t="array" ref="N349">IF(ISNA(MATCH($H349,Magento_products!$B$2:$B$100105,0))=TRUE,0,INDEX(Magento_products!$A$2:$FZ$100105,MATCH($H349,Magento_products!$B$2:$B$100105,0),N$1))</f>
        <v/>
      </c>
      <c r="O349" s="62"/>
      <c r="P349" s="63"/>
      <c r="Q349" s="64"/>
      <c r="R349" s="65" t="str">
        <f t="shared" ref="R349:R368" si="57">IF(P349&gt;0,P349,Q349)</f>
        <v/>
      </c>
      <c r="S349" s="66"/>
      <c r="T349" s="66"/>
      <c r="U349" s="66"/>
      <c r="V349" s="66"/>
      <c r="W349" s="66"/>
      <c r="X349" s="66"/>
      <c r="Y349" s="66"/>
      <c r="Z349" s="66"/>
      <c r="AA349" s="66"/>
      <c r="AB349" s="66"/>
      <c r="AC349" s="66"/>
      <c r="AD349" s="66"/>
      <c r="AE349" s="66"/>
      <c r="AF349" s="66"/>
      <c r="AG349" s="66"/>
      <c r="AH349" s="66"/>
      <c r="AI349" s="67"/>
    </row>
    <row r="350" ht="11.25" customHeight="1">
      <c r="A350" s="54" t="s">
        <v>357</v>
      </c>
      <c r="B350" s="54" t="s">
        <v>1877</v>
      </c>
      <c r="C350" s="55" t="s">
        <v>336</v>
      </c>
      <c r="D350" s="54" t="s">
        <v>295</v>
      </c>
      <c r="E350" s="57"/>
      <c r="F350" s="60"/>
      <c r="G350" s="59">
        <v>0.0</v>
      </c>
      <c r="H350" s="60">
        <f t="array" ref="H350">IF(G350=0,0,IF(ISNA(MATCH($G350,Magento_products!$E$1:$E$1013,0))=TRUE,INDEX(Special_products!$A$1:$AL$748,MATCH($G350,Special_products!$E$1:$E$748,0),H$1),INDEX(Magento_products!$A$1:$AJ$1013,MATCH($G350,Magento_products!$E$1:$E$1013,0),H$1)))</f>
        <v>0</v>
      </c>
      <c r="I350" s="60" t="str">
        <f t="array" ref="I350">IF(G350=0,D350,IF(ISNA(MATCH($G350,Magento_products!$E$1:$E$1013,0))=TRUE,INDEX(Special_products!$A$1:$AL$748,MATCH($G350,Special_products!$E$1:$E$748,0),I$1),INDEX(Magento_products!$A$1:$AJ$1013,MATCH($G350,Magento_products!$E$1:$E$1013,0),I$1)))</f>
        <v>Chibiterasu</v>
      </c>
      <c r="J350" s="60">
        <f t="array" ref="J350">IF(G350=0,0,IF(ISNA(MATCH($G350,Magento_products!$E$1:$E$1013,0))=TRUE,INDEX(Special_products!$A$1:$AL$748,MATCH($G350,Special_products!$E$1:$E$748,0),J$1),INDEX(Magento_products!$A$1:$AJ$1013,MATCH($G350,Magento_products!$E$1:$E$1013,0),J$1)))</f>
        <v>0</v>
      </c>
      <c r="K350" s="57">
        <f t="array" ref="K350">IF(ISNA(MATCH($J350,Group!$B$2:$B$100105,0))=TRUE,0,INDEX(Group!$A$2:$FZ$100105,MATCH($J350,Group!$B$2:$B$100105,0),K$1))</f>
        <v>0</v>
      </c>
      <c r="L350" s="60"/>
      <c r="M350" s="61"/>
      <c r="N350" s="62" t="str">
        <f t="array" ref="N350">IF(ISNA(MATCH($H350,Magento_products!$B$2:$B$100105,0))=TRUE,0,INDEX(Magento_products!$A$2:$FZ$100105,MATCH($H350,Magento_products!$B$2:$B$100105,0),N$1))</f>
        <v/>
      </c>
      <c r="O350" s="62"/>
      <c r="P350" s="63"/>
      <c r="Q350" s="64"/>
      <c r="R350" s="65" t="str">
        <f t="shared" si="57"/>
        <v/>
      </c>
      <c r="S350" s="66"/>
      <c r="T350" s="66"/>
      <c r="U350" s="66"/>
      <c r="V350" s="66"/>
      <c r="W350" s="66"/>
      <c r="X350" s="66"/>
      <c r="Y350" s="66"/>
      <c r="Z350" s="66"/>
      <c r="AA350" s="66"/>
      <c r="AB350" s="66"/>
      <c r="AC350" s="66"/>
      <c r="AD350" s="66"/>
      <c r="AE350" s="66"/>
      <c r="AF350" s="66"/>
      <c r="AG350" s="66"/>
      <c r="AH350" s="66"/>
      <c r="AI350" s="67"/>
    </row>
    <row r="351" ht="11.25" customHeight="1">
      <c r="A351" s="54"/>
      <c r="B351" s="54"/>
      <c r="C351" s="55"/>
      <c r="D351" s="54"/>
      <c r="E351" s="57"/>
      <c r="F351" s="60"/>
      <c r="G351" s="59"/>
      <c r="H351" s="60">
        <f t="array" ref="H351">IF(G351=0,0,IF(ISNA(MATCH($G351,Magento_products!$E$1:$E$1013,0))=TRUE,INDEX(Special_products!$A$1:$AL$748,MATCH($G351,Special_products!$E$1:$E$748,0),H$1),INDEX(Magento_products!$A$1:$AJ$1013,MATCH($G351,Magento_products!$E$1:$E$1013,0),H$1)))</f>
        <v>0</v>
      </c>
      <c r="I351" s="60" t="str">
        <f t="array" ref="I351">IF(G351=0,D351,IF(ISNA(MATCH($G351,Magento_products!$E$1:$E$1013,0))=TRUE,INDEX(Special_products!$A$1:$AL$748,MATCH($G351,Special_products!$E$1:$E$748,0),I$1),INDEX(Magento_products!$A$1:$AJ$1013,MATCH($G351,Magento_products!$E$1:$E$1013,0),I$1)))</f>
        <v/>
      </c>
      <c r="J351" s="60">
        <f t="array" ref="J351">IF(G351=0,0,IF(ISNA(MATCH($G351,Magento_products!$E$1:$E$1013,0))=TRUE,INDEX(Special_products!$A$1:$AL$748,MATCH($G351,Special_products!$E$1:$E$748,0),J$1),INDEX(Magento_products!$A$1:$AJ$1013,MATCH($G351,Magento_products!$E$1:$E$1013,0),J$1)))</f>
        <v>0</v>
      </c>
      <c r="K351" s="57">
        <f t="array" ref="K351">IF(ISNA(MATCH($J351,Group!$B$2:$B$100105,0))=TRUE,0,INDEX(Group!$A$2:$FZ$100105,MATCH($J351,Group!$B$2:$B$100105,0),K$1))</f>
        <v>0</v>
      </c>
      <c r="L351" s="60"/>
      <c r="M351" s="61"/>
      <c r="N351" s="62" t="str">
        <f t="array" ref="N351">IF(ISNA(MATCH($H351,Magento_products!$B$2:$B$100105,0))=TRUE,0,INDEX(Magento_products!$A$2:$FZ$100105,MATCH($H351,Magento_products!$B$2:$B$100105,0),N$1))</f>
        <v/>
      </c>
      <c r="O351" s="62"/>
      <c r="P351" s="63"/>
      <c r="Q351" s="64"/>
      <c r="R351" s="65" t="str">
        <f t="shared" si="57"/>
        <v/>
      </c>
      <c r="S351" s="66"/>
      <c r="T351" s="66"/>
      <c r="U351" s="66"/>
      <c r="V351" s="66"/>
      <c r="W351" s="66"/>
      <c r="X351" s="66"/>
      <c r="Y351" s="66"/>
      <c r="Z351" s="66"/>
      <c r="AA351" s="66"/>
      <c r="AB351" s="66"/>
      <c r="AC351" s="66"/>
      <c r="AD351" s="66"/>
      <c r="AE351" s="66"/>
      <c r="AF351" s="66"/>
      <c r="AG351" s="66"/>
      <c r="AH351" s="66"/>
      <c r="AI351" s="67"/>
    </row>
    <row r="352" ht="11.25" customHeight="1">
      <c r="A352" s="54" t="s">
        <v>357</v>
      </c>
      <c r="B352" s="54" t="s">
        <v>1877</v>
      </c>
      <c r="C352" s="55" t="s">
        <v>334</v>
      </c>
      <c r="D352" s="54" t="s">
        <v>186</v>
      </c>
      <c r="E352" s="57"/>
      <c r="F352" s="60"/>
      <c r="G352" s="59">
        <v>395.0</v>
      </c>
      <c r="H352" s="60" t="str">
        <f t="array" ref="H352">IF(G352=0,0,IF(ISNA(MATCH($G352,Magento_products!$E$1:$E$1013,0))=TRUE,INDEX(Special_products!$A$1:$AL$748,MATCH($G352,Special_products!$E$1:$E$748,0),H$1),INDEX(Magento_products!$A$1:$AJ$1013,MATCH($G352,Magento_products!$E$1:$E$1013,0),H$1)))</f>
        <v>OKABWCO</v>
      </c>
      <c r="I352" s="60" t="str">
        <f t="array" ref="I352">IF(G352=0,D352,IF(ISNA(MATCH($G352,Magento_products!$E$1:$E$1013,0))=TRUE,INDEX(Special_products!$A$1:$AL$748,MATCH($G352,Special_products!$E$1:$E$748,0),I$1),INDEX(Magento_products!$A$1:$AJ$1013,MATCH($G352,Magento_products!$E$1:$E$1013,0),I$1)))</f>
        <v>Ōkami – Amaterasu Blade of Kusanagi Collector's Edition</v>
      </c>
      <c r="J352" s="60" t="str">
        <f t="array" ref="J352">IF(G352=0,0,IF(ISNA(MATCH($G352,Magento_products!$E$1:$E$1013,0))=TRUE,INDEX(Special_products!$A$1:$AL$748,MATCH($G352,Special_products!$E$1:$E$748,0),J$1),INDEX(Magento_products!$A$1:$AJ$1013,MATCH($G352,Magento_products!$E$1:$E$1013,0),J$1)))</f>
        <v>OKAV</v>
      </c>
      <c r="K352" s="57" t="str">
        <f t="array" ref="K352">IF(ISNA(MATCH($J352,Group!$B$2:$B$100105,0))=TRUE,0,INDEX(Group!$A$2:$FZ$100105,MATCH($J352,Group!$B$2:$B$100105,0),K$1))</f>
        <v>Amaterasu vinyl</v>
      </c>
      <c r="L352" s="60"/>
      <c r="M352" s="61"/>
      <c r="N352" s="62">
        <f t="array" ref="N352">IF(ISNA(MATCH($H352,Magento_products!$B$2:$B$100105,0))=TRUE,0,INDEX(Magento_products!$A$2:$FZ$100105,MATCH($H352,Magento_products!$B$2:$B$100105,0),N$1))</f>
        <v>44022</v>
      </c>
      <c r="O352" s="62"/>
      <c r="P352" s="63">
        <f t="array" ref="P352">IF(ISNA(MATCH($G352,Magento_products!$E$1:$E$1013,0))=TRUE,INDEX(Special_products!$A$1:$AL$748,MATCH($G352,Special_products!$E$1:$E$748,0),P$1),INDEX(Magento_products!$A$1:$AJ$1013,MATCH($G352,Magento_products!$E$1:$E$1013,0),P$1))</f>
        <v>99.99</v>
      </c>
      <c r="Q352" s="64"/>
      <c r="R352" s="65">
        <f t="shared" si="57"/>
        <v>99.99</v>
      </c>
      <c r="S352" s="66"/>
      <c r="T352" s="66"/>
      <c r="U352" s="66"/>
      <c r="V352" s="66"/>
      <c r="W352" s="66"/>
      <c r="X352" s="66"/>
      <c r="Y352" s="66"/>
      <c r="Z352" s="66"/>
      <c r="AA352" s="66"/>
      <c r="AB352" s="66"/>
      <c r="AC352" s="66"/>
      <c r="AD352" s="66"/>
      <c r="AE352" s="66"/>
      <c r="AF352" s="66"/>
      <c r="AG352" s="66"/>
      <c r="AH352" s="66"/>
      <c r="AI352" s="67"/>
    </row>
    <row r="353" ht="11.25" customHeight="1">
      <c r="A353" s="54" t="s">
        <v>357</v>
      </c>
      <c r="B353" s="54" t="s">
        <v>1877</v>
      </c>
      <c r="C353" s="55" t="s">
        <v>334</v>
      </c>
      <c r="D353" s="54" t="s">
        <v>186</v>
      </c>
      <c r="E353" s="57"/>
      <c r="F353" s="60"/>
      <c r="G353" s="59">
        <v>394.0</v>
      </c>
      <c r="H353" s="60" t="str">
        <f t="array" ref="H353">IF(G353=0,0,IF(ISNA(MATCH($G353,Magento_products!$E$1:$E$1013,0))=TRUE,INDEX(Special_products!$A$1:$AL$748,MATCH($G353,Special_products!$E$1:$E$748,0),H$1),INDEX(Magento_products!$A$1:$AJ$1013,MATCH($G353,Magento_products!$E$1:$E$1013,0),H$1)))</f>
        <v>OKADWCO</v>
      </c>
      <c r="I353" s="60" t="str">
        <f t="array" ref="I353">IF(G353=0,D353,IF(ISNA(MATCH($G353,Magento_products!$E$1:$E$1013,0))=TRUE,INDEX(Special_products!$A$1:$AL$748,MATCH($G353,Special_products!$E$1:$E$748,0),I$1),INDEX(Magento_products!$A$1:$AJ$1013,MATCH($G353,Magento_products!$E$1:$E$1013,0),I$1)))</f>
        <v>Amaterasu PVC - White Divine Retribution Collector's Edition</v>
      </c>
      <c r="J353" s="60" t="str">
        <f t="array" ref="J353">IF(G353=0,0,IF(ISNA(MATCH($G353,Magento_products!$E$1:$E$1013,0))=TRUE,INDEX(Special_products!$A$1:$AL$748,MATCH($G353,Special_products!$E$1:$E$748,0),J$1),INDEX(Magento_products!$A$1:$AJ$1013,MATCH($G353,Magento_products!$E$1:$E$1013,0),J$1)))</f>
        <v>OKAV</v>
      </c>
      <c r="K353" s="57" t="str">
        <f t="array" ref="K353">IF(ISNA(MATCH($J353,Group!$B$2:$B$100105,0))=TRUE,0,INDEX(Group!$A$2:$FZ$100105,MATCH($J353,Group!$B$2:$B$100105,0),K$1))</f>
        <v>Amaterasu vinyl</v>
      </c>
      <c r="L353" s="60"/>
      <c r="M353" s="61"/>
      <c r="N353" s="62">
        <f t="array" ref="N353">IF(ISNA(MATCH($H353,Magento_products!$B$2:$B$100105,0))=TRUE,0,INDEX(Magento_products!$A$2:$FZ$100105,MATCH($H353,Magento_products!$B$2:$B$100105,0),N$1))</f>
        <v>43637</v>
      </c>
      <c r="O353" s="62"/>
      <c r="P353" s="63">
        <f t="array" ref="P353">IF(ISNA(MATCH($G353,Magento_products!$E$1:$E$1013,0))=TRUE,INDEX(Special_products!$A$1:$AL$748,MATCH($G353,Special_products!$E$1:$E$748,0),P$1),INDEX(Magento_products!$A$1:$AJ$1013,MATCH($G353,Magento_products!$E$1:$E$1013,0),P$1))</f>
        <v>114.99</v>
      </c>
      <c r="Q353" s="64"/>
      <c r="R353" s="65">
        <f t="shared" si="57"/>
        <v>114.99</v>
      </c>
      <c r="S353" s="66"/>
      <c r="T353" s="66"/>
      <c r="U353" s="66"/>
      <c r="V353" s="66"/>
      <c r="W353" s="66"/>
      <c r="X353" s="66"/>
      <c r="Y353" s="66"/>
      <c r="Z353" s="66"/>
      <c r="AA353" s="66"/>
      <c r="AB353" s="66"/>
      <c r="AC353" s="66"/>
      <c r="AD353" s="66"/>
      <c r="AE353" s="66"/>
      <c r="AF353" s="66"/>
      <c r="AG353" s="66"/>
      <c r="AH353" s="66"/>
      <c r="AI353" s="67"/>
    </row>
    <row r="354" ht="11.25" customHeight="1">
      <c r="A354" s="54" t="s">
        <v>357</v>
      </c>
      <c r="B354" s="54" t="s">
        <v>1877</v>
      </c>
      <c r="C354" s="55" t="s">
        <v>334</v>
      </c>
      <c r="D354" s="54" t="s">
        <v>186</v>
      </c>
      <c r="E354" s="57"/>
      <c r="F354" s="60"/>
      <c r="G354" s="59">
        <v>393.0</v>
      </c>
      <c r="H354" s="60" t="str">
        <f t="array" ref="H354">IF(G354=0,0,IF(ISNA(MATCH($G354,Magento_products!$E$1:$E$1013,0))=TRUE,INDEX(Special_products!$A$1:$AL$748,MATCH($G354,Special_products!$E$1:$E$748,0),H$1),INDEX(Magento_products!$A$1:$AJ$1013,MATCH($G354,Magento_products!$E$1:$E$1013,0),H$1)))</f>
        <v>OKADWST</v>
      </c>
      <c r="I354" s="60" t="str">
        <f t="array" ref="I354">IF(G354=0,D354,IF(ISNA(MATCH($G354,Magento_products!$E$1:$E$1013,0))=TRUE,INDEX(Special_products!$A$1:$AL$748,MATCH($G354,Special_products!$E$1:$E$748,0),I$1),INDEX(Magento_products!$A$1:$AJ$1013,MATCH($G354,Magento_products!$E$1:$E$1013,0),I$1)))</f>
        <v>Ōkami – Amaterasu Regular Edition</v>
      </c>
      <c r="J354" s="60" t="str">
        <f t="array" ref="J354">IF(G354=0,0,IF(ISNA(MATCH($G354,Magento_products!$E$1:$E$1013,0))=TRUE,INDEX(Special_products!$A$1:$AL$748,MATCH($G354,Special_products!$E$1:$E$748,0),J$1),INDEX(Magento_products!$A$1:$AJ$1013,MATCH($G354,Magento_products!$E$1:$E$1013,0),J$1)))</f>
        <v>OKAV</v>
      </c>
      <c r="K354" s="57" t="str">
        <f t="array" ref="K354">IF(ISNA(MATCH($J354,Group!$B$2:$B$100105,0))=TRUE,0,INDEX(Group!$A$2:$FZ$100105,MATCH($J354,Group!$B$2:$B$100105,0),K$1))</f>
        <v>Amaterasu vinyl</v>
      </c>
      <c r="L354" s="60"/>
      <c r="M354" s="61"/>
      <c r="N354" s="62">
        <f t="array" ref="N354">IF(ISNA(MATCH($H354,Magento_products!$B$2:$B$100105,0))=TRUE,0,INDEX(Magento_products!$A$2:$FZ$100105,MATCH($H354,Magento_products!$B$2:$B$100105,0),N$1))</f>
        <v>43637</v>
      </c>
      <c r="O354" s="62"/>
      <c r="P354" s="63">
        <f t="array" ref="P354">IF(ISNA(MATCH($G354,Magento_products!$E$1:$E$1013,0))=TRUE,INDEX(Special_products!$A$1:$AL$748,MATCH($G354,Special_products!$E$1:$E$748,0),P$1),INDEX(Magento_products!$A$1:$AJ$1013,MATCH($G354,Magento_products!$E$1:$E$1013,0),P$1))</f>
        <v>114.99</v>
      </c>
      <c r="Q354" s="64"/>
      <c r="R354" s="65">
        <f t="shared" si="57"/>
        <v>114.99</v>
      </c>
      <c r="S354" s="66"/>
      <c r="T354" s="66"/>
      <c r="U354" s="66"/>
      <c r="V354" s="66"/>
      <c r="W354" s="66"/>
      <c r="X354" s="66"/>
      <c r="Y354" s="66"/>
      <c r="Z354" s="66"/>
      <c r="AA354" s="66"/>
      <c r="AB354" s="66"/>
      <c r="AC354" s="66"/>
      <c r="AD354" s="66"/>
      <c r="AE354" s="66"/>
      <c r="AF354" s="66"/>
      <c r="AG354" s="66"/>
      <c r="AH354" s="66"/>
      <c r="AI354" s="67"/>
    </row>
    <row r="355" ht="11.25" customHeight="1">
      <c r="A355" s="54" t="s">
        <v>357</v>
      </c>
      <c r="B355" s="54" t="s">
        <v>1877</v>
      </c>
      <c r="C355" s="55" t="s">
        <v>334</v>
      </c>
      <c r="D355" s="54" t="s">
        <v>186</v>
      </c>
      <c r="E355" s="57"/>
      <c r="F355" s="60"/>
      <c r="G355" s="59">
        <v>392.0</v>
      </c>
      <c r="H355" s="60" t="str">
        <f t="array" ref="H355">IF(G355=0,0,IF(ISNA(MATCH($G355,Magento_products!$E$1:$E$1013,0))=TRUE,INDEX(Special_products!$A$1:$AL$748,MATCH($G355,Special_products!$E$1:$E$748,0),H$1),INDEX(Magento_products!$A$1:$AJ$1013,MATCH($G355,Magento_products!$E$1:$E$1013,0),H$1)))</f>
        <v>OKAWCOM</v>
      </c>
      <c r="I355" s="60" t="str">
        <f t="array" ref="I355">IF(G355=0,D355,IF(ISNA(MATCH($G355,Magento_products!$E$1:$E$1013,0))=TRUE,INDEX(Special_products!$A$1:$AL$748,MATCH($G355,Special_products!$E$1:$E$748,0),I$1),INDEX(Magento_products!$A$1:$AJ$1013,MATCH($G355,Magento_products!$E$1:$E$1013,0),I$1)))</f>
        <v>Ōkami – Amaterasu Combo Edition</v>
      </c>
      <c r="J355" s="60" t="str">
        <f t="array" ref="J355">IF(G355=0,0,IF(ISNA(MATCH($G355,Magento_products!$E$1:$E$1013,0))=TRUE,INDEX(Special_products!$A$1:$AL$748,MATCH($G355,Special_products!$E$1:$E$748,0),J$1),INDEX(Magento_products!$A$1:$AJ$1013,MATCH($G355,Magento_products!$E$1:$E$1013,0),J$1)))</f>
        <v>OKAV</v>
      </c>
      <c r="K355" s="57" t="str">
        <f t="array" ref="K355">IF(ISNA(MATCH($J355,Group!$B$2:$B$100105,0))=TRUE,0,INDEX(Group!$A$2:$FZ$100105,MATCH($J355,Group!$B$2:$B$100105,0),K$1))</f>
        <v>Amaterasu vinyl</v>
      </c>
      <c r="L355" s="60"/>
      <c r="M355" s="61"/>
      <c r="N355" s="62">
        <f t="array" ref="N355">IF(ISNA(MATCH($H355,Magento_products!$B$2:$B$100105,0))=TRUE,0,INDEX(Magento_products!$A$2:$FZ$100105,MATCH($H355,Magento_products!$B$2:$B$100105,0),N$1))</f>
        <v>43637</v>
      </c>
      <c r="O355" s="62"/>
      <c r="P355" s="63">
        <f t="array" ref="P355">IF(ISNA(MATCH($G355,Magento_products!$E$1:$E$1013,0))=TRUE,INDEX(Special_products!$A$1:$AL$748,MATCH($G355,Special_products!$E$1:$E$748,0),P$1),INDEX(Magento_products!$A$1:$AJ$1013,MATCH($G355,Magento_products!$E$1:$E$1013,0),P$1))</f>
        <v>199.99</v>
      </c>
      <c r="Q355" s="64"/>
      <c r="R355" s="65">
        <f t="shared" si="57"/>
        <v>199.99</v>
      </c>
      <c r="S355" s="66"/>
      <c r="T355" s="66"/>
      <c r="U355" s="66"/>
      <c r="V355" s="66"/>
      <c r="W355" s="66"/>
      <c r="X355" s="66"/>
      <c r="Y355" s="66"/>
      <c r="Z355" s="66"/>
      <c r="AA355" s="66"/>
      <c r="AB355" s="66"/>
      <c r="AC355" s="66"/>
      <c r="AD355" s="66"/>
      <c r="AE355" s="66"/>
      <c r="AF355" s="66"/>
      <c r="AG355" s="66"/>
      <c r="AH355" s="66"/>
      <c r="AI355" s="67"/>
    </row>
    <row r="356" ht="11.25" customHeight="1">
      <c r="A356" s="54" t="s">
        <v>357</v>
      </c>
      <c r="B356" s="54" t="s">
        <v>1877</v>
      </c>
      <c r="C356" s="55" t="s">
        <v>334</v>
      </c>
      <c r="D356" s="54" t="s">
        <v>186</v>
      </c>
      <c r="E356" s="57"/>
      <c r="F356" s="60"/>
      <c r="G356" s="59">
        <v>391.0</v>
      </c>
      <c r="H356" s="60" t="str">
        <f t="array" ref="H356">IF(G356=0,0,IF(ISNA(MATCH($G356,Magento_products!$E$1:$E$1013,0))=TRUE,INDEX(Special_products!$A$1:$AL$748,MATCH($G356,Special_products!$E$1:$E$748,0),H$1),INDEX(Magento_products!$A$1:$AJ$1013,MATCH($G356,Magento_products!$E$1:$E$1013,0),H$1)))</f>
        <v>OKABWEX</v>
      </c>
      <c r="I356" s="60" t="str">
        <f t="array" ref="I356">IF(G356=0,D356,IF(ISNA(MATCH($G356,Magento_products!$E$1:$E$1013,0))=TRUE,INDEX(Special_products!$A$1:$AL$748,MATCH($G356,Special_products!$E$1:$E$748,0),I$1),INDEX(Magento_products!$A$1:$AJ$1013,MATCH($G356,Magento_products!$E$1:$E$1013,0),I$1)))</f>
        <v>Ōkami – Amaterasu Blade of Kusanagi Edition</v>
      </c>
      <c r="J356" s="60" t="str">
        <f t="array" ref="J356">IF(G356=0,0,IF(ISNA(MATCH($G356,Magento_products!$E$1:$E$1013,0))=TRUE,INDEX(Special_products!$A$1:$AL$748,MATCH($G356,Special_products!$E$1:$E$748,0),J$1),INDEX(Magento_products!$A$1:$AJ$1013,MATCH($G356,Magento_products!$E$1:$E$1013,0),J$1)))</f>
        <v>OKAV</v>
      </c>
      <c r="K356" s="57" t="str">
        <f t="array" ref="K356">IF(ISNA(MATCH($J356,Group!$B$2:$B$100105,0))=TRUE,0,INDEX(Group!$A$2:$FZ$100105,MATCH($J356,Group!$B$2:$B$100105,0),K$1))</f>
        <v>Amaterasu vinyl</v>
      </c>
      <c r="L356" s="60"/>
      <c r="M356" s="61"/>
      <c r="N356" s="62">
        <f t="array" ref="N356">IF(ISNA(MATCH($H356,Magento_products!$B$2:$B$100105,0))=TRUE,0,INDEX(Magento_products!$A$2:$FZ$100105,MATCH($H356,Magento_products!$B$2:$B$100105,0),N$1))</f>
        <v>43637</v>
      </c>
      <c r="O356" s="62"/>
      <c r="P356" s="63">
        <f t="array" ref="P356">IF(ISNA(MATCH($G356,Magento_products!$E$1:$E$1013,0))=TRUE,INDEX(Special_products!$A$1:$AL$748,MATCH($G356,Special_products!$E$1:$E$748,0),P$1),INDEX(Magento_products!$A$1:$AJ$1013,MATCH($G356,Magento_products!$E$1:$E$1013,0),P$1))</f>
        <v>114.99</v>
      </c>
      <c r="Q356" s="64"/>
      <c r="R356" s="65">
        <f t="shared" si="57"/>
        <v>114.99</v>
      </c>
      <c r="S356" s="66"/>
      <c r="T356" s="66"/>
      <c r="U356" s="66"/>
      <c r="V356" s="66"/>
      <c r="W356" s="66"/>
      <c r="X356" s="66"/>
      <c r="Y356" s="66"/>
      <c r="Z356" s="66"/>
      <c r="AA356" s="66"/>
      <c r="AB356" s="66"/>
      <c r="AC356" s="66"/>
      <c r="AD356" s="66"/>
      <c r="AE356" s="66"/>
      <c r="AF356" s="66"/>
      <c r="AG356" s="66"/>
      <c r="AH356" s="66"/>
      <c r="AI356" s="67"/>
    </row>
    <row r="357" ht="11.25" customHeight="1">
      <c r="A357" s="54" t="s">
        <v>357</v>
      </c>
      <c r="B357" s="54" t="s">
        <v>1877</v>
      </c>
      <c r="C357" s="55" t="s">
        <v>334</v>
      </c>
      <c r="D357" s="54" t="s">
        <v>186</v>
      </c>
      <c r="E357" s="57"/>
      <c r="F357" s="60"/>
      <c r="G357" s="59">
        <v>390.0</v>
      </c>
      <c r="H357" s="60" t="str">
        <f t="array" ref="H357">IF(G357=0,0,IF(ISNA(MATCH($G357,Magento_products!$E$1:$E$1013,0))=TRUE,INDEX(Special_products!$A$1:$AL$748,MATCH($G357,Special_products!$E$1:$E$748,0),H$1),INDEX(Magento_products!$A$1:$AJ$1013,MATCH($G357,Magento_products!$E$1:$E$1013,0),H$1)))</f>
        <v>OKADWEX</v>
      </c>
      <c r="I357" s="60" t="str">
        <f t="array" ref="I357">IF(G357=0,D357,IF(ISNA(MATCH($G357,Magento_products!$E$1:$E$1013,0))=TRUE,INDEX(Special_products!$A$1:$AL$748,MATCH($G357,Special_products!$E$1:$E$748,0),I$1),INDEX(Magento_products!$A$1:$AJ$1013,MATCH($G357,Magento_products!$E$1:$E$1013,0),I$1)))</f>
        <v>Ōkami – Amaterasu Exclusive Edition</v>
      </c>
      <c r="J357" s="60" t="str">
        <f t="array" ref="J357">IF(G357=0,0,IF(ISNA(MATCH($G357,Magento_products!$E$1:$E$1013,0))=TRUE,INDEX(Special_products!$A$1:$AL$748,MATCH($G357,Special_products!$E$1:$E$748,0),J$1),INDEX(Magento_products!$A$1:$AJ$1013,MATCH($G357,Magento_products!$E$1:$E$1013,0),J$1)))</f>
        <v>OKAV</v>
      </c>
      <c r="K357" s="57" t="str">
        <f t="array" ref="K357">IF(ISNA(MATCH($J357,Group!$B$2:$B$100105,0))=TRUE,0,INDEX(Group!$A$2:$FZ$100105,MATCH($J357,Group!$B$2:$B$100105,0),K$1))</f>
        <v>Amaterasu vinyl</v>
      </c>
      <c r="L357" s="60"/>
      <c r="M357" s="61"/>
      <c r="N357" s="62">
        <f t="array" ref="N357">IF(ISNA(MATCH($H357,Magento_products!$B$2:$B$100105,0))=TRUE,0,INDEX(Magento_products!$A$2:$FZ$100105,MATCH($H357,Magento_products!$B$2:$B$100105,0),N$1))</f>
        <v>43637</v>
      </c>
      <c r="O357" s="62"/>
      <c r="P357" s="63">
        <f t="array" ref="P357">IF(ISNA(MATCH($G357,Magento_products!$E$1:$E$1013,0))=TRUE,INDEX(Special_products!$A$1:$AL$748,MATCH($G357,Special_products!$E$1:$E$748,0),P$1),INDEX(Magento_products!$A$1:$AJ$1013,MATCH($G357,Magento_products!$E$1:$E$1013,0),P$1))</f>
        <v>114.99</v>
      </c>
      <c r="Q357" s="64"/>
      <c r="R357" s="65">
        <f t="shared" si="57"/>
        <v>114.99</v>
      </c>
      <c r="S357" s="66"/>
      <c r="T357" s="66"/>
      <c r="U357" s="66"/>
      <c r="V357" s="66"/>
      <c r="W357" s="66"/>
      <c r="X357" s="66"/>
      <c r="Y357" s="66"/>
      <c r="Z357" s="66"/>
      <c r="AA357" s="66"/>
      <c r="AB357" s="66"/>
      <c r="AC357" s="66"/>
      <c r="AD357" s="66"/>
      <c r="AE357" s="66"/>
      <c r="AF357" s="66"/>
      <c r="AG357" s="66"/>
      <c r="AH357" s="66"/>
      <c r="AI357" s="67"/>
    </row>
    <row r="358" ht="11.25" customHeight="1">
      <c r="A358" s="54" t="s">
        <v>357</v>
      </c>
      <c r="B358" s="54" t="s">
        <v>1877</v>
      </c>
      <c r="C358" s="55" t="s">
        <v>334</v>
      </c>
      <c r="D358" s="54" t="s">
        <v>186</v>
      </c>
      <c r="E358" s="57"/>
      <c r="F358" s="60"/>
      <c r="G358" s="59">
        <v>362.0</v>
      </c>
      <c r="H358" s="60" t="str">
        <f t="array" ref="H358">IF(G358=0,0,IF(ISNA(MATCH($G358,Magento_products!$E$1:$E$1013,0))=TRUE,INDEX(Special_products!$A$1:$AL$748,MATCH($G358,Special_products!$E$1:$E$748,0),H$1),INDEX(Magento_products!$A$1:$AJ$1013,MATCH($G358,Magento_products!$E$1:$E$1013,0),H$1)))</f>
        <v>ECCC19:TFOKAMMYX</v>
      </c>
      <c r="I358" s="60" t="str">
        <f t="array" ref="I358">IF(G358=0,D358,IF(ISNA(MATCH($G358,Magento_products!$E$1:$E$1013,0))=TRUE,INDEX(Special_products!$A$1:$AL$748,MATCH($G358,Special_products!$E$1:$E$748,0),I$1),INDEX(Magento_products!$A$1:$AJ$1013,MATCH($G358,Magento_products!$E$1:$E$1013,0),I$1)))</f>
        <v>Emerald City Comic Con 2019: Amaterasu PVC (Exclusive)</v>
      </c>
      <c r="J358" s="60" t="str">
        <f t="array" ref="J358">IF(G358=0,0,IF(ISNA(MATCH($G358,Magento_products!$E$1:$E$1013,0))=TRUE,INDEX(Special_products!$A$1:$AL$748,MATCH($G358,Special_products!$E$1:$E$748,0),J$1),INDEX(Magento_products!$A$1:$AJ$1013,MATCH($G358,Magento_products!$E$1:$E$1013,0),J$1)))</f>
        <v>OKAV</v>
      </c>
      <c r="K358" s="57" t="str">
        <f t="array" ref="K358">IF(ISNA(MATCH($J358,Group!$B$2:$B$100105,0))=TRUE,0,INDEX(Group!$A$2:$FZ$100105,MATCH($J358,Group!$B$2:$B$100105,0),K$1))</f>
        <v>Amaterasu vinyl</v>
      </c>
      <c r="L358" s="60"/>
      <c r="M358" s="61"/>
      <c r="N358" s="62" t="str">
        <f t="array" ref="N358">IF(ISNA(MATCH($H358,Magento_products!$B$2:$B$100105,0))=TRUE,0,INDEX(Magento_products!$A$2:$FZ$100105,MATCH($H358,Magento_products!$B$2:$B$100105,0),N$1))</f>
        <v/>
      </c>
      <c r="O358" s="62"/>
      <c r="P358" s="63">
        <f t="array" ref="P358">IF(ISNA(MATCH($G358,Magento_products!$E$1:$E$1013,0))=TRUE,INDEX(Special_products!$A$1:$AL$748,MATCH($G358,Special_products!$E$1:$E$748,0),P$1),INDEX(Magento_products!$A$1:$AJ$1013,MATCH($G358,Magento_products!$E$1:$E$1013,0),P$1))</f>
        <v>99.99</v>
      </c>
      <c r="Q358" s="64"/>
      <c r="R358" s="65">
        <f t="shared" si="57"/>
        <v>99.99</v>
      </c>
      <c r="S358" s="66"/>
      <c r="T358" s="66"/>
      <c r="U358" s="66"/>
      <c r="V358" s="66"/>
      <c r="W358" s="66"/>
      <c r="X358" s="66"/>
      <c r="Y358" s="66"/>
      <c r="Z358" s="66"/>
      <c r="AA358" s="66"/>
      <c r="AB358" s="66"/>
      <c r="AC358" s="66"/>
      <c r="AD358" s="66"/>
      <c r="AE358" s="66"/>
      <c r="AF358" s="66"/>
      <c r="AG358" s="66"/>
      <c r="AH358" s="66"/>
      <c r="AI358" s="67"/>
    </row>
    <row r="359" ht="11.25" customHeight="1">
      <c r="A359" s="54"/>
      <c r="B359" s="54"/>
      <c r="C359" s="55"/>
      <c r="D359" s="54"/>
      <c r="E359" s="57"/>
      <c r="F359" s="60"/>
      <c r="G359" s="59">
        <v>0.0</v>
      </c>
      <c r="H359" s="60">
        <f t="array" ref="H359">IF(G359=0,0,IF(ISNA(MATCH($G359,Magento_products!$E$1:$E$1013,0))=TRUE,INDEX(Special_products!$A$1:$AL$748,MATCH($G359,Special_products!$E$1:$E$748,0),H$1),INDEX(Magento_products!$A$1:$AJ$1013,MATCH($G359,Magento_products!$E$1:$E$1013,0),H$1)))</f>
        <v>0</v>
      </c>
      <c r="I359" s="60" t="str">
        <f t="array" ref="I359">IF(G359=0,D359,IF(ISNA(MATCH($G359,Magento_products!$E$1:$E$1013,0))=TRUE,INDEX(Special_products!$A$1:$AL$748,MATCH($G359,Special_products!$E$1:$E$748,0),I$1),INDEX(Magento_products!$A$1:$AJ$1013,MATCH($G359,Magento_products!$E$1:$E$1013,0),I$1)))</f>
        <v/>
      </c>
      <c r="J359" s="60">
        <f t="array" ref="J359">IF(G359=0,0,IF(ISNA(MATCH($G359,Magento_products!$E$1:$E$1013,0))=TRUE,INDEX(Special_products!$A$1:$AL$748,MATCH($G359,Special_products!$E$1:$E$748,0),J$1),INDEX(Magento_products!$A$1:$AJ$1013,MATCH($G359,Magento_products!$E$1:$E$1013,0),J$1)))</f>
        <v>0</v>
      </c>
      <c r="K359" s="57">
        <f t="array" ref="K359">IF(ISNA(MATCH($J359,Group!$B$2:$B$100105,0))=TRUE,0,INDEX(Group!$A$2:$FZ$100105,MATCH($J359,Group!$B$2:$B$100105,0),K$1))</f>
        <v>0</v>
      </c>
      <c r="L359" s="60"/>
      <c r="M359" s="61"/>
      <c r="N359" s="62" t="str">
        <f t="array" ref="N359">IF(ISNA(MATCH($H359,Magento_products!$B$2:$B$100105,0))=TRUE,0,INDEX(Magento_products!$A$2:$FZ$100105,MATCH($H359,Magento_products!$B$2:$B$100105,0),N$1))</f>
        <v/>
      </c>
      <c r="O359" s="62"/>
      <c r="P359" s="63"/>
      <c r="Q359" s="64"/>
      <c r="R359" s="65" t="str">
        <f t="shared" si="57"/>
        <v/>
      </c>
      <c r="S359" s="66"/>
      <c r="T359" s="66"/>
      <c r="U359" s="66"/>
      <c r="V359" s="66"/>
      <c r="W359" s="66"/>
      <c r="X359" s="66"/>
      <c r="Y359" s="66"/>
      <c r="Z359" s="66"/>
      <c r="AA359" s="66"/>
      <c r="AB359" s="66"/>
      <c r="AC359" s="66"/>
      <c r="AD359" s="66"/>
      <c r="AE359" s="66"/>
      <c r="AF359" s="66"/>
      <c r="AG359" s="66"/>
      <c r="AH359" s="66"/>
      <c r="AI359" s="67"/>
    </row>
    <row r="360" ht="11.25" customHeight="1">
      <c r="A360" s="54" t="s">
        <v>357</v>
      </c>
      <c r="B360" s="54" t="s">
        <v>25</v>
      </c>
      <c r="C360" s="55" t="s">
        <v>336</v>
      </c>
      <c r="D360" s="54" t="s">
        <v>25</v>
      </c>
      <c r="E360" s="57"/>
      <c r="F360" s="60"/>
      <c r="G360" s="59">
        <v>133.0</v>
      </c>
      <c r="H360" s="60" t="str">
        <f t="array" ref="H360">IF(G360=0,0,IF(ISNA(MATCH($G360,Magento_products!$E$1:$E$1013,0))=TRUE,INDEX(Special_products!$A$1:$AL$748,MATCH($G360,Special_products!$E$1:$E$748,0),H$1),INDEX(Magento_products!$A$1:$AJ$1013,MATCH($G360,Magento_products!$E$1:$E$1013,0),H$1)))</f>
        <v>CAVJ</v>
      </c>
      <c r="I360" s="60" t="str">
        <f t="array" ref="I360">IF(G360=0,D360,IF(ISNA(MATCH($G360,Magento_products!$E$1:$E$1013,0))=TRUE,INDEX(Special_products!$A$1:$AL$748,MATCH($G360,Special_products!$E$1:$E$748,0),I$1),INDEX(Magento_products!$A$1:$AJ$1013,MATCH($G360,Magento_products!$E$1:$E$1013,0),I$1)))</f>
        <v>Viewtiful Joe</v>
      </c>
      <c r="J360" s="60" t="str">
        <f t="array" ref="J360">IF(G360=0,0,IF(ISNA(MATCH($G360,Magento_products!$E$1:$E$1013,0))=TRUE,INDEX(Special_products!$A$1:$AL$748,MATCH($G360,Special_products!$E$1:$E$748,0),J$1),INDEX(Magento_products!$A$1:$AJ$1013,MATCH($G360,Magento_products!$E$1:$E$1013,0),J$1)))</f>
        <v>VIJ</v>
      </c>
      <c r="K360" s="57" t="str">
        <f t="array" ref="K360">IF(ISNA(MATCH($J360,Group!$B$2:$B$100105,0))=TRUE,0,INDEX(Group!$A$2:$FZ$100105,MATCH($J360,Group!$B$2:$B$100105,0),K$1))</f>
        <v>Viewtiful Joe</v>
      </c>
      <c r="L360" s="60"/>
      <c r="M360" s="61"/>
      <c r="N360" s="62">
        <f t="array" ref="N360">IF(ISNA(MATCH($H360,Magento_products!$B$2:$B$100105,0))=TRUE,0,INDEX(Magento_products!$A$2:$FZ$100105,MATCH($H360,Magento_products!$B$2:$B$100105,0),N$1))</f>
        <v>42066</v>
      </c>
      <c r="O360" s="62"/>
      <c r="P360" s="63">
        <f t="array" ref="P360">IF(ISNA(MATCH($G360,Magento_products!$E$1:$E$1013,0))=TRUE,INDEX(Special_products!$A$1:$AL$748,MATCH($G360,Special_products!$E$1:$E$748,0),P$1),INDEX(Magento_products!$A$1:$AJ$1013,MATCH($G360,Magento_products!$E$1:$E$1013,0),P$1))</f>
        <v>189.99</v>
      </c>
      <c r="Q360" s="64"/>
      <c r="R360" s="65">
        <f t="shared" si="57"/>
        <v>189.99</v>
      </c>
      <c r="S360" s="66"/>
      <c r="T360" s="66"/>
      <c r="U360" s="66"/>
      <c r="V360" s="66"/>
      <c r="W360" s="66"/>
      <c r="X360" s="66"/>
      <c r="Y360" s="66"/>
      <c r="Z360" s="66"/>
      <c r="AA360" s="66"/>
      <c r="AB360" s="66"/>
      <c r="AC360" s="66"/>
      <c r="AD360" s="66"/>
      <c r="AE360" s="66"/>
      <c r="AF360" s="66"/>
      <c r="AG360" s="66"/>
      <c r="AH360" s="66"/>
      <c r="AI360" s="67"/>
    </row>
    <row r="361" ht="11.25" customHeight="1">
      <c r="A361" s="54" t="s">
        <v>357</v>
      </c>
      <c r="B361" s="54" t="s">
        <v>25</v>
      </c>
      <c r="C361" s="55" t="s">
        <v>336</v>
      </c>
      <c r="D361" s="54" t="s">
        <v>25</v>
      </c>
      <c r="E361" s="57"/>
      <c r="F361" s="60"/>
      <c r="G361" s="59">
        <v>135.0</v>
      </c>
      <c r="H361" s="60" t="str">
        <f t="array" ref="H361">IF(G361=0,0,IF(ISNA(MATCH($G361,Magento_products!$E$1:$E$1013,0))=TRUE,INDEX(Special_products!$A$1:$AL$748,MATCH($G361,Special_products!$E$1:$E$748,0),H$1),INDEX(Magento_products!$A$1:$AJ$1013,MATCH($G361,Magento_products!$E$1:$E$1013,0),H$1)))</f>
        <v>CAVJX</v>
      </c>
      <c r="I361" s="60" t="str">
        <f t="array" ref="I361">IF(G361=0,D361,IF(ISNA(MATCH($G361,Magento_products!$E$1:$E$1013,0))=TRUE,INDEX(Special_products!$A$1:$AL$748,MATCH($G361,Special_products!$E$1:$E$748,0),I$1),INDEX(Magento_products!$A$1:$AJ$1013,MATCH($G361,Magento_products!$E$1:$E$1013,0),I$1)))</f>
        <v>Viewtiful Joe Exclusive</v>
      </c>
      <c r="J361" s="60" t="str">
        <f t="array" ref="J361">IF(G361=0,0,IF(ISNA(MATCH($G361,Magento_products!$E$1:$E$1013,0))=TRUE,INDEX(Special_products!$A$1:$AL$748,MATCH($G361,Special_products!$E$1:$E$748,0),J$1),INDEX(Magento_products!$A$1:$AJ$1013,MATCH($G361,Magento_products!$E$1:$E$1013,0),J$1)))</f>
        <v>VIJ</v>
      </c>
      <c r="K361" s="57" t="str">
        <f t="array" ref="K361">IF(ISNA(MATCH($J361,Group!$B$2:$B$100105,0))=TRUE,0,INDEX(Group!$A$2:$FZ$100105,MATCH($J361,Group!$B$2:$B$100105,0),K$1))</f>
        <v>Viewtiful Joe</v>
      </c>
      <c r="L361" s="60"/>
      <c r="M361" s="61"/>
      <c r="N361" s="62">
        <f t="array" ref="N361">IF(ISNA(MATCH($H361,Magento_products!$B$2:$B$100105,0))=TRUE,0,INDEX(Magento_products!$A$2:$FZ$100105,MATCH($H361,Magento_products!$B$2:$B$100105,0),N$1))</f>
        <v>42066</v>
      </c>
      <c r="O361" s="62"/>
      <c r="P361" s="63">
        <f t="array" ref="P361">IF(ISNA(MATCH($G361,Magento_products!$E$1:$E$1013,0))=TRUE,INDEX(Special_products!$A$1:$AL$748,MATCH($G361,Special_products!$E$1:$E$748,0),P$1),INDEX(Magento_products!$A$1:$AJ$1013,MATCH($G361,Magento_products!$E$1:$E$1013,0),P$1))</f>
        <v>209.99</v>
      </c>
      <c r="Q361" s="64"/>
      <c r="R361" s="65">
        <f t="shared" si="57"/>
        <v>209.99</v>
      </c>
      <c r="S361" s="66"/>
      <c r="T361" s="66"/>
      <c r="U361" s="66"/>
      <c r="V361" s="66"/>
      <c r="W361" s="66"/>
      <c r="X361" s="66"/>
      <c r="Y361" s="66"/>
      <c r="Z361" s="66"/>
      <c r="AA361" s="66"/>
      <c r="AB361" s="66"/>
      <c r="AC361" s="66"/>
      <c r="AD361" s="66"/>
      <c r="AE361" s="66"/>
      <c r="AF361" s="66"/>
      <c r="AG361" s="66"/>
      <c r="AH361" s="66"/>
      <c r="AI361" s="67"/>
    </row>
    <row r="362" ht="11.25" customHeight="1">
      <c r="A362" s="54"/>
      <c r="B362" s="54"/>
      <c r="C362" s="55"/>
      <c r="D362" s="54"/>
      <c r="E362" s="57"/>
      <c r="F362" s="60"/>
      <c r="G362" s="59">
        <v>0.0</v>
      </c>
      <c r="H362" s="60">
        <f t="array" ref="H362">IF(G362=0,0,IF(ISNA(MATCH($G362,Magento_products!$E$1:$E$1013,0))=TRUE,INDEX(Special_products!$A$1:$AL$748,MATCH($G362,Special_products!$E$1:$E$748,0),H$1),INDEX(Magento_products!$A$1:$AJ$1013,MATCH($G362,Magento_products!$E$1:$E$1013,0),H$1)))</f>
        <v>0</v>
      </c>
      <c r="I362" s="60" t="str">
        <f t="array" ref="I362">IF(G362=0,D362,IF(ISNA(MATCH($G362,Magento_products!$E$1:$E$1013,0))=TRUE,INDEX(Special_products!$A$1:$AL$748,MATCH($G362,Special_products!$E$1:$E$748,0),I$1),INDEX(Magento_products!$A$1:$AJ$1013,MATCH($G362,Magento_products!$E$1:$E$1013,0),I$1)))</f>
        <v/>
      </c>
      <c r="J362" s="60">
        <f t="array" ref="J362">IF(G362=0,0,IF(ISNA(MATCH($G362,Magento_products!$E$1:$E$1013,0))=TRUE,INDEX(Special_products!$A$1:$AL$748,MATCH($G362,Special_products!$E$1:$E$748,0),J$1),INDEX(Magento_products!$A$1:$AJ$1013,MATCH($G362,Magento_products!$E$1:$E$1013,0),J$1)))</f>
        <v>0</v>
      </c>
      <c r="K362" s="57">
        <f t="array" ref="K362">IF(ISNA(MATCH($J362,Group!$B$2:$B$100105,0))=TRUE,0,INDEX(Group!$A$2:$FZ$100105,MATCH($J362,Group!$B$2:$B$100105,0),K$1))</f>
        <v>0</v>
      </c>
      <c r="L362" s="60"/>
      <c r="M362" s="61"/>
      <c r="N362" s="62" t="str">
        <f t="array" ref="N362">IF(ISNA(MATCH($H362,Magento_products!$B$2:$B$100105,0))=TRUE,0,INDEX(Magento_products!$A$2:$FZ$100105,MATCH($H362,Magento_products!$B$2:$B$100105,0),N$1))</f>
        <v/>
      </c>
      <c r="O362" s="62"/>
      <c r="P362" s="63"/>
      <c r="Q362" s="64"/>
      <c r="R362" s="65" t="str">
        <f t="shared" si="57"/>
        <v/>
      </c>
      <c r="S362" s="66"/>
      <c r="T362" s="66"/>
      <c r="U362" s="66"/>
      <c r="V362" s="66"/>
      <c r="W362" s="66"/>
      <c r="X362" s="66"/>
      <c r="Y362" s="66"/>
      <c r="Z362" s="66"/>
      <c r="AA362" s="66"/>
      <c r="AB362" s="66"/>
      <c r="AC362" s="66"/>
      <c r="AD362" s="66"/>
      <c r="AE362" s="66"/>
      <c r="AF362" s="66"/>
      <c r="AG362" s="66"/>
      <c r="AH362" s="66"/>
      <c r="AI362" s="67"/>
    </row>
    <row r="363" ht="11.25" customHeight="1">
      <c r="A363" s="54" t="s">
        <v>357</v>
      </c>
      <c r="B363" s="54" t="s">
        <v>1881</v>
      </c>
      <c r="C363" s="55" t="s">
        <v>336</v>
      </c>
      <c r="D363" s="54" t="s">
        <v>1882</v>
      </c>
      <c r="E363" s="57"/>
      <c r="F363" s="60"/>
      <c r="G363" s="59">
        <v>335.0</v>
      </c>
      <c r="H363" s="60" t="str">
        <f t="array" ref="H363">IF(G363=0,0,IF(ISNA(MATCH($G363,Magento_products!$E$1:$E$1013,0))=TRUE,INDEX(Special_products!$A$1:$AL$748,MATCH($G363,Special_products!$E$1:$E$748,0),H$1),INDEX(Magento_products!$A$1:$AJ$1013,MATCH($G363,Magento_products!$E$1:$E$1013,0),H$1)))</f>
        <v>PHXWST</v>
      </c>
      <c r="I363" s="60" t="str">
        <f t="array" ref="I363">IF(G363=0,D363,IF(ISNA(MATCH($G363,Magento_products!$E$1:$E$1013,0))=TRUE,INDEX(Special_products!$A$1:$AL$748,MATCH($G363,Special_products!$E$1:$E$748,0),I$1),INDEX(Magento_products!$A$1:$AJ$1013,MATCH($G363,Magento_products!$E$1:$E$1013,0),I$1)))</f>
        <v>Phoenix Wright: Ace Attorney - Dual Destinies - Phoenix Wright Standard Edition</v>
      </c>
      <c r="J363" s="60" t="str">
        <f t="array" ref="J363">IF(G363=0,0,IF(ISNA(MATCH($G363,Magento_products!$E$1:$E$1013,0))=TRUE,INDEX(Special_products!$A$1:$AL$748,MATCH($G363,Special_products!$E$1:$E$748,0),J$1),INDEX(Magento_products!$A$1:$AJ$1013,MATCH($G363,Magento_products!$E$1:$E$1013,0),J$1)))</f>
        <v>PHXW</v>
      </c>
      <c r="K363" s="57" t="str">
        <f t="array" ref="K363">IF(ISNA(MATCH($J363,Group!$B$2:$B$100105,0))=TRUE,0,INDEX(Group!$A$2:$FZ$100105,MATCH($J363,Group!$B$2:$B$100105,0),K$1))</f>
        <v>Phoenix Wright</v>
      </c>
      <c r="L363" s="60"/>
      <c r="M363" s="61"/>
      <c r="N363" s="62">
        <f t="array" ref="N363">IF(ISNA(MATCH($H363,Magento_products!$B$2:$B$100105,0))=TRUE,0,INDEX(Magento_products!$A$2:$FZ$100105,MATCH($H363,Magento_products!$B$2:$B$100105,0),N$1))</f>
        <v>43427</v>
      </c>
      <c r="O363" s="62"/>
      <c r="P363" s="63">
        <f t="array" ref="P363">IF(ISNA(MATCH($G363,Magento_products!$E$1:$E$1013,0))=TRUE,INDEX(Special_products!$A$1:$AL$748,MATCH($G363,Special_products!$E$1:$E$748,0),P$1),INDEX(Magento_products!$A$1:$AJ$1013,MATCH($G363,Magento_products!$E$1:$E$1013,0),P$1))</f>
        <v>229.99</v>
      </c>
      <c r="Q363" s="64"/>
      <c r="R363" s="65">
        <f t="shared" si="57"/>
        <v>229.99</v>
      </c>
      <c r="S363" s="66"/>
      <c r="T363" s="66"/>
      <c r="U363" s="66"/>
      <c r="V363" s="66"/>
      <c r="W363" s="66"/>
      <c r="X363" s="66"/>
      <c r="Y363" s="66"/>
      <c r="Z363" s="66"/>
      <c r="AA363" s="66"/>
      <c r="AB363" s="66"/>
      <c r="AC363" s="66"/>
      <c r="AD363" s="66"/>
      <c r="AE363" s="66"/>
      <c r="AF363" s="66"/>
      <c r="AG363" s="66"/>
      <c r="AH363" s="66"/>
      <c r="AI363" s="67"/>
    </row>
    <row r="364" ht="11.25" customHeight="1">
      <c r="A364" s="54" t="s">
        <v>357</v>
      </c>
      <c r="B364" s="54" t="s">
        <v>1881</v>
      </c>
      <c r="C364" s="55" t="s">
        <v>336</v>
      </c>
      <c r="D364" s="54" t="s">
        <v>1883</v>
      </c>
      <c r="E364" s="57"/>
      <c r="F364" s="60"/>
      <c r="G364" s="59">
        <v>336.0</v>
      </c>
      <c r="H364" s="60" t="str">
        <f t="array" ref="H364">IF(G364=0,0,IF(ISNA(MATCH($G364,Magento_products!$E$1:$E$1013,0))=TRUE,INDEX(Special_products!$A$1:$AL$748,MATCH($G364,Special_products!$E$1:$E$748,0),H$1),INDEX(Magento_products!$A$1:$AJ$1013,MATCH($G364,Magento_products!$E$1:$E$1013,0),H$1)))</f>
        <v>PHXWEX</v>
      </c>
      <c r="I364" s="60" t="str">
        <f t="array" ref="I364">IF(G364=0,D364,IF(ISNA(MATCH($G364,Magento_products!$E$1:$E$1013,0))=TRUE,INDEX(Special_products!$A$1:$AL$748,MATCH($G364,Special_products!$E$1:$E$748,0),I$1),INDEX(Magento_products!$A$1:$AJ$1013,MATCH($G364,Magento_products!$E$1:$E$1013,0),I$1)))</f>
        <v>Phoenix Wright: Ace Attorney - Dual Destinies - Phoenix Wright Exclusive Edition</v>
      </c>
      <c r="J364" s="60" t="str">
        <f t="array" ref="J364">IF(G364=0,0,IF(ISNA(MATCH($G364,Magento_products!$E$1:$E$1013,0))=TRUE,INDEX(Special_products!$A$1:$AL$748,MATCH($G364,Special_products!$E$1:$E$748,0),J$1),INDEX(Magento_products!$A$1:$AJ$1013,MATCH($G364,Magento_products!$E$1:$E$1013,0),J$1)))</f>
        <v>PHXW</v>
      </c>
      <c r="K364" s="57" t="str">
        <f t="array" ref="K364">IF(ISNA(MATCH($J364,Group!$B$2:$B$100105,0))=TRUE,0,INDEX(Group!$A$2:$FZ$100105,MATCH($J364,Group!$B$2:$B$100105,0),K$1))</f>
        <v>Phoenix Wright</v>
      </c>
      <c r="L364" s="60"/>
      <c r="M364" s="61"/>
      <c r="N364" s="62">
        <f t="array" ref="N364">IF(ISNA(MATCH($H364,Magento_products!$B$2:$B$100105,0))=TRUE,0,INDEX(Magento_products!$A$2:$FZ$100105,MATCH($H364,Magento_products!$B$2:$B$100105,0),N$1))</f>
        <v>43427</v>
      </c>
      <c r="O364" s="62"/>
      <c r="P364" s="63">
        <f t="array" ref="P364">IF(ISNA(MATCH($G364,Magento_products!$E$1:$E$1013,0))=TRUE,INDEX(Special_products!$A$1:$AL$748,MATCH($G364,Special_products!$E$1:$E$748,0),P$1),INDEX(Magento_products!$A$1:$AJ$1013,MATCH($G364,Magento_products!$E$1:$E$1013,0),P$1))</f>
        <v>229.99</v>
      </c>
      <c r="Q364" s="64"/>
      <c r="R364" s="65">
        <f t="shared" si="57"/>
        <v>229.99</v>
      </c>
      <c r="S364" s="66"/>
      <c r="T364" s="66"/>
      <c r="U364" s="66"/>
      <c r="V364" s="66"/>
      <c r="W364" s="66"/>
      <c r="X364" s="66"/>
      <c r="Y364" s="66"/>
      <c r="Z364" s="66"/>
      <c r="AA364" s="66"/>
      <c r="AB364" s="66"/>
      <c r="AC364" s="66"/>
      <c r="AD364" s="66"/>
      <c r="AE364" s="66"/>
      <c r="AF364" s="66"/>
      <c r="AG364" s="66"/>
      <c r="AH364" s="66"/>
      <c r="AI364" s="67"/>
    </row>
    <row r="365" ht="11.25" customHeight="1">
      <c r="A365" s="54" t="s">
        <v>357</v>
      </c>
      <c r="B365" s="54" t="s">
        <v>1881</v>
      </c>
      <c r="C365" s="55" t="s">
        <v>336</v>
      </c>
      <c r="D365" s="54" t="s">
        <v>1883</v>
      </c>
      <c r="E365" s="57"/>
      <c r="F365" s="60"/>
      <c r="G365" s="59">
        <v>337.0</v>
      </c>
      <c r="H365" s="60" t="str">
        <f t="array" ref="H365">IF(G365=0,0,IF(ISNA(MATCH($G365,Magento_products!$E$1:$E$1013,0))=TRUE,INDEX(Special_products!$A$1:$AL$748,MATCH($G365,Special_products!$E$1:$E$748,0),H$1),INDEX(Magento_products!$A$1:$AJ$1013,MATCH($G365,Magento_products!$E$1:$E$1013,0),H$1)))</f>
        <v>PHXWDEF</v>
      </c>
      <c r="I365" s="60" t="str">
        <f t="array" ref="I365">IF(G365=0,D365,IF(ISNA(MATCH($G365,Magento_products!$E$1:$E$1013,0))=TRUE,INDEX(Special_products!$A$1:$AL$748,MATCH($G365,Special_products!$E$1:$E$748,0),I$1),INDEX(Magento_products!$A$1:$AJ$1013,MATCH($G365,Magento_products!$E$1:$E$1013,0),I$1)))</f>
        <v>Phoenix Wright: Ace Attorney - Dual Destinies - Phoenix Wright Definitive Edition</v>
      </c>
      <c r="J365" s="60" t="str">
        <f t="array" ref="J365">IF(G365=0,0,IF(ISNA(MATCH($G365,Magento_products!$E$1:$E$1013,0))=TRUE,INDEX(Special_products!$A$1:$AL$748,MATCH($G365,Special_products!$E$1:$E$748,0),J$1),INDEX(Magento_products!$A$1:$AJ$1013,MATCH($G365,Magento_products!$E$1:$E$1013,0),J$1)))</f>
        <v>PHXW</v>
      </c>
      <c r="K365" s="57" t="str">
        <f t="array" ref="K365">IF(ISNA(MATCH($J365,Group!$B$2:$B$100105,0))=TRUE,0,INDEX(Group!$A$2:$FZ$100105,MATCH($J365,Group!$B$2:$B$100105,0),K$1))</f>
        <v>Phoenix Wright</v>
      </c>
      <c r="L365" s="60"/>
      <c r="M365" s="61"/>
      <c r="N365" s="62">
        <f t="array" ref="N365">IF(ISNA(MATCH($H365,Magento_products!$B$2:$B$100105,0))=TRUE,0,INDEX(Magento_products!$A$2:$FZ$100105,MATCH($H365,Magento_products!$B$2:$B$100105,0),N$1))</f>
        <v>43427</v>
      </c>
      <c r="O365" s="62"/>
      <c r="P365" s="63">
        <f t="array" ref="P365">IF(ISNA(MATCH($G365,Magento_products!$E$1:$E$1013,0))=TRUE,INDEX(Special_products!$A$1:$AL$748,MATCH($G365,Special_products!$E$1:$E$748,0),P$1),INDEX(Magento_products!$A$1:$AJ$1013,MATCH($G365,Magento_products!$E$1:$E$1013,0),P$1))</f>
        <v>299.99</v>
      </c>
      <c r="Q365" s="64"/>
      <c r="R365" s="65">
        <f t="shared" si="57"/>
        <v>299.99</v>
      </c>
      <c r="S365" s="66"/>
      <c r="T365" s="66"/>
      <c r="U365" s="66"/>
      <c r="V365" s="66"/>
      <c r="W365" s="66"/>
      <c r="X365" s="66"/>
      <c r="Y365" s="66"/>
      <c r="Z365" s="66"/>
      <c r="AA365" s="66"/>
      <c r="AB365" s="66"/>
      <c r="AC365" s="66"/>
      <c r="AD365" s="66"/>
      <c r="AE365" s="66"/>
      <c r="AF365" s="66"/>
      <c r="AG365" s="66"/>
      <c r="AH365" s="66"/>
      <c r="AI365" s="67"/>
    </row>
    <row r="366" ht="11.25" customHeight="1">
      <c r="A366" s="54"/>
      <c r="B366" s="54"/>
      <c r="C366" s="55"/>
      <c r="D366" s="54"/>
      <c r="E366" s="57"/>
      <c r="F366" s="60"/>
      <c r="G366" s="59">
        <v>0.0</v>
      </c>
      <c r="H366" s="60">
        <f t="array" ref="H366">IF(G366=0,0,IF(ISNA(MATCH($G366,Magento_products!$E$1:$E$1013,0))=TRUE,INDEX(Special_products!$A$1:$AL$748,MATCH($G366,Special_products!$E$1:$E$748,0),H$1),INDEX(Magento_products!$A$1:$AJ$1013,MATCH($G366,Magento_products!$E$1:$E$1013,0),H$1)))</f>
        <v>0</v>
      </c>
      <c r="I366" s="60" t="str">
        <f t="array" ref="I366">IF(G366=0,D366,IF(ISNA(MATCH($G366,Magento_products!$E$1:$E$1013,0))=TRUE,INDEX(Special_products!$A$1:$AL$748,MATCH($G366,Special_products!$E$1:$E$748,0),I$1),INDEX(Magento_products!$A$1:$AJ$1013,MATCH($G366,Magento_products!$E$1:$E$1013,0),I$1)))</f>
        <v/>
      </c>
      <c r="J366" s="60">
        <f t="array" ref="J366">IF(G366=0,0,IF(ISNA(MATCH($G366,Magento_products!$E$1:$E$1013,0))=TRUE,INDEX(Special_products!$A$1:$AL$748,MATCH($G366,Special_products!$E$1:$E$748,0),J$1),INDEX(Magento_products!$A$1:$AJ$1013,MATCH($G366,Magento_products!$E$1:$E$1013,0),J$1)))</f>
        <v>0</v>
      </c>
      <c r="K366" s="57">
        <f t="array" ref="K366">IF(ISNA(MATCH($J366,Group!$B$2:$B$100105,0))=TRUE,0,INDEX(Group!$A$2:$FZ$100105,MATCH($J366,Group!$B$2:$B$100105,0),K$1))</f>
        <v>0</v>
      </c>
      <c r="L366" s="60"/>
      <c r="M366" s="61"/>
      <c r="N366" s="62" t="str">
        <f t="array" ref="N366">IF(ISNA(MATCH($H366,Magento_products!$B$2:$B$100105,0))=TRUE,0,INDEX(Magento_products!$A$2:$FZ$100105,MATCH($H366,Magento_products!$B$2:$B$100105,0),N$1))</f>
        <v/>
      </c>
      <c r="O366" s="62"/>
      <c r="P366" s="63"/>
      <c r="Q366" s="64"/>
      <c r="R366" s="65" t="str">
        <f t="shared" si="57"/>
        <v/>
      </c>
      <c r="S366" s="66"/>
      <c r="T366" s="66"/>
      <c r="U366" s="66"/>
      <c r="V366" s="66"/>
      <c r="W366" s="66"/>
      <c r="X366" s="66"/>
      <c r="Y366" s="66"/>
      <c r="Z366" s="66"/>
      <c r="AA366" s="66"/>
      <c r="AB366" s="66"/>
      <c r="AC366" s="66"/>
      <c r="AD366" s="66"/>
      <c r="AE366" s="66"/>
      <c r="AF366" s="66"/>
      <c r="AG366" s="66"/>
      <c r="AH366" s="66"/>
      <c r="AI366" s="67"/>
    </row>
    <row r="367" ht="11.25" customHeight="1">
      <c r="A367" s="54" t="s">
        <v>371</v>
      </c>
      <c r="B367" s="54" t="s">
        <v>370</v>
      </c>
      <c r="C367" s="55" t="s">
        <v>336</v>
      </c>
      <c r="D367" s="54" t="s">
        <v>1206</v>
      </c>
      <c r="E367" s="57"/>
      <c r="F367" s="60"/>
      <c r="G367" s="59">
        <v>128.0</v>
      </c>
      <c r="H367" s="60" t="str">
        <f t="array" ref="H367">IF(G367=0,0,IF(ISNA(MATCH($G367,Magento_products!$E$1:$E$1013,0))=TRUE,INDEX(Special_products!$A$1:$AL$748,MATCH($G367,Special_products!$E$1:$E$748,0),H$1),INDEX(Magento_products!$A$1:$AJ$1013,MATCH($G367,Magento_products!$E$1:$E$1013,0),H$1)))</f>
        <v>CVDRAC</v>
      </c>
      <c r="I367" s="60" t="str">
        <f t="array" ref="I367">IF(G367=0,D367,IF(ISNA(MATCH($G367,Magento_products!$E$1:$E$1013,0))=TRUE,INDEX(Special_products!$A$1:$AL$748,MATCH($G367,Special_products!$E$1:$E$748,0),I$1),INDEX(Magento_products!$A$1:$AJ$1013,MATCH($G367,Magento_products!$E$1:$E$1013,0),I$1)))</f>
        <v>Dracula </v>
      </c>
      <c r="J367" s="60" t="str">
        <f t="array" ref="J367">IF(G367=0,0,IF(ISNA(MATCH($G367,Magento_products!$E$1:$E$1013,0))=TRUE,INDEX(Special_products!$A$1:$AL$748,MATCH($G367,Special_products!$E$1:$E$748,0),J$1),INDEX(Magento_products!$A$1:$AJ$1013,MATCH($G367,Magento_products!$E$1:$E$1013,0),J$1)))</f>
        <v>CVD</v>
      </c>
      <c r="K367" s="57" t="str">
        <f t="array" ref="K367">IF(ISNA(MATCH($J367,Group!$B$2:$B$100105,0))=TRUE,0,INDEX(Group!$A$2:$FZ$100105,MATCH($J367,Group!$B$2:$B$100105,0),K$1))</f>
        <v>Dracula</v>
      </c>
      <c r="L367" s="60"/>
      <c r="M367" s="61"/>
      <c r="N367" s="62">
        <f t="array" ref="N367">IF(ISNA(MATCH($H367,Magento_products!$B$2:$B$100105,0))=TRUE,0,INDEX(Magento_products!$A$2:$FZ$100105,MATCH($H367,Magento_products!$B$2:$B$100105,0),N$1))</f>
        <v>42003</v>
      </c>
      <c r="O367" s="62"/>
      <c r="P367" s="63">
        <f t="array" ref="P367">IF(ISNA(MATCH($G367,Magento_products!$E$1:$E$1013,0))=TRUE,INDEX(Special_products!$A$1:$AL$748,MATCH($G367,Special_products!$E$1:$E$748,0),P$1),INDEX(Magento_products!$A$1:$AJ$1013,MATCH($G367,Magento_products!$E$1:$E$1013,0),P$1))</f>
        <v>284.99</v>
      </c>
      <c r="Q367" s="64"/>
      <c r="R367" s="65">
        <f t="shared" si="57"/>
        <v>284.99</v>
      </c>
      <c r="S367" s="66"/>
      <c r="T367" s="66"/>
      <c r="U367" s="66"/>
      <c r="V367" s="66"/>
      <c r="W367" s="66"/>
      <c r="X367" s="66"/>
      <c r="Y367" s="66"/>
      <c r="Z367" s="66"/>
      <c r="AA367" s="66"/>
      <c r="AB367" s="66"/>
      <c r="AC367" s="66"/>
      <c r="AD367" s="66"/>
      <c r="AE367" s="66"/>
      <c r="AF367" s="66"/>
      <c r="AG367" s="66"/>
      <c r="AH367" s="66"/>
      <c r="AI367" s="67"/>
    </row>
    <row r="368" ht="11.25" customHeight="1">
      <c r="A368" s="54" t="s">
        <v>371</v>
      </c>
      <c r="B368" s="54" t="s">
        <v>370</v>
      </c>
      <c r="C368" s="55" t="s">
        <v>336</v>
      </c>
      <c r="D368" s="54" t="s">
        <v>190</v>
      </c>
      <c r="E368" s="57"/>
      <c r="F368" s="60"/>
      <c r="G368" s="59">
        <v>127.0</v>
      </c>
      <c r="H368" s="60" t="str">
        <f t="array" ref="H368">IF(G368=0,0,IF(ISNA(MATCH($G368,Magento_products!$E$1:$E$1013,0))=TRUE,INDEX(Special_products!$A$1:$AL$748,MATCH($G368,Special_products!$E$1:$E$748,0),H$1),INDEX(Magento_products!$A$1:$AJ$1013,MATCH($G368,Magento_products!$E$1:$E$1013,0),H$1)))</f>
        <v>CVDRACX</v>
      </c>
      <c r="I368" s="60" t="str">
        <f t="array" ref="I368">IF(G368=0,D368,IF(ISNA(MATCH($G368,Magento_products!$E$1:$E$1013,0))=TRUE,INDEX(Special_products!$A$1:$AL$748,MATCH($G368,Special_products!$E$1:$E$748,0),I$1),INDEX(Magento_products!$A$1:$AJ$1013,MATCH($G368,Magento_products!$E$1:$E$1013,0),I$1)))</f>
        <v>Dracula Exclusive</v>
      </c>
      <c r="J368" s="60" t="str">
        <f t="array" ref="J368">IF(G368=0,0,IF(ISNA(MATCH($G368,Magento_products!$E$1:$E$1013,0))=TRUE,INDEX(Special_products!$A$1:$AL$748,MATCH($G368,Special_products!$E$1:$E$748,0),J$1),INDEX(Magento_products!$A$1:$AJ$1013,MATCH($G368,Magento_products!$E$1:$E$1013,0),J$1)))</f>
        <v>CVD</v>
      </c>
      <c r="K368" s="57" t="str">
        <f t="array" ref="K368">IF(ISNA(MATCH($J368,Group!$B$2:$B$100105,0))=TRUE,0,INDEX(Group!$A$2:$FZ$100105,MATCH($J368,Group!$B$2:$B$100105,0),K$1))</f>
        <v>Dracula</v>
      </c>
      <c r="L368" s="60"/>
      <c r="M368" s="61"/>
      <c r="N368" s="62">
        <f t="array" ref="N368">IF(ISNA(MATCH($H368,Magento_products!$B$2:$B$100105,0))=TRUE,0,INDEX(Magento_products!$A$2:$FZ$100105,MATCH($H368,Magento_products!$B$2:$B$100105,0),N$1))</f>
        <v>42003</v>
      </c>
      <c r="O368" s="62"/>
      <c r="P368" s="63">
        <f t="array" ref="P368">IF(ISNA(MATCH($G368,Magento_products!$E$1:$E$1013,0))=TRUE,INDEX(Special_products!$A$1:$AL$748,MATCH($G368,Special_products!$E$1:$E$748,0),P$1),INDEX(Magento_products!$A$1:$AJ$1013,MATCH($G368,Magento_products!$E$1:$E$1013,0),P$1))</f>
        <v>299.99</v>
      </c>
      <c r="Q368" s="64"/>
      <c r="R368" s="65">
        <f t="shared" si="57"/>
        <v>299.99</v>
      </c>
      <c r="S368" s="66"/>
      <c r="T368" s="66"/>
      <c r="U368" s="66"/>
      <c r="V368" s="66"/>
      <c r="W368" s="66"/>
      <c r="X368" s="66"/>
      <c r="Y368" s="66"/>
      <c r="Z368" s="66"/>
      <c r="AA368" s="66"/>
      <c r="AB368" s="66"/>
      <c r="AC368" s="66"/>
      <c r="AD368" s="66"/>
      <c r="AE368" s="66"/>
      <c r="AF368" s="66"/>
      <c r="AG368" s="66"/>
      <c r="AH368" s="66"/>
      <c r="AI368" s="67"/>
    </row>
    <row r="369" ht="11.25" customHeight="1">
      <c r="A369" s="54"/>
      <c r="B369" s="54"/>
      <c r="C369" s="55"/>
      <c r="D369" s="54"/>
      <c r="E369" s="57"/>
      <c r="F369" s="60"/>
      <c r="G369" s="59"/>
      <c r="H369" s="60"/>
      <c r="I369" s="60"/>
      <c r="J369" s="60"/>
      <c r="K369" s="57"/>
      <c r="L369" s="60"/>
      <c r="M369" s="61"/>
      <c r="N369" s="62"/>
      <c r="O369" s="62"/>
      <c r="P369" s="63"/>
      <c r="Q369" s="64"/>
      <c r="R369" s="65"/>
      <c r="S369" s="66"/>
      <c r="T369" s="66"/>
      <c r="U369" s="66"/>
      <c r="V369" s="66"/>
      <c r="W369" s="66"/>
      <c r="X369" s="66"/>
      <c r="Y369" s="66"/>
      <c r="Z369" s="66"/>
      <c r="AA369" s="66"/>
      <c r="AB369" s="66"/>
      <c r="AC369" s="66"/>
      <c r="AD369" s="66"/>
      <c r="AE369" s="66"/>
      <c r="AF369" s="66"/>
      <c r="AG369" s="66"/>
      <c r="AH369" s="66"/>
      <c r="AI369" s="67"/>
    </row>
    <row r="370" ht="11.25" customHeight="1">
      <c r="A370" s="54" t="s">
        <v>371</v>
      </c>
      <c r="B370" s="54" t="s">
        <v>370</v>
      </c>
      <c r="C370" s="55" t="s">
        <v>336</v>
      </c>
      <c r="D370" s="54" t="s">
        <v>33</v>
      </c>
      <c r="E370" s="57"/>
      <c r="F370" s="60"/>
      <c r="G370" s="59">
        <v>148.0</v>
      </c>
      <c r="H370" s="60" t="str">
        <f t="array" ref="H370">IF(G370=0,0,IF(ISNA(MATCH($G370,Magento_products!$E$1:$E$1013,0))=TRUE,INDEX(Special_products!$A$1:$AL$748,MATCH($G370,Special_products!$E$1:$E$748,0),H$1),INDEX(Magento_products!$A$1:$AJ$1013,MATCH($G370,Magento_products!$E$1:$E$1013,0),H$1)))</f>
        <v>CVSIMREG</v>
      </c>
      <c r="I370" s="60" t="str">
        <f t="array" ref="I370">IF(G370=0,D370,IF(ISNA(MATCH($G370,Magento_products!$E$1:$E$1013,0))=TRUE,INDEX(Special_products!$A$1:$AL$748,MATCH($G370,Special_products!$E$1:$E$748,0),I$1),INDEX(Magento_products!$A$1:$AJ$1013,MATCH($G370,Magento_products!$E$1:$E$1013,0),I$1)))</f>
        <v>Simon Belmont</v>
      </c>
      <c r="J370" s="60" t="str">
        <f t="array" ref="J370">IF(G370=0,0,IF(ISNA(MATCH($G370,Magento_products!$E$1:$E$1013,0))=TRUE,INDEX(Special_products!$A$1:$AL$748,MATCH($G370,Special_products!$E$1:$E$748,0),J$1),INDEX(Magento_products!$A$1:$AJ$1013,MATCH($G370,Magento_products!$E$1:$E$1013,0),J$1)))</f>
        <v>CVSB</v>
      </c>
      <c r="K370" s="57" t="str">
        <f t="array" ref="K370">IF(ISNA(MATCH($J370,Group!$B$2:$B$100105,0))=TRUE,0,INDEX(Group!$A$2:$FZ$100105,MATCH($J370,Group!$B$2:$B$100105,0),K$1))</f>
        <v>Simon Belmont</v>
      </c>
      <c r="L370" s="60"/>
      <c r="M370" s="61"/>
      <c r="N370" s="62">
        <f t="array" ref="N370">IF(ISNA(MATCH($H370,Magento_products!$B$2:$B$100105,0))=TRUE,0,INDEX(Magento_products!$A$2:$FZ$100105,MATCH($H370,Magento_products!$B$2:$B$100105,0),N$1))</f>
        <v>42291</v>
      </c>
      <c r="O370" s="62"/>
      <c r="P370" s="63">
        <f t="array" ref="P370">IF(ISNA(MATCH($G370,Magento_products!$E$1:$E$1013,0))=TRUE,INDEX(Special_products!$A$1:$AL$748,MATCH($G370,Special_products!$E$1:$E$748,0),P$1),INDEX(Magento_products!$A$1:$AJ$1013,MATCH($G370,Magento_products!$E$1:$E$1013,0),P$1))</f>
        <v>399.99</v>
      </c>
      <c r="Q370" s="64"/>
      <c r="R370" s="65">
        <f t="shared" ref="R370:R371" si="58">IF(P370&gt;0,P370,Q370)</f>
        <v>399.99</v>
      </c>
      <c r="S370" s="66"/>
      <c r="T370" s="66"/>
      <c r="U370" s="66"/>
      <c r="V370" s="66"/>
      <c r="W370" s="66"/>
      <c r="X370" s="66"/>
      <c r="Y370" s="66"/>
      <c r="Z370" s="66"/>
      <c r="AA370" s="66"/>
      <c r="AB370" s="66"/>
      <c r="AC370" s="66"/>
      <c r="AD370" s="66"/>
      <c r="AE370" s="66"/>
      <c r="AF370" s="66"/>
      <c r="AG370" s="66"/>
      <c r="AH370" s="66"/>
      <c r="AI370" s="67"/>
    </row>
    <row r="371" ht="11.25" customHeight="1">
      <c r="A371" s="54" t="s">
        <v>371</v>
      </c>
      <c r="B371" s="54" t="s">
        <v>370</v>
      </c>
      <c r="C371" s="55" t="s">
        <v>336</v>
      </c>
      <c r="D371" s="54" t="s">
        <v>33</v>
      </c>
      <c r="E371" s="57"/>
      <c r="F371" s="60"/>
      <c r="G371" s="59">
        <v>149.0</v>
      </c>
      <c r="H371" s="60" t="str">
        <f t="array" ref="H371">IF(G371=0,0,IF(ISNA(MATCH($G371,Magento_products!$E$1:$E$1013,0))=TRUE,INDEX(Special_products!$A$1:$AL$748,MATCH($G371,Special_products!$E$1:$E$748,0),H$1),INDEX(Magento_products!$A$1:$AJ$1013,MATCH($G371,Magento_products!$E$1:$E$1013,0),H$1)))</f>
        <v>CVSIMBEX</v>
      </c>
      <c r="I371" s="60" t="str">
        <f t="array" ref="I371">IF(G371=0,D371,IF(ISNA(MATCH($G371,Magento_products!$E$1:$E$1013,0))=TRUE,INDEX(Special_products!$A$1:$AL$748,MATCH($G371,Special_products!$E$1:$E$748,0),I$1),INDEX(Magento_products!$A$1:$AJ$1013,MATCH($G371,Magento_products!$E$1:$E$1013,0),I$1)))</f>
        <v>Simon Belmont Exclusive</v>
      </c>
      <c r="J371" s="60" t="str">
        <f t="array" ref="J371">IF(G371=0,0,IF(ISNA(MATCH($G371,Magento_products!$E$1:$E$1013,0))=TRUE,INDEX(Special_products!$A$1:$AL$748,MATCH($G371,Special_products!$E$1:$E$748,0),J$1),INDEX(Magento_products!$A$1:$AJ$1013,MATCH($G371,Magento_products!$E$1:$E$1013,0),J$1)))</f>
        <v>CVSB</v>
      </c>
      <c r="K371" s="57" t="str">
        <f t="array" ref="K371">IF(ISNA(MATCH($J371,Group!$B$2:$B$100105,0))=TRUE,0,INDEX(Group!$A$2:$FZ$100105,MATCH($J371,Group!$B$2:$B$100105,0),K$1))</f>
        <v>Simon Belmont</v>
      </c>
      <c r="L371" s="60"/>
      <c r="M371" s="61"/>
      <c r="N371" s="62">
        <f t="array" ref="N371">IF(ISNA(MATCH($H371,Magento_products!$B$2:$B$100105,0))=TRUE,0,INDEX(Magento_products!$A$2:$FZ$100105,MATCH($H371,Magento_products!$B$2:$B$100105,0),N$1))</f>
        <v>42291</v>
      </c>
      <c r="O371" s="62"/>
      <c r="P371" s="63">
        <f t="array" ref="P371">IF(ISNA(MATCH($G371,Magento_products!$E$1:$E$1013,0))=TRUE,INDEX(Special_products!$A$1:$AL$748,MATCH($G371,Special_products!$E$1:$E$748,0),P$1),INDEX(Magento_products!$A$1:$AJ$1013,MATCH($G371,Magento_products!$E$1:$E$1013,0),P$1))</f>
        <v>439.99</v>
      </c>
      <c r="Q371" s="64"/>
      <c r="R371" s="65">
        <f t="shared" si="58"/>
        <v>439.99</v>
      </c>
      <c r="S371" s="66"/>
      <c r="T371" s="66"/>
      <c r="U371" s="66"/>
      <c r="V371" s="66"/>
      <c r="W371" s="66"/>
      <c r="X371" s="66"/>
      <c r="Y371" s="66"/>
      <c r="Z371" s="66"/>
      <c r="AA371" s="66"/>
      <c r="AB371" s="66"/>
      <c r="AC371" s="66"/>
      <c r="AD371" s="66"/>
      <c r="AE371" s="66"/>
      <c r="AF371" s="66"/>
      <c r="AG371" s="66"/>
      <c r="AH371" s="66"/>
      <c r="AI371" s="67"/>
    </row>
    <row r="372" ht="11.25" customHeight="1">
      <c r="A372" s="54"/>
      <c r="B372" s="54"/>
      <c r="C372" s="55"/>
      <c r="D372" s="54"/>
      <c r="E372" s="57"/>
      <c r="F372" s="60"/>
      <c r="G372" s="59"/>
      <c r="H372" s="60"/>
      <c r="I372" s="60"/>
      <c r="J372" s="60"/>
      <c r="K372" s="57"/>
      <c r="L372" s="60"/>
      <c r="M372" s="61"/>
      <c r="N372" s="62"/>
      <c r="O372" s="62"/>
      <c r="P372" s="63"/>
      <c r="Q372" s="64"/>
      <c r="R372" s="65"/>
      <c r="S372" s="66"/>
      <c r="T372" s="66"/>
      <c r="U372" s="66"/>
      <c r="V372" s="66"/>
      <c r="W372" s="66"/>
      <c r="X372" s="66"/>
      <c r="Y372" s="66"/>
      <c r="Z372" s="66"/>
      <c r="AA372" s="66"/>
      <c r="AB372" s="66"/>
      <c r="AC372" s="66"/>
      <c r="AD372" s="66"/>
      <c r="AE372" s="66"/>
      <c r="AF372" s="66"/>
      <c r="AG372" s="66"/>
      <c r="AH372" s="66"/>
      <c r="AI372" s="67"/>
    </row>
    <row r="373" ht="11.25" customHeight="1">
      <c r="A373" s="54" t="s">
        <v>371</v>
      </c>
      <c r="B373" s="54" t="s">
        <v>370</v>
      </c>
      <c r="C373" s="55" t="s">
        <v>336</v>
      </c>
      <c r="D373" s="54" t="s">
        <v>97</v>
      </c>
      <c r="E373" s="57"/>
      <c r="F373" s="58"/>
      <c r="G373" s="59">
        <v>243.0</v>
      </c>
      <c r="H373" s="60" t="str">
        <f t="array" ref="H373">IF(G373=0,0,IF(ISNA(MATCH($G373,Magento_products!$E$1:$E$1013,0))=TRUE,INDEX(Special_products!$A$1:$AL$748,MATCH($G373,Special_products!$E$1:$E$748,0),H$1),INDEX(Magento_products!$A$1:$AJ$1013,MATCH($G373,Magento_products!$E$1:$E$1013,0),H$1)))</f>
        <v>CVALUR</v>
      </c>
      <c r="I373" s="60" t="str">
        <f t="array" ref="I373">IF(G373=0,D373,IF(ISNA(MATCH($G373,Magento_products!$E$1:$E$1013,0))=TRUE,INDEX(Special_products!$A$1:$AL$748,MATCH($G373,Special_products!$E$1:$E$748,0),I$1),INDEX(Magento_products!$A$1:$AJ$1013,MATCH($G373,Magento_products!$E$1:$E$1013,0),I$1)))</f>
        <v>Alucard (Regular)</v>
      </c>
      <c r="J373" s="60" t="str">
        <f t="array" ref="J373">IF(G373=0,0,IF(ISNA(MATCH($G373,Magento_products!$E$1:$E$1013,0))=TRUE,INDEX(Special_products!$A$1:$AL$748,MATCH($G373,Special_products!$E$1:$E$748,0),J$1),INDEX(Magento_products!$A$1:$AJ$1013,MATCH($G373,Magento_products!$E$1:$E$1013,0),J$1)))</f>
        <v>CVAL</v>
      </c>
      <c r="K373" s="57" t="str">
        <f t="array" ref="K373">IF(ISNA(MATCH($J373,Group!$B$2:$B$100105,0))=TRUE,0,INDEX(Group!$A$2:$FZ$100105,MATCH($J373,Group!$B$2:$B$100105,0),K$1))</f>
        <v>Alucard</v>
      </c>
      <c r="L373" s="60"/>
      <c r="M373" s="61"/>
      <c r="N373" s="62">
        <f t="array" ref="N373">IF(ISNA(MATCH($H373,Magento_products!$B$2:$B$100105,0))=TRUE,0,INDEX(Magento_products!$A$2:$FZ$100105,MATCH($H373,Magento_products!$B$2:$B$100105,0),N$1))</f>
        <v>43161</v>
      </c>
      <c r="O373" s="62"/>
      <c r="P373" s="63">
        <f t="array" ref="P373">IF(ISNA(MATCH($G373,Magento_products!$E$1:$E$1013,0))=TRUE,INDEX(Special_products!$A$1:$AL$748,MATCH($G373,Special_products!$E$1:$E$748,0),P$1),INDEX(Magento_products!$A$1:$AJ$1013,MATCH($G373,Magento_products!$E$1:$E$1013,0),P$1))</f>
        <v>499.99</v>
      </c>
      <c r="Q373" s="64"/>
      <c r="R373" s="65">
        <f t="shared" ref="R373:R376" si="59">IF(P373&gt;0,P373,Q373)</f>
        <v>499.99</v>
      </c>
      <c r="S373" s="66"/>
      <c r="T373" s="66"/>
      <c r="U373" s="66"/>
      <c r="V373" s="66"/>
      <c r="W373" s="66"/>
      <c r="X373" s="66"/>
      <c r="Y373" s="66"/>
      <c r="Z373" s="66"/>
      <c r="AA373" s="66"/>
      <c r="AB373" s="66"/>
      <c r="AC373" s="66"/>
      <c r="AD373" s="66"/>
      <c r="AE373" s="66"/>
      <c r="AF373" s="66"/>
      <c r="AG373" s="66"/>
      <c r="AH373" s="66"/>
      <c r="AI373" s="67"/>
    </row>
    <row r="374" ht="11.25" customHeight="1">
      <c r="A374" s="54" t="s">
        <v>371</v>
      </c>
      <c r="B374" s="54" t="s">
        <v>370</v>
      </c>
      <c r="C374" s="55" t="s">
        <v>336</v>
      </c>
      <c r="D374" s="54" t="s">
        <v>97</v>
      </c>
      <c r="E374" s="57"/>
      <c r="F374" s="58"/>
      <c r="G374" s="59">
        <v>244.0</v>
      </c>
      <c r="H374" s="60" t="str">
        <f t="array" ref="H374">IF(G374=0,0,IF(ISNA(MATCH($G374,Magento_products!$E$1:$E$1013,0))=TRUE,INDEX(Special_products!$A$1:$AL$748,MATCH($G374,Special_products!$E$1:$E$748,0),H$1),INDEX(Magento_products!$A$1:$AJ$1013,MATCH($G374,Magento_products!$E$1:$E$1013,0),H$1)))</f>
        <v>CVALUX</v>
      </c>
      <c r="I374" s="60" t="str">
        <f t="array" ref="I374">IF(G374=0,D374,IF(ISNA(MATCH($G374,Magento_products!$E$1:$E$1013,0))=TRUE,INDEX(Special_products!$A$1:$AL$748,MATCH($G374,Special_products!$E$1:$E$748,0),I$1),INDEX(Magento_products!$A$1:$AJ$1013,MATCH($G374,Magento_products!$E$1:$E$1013,0),I$1)))</f>
        <v>Alucard (Exclusive)</v>
      </c>
      <c r="J374" s="60" t="str">
        <f t="array" ref="J374">IF(G374=0,0,IF(ISNA(MATCH($G374,Magento_products!$E$1:$E$1013,0))=TRUE,INDEX(Special_products!$A$1:$AL$748,MATCH($G374,Special_products!$E$1:$E$748,0),J$1),INDEX(Magento_products!$A$1:$AJ$1013,MATCH($G374,Magento_products!$E$1:$E$1013,0),J$1)))</f>
        <v>CVAL</v>
      </c>
      <c r="K374" s="57" t="str">
        <f t="array" ref="K374">IF(ISNA(MATCH($J374,Group!$B$2:$B$100105,0))=TRUE,0,INDEX(Group!$A$2:$FZ$100105,MATCH($J374,Group!$B$2:$B$100105,0),K$1))</f>
        <v>Alucard</v>
      </c>
      <c r="L374" s="60"/>
      <c r="M374" s="61"/>
      <c r="N374" s="62">
        <f t="array" ref="N374">IF(ISNA(MATCH($H374,Magento_products!$B$2:$B$100105,0))=TRUE,0,INDEX(Magento_products!$A$2:$FZ$100105,MATCH($H374,Magento_products!$B$2:$B$100105,0),N$1))</f>
        <v>43161</v>
      </c>
      <c r="O374" s="62"/>
      <c r="P374" s="63">
        <f t="array" ref="P374">IF(ISNA(MATCH($G374,Magento_products!$E$1:$E$1013,0))=TRUE,INDEX(Special_products!$A$1:$AL$748,MATCH($G374,Special_products!$E$1:$E$748,0),P$1),INDEX(Magento_products!$A$1:$AJ$1013,MATCH($G374,Magento_products!$E$1:$E$1013,0),P$1))</f>
        <v>499.99</v>
      </c>
      <c r="Q374" s="64"/>
      <c r="R374" s="65">
        <f t="shared" si="59"/>
        <v>499.99</v>
      </c>
      <c r="S374" s="66"/>
      <c r="T374" s="66"/>
      <c r="U374" s="66"/>
      <c r="V374" s="66"/>
      <c r="W374" s="66"/>
      <c r="X374" s="66"/>
      <c r="Y374" s="66"/>
      <c r="Z374" s="66"/>
      <c r="AA374" s="66"/>
      <c r="AB374" s="66"/>
      <c r="AC374" s="66"/>
      <c r="AD374" s="66"/>
      <c r="AE374" s="66"/>
      <c r="AF374" s="66"/>
      <c r="AG374" s="66"/>
      <c r="AH374" s="66"/>
      <c r="AI374" s="67"/>
    </row>
    <row r="375" ht="11.25" customHeight="1">
      <c r="A375" s="54" t="s">
        <v>371</v>
      </c>
      <c r="B375" s="54" t="s">
        <v>370</v>
      </c>
      <c r="C375" s="55" t="s">
        <v>336</v>
      </c>
      <c r="D375" s="54" t="s">
        <v>97</v>
      </c>
      <c r="E375" s="57"/>
      <c r="F375" s="58"/>
      <c r="G375" s="59">
        <v>245.0</v>
      </c>
      <c r="H375" s="60" t="str">
        <f t="array" ref="H375">IF(G375=0,0,IF(ISNA(MATCH($G375,Magento_products!$E$1:$E$1013,0))=TRUE,INDEX(Special_products!$A$1:$AL$748,MATCH($G375,Special_products!$E$1:$E$748,0),H$1),INDEX(Magento_products!$A$1:$AJ$1013,MATCH($G375,Magento_products!$E$1:$E$1013,0),H$1)))</f>
        <v>CVALUTW</v>
      </c>
      <c r="I375" s="60" t="str">
        <f t="array" ref="I375">IF(G375=0,D375,IF(ISNA(MATCH($G375,Magento_products!$E$1:$E$1013,0))=TRUE,INDEX(Special_products!$A$1:$AL$748,MATCH($G375,Special_products!$E$1:$E$748,0),I$1),INDEX(Magento_products!$A$1:$AJ$1013,MATCH($G375,Magento_products!$E$1:$E$1013,0),I$1)))</f>
        <v>Alucard (Twilight Edition)</v>
      </c>
      <c r="J375" s="60" t="str">
        <f t="array" ref="J375">IF(G375=0,0,IF(ISNA(MATCH($G375,Magento_products!$E$1:$E$1013,0))=TRUE,INDEX(Special_products!$A$1:$AL$748,MATCH($G375,Special_products!$E$1:$E$748,0),J$1),INDEX(Magento_products!$A$1:$AJ$1013,MATCH($G375,Magento_products!$E$1:$E$1013,0),J$1)))</f>
        <v>CVAL</v>
      </c>
      <c r="K375" s="57" t="str">
        <f t="array" ref="K375">IF(ISNA(MATCH($J375,Group!$B$2:$B$100105,0))=TRUE,0,INDEX(Group!$A$2:$FZ$100105,MATCH($J375,Group!$B$2:$B$100105,0),K$1))</f>
        <v>Alucard</v>
      </c>
      <c r="L375" s="60"/>
      <c r="M375" s="61"/>
      <c r="N375" s="62">
        <f t="array" ref="N375">IF(ISNA(MATCH($H375,Magento_products!$B$2:$B$100105,0))=TRUE,0,INDEX(Magento_products!$A$2:$FZ$100105,MATCH($H375,Magento_products!$B$2:$B$100105,0),N$1))</f>
        <v>43161</v>
      </c>
      <c r="O375" s="62"/>
      <c r="P375" s="63">
        <f t="array" ref="P375">IF(ISNA(MATCH($G375,Magento_products!$E$1:$E$1013,0))=TRUE,INDEX(Special_products!$A$1:$AL$748,MATCH($G375,Special_products!$E$1:$E$748,0),P$1),INDEX(Magento_products!$A$1:$AJ$1013,MATCH($G375,Magento_products!$E$1:$E$1013,0),P$1))</f>
        <v>499.99</v>
      </c>
      <c r="Q375" s="64"/>
      <c r="R375" s="65">
        <f t="shared" si="59"/>
        <v>499.99</v>
      </c>
      <c r="S375" s="66"/>
      <c r="T375" s="66"/>
      <c r="U375" s="66"/>
      <c r="V375" s="66"/>
      <c r="W375" s="66"/>
      <c r="X375" s="66"/>
      <c r="Y375" s="66"/>
      <c r="Z375" s="66"/>
      <c r="AA375" s="66"/>
      <c r="AB375" s="66"/>
      <c r="AC375" s="66"/>
      <c r="AD375" s="66"/>
      <c r="AE375" s="66"/>
      <c r="AF375" s="66"/>
      <c r="AG375" s="66"/>
      <c r="AH375" s="66"/>
      <c r="AI375" s="67"/>
    </row>
    <row r="376" ht="11.25" customHeight="1">
      <c r="A376" s="54" t="s">
        <v>371</v>
      </c>
      <c r="B376" s="54" t="s">
        <v>370</v>
      </c>
      <c r="C376" s="55" t="s">
        <v>336</v>
      </c>
      <c r="D376" s="54" t="s">
        <v>97</v>
      </c>
      <c r="E376" s="57"/>
      <c r="F376" s="58"/>
      <c r="G376" s="59">
        <v>246.0</v>
      </c>
      <c r="H376" s="60" t="str">
        <f t="array" ref="H376">IF(G376=0,0,IF(ISNA(MATCH($G376,Magento_products!$E$1:$E$1013,0))=TRUE,INDEX(Special_products!$A$1:$AL$748,MATCH($G376,Special_products!$E$1:$E$748,0),H$1),INDEX(Magento_products!$A$1:$AJ$1013,MATCH($G376,Magento_products!$E$1:$E$1013,0),H$1)))</f>
        <v>CVALUCOM</v>
      </c>
      <c r="I376" s="60" t="str">
        <f t="array" ref="I376">IF(G376=0,D376,IF(ISNA(MATCH($G376,Magento_products!$E$1:$E$1013,0))=TRUE,INDEX(Special_products!$A$1:$AL$748,MATCH($G376,Special_products!$E$1:$E$748,0),I$1),INDEX(Magento_products!$A$1:$AJ$1013,MATCH($G376,Magento_products!$E$1:$E$1013,0),I$1)))</f>
        <v>Alucard (Combo Edition)</v>
      </c>
      <c r="J376" s="60" t="str">
        <f t="array" ref="J376">IF(G376=0,0,IF(ISNA(MATCH($G376,Magento_products!$E$1:$E$1013,0))=TRUE,INDEX(Special_products!$A$1:$AL$748,MATCH($G376,Special_products!$E$1:$E$748,0),J$1),INDEX(Magento_products!$A$1:$AJ$1013,MATCH($G376,Magento_products!$E$1:$E$1013,0),J$1)))</f>
        <v>CVAL</v>
      </c>
      <c r="K376" s="57" t="str">
        <f t="array" ref="K376">IF(ISNA(MATCH($J376,Group!$B$2:$B$100105,0))=TRUE,0,INDEX(Group!$A$2:$FZ$100105,MATCH($J376,Group!$B$2:$B$100105,0),K$1))</f>
        <v>Alucard</v>
      </c>
      <c r="L376" s="60"/>
      <c r="M376" s="61"/>
      <c r="N376" s="62">
        <f t="array" ref="N376">IF(ISNA(MATCH($H376,Magento_products!$B$2:$B$100105,0))=TRUE,0,INDEX(Magento_products!$A$2:$FZ$100105,MATCH($H376,Magento_products!$B$2:$B$100105,0),N$1))</f>
        <v>43161</v>
      </c>
      <c r="O376" s="62"/>
      <c r="P376" s="63">
        <f t="array" ref="P376">IF(ISNA(MATCH($G376,Magento_products!$E$1:$E$1013,0))=TRUE,INDEX(Special_products!$A$1:$AL$748,MATCH($G376,Special_products!$E$1:$E$748,0),P$1),INDEX(Magento_products!$A$1:$AJ$1013,MATCH($G376,Magento_products!$E$1:$E$1013,0),P$1))</f>
        <v>924.99</v>
      </c>
      <c r="Q376" s="64"/>
      <c r="R376" s="65">
        <f t="shared" si="59"/>
        <v>924.99</v>
      </c>
      <c r="S376" s="66"/>
      <c r="T376" s="66"/>
      <c r="U376" s="66"/>
      <c r="V376" s="66"/>
      <c r="W376" s="66"/>
      <c r="X376" s="66"/>
      <c r="Y376" s="66"/>
      <c r="Z376" s="66"/>
      <c r="AA376" s="66"/>
      <c r="AB376" s="66"/>
      <c r="AC376" s="66"/>
      <c r="AD376" s="66"/>
      <c r="AE376" s="66"/>
      <c r="AF376" s="66"/>
      <c r="AG376" s="66"/>
      <c r="AH376" s="66"/>
      <c r="AI376" s="67"/>
    </row>
    <row r="377" ht="11.25" customHeight="1">
      <c r="A377" s="54"/>
      <c r="B377" s="54"/>
      <c r="C377" s="55"/>
      <c r="D377" s="54"/>
      <c r="E377" s="57"/>
      <c r="F377" s="58"/>
      <c r="G377" s="59"/>
      <c r="H377" s="60"/>
      <c r="I377" s="60"/>
      <c r="J377" s="60"/>
      <c r="K377" s="57"/>
      <c r="L377" s="60"/>
      <c r="M377" s="61"/>
      <c r="N377" s="62"/>
      <c r="O377" s="62"/>
      <c r="P377" s="63"/>
      <c r="Q377" s="64"/>
      <c r="R377" s="65"/>
      <c r="S377" s="66"/>
      <c r="T377" s="66"/>
      <c r="U377" s="66"/>
      <c r="V377" s="66"/>
      <c r="W377" s="66"/>
      <c r="X377" s="66"/>
      <c r="Y377" s="66"/>
      <c r="Z377" s="66"/>
      <c r="AA377" s="66"/>
      <c r="AB377" s="66"/>
      <c r="AC377" s="66"/>
      <c r="AD377" s="66"/>
      <c r="AE377" s="66"/>
      <c r="AF377" s="66"/>
      <c r="AG377" s="66"/>
      <c r="AH377" s="66"/>
      <c r="AI377" s="67"/>
    </row>
    <row r="378" ht="11.25" customHeight="1">
      <c r="A378" s="54" t="s">
        <v>371</v>
      </c>
      <c r="B378" s="54" t="s">
        <v>1884</v>
      </c>
      <c r="C378" s="55" t="s">
        <v>336</v>
      </c>
      <c r="D378" s="54" t="s">
        <v>1885</v>
      </c>
      <c r="E378" s="57"/>
      <c r="F378" s="58"/>
      <c r="G378" s="59">
        <v>415.0</v>
      </c>
      <c r="H378" s="60" t="str">
        <f t="array" ref="H378">IF(G378=0,0,IF(ISNA(MATCH($G378,Magento_products!$E$1:$E$1013,0))=TRUE,INDEX(Special_products!$A$1:$AL$748,MATCH($G378,Special_products!$E$1:$E$748,0),H$1),INDEX(Magento_products!$A$1:$AJ$1013,MATCH($G378,Magento_products!$E$1:$E$1013,0),H$1)))</f>
        <v>CVSDRST</v>
      </c>
      <c r="I378" s="60" t="str">
        <f t="array" ref="I378">IF(G378=0,D378,IF(ISNA(MATCH($G378,Magento_products!$E$1:$E$1013,0))=TRUE,INDEX(Special_products!$A$1:$AL$748,MATCH($G378,Special_products!$E$1:$E$748,0),I$1),INDEX(Magento_products!$A$1:$AJ$1013,MATCH($G378,Magento_products!$E$1:$E$1013,0),I$1)))</f>
        <v>Castlevania: Symphony of the Night - Dracula Standard Edition</v>
      </c>
      <c r="J378" s="60" t="str">
        <f t="array" ref="J378">IF(G378=0,0,IF(ISNA(MATCH($G378,Magento_products!$E$1:$E$1013,0))=TRUE,INDEX(Special_products!$A$1:$AL$748,MATCH($G378,Special_products!$E$1:$E$748,0),J$1),INDEX(Magento_products!$A$1:$AJ$1013,MATCH($G378,Magento_products!$E$1:$E$1013,0),J$1)))</f>
        <v>DRAC</v>
      </c>
      <c r="K378" s="57" t="str">
        <f t="array" ref="K378">IF(ISNA(MATCH($J378,Group!$B$2:$B$100105,0))=TRUE,0,INDEX(Group!$A$2:$FZ$100105,MATCH($J378,Group!$B$2:$B$100105,0),K$1))</f>
        <v>Dracula</v>
      </c>
      <c r="L378" s="60"/>
      <c r="M378" s="61"/>
      <c r="N378" s="62">
        <f t="array" ref="N378">IF(ISNA(MATCH($H378,Magento_products!$B$2:$B$100105,0))=TRUE,0,INDEX(Magento_products!$A$2:$FZ$100105,MATCH($H378,Magento_products!$B$2:$B$100105,0),N$1))</f>
        <v>43784</v>
      </c>
      <c r="O378" s="62"/>
      <c r="P378" s="63">
        <f t="array" ref="P378">IF(ISNA(MATCH($G378,Magento_products!$E$1:$E$1013,0))=TRUE,INDEX(Special_products!$A$1:$AL$748,MATCH($G378,Special_products!$E$1:$E$748,0),P$1),INDEX(Magento_products!$A$1:$AJ$1013,MATCH($G378,Magento_products!$E$1:$E$1013,0),P$1))</f>
        <v>524.99</v>
      </c>
      <c r="Q378" s="64"/>
      <c r="R378" s="65">
        <f t="shared" ref="R378:R379" si="60">IF(P378&gt;0,P378,Q378)</f>
        <v>524.99</v>
      </c>
      <c r="S378" s="66"/>
      <c r="T378" s="66"/>
      <c r="U378" s="66"/>
      <c r="V378" s="66"/>
      <c r="W378" s="66"/>
      <c r="X378" s="66"/>
      <c r="Y378" s="66"/>
      <c r="Z378" s="66"/>
      <c r="AA378" s="66"/>
      <c r="AB378" s="66"/>
      <c r="AC378" s="66"/>
      <c r="AD378" s="66"/>
      <c r="AE378" s="66"/>
      <c r="AF378" s="66"/>
      <c r="AG378" s="66"/>
      <c r="AH378" s="66"/>
      <c r="AI378" s="67"/>
    </row>
    <row r="379" ht="11.25" customHeight="1">
      <c r="A379" s="54" t="s">
        <v>371</v>
      </c>
      <c r="B379" s="54" t="s">
        <v>1884</v>
      </c>
      <c r="C379" s="55" t="s">
        <v>336</v>
      </c>
      <c r="D379" s="54" t="s">
        <v>1885</v>
      </c>
      <c r="E379" s="57"/>
      <c r="F379" s="60"/>
      <c r="G379" s="59">
        <v>416.0</v>
      </c>
      <c r="H379" s="60" t="str">
        <f t="array" ref="H379">IF(G379=0,0,IF(ISNA(MATCH($G379,Magento_products!$E$1:$E$1013,0))=TRUE,INDEX(Special_products!$A$1:$AL$748,MATCH($G379,Special_products!$E$1:$E$748,0),H$1),INDEX(Magento_products!$A$1:$AJ$1013,MATCH($G379,Magento_products!$E$1:$E$1013,0),H$1)))</f>
        <v>CVSDREX</v>
      </c>
      <c r="I379" s="60" t="str">
        <f t="array" ref="I379">IF(G379=0,D379,IF(ISNA(MATCH($G379,Magento_products!$E$1:$E$1013,0))=TRUE,INDEX(Special_products!$A$1:$AL$748,MATCH($G379,Special_products!$E$1:$E$748,0),I$1),INDEX(Magento_products!$A$1:$AJ$1013,MATCH($G379,Magento_products!$E$1:$E$1013,0),I$1)))</f>
        <v>Castlevania: Symphony of the Night - Dracula Exclusive Edition</v>
      </c>
      <c r="J379" s="60" t="str">
        <f t="array" ref="J379">IF(G379=0,0,IF(ISNA(MATCH($G379,Magento_products!$E$1:$E$1013,0))=TRUE,INDEX(Special_products!$A$1:$AL$748,MATCH($G379,Special_products!$E$1:$E$748,0),J$1),INDEX(Magento_products!$A$1:$AJ$1013,MATCH($G379,Magento_products!$E$1:$E$1013,0),J$1)))</f>
        <v>DRAC</v>
      </c>
      <c r="K379" s="57" t="str">
        <f t="array" ref="K379">IF(ISNA(MATCH($J379,Group!$B$2:$B$100105,0))=TRUE,0,INDEX(Group!$A$2:$FZ$100105,MATCH($J379,Group!$B$2:$B$100105,0),K$1))</f>
        <v>Dracula</v>
      </c>
      <c r="L379" s="60"/>
      <c r="M379" s="61"/>
      <c r="N379" s="62">
        <f t="array" ref="N379">IF(ISNA(MATCH($H379,Magento_products!$B$2:$B$100105,0))=TRUE,0,INDEX(Magento_products!$A$2:$FZ$100105,MATCH($H379,Magento_products!$B$2:$B$100105,0),N$1))</f>
        <v>43784</v>
      </c>
      <c r="O379" s="62"/>
      <c r="P379" s="63">
        <f t="array" ref="P379">IF(ISNA(MATCH($G379,Magento_products!$E$1:$E$1013,0))=TRUE,INDEX(Special_products!$A$1:$AL$748,MATCH($G379,Special_products!$E$1:$E$748,0),P$1),INDEX(Magento_products!$A$1:$AJ$1013,MATCH($G379,Magento_products!$E$1:$E$1013,0),P$1))</f>
        <v>524.99</v>
      </c>
      <c r="Q379" s="64"/>
      <c r="R379" s="65">
        <f t="shared" si="60"/>
        <v>524.99</v>
      </c>
      <c r="S379" s="66"/>
      <c r="T379" s="66"/>
      <c r="U379" s="66"/>
      <c r="V379" s="66"/>
      <c r="W379" s="66"/>
      <c r="X379" s="66"/>
      <c r="Y379" s="66"/>
      <c r="Z379" s="66"/>
      <c r="AA379" s="66"/>
      <c r="AB379" s="66"/>
      <c r="AC379" s="66"/>
      <c r="AD379" s="66"/>
      <c r="AE379" s="66"/>
      <c r="AF379" s="66"/>
      <c r="AG379" s="66"/>
      <c r="AH379" s="66"/>
      <c r="AI379" s="67"/>
    </row>
    <row r="380" ht="11.25" customHeight="1">
      <c r="A380" s="54"/>
      <c r="B380" s="54"/>
      <c r="C380" s="55"/>
      <c r="D380" s="54"/>
      <c r="E380" s="57"/>
      <c r="F380" s="60"/>
      <c r="G380" s="59"/>
      <c r="H380" s="60"/>
      <c r="I380" s="60"/>
      <c r="J380" s="60"/>
      <c r="K380" s="57"/>
      <c r="L380" s="60"/>
      <c r="M380" s="61"/>
      <c r="N380" s="62"/>
      <c r="O380" s="62"/>
      <c r="P380" s="63"/>
      <c r="Q380" s="64"/>
      <c r="R380" s="65"/>
      <c r="S380" s="66"/>
      <c r="T380" s="66"/>
      <c r="U380" s="66"/>
      <c r="V380" s="66"/>
      <c r="W380" s="66"/>
      <c r="X380" s="66"/>
      <c r="Y380" s="66"/>
      <c r="Z380" s="66"/>
      <c r="AA380" s="66"/>
      <c r="AB380" s="66"/>
      <c r="AC380" s="66"/>
      <c r="AD380" s="66"/>
      <c r="AE380" s="66"/>
      <c r="AF380" s="66"/>
      <c r="AG380" s="66"/>
      <c r="AH380" s="66"/>
      <c r="AI380" s="67"/>
    </row>
    <row r="381" ht="11.25" customHeight="1">
      <c r="A381" s="54" t="s">
        <v>371</v>
      </c>
      <c r="B381" s="54" t="s">
        <v>1886</v>
      </c>
      <c r="C381" s="55" t="s">
        <v>336</v>
      </c>
      <c r="D381" s="54" t="s">
        <v>1887</v>
      </c>
      <c r="E381" s="57"/>
      <c r="F381" s="60"/>
      <c r="G381" s="59">
        <v>0.0</v>
      </c>
      <c r="H381" s="60">
        <f t="array" ref="H381">IF(G381=0,0,IF(ISNA(MATCH($G381,Magento_products!$E$1:$E$1013,0))=TRUE,INDEX(Special_products!$A$1:$AL$748,MATCH($G381,Special_products!$E$1:$E$748,0),H$1),INDEX(Magento_products!$A$1:$AJ$1013,MATCH($G381,Magento_products!$E$1:$E$1013,0),H$1)))</f>
        <v>0</v>
      </c>
      <c r="I381" s="60" t="str">
        <f t="array" ref="I381">IF(G381=0,D381,IF(ISNA(MATCH($G381,Magento_products!$E$1:$E$1013,0))=TRUE,INDEX(Special_products!$A$1:$AL$748,MATCH($G381,Special_products!$E$1:$E$748,0),I$1),INDEX(Magento_products!$A$1:$AJ$1013,MATCH($G381,Magento_products!$E$1:$E$1013,0),I$1)))</f>
        <v>1/4th scale Death</v>
      </c>
      <c r="J381" s="60">
        <f t="array" ref="J381">IF(G381=0,0,IF(ISNA(MATCH($G381,Magento_products!$E$1:$E$1013,0))=TRUE,INDEX(Special_products!$A$1:$AL$748,MATCH($G381,Special_products!$E$1:$E$748,0),J$1),INDEX(Magento_products!$A$1:$AJ$1013,MATCH($G381,Magento_products!$E$1:$E$1013,0),J$1)))</f>
        <v>0</v>
      </c>
      <c r="K381" s="57">
        <f t="array" ref="K381">IF(ISNA(MATCH($J381,Group!$B$2:$B$100105,0))=TRUE,0,INDEX(Group!$A$2:$FZ$100105,MATCH($J381,Group!$B$2:$B$100105,0),K$1))</f>
        <v>0</v>
      </c>
      <c r="L381" s="60"/>
      <c r="M381" s="61"/>
      <c r="N381" s="62" t="str">
        <f t="array" ref="N381">IF(ISNA(MATCH($H381,Magento_products!$B$2:$B$100105,0))=TRUE,0,INDEX(Magento_products!$A$2:$FZ$100105,MATCH($H381,Magento_products!$B$2:$B$100105,0),N$1))</f>
        <v/>
      </c>
      <c r="O381" s="62"/>
      <c r="P381" s="63"/>
      <c r="Q381" s="64"/>
      <c r="R381" s="65" t="str">
        <f t="shared" ref="R381:R386" si="61">IF(P381&gt;0,P381,Q381)</f>
        <v/>
      </c>
      <c r="S381" s="66"/>
      <c r="T381" s="66"/>
      <c r="U381" s="66"/>
      <c r="V381" s="66"/>
      <c r="W381" s="66"/>
      <c r="X381" s="66"/>
      <c r="Y381" s="66"/>
      <c r="Z381" s="66"/>
      <c r="AA381" s="66"/>
      <c r="AB381" s="66"/>
      <c r="AC381" s="66"/>
      <c r="AD381" s="66"/>
      <c r="AE381" s="66"/>
      <c r="AF381" s="66"/>
      <c r="AG381" s="66"/>
      <c r="AH381" s="66"/>
      <c r="AI381" s="67"/>
    </row>
    <row r="382" ht="11.25" customHeight="1">
      <c r="A382" s="54" t="s">
        <v>371</v>
      </c>
      <c r="B382" s="54" t="s">
        <v>1884</v>
      </c>
      <c r="C382" s="55" t="s">
        <v>336</v>
      </c>
      <c r="D382" s="54" t="s">
        <v>1888</v>
      </c>
      <c r="E382" s="57"/>
      <c r="F382" s="60"/>
      <c r="G382" s="59">
        <v>0.0</v>
      </c>
      <c r="H382" s="60">
        <f t="array" ref="H382">IF(G382=0,0,IF(ISNA(MATCH($G382,Magento_products!$E$1:$E$1013,0))=TRUE,INDEX(Special_products!$A$1:$AL$748,MATCH($G382,Special_products!$E$1:$E$748,0),H$1),INDEX(Magento_products!$A$1:$AJ$1013,MATCH($G382,Magento_products!$E$1:$E$1013,0),H$1)))</f>
        <v>0</v>
      </c>
      <c r="I382" s="60" t="str">
        <f t="array" ref="I382">IF(G382=0,D382,IF(ISNA(MATCH($G382,Magento_products!$E$1:$E$1013,0))=TRUE,INDEX(Special_products!$A$1:$AL$748,MATCH($G382,Special_products!$E$1:$E$748,0),I$1),INDEX(Magento_products!$A$1:$AJ$1013,MATCH($G382,Magento_products!$E$1:$E$1013,0),I$1)))</f>
        <v>10" Bat from Alucard</v>
      </c>
      <c r="J382" s="60">
        <f t="array" ref="J382">IF(G382=0,0,IF(ISNA(MATCH($G382,Magento_products!$E$1:$E$1013,0))=TRUE,INDEX(Special_products!$A$1:$AL$748,MATCH($G382,Special_products!$E$1:$E$748,0),J$1),INDEX(Magento_products!$A$1:$AJ$1013,MATCH($G382,Magento_products!$E$1:$E$1013,0),J$1)))</f>
        <v>0</v>
      </c>
      <c r="K382" s="57">
        <f t="array" ref="K382">IF(ISNA(MATCH($J382,Group!$B$2:$B$100105,0))=TRUE,0,INDEX(Group!$A$2:$FZ$100105,MATCH($J382,Group!$B$2:$B$100105,0),K$1))</f>
        <v>0</v>
      </c>
      <c r="L382" s="60"/>
      <c r="M382" s="61"/>
      <c r="N382" s="62" t="str">
        <f t="array" ref="N382">IF(ISNA(MATCH($H382,Magento_products!$B$2:$B$100105,0))=TRUE,0,INDEX(Magento_products!$A$2:$FZ$100105,MATCH($H382,Magento_products!$B$2:$B$100105,0),N$1))</f>
        <v/>
      </c>
      <c r="O382" s="62"/>
      <c r="P382" s="63"/>
      <c r="Q382" s="64"/>
      <c r="R382" s="65" t="str">
        <f t="shared" si="61"/>
        <v/>
      </c>
      <c r="S382" s="66"/>
      <c r="T382" s="66"/>
      <c r="U382" s="66"/>
      <c r="V382" s="66"/>
      <c r="W382" s="66"/>
      <c r="X382" s="66"/>
      <c r="Y382" s="66"/>
      <c r="Z382" s="66"/>
      <c r="AA382" s="66"/>
      <c r="AB382" s="66"/>
      <c r="AC382" s="66"/>
      <c r="AD382" s="66"/>
      <c r="AE382" s="66"/>
      <c r="AF382" s="66"/>
      <c r="AG382" s="66"/>
      <c r="AH382" s="66"/>
      <c r="AI382" s="67"/>
    </row>
    <row r="383" ht="11.25" customHeight="1">
      <c r="A383" s="54" t="s">
        <v>371</v>
      </c>
      <c r="B383" s="54" t="s">
        <v>1884</v>
      </c>
      <c r="C383" s="55" t="s">
        <v>336</v>
      </c>
      <c r="D383" s="54" t="s">
        <v>1889</v>
      </c>
      <c r="E383" s="57"/>
      <c r="F383" s="60"/>
      <c r="G383" s="59">
        <v>0.0</v>
      </c>
      <c r="H383" s="60">
        <f t="array" ref="H383">IF(G383=0,0,IF(ISNA(MATCH($G383,Magento_products!$E$1:$E$1013,0))=TRUE,INDEX(Special_products!$A$1:$AL$748,MATCH($G383,Special_products!$E$1:$E$748,0),H$1),INDEX(Magento_products!$A$1:$AJ$1013,MATCH($G383,Magento_products!$E$1:$E$1013,0),H$1)))</f>
        <v>0</v>
      </c>
      <c r="I383" s="60" t="str">
        <f t="array" ref="I383">IF(G383=0,D383,IF(ISNA(MATCH($G383,Magento_products!$E$1:$E$1013,0))=TRUE,INDEX(Special_products!$A$1:$AL$748,MATCH($G383,Special_products!$E$1:$E$748,0),I$1),INDEX(Magento_products!$A$1:$AJ$1013,MATCH($G383,Magento_products!$E$1:$E$1013,0),I$1)))</f>
        <v>10" Mist from Alucard</v>
      </c>
      <c r="J383" s="60">
        <f t="array" ref="J383">IF(G383=0,0,IF(ISNA(MATCH($G383,Magento_products!$E$1:$E$1013,0))=TRUE,INDEX(Special_products!$A$1:$AL$748,MATCH($G383,Special_products!$E$1:$E$748,0),J$1),INDEX(Magento_products!$A$1:$AJ$1013,MATCH($G383,Magento_products!$E$1:$E$1013,0),J$1)))</f>
        <v>0</v>
      </c>
      <c r="K383" s="57">
        <f t="array" ref="K383">IF(ISNA(MATCH($J383,Group!$B$2:$B$100105,0))=TRUE,0,INDEX(Group!$A$2:$FZ$100105,MATCH($J383,Group!$B$2:$B$100105,0),K$1))</f>
        <v>0</v>
      </c>
      <c r="L383" s="60"/>
      <c r="M383" s="61"/>
      <c r="N383" s="62" t="str">
        <f t="array" ref="N383">IF(ISNA(MATCH($H383,Magento_products!$B$2:$B$100105,0))=TRUE,0,INDEX(Magento_products!$A$2:$FZ$100105,MATCH($H383,Magento_products!$B$2:$B$100105,0),N$1))</f>
        <v/>
      </c>
      <c r="O383" s="62"/>
      <c r="P383" s="63"/>
      <c r="Q383" s="64"/>
      <c r="R383" s="65" t="str">
        <f t="shared" si="61"/>
        <v/>
      </c>
      <c r="S383" s="66"/>
      <c r="T383" s="66"/>
      <c r="U383" s="66"/>
      <c r="V383" s="66"/>
      <c r="W383" s="66"/>
      <c r="X383" s="66"/>
      <c r="Y383" s="66"/>
      <c r="Z383" s="66"/>
      <c r="AA383" s="66"/>
      <c r="AB383" s="66"/>
      <c r="AC383" s="66"/>
      <c r="AD383" s="66"/>
      <c r="AE383" s="66"/>
      <c r="AF383" s="66"/>
      <c r="AG383" s="66"/>
      <c r="AH383" s="66"/>
      <c r="AI383" s="67"/>
    </row>
    <row r="384" ht="11.25" customHeight="1">
      <c r="A384" s="54" t="s">
        <v>371</v>
      </c>
      <c r="B384" s="54" t="s">
        <v>1884</v>
      </c>
      <c r="C384" s="55" t="s">
        <v>336</v>
      </c>
      <c r="D384" s="54" t="s">
        <v>1890</v>
      </c>
      <c r="E384" s="57"/>
      <c r="F384" s="60"/>
      <c r="G384" s="59">
        <v>0.0</v>
      </c>
      <c r="H384" s="60">
        <f t="array" ref="H384">IF(G384=0,0,IF(ISNA(MATCH($G384,Magento_products!$E$1:$E$1013,0))=TRUE,INDEX(Special_products!$A$1:$AL$748,MATCH($G384,Special_products!$E$1:$E$748,0),H$1),INDEX(Magento_products!$A$1:$AJ$1013,MATCH($G384,Magento_products!$E$1:$E$1013,0),H$1)))</f>
        <v>0</v>
      </c>
      <c r="I384" s="60" t="str">
        <f t="array" ref="I384">IF(G384=0,D384,IF(ISNA(MATCH($G384,Magento_products!$E$1:$E$1013,0))=TRUE,INDEX(Special_products!$A$1:$AL$748,MATCH($G384,Special_products!$E$1:$E$748,0),I$1),INDEX(Magento_products!$A$1:$AJ$1013,MATCH($G384,Magento_products!$E$1:$E$1013,0),I$1)))</f>
        <v>10" Wolf from Alucard</v>
      </c>
      <c r="J384" s="60">
        <f t="array" ref="J384">IF(G384=0,0,IF(ISNA(MATCH($G384,Magento_products!$E$1:$E$1013,0))=TRUE,INDEX(Special_products!$A$1:$AL$748,MATCH($G384,Special_products!$E$1:$E$748,0),J$1),INDEX(Magento_products!$A$1:$AJ$1013,MATCH($G384,Magento_products!$E$1:$E$1013,0),J$1)))</f>
        <v>0</v>
      </c>
      <c r="K384" s="57">
        <f t="array" ref="K384">IF(ISNA(MATCH($J384,Group!$B$2:$B$100105,0))=TRUE,0,INDEX(Group!$A$2:$FZ$100105,MATCH($J384,Group!$B$2:$B$100105,0),K$1))</f>
        <v>0</v>
      </c>
      <c r="L384" s="60"/>
      <c r="M384" s="61"/>
      <c r="N384" s="62" t="str">
        <f t="array" ref="N384">IF(ISNA(MATCH($H384,Magento_products!$B$2:$B$100105,0))=TRUE,0,INDEX(Magento_products!$A$2:$FZ$100105,MATCH($H384,Magento_products!$B$2:$B$100105,0),N$1))</f>
        <v/>
      </c>
      <c r="O384" s="62"/>
      <c r="P384" s="63"/>
      <c r="Q384" s="64"/>
      <c r="R384" s="65" t="str">
        <f t="shared" si="61"/>
        <v/>
      </c>
      <c r="S384" s="66"/>
      <c r="T384" s="66"/>
      <c r="U384" s="66"/>
      <c r="V384" s="66"/>
      <c r="W384" s="66"/>
      <c r="X384" s="66"/>
      <c r="Y384" s="66"/>
      <c r="Z384" s="66"/>
      <c r="AA384" s="66"/>
      <c r="AB384" s="66"/>
      <c r="AC384" s="66"/>
      <c r="AD384" s="66"/>
      <c r="AE384" s="66"/>
      <c r="AF384" s="66"/>
      <c r="AG384" s="66"/>
      <c r="AH384" s="66"/>
      <c r="AI384" s="67"/>
    </row>
    <row r="385" ht="11.25" customHeight="1">
      <c r="A385" s="54" t="s">
        <v>371</v>
      </c>
      <c r="B385" s="54" t="s">
        <v>1884</v>
      </c>
      <c r="C385" s="55" t="s">
        <v>336</v>
      </c>
      <c r="D385" s="54" t="s">
        <v>1891</v>
      </c>
      <c r="E385" s="57"/>
      <c r="F385" s="60"/>
      <c r="G385" s="59">
        <v>0.0</v>
      </c>
      <c r="H385" s="60">
        <f t="array" ref="H385">IF(G385=0,0,IF(ISNA(MATCH($G385,Magento_products!$E$1:$E$1013,0))=TRUE,INDEX(Special_products!$A$1:$AL$748,MATCH($G385,Special_products!$E$1:$E$748,0),H$1),INDEX(Magento_products!$A$1:$AJ$1013,MATCH($G385,Magento_products!$E$1:$E$1013,0),H$1)))</f>
        <v>0</v>
      </c>
      <c r="I385" s="60" t="str">
        <f t="array" ref="I385">IF(G385=0,D385,IF(ISNA(MATCH($G385,Magento_products!$E$1:$E$1013,0))=TRUE,INDEX(Special_products!$A$1:$AL$748,MATCH($G385,Special_products!$E$1:$E$748,0),I$1),INDEX(Magento_products!$A$1:$AJ$1013,MATCH($G385,Magento_products!$E$1:$E$1013,0),I$1)))</f>
        <v>1/4th scale Richter Belmont</v>
      </c>
      <c r="J385" s="60">
        <f t="array" ref="J385">IF(G385=0,0,IF(ISNA(MATCH($G385,Magento_products!$E$1:$E$1013,0))=TRUE,INDEX(Special_products!$A$1:$AL$748,MATCH($G385,Special_products!$E$1:$E$748,0),J$1),INDEX(Magento_products!$A$1:$AJ$1013,MATCH($G385,Magento_products!$E$1:$E$1013,0),J$1)))</f>
        <v>0</v>
      </c>
      <c r="K385" s="57">
        <f t="array" ref="K385">IF(ISNA(MATCH($J385,Group!$B$2:$B$100105,0))=TRUE,0,INDEX(Group!$A$2:$FZ$100105,MATCH($J385,Group!$B$2:$B$100105,0),K$1))</f>
        <v>0</v>
      </c>
      <c r="L385" s="60"/>
      <c r="M385" s="61"/>
      <c r="N385" s="62" t="str">
        <f t="array" ref="N385">IF(ISNA(MATCH($H385,Magento_products!$B$2:$B$100105,0))=TRUE,0,INDEX(Magento_products!$A$2:$FZ$100105,MATCH($H385,Magento_products!$B$2:$B$100105,0),N$1))</f>
        <v/>
      </c>
      <c r="O385" s="62"/>
      <c r="P385" s="63"/>
      <c r="Q385" s="64"/>
      <c r="R385" s="65" t="str">
        <f t="shared" si="61"/>
        <v/>
      </c>
      <c r="S385" s="66"/>
      <c r="T385" s="66"/>
      <c r="U385" s="66"/>
      <c r="V385" s="66"/>
      <c r="W385" s="66"/>
      <c r="X385" s="66"/>
      <c r="Y385" s="66"/>
      <c r="Z385" s="66"/>
      <c r="AA385" s="66"/>
      <c r="AB385" s="66"/>
      <c r="AC385" s="66"/>
      <c r="AD385" s="66"/>
      <c r="AE385" s="66"/>
      <c r="AF385" s="66"/>
      <c r="AG385" s="66"/>
      <c r="AH385" s="66"/>
      <c r="AI385" s="67"/>
    </row>
    <row r="386" ht="11.25" customHeight="1">
      <c r="A386" s="54" t="s">
        <v>371</v>
      </c>
      <c r="B386" s="54" t="s">
        <v>1892</v>
      </c>
      <c r="C386" s="55" t="s">
        <v>336</v>
      </c>
      <c r="D386" s="54" t="s">
        <v>1891</v>
      </c>
      <c r="E386" s="57"/>
      <c r="F386" s="60"/>
      <c r="G386" s="59">
        <v>0.0</v>
      </c>
      <c r="H386" s="60">
        <f t="array" ref="H386">IF(G386=0,0,IF(ISNA(MATCH($G386,Magento_products!$E$1:$E$1013,0))=TRUE,INDEX(Special_products!$A$1:$AL$748,MATCH($G386,Special_products!$E$1:$E$748,0),H$1),INDEX(Magento_products!$A$1:$AJ$1013,MATCH($G386,Magento_products!$E$1:$E$1013,0),H$1)))</f>
        <v>0</v>
      </c>
      <c r="I386" s="60" t="str">
        <f t="array" ref="I386">IF(G386=0,D386,IF(ISNA(MATCH($G386,Magento_products!$E$1:$E$1013,0))=TRUE,INDEX(Special_products!$A$1:$AL$748,MATCH($G386,Special_products!$E$1:$E$748,0),I$1),INDEX(Magento_products!$A$1:$AJ$1013,MATCH($G386,Magento_products!$E$1:$E$1013,0),I$1)))</f>
        <v>1/4th scale Richter Belmont</v>
      </c>
      <c r="J386" s="60">
        <f t="array" ref="J386">IF(G386=0,0,IF(ISNA(MATCH($G386,Magento_products!$E$1:$E$1013,0))=TRUE,INDEX(Special_products!$A$1:$AL$748,MATCH($G386,Special_products!$E$1:$E$748,0),J$1),INDEX(Magento_products!$A$1:$AJ$1013,MATCH($G386,Magento_products!$E$1:$E$1013,0),J$1)))</f>
        <v>0</v>
      </c>
      <c r="K386" s="57">
        <f t="array" ref="K386">IF(ISNA(MATCH($J386,Group!$B$2:$B$100105,0))=TRUE,0,INDEX(Group!$A$2:$FZ$100105,MATCH($J386,Group!$B$2:$B$100105,0),K$1))</f>
        <v>0</v>
      </c>
      <c r="L386" s="60"/>
      <c r="M386" s="61"/>
      <c r="N386" s="62" t="str">
        <f t="array" ref="N386">IF(ISNA(MATCH($H386,Magento_products!$B$2:$B$100105,0))=TRUE,0,INDEX(Magento_products!$A$2:$FZ$100105,MATCH($H386,Magento_products!$B$2:$B$100105,0),N$1))</f>
        <v/>
      </c>
      <c r="O386" s="62"/>
      <c r="P386" s="63"/>
      <c r="Q386" s="64"/>
      <c r="R386" s="65" t="str">
        <f t="shared" si="61"/>
        <v/>
      </c>
      <c r="S386" s="66"/>
      <c r="T386" s="66"/>
      <c r="U386" s="66"/>
      <c r="V386" s="66"/>
      <c r="W386" s="66"/>
      <c r="X386" s="66"/>
      <c r="Y386" s="66"/>
      <c r="Z386" s="66"/>
      <c r="AA386" s="66"/>
      <c r="AB386" s="66"/>
      <c r="AC386" s="66"/>
      <c r="AD386" s="66"/>
      <c r="AE386" s="66"/>
      <c r="AF386" s="66"/>
      <c r="AG386" s="66"/>
      <c r="AH386" s="66"/>
      <c r="AI386" s="67"/>
    </row>
    <row r="387" ht="11.25" customHeight="1">
      <c r="A387" s="54"/>
      <c r="B387" s="54"/>
      <c r="C387" s="55"/>
      <c r="D387" s="54"/>
      <c r="E387" s="57"/>
      <c r="F387" s="60"/>
      <c r="G387" s="59"/>
      <c r="H387" s="60"/>
      <c r="I387" s="60"/>
      <c r="J387" s="60"/>
      <c r="K387" s="57"/>
      <c r="L387" s="60"/>
      <c r="M387" s="61"/>
      <c r="N387" s="62"/>
      <c r="O387" s="62"/>
      <c r="P387" s="63"/>
      <c r="Q387" s="64"/>
      <c r="R387" s="65"/>
      <c r="S387" s="66"/>
      <c r="T387" s="66"/>
      <c r="U387" s="66"/>
      <c r="V387" s="66"/>
      <c r="W387" s="66"/>
      <c r="X387" s="66"/>
      <c r="Y387" s="66"/>
      <c r="Z387" s="66"/>
      <c r="AA387" s="66"/>
      <c r="AB387" s="66"/>
      <c r="AC387" s="66"/>
      <c r="AD387" s="66"/>
      <c r="AE387" s="66"/>
      <c r="AF387" s="66"/>
      <c r="AG387" s="66"/>
      <c r="AH387" s="66"/>
      <c r="AI387" s="67"/>
    </row>
    <row r="388" ht="11.25" customHeight="1">
      <c r="A388" s="54" t="s">
        <v>371</v>
      </c>
      <c r="B388" s="54" t="s">
        <v>1884</v>
      </c>
      <c r="C388" s="55" t="s">
        <v>334</v>
      </c>
      <c r="D388" s="54" t="s">
        <v>97</v>
      </c>
      <c r="E388" s="57"/>
      <c r="F388" s="60"/>
      <c r="G388" s="59">
        <v>0.0</v>
      </c>
      <c r="H388" s="60">
        <f t="array" ref="H388">IF(G388=0,0,IF(ISNA(MATCH($G388,Magento_products!$E$1:$E$1013,0))=TRUE,INDEX(Special_products!$A$1:$AL$748,MATCH($G388,Special_products!$E$1:$E$748,0),H$1),INDEX(Magento_products!$A$1:$AJ$1013,MATCH($G388,Magento_products!$E$1:$E$1013,0),H$1)))</f>
        <v>0</v>
      </c>
      <c r="I388" s="60" t="str">
        <f t="array" ref="I388">IF(G388=0,D388,IF(ISNA(MATCH($G388,Magento_products!$E$1:$E$1013,0))=TRUE,INDEX(Special_products!$A$1:$AL$748,MATCH($G388,Special_products!$E$1:$E$748,0),I$1),INDEX(Magento_products!$A$1:$AJ$1013,MATCH($G388,Magento_products!$E$1:$E$1013,0),I$1)))</f>
        <v>Alucard</v>
      </c>
      <c r="J388" s="60">
        <f t="array" ref="J388">IF(G388=0,0,IF(ISNA(MATCH($G388,Magento_products!$E$1:$E$1013,0))=TRUE,INDEX(Special_products!$A$1:$AL$748,MATCH($G388,Special_products!$E$1:$E$748,0),J$1),INDEX(Magento_products!$A$1:$AJ$1013,MATCH($G388,Magento_products!$E$1:$E$1013,0),J$1)))</f>
        <v>0</v>
      </c>
      <c r="K388" s="57">
        <f t="array" ref="K388">IF(ISNA(MATCH($J388,Group!$B$2:$B$100105,0))=TRUE,0,INDEX(Group!$A$2:$FZ$100105,MATCH($J388,Group!$B$2:$B$100105,0),K$1))</f>
        <v>0</v>
      </c>
      <c r="L388" s="60"/>
      <c r="M388" s="61"/>
      <c r="N388" s="62" t="str">
        <f t="array" ref="N388">IF(ISNA(MATCH($H388,Magento_products!$B$2:$B$100105,0))=TRUE,0,INDEX(Magento_products!$A$2:$FZ$100105,MATCH($H388,Magento_products!$B$2:$B$100105,0),N$1))</f>
        <v/>
      </c>
      <c r="O388" s="62"/>
      <c r="P388" s="63"/>
      <c r="Q388" s="64"/>
      <c r="R388" s="65" t="str">
        <f t="shared" ref="R388:R402" si="62">IF(P388&gt;0,P388,Q388)</f>
        <v/>
      </c>
      <c r="S388" s="66"/>
      <c r="T388" s="66"/>
      <c r="U388" s="66"/>
      <c r="V388" s="66"/>
      <c r="W388" s="66"/>
      <c r="X388" s="66"/>
      <c r="Y388" s="66"/>
      <c r="Z388" s="66"/>
      <c r="AA388" s="66"/>
      <c r="AB388" s="66"/>
      <c r="AC388" s="66"/>
      <c r="AD388" s="66"/>
      <c r="AE388" s="66"/>
      <c r="AF388" s="66"/>
      <c r="AG388" s="66"/>
      <c r="AH388" s="66"/>
      <c r="AI388" s="67"/>
    </row>
    <row r="389" ht="11.25" customHeight="1">
      <c r="A389" s="54"/>
      <c r="B389" s="54"/>
      <c r="C389" s="55"/>
      <c r="D389" s="54"/>
      <c r="E389" s="57"/>
      <c r="F389" s="60"/>
      <c r="G389" s="59"/>
      <c r="H389" s="60">
        <f t="array" ref="H389">IF(G389=0,0,IF(ISNA(MATCH($G389,Magento_products!$E$1:$E$1013,0))=TRUE,INDEX(Special_products!$A$1:$AL$748,MATCH($G389,Special_products!$E$1:$E$748,0),H$1),INDEX(Magento_products!$A$1:$AJ$1013,MATCH($G389,Magento_products!$E$1:$E$1013,0),H$1)))</f>
        <v>0</v>
      </c>
      <c r="I389" s="60" t="str">
        <f t="array" ref="I389">IF(G389=0,D389,IF(ISNA(MATCH($G389,Magento_products!$E$1:$E$1013,0))=TRUE,INDEX(Special_products!$A$1:$AL$748,MATCH($G389,Special_products!$E$1:$E$748,0),I$1),INDEX(Magento_products!$A$1:$AJ$1013,MATCH($G389,Magento_products!$E$1:$E$1013,0),I$1)))</f>
        <v/>
      </c>
      <c r="J389" s="60">
        <f t="array" ref="J389">IF(G389=0,0,IF(ISNA(MATCH($G389,Magento_products!$E$1:$E$1013,0))=TRUE,INDEX(Special_products!$A$1:$AL$748,MATCH($G389,Special_products!$E$1:$E$748,0),J$1),INDEX(Magento_products!$A$1:$AJ$1013,MATCH($G389,Magento_products!$E$1:$E$1013,0),J$1)))</f>
        <v>0</v>
      </c>
      <c r="K389" s="57">
        <f t="array" ref="K389">IF(ISNA(MATCH($J389,Group!$B$2:$B$100105,0))=TRUE,0,INDEX(Group!$A$2:$FZ$100105,MATCH($J389,Group!$B$2:$B$100105,0),K$1))</f>
        <v>0</v>
      </c>
      <c r="L389" s="60"/>
      <c r="M389" s="61"/>
      <c r="N389" s="62" t="str">
        <f t="array" ref="N389">IF(ISNA(MATCH($H389,Magento_products!$B$2:$B$100105,0))=TRUE,0,INDEX(Magento_products!$A$2:$FZ$100105,MATCH($H389,Magento_products!$B$2:$B$100105,0),N$1))</f>
        <v/>
      </c>
      <c r="O389" s="62"/>
      <c r="P389" s="63"/>
      <c r="Q389" s="64"/>
      <c r="R389" s="65" t="str">
        <f t="shared" si="62"/>
        <v/>
      </c>
      <c r="S389" s="66"/>
      <c r="T389" s="66"/>
      <c r="U389" s="66"/>
      <c r="V389" s="66"/>
      <c r="W389" s="66"/>
      <c r="X389" s="66"/>
      <c r="Y389" s="66"/>
      <c r="Z389" s="66"/>
      <c r="AA389" s="66"/>
      <c r="AB389" s="66"/>
      <c r="AC389" s="66"/>
      <c r="AD389" s="66"/>
      <c r="AE389" s="66"/>
      <c r="AF389" s="66"/>
      <c r="AG389" s="66"/>
      <c r="AH389" s="66"/>
      <c r="AI389" s="67"/>
    </row>
    <row r="390" ht="11.25" customHeight="1">
      <c r="A390" s="54" t="s">
        <v>371</v>
      </c>
      <c r="B390" s="72" t="s">
        <v>1893</v>
      </c>
      <c r="C390" s="55" t="s">
        <v>336</v>
      </c>
      <c r="D390" s="54" t="s">
        <v>1894</v>
      </c>
      <c r="E390" s="57"/>
      <c r="F390" s="60"/>
      <c r="G390" s="59">
        <v>221.0</v>
      </c>
      <c r="H390" s="60" t="str">
        <f t="array" ref="H390">IF(G390=0,0,IF(ISNA(MATCH($G390,Magento_products!$E$1:$E$1013,0))=TRUE,INDEX(Special_products!$A$1:$AL$748,MATCH($G390,Special_products!$E$1:$E$748,0),H$1),INDEX(Magento_products!$A$1:$AJ$1013,MATCH($G390,Magento_products!$E$1:$E$1013,0),H$1)))</f>
        <v>MGSSREG</v>
      </c>
      <c r="I390" s="60" t="str">
        <f t="array" ref="I390">IF(G390=0,D390,IF(ISNA(MATCH($G390,Magento_products!$E$1:$E$1013,0))=TRUE,INDEX(Special_products!$A$1:$AL$748,MATCH($G390,Special_products!$E$1:$E$748,0),I$1),INDEX(Magento_products!$A$1:$AJ$1013,MATCH($G390,Magento_products!$E$1:$E$1013,0),I$1)))</f>
        <v>Solid Snake (Regular)</v>
      </c>
      <c r="J390" s="60" t="str">
        <f t="array" ref="J390">IF(G390=0,0,IF(ISNA(MATCH($G390,Magento_products!$E$1:$E$1013,0))=TRUE,INDEX(Special_products!$A$1:$AL$748,MATCH($G390,Special_products!$E$1:$E$748,0),J$1),INDEX(Magento_products!$A$1:$AJ$1013,MATCH($G390,Magento_products!$E$1:$E$1013,0),J$1)))</f>
        <v>MGSS</v>
      </c>
      <c r="K390" s="57" t="str">
        <f t="array" ref="K390">IF(ISNA(MATCH($J390,Group!$B$2:$B$100105,0))=TRUE,0,INDEX(Group!$A$2:$FZ$100105,MATCH($J390,Group!$B$2:$B$100105,0),K$1))</f>
        <v>Solid Snake resin</v>
      </c>
      <c r="L390" s="60"/>
      <c r="M390" s="61"/>
      <c r="N390" s="62">
        <f t="array" ref="N390">IF(ISNA(MATCH($H390,Magento_products!$B$2:$B$100105,0))=TRUE,0,INDEX(Magento_products!$A$2:$FZ$100105,MATCH($H390,Magento_products!$B$2:$B$100105,0),N$1))</f>
        <v>42990</v>
      </c>
      <c r="O390" s="62"/>
      <c r="P390" s="63">
        <f t="array" ref="P390">IF(ISNA(MATCH($G390,Magento_products!$E$1:$E$1013,0))=TRUE,INDEX(Special_products!$A$1:$AL$748,MATCH($G390,Special_products!$E$1:$E$748,0),P$1),INDEX(Magento_products!$A$1:$AJ$1013,MATCH($G390,Magento_products!$E$1:$E$1013,0),P$1))</f>
        <v>524.99</v>
      </c>
      <c r="Q390" s="64"/>
      <c r="R390" s="65">
        <f t="shared" si="62"/>
        <v>524.99</v>
      </c>
      <c r="S390" s="66"/>
      <c r="T390" s="66"/>
      <c r="U390" s="66"/>
      <c r="V390" s="66"/>
      <c r="W390" s="66"/>
      <c r="X390" s="66"/>
      <c r="Y390" s="66"/>
      <c r="Z390" s="66"/>
      <c r="AA390" s="66"/>
      <c r="AB390" s="66"/>
      <c r="AC390" s="66"/>
      <c r="AD390" s="66"/>
      <c r="AE390" s="66"/>
      <c r="AF390" s="66"/>
      <c r="AG390" s="66"/>
      <c r="AH390" s="66"/>
      <c r="AI390" s="67"/>
    </row>
    <row r="391" ht="11.25" customHeight="1">
      <c r="A391" s="54" t="s">
        <v>371</v>
      </c>
      <c r="B391" s="72" t="s">
        <v>1893</v>
      </c>
      <c r="C391" s="55" t="s">
        <v>336</v>
      </c>
      <c r="D391" s="54" t="s">
        <v>1894</v>
      </c>
      <c r="E391" s="57"/>
      <c r="F391" s="60"/>
      <c r="G391" s="59">
        <v>222.0</v>
      </c>
      <c r="H391" s="60" t="str">
        <f t="array" ref="H391">IF(G391=0,0,IF(ISNA(MATCH($G391,Magento_products!$E$1:$E$1013,0))=TRUE,INDEX(Special_products!$A$1:$AL$748,MATCH($G391,Special_products!$E$1:$E$748,0),H$1),INDEX(Magento_products!$A$1:$AJ$1013,MATCH($G391,Magento_products!$E$1:$E$1013,0),H$1)))</f>
        <v>MGSSX</v>
      </c>
      <c r="I391" s="60" t="str">
        <f t="array" ref="I391">IF(G391=0,D391,IF(ISNA(MATCH($G391,Magento_products!$E$1:$E$1013,0))=TRUE,INDEX(Special_products!$A$1:$AL$748,MATCH($G391,Special_products!$E$1:$E$748,0),I$1),INDEX(Magento_products!$A$1:$AJ$1013,MATCH($G391,Magento_products!$E$1:$E$1013,0),I$1)))</f>
        <v>Solid Snake (Exclusive)</v>
      </c>
      <c r="J391" s="60" t="str">
        <f t="array" ref="J391">IF(G391=0,0,IF(ISNA(MATCH($G391,Magento_products!$E$1:$E$1013,0))=TRUE,INDEX(Special_products!$A$1:$AL$748,MATCH($G391,Special_products!$E$1:$E$748,0),J$1),INDEX(Magento_products!$A$1:$AJ$1013,MATCH($G391,Magento_products!$E$1:$E$1013,0),J$1)))</f>
        <v>MGSS</v>
      </c>
      <c r="K391" s="57" t="str">
        <f t="array" ref="K391">IF(ISNA(MATCH($J391,Group!$B$2:$B$100105,0))=TRUE,0,INDEX(Group!$A$2:$FZ$100105,MATCH($J391,Group!$B$2:$B$100105,0),K$1))</f>
        <v>Solid Snake resin</v>
      </c>
      <c r="L391" s="60"/>
      <c r="M391" s="61"/>
      <c r="N391" s="62">
        <f t="array" ref="N391">IF(ISNA(MATCH($H391,Magento_products!$B$2:$B$100105,0))=TRUE,0,INDEX(Magento_products!$A$2:$FZ$100105,MATCH($H391,Magento_products!$B$2:$B$100105,0),N$1))</f>
        <v>42990</v>
      </c>
      <c r="O391" s="62"/>
      <c r="P391" s="63">
        <f t="array" ref="P391">IF(ISNA(MATCH($G391,Magento_products!$E$1:$E$1013,0))=TRUE,INDEX(Special_products!$A$1:$AL$748,MATCH($G391,Special_products!$E$1:$E$748,0),P$1),INDEX(Magento_products!$A$1:$AJ$1013,MATCH($G391,Magento_products!$E$1:$E$1013,0),P$1))</f>
        <v>524.99</v>
      </c>
      <c r="Q391" s="64"/>
      <c r="R391" s="65">
        <f t="shared" si="62"/>
        <v>524.99</v>
      </c>
      <c r="S391" s="66"/>
      <c r="T391" s="66"/>
      <c r="U391" s="66"/>
      <c r="V391" s="66"/>
      <c r="W391" s="66"/>
      <c r="X391" s="66"/>
      <c r="Y391" s="66"/>
      <c r="Z391" s="66"/>
      <c r="AA391" s="66"/>
      <c r="AB391" s="66"/>
      <c r="AC391" s="66"/>
      <c r="AD391" s="66"/>
      <c r="AE391" s="66"/>
      <c r="AF391" s="66"/>
      <c r="AG391" s="66"/>
      <c r="AH391" s="66"/>
      <c r="AI391" s="67"/>
    </row>
    <row r="392" ht="11.25" customHeight="1">
      <c r="A392" s="54" t="s">
        <v>371</v>
      </c>
      <c r="B392" s="72" t="s">
        <v>1893</v>
      </c>
      <c r="C392" s="55" t="s">
        <v>336</v>
      </c>
      <c r="D392" s="54" t="s">
        <v>1894</v>
      </c>
      <c r="E392" s="57"/>
      <c r="F392" s="60"/>
      <c r="G392" s="59">
        <v>223.0</v>
      </c>
      <c r="H392" s="60" t="str">
        <f t="array" ref="H392">IF(G392=0,0,IF(ISNA(MATCH($G392,Magento_products!$E$1:$E$1013,0))=TRUE,INDEX(Special_products!$A$1:$AL$748,MATCH($G392,Special_products!$E$1:$E$748,0),H$1),INDEX(Magento_products!$A$1:$AJ$1013,MATCH($G392,Magento_products!$E$1:$E$1013,0),H$1)))</f>
        <v>MGSSCAMO</v>
      </c>
      <c r="I392" s="60" t="str">
        <f t="array" ref="I392">IF(G392=0,D392,IF(ISNA(MATCH($G392,Magento_products!$E$1:$E$1013,0))=TRUE,INDEX(Special_products!$A$1:$AL$748,MATCH($G392,Special_products!$E$1:$E$748,0),I$1),INDEX(Magento_products!$A$1:$AJ$1013,MATCH($G392,Magento_products!$E$1:$E$1013,0),I$1)))</f>
        <v>Solid Snake Stealth Camouflage Edition</v>
      </c>
      <c r="J392" s="60" t="str">
        <f t="array" ref="J392">IF(G392=0,0,IF(ISNA(MATCH($G392,Magento_products!$E$1:$E$1013,0))=TRUE,INDEX(Special_products!$A$1:$AL$748,MATCH($G392,Special_products!$E$1:$E$748,0),J$1),INDEX(Magento_products!$A$1:$AJ$1013,MATCH($G392,Magento_products!$E$1:$E$1013,0),J$1)))</f>
        <v>MGSS</v>
      </c>
      <c r="K392" s="57" t="str">
        <f t="array" ref="K392">IF(ISNA(MATCH($J392,Group!$B$2:$B$100105,0))=TRUE,0,INDEX(Group!$A$2:$FZ$100105,MATCH($J392,Group!$B$2:$B$100105,0),K$1))</f>
        <v>Solid Snake resin</v>
      </c>
      <c r="L392" s="60"/>
      <c r="M392" s="61"/>
      <c r="N392" s="62">
        <f t="array" ref="N392">IF(ISNA(MATCH($H392,Magento_products!$B$2:$B$100105,0))=TRUE,0,INDEX(Magento_products!$A$2:$FZ$100105,MATCH($H392,Magento_products!$B$2:$B$100105,0),N$1))</f>
        <v>42990</v>
      </c>
      <c r="O392" s="62"/>
      <c r="P392" s="63">
        <f t="array" ref="P392">IF(ISNA(MATCH($G392,Magento_products!$E$1:$E$1013,0))=TRUE,INDEX(Special_products!$A$1:$AL$748,MATCH($G392,Special_products!$E$1:$E$748,0),P$1),INDEX(Magento_products!$A$1:$AJ$1013,MATCH($G392,Magento_products!$E$1:$E$1013,0),P$1))</f>
        <v>524.99</v>
      </c>
      <c r="Q392" s="64"/>
      <c r="R392" s="65">
        <f t="shared" si="62"/>
        <v>524.99</v>
      </c>
      <c r="S392" s="66"/>
      <c r="T392" s="66"/>
      <c r="U392" s="66"/>
      <c r="V392" s="66"/>
      <c r="W392" s="66"/>
      <c r="X392" s="66"/>
      <c r="Y392" s="66"/>
      <c r="Z392" s="66"/>
      <c r="AA392" s="66"/>
      <c r="AB392" s="66"/>
      <c r="AC392" s="66"/>
      <c r="AD392" s="66"/>
      <c r="AE392" s="66"/>
      <c r="AF392" s="66"/>
      <c r="AG392" s="66"/>
      <c r="AH392" s="66"/>
      <c r="AI392" s="67"/>
    </row>
    <row r="393" ht="11.25" customHeight="1">
      <c r="A393" s="54" t="s">
        <v>371</v>
      </c>
      <c r="B393" s="72" t="s">
        <v>1893</v>
      </c>
      <c r="C393" s="55" t="s">
        <v>336</v>
      </c>
      <c r="D393" s="54" t="s">
        <v>1894</v>
      </c>
      <c r="E393" s="57"/>
      <c r="F393" s="60"/>
      <c r="G393" s="59">
        <v>224.0</v>
      </c>
      <c r="H393" s="60" t="str">
        <f t="array" ref="H393">IF(G393=0,0,IF(ISNA(MATCH($G393,Magento_products!$E$1:$E$1013,0))=TRUE,INDEX(Special_products!$A$1:$AL$748,MATCH($G393,Special_products!$E$1:$E$748,0),H$1),INDEX(Magento_products!$A$1:$AJ$1013,MATCH($G393,Magento_products!$E$1:$E$1013,0),H$1)))</f>
        <v>MGSSTWIN</v>
      </c>
      <c r="I393" s="60" t="str">
        <f t="array" ref="I393">IF(G393=0,D393,IF(ISNA(MATCH($G393,Magento_products!$E$1:$E$1013,0))=TRUE,INDEX(Special_products!$A$1:$AL$748,MATCH($G393,Special_products!$E$1:$E$748,0),I$1),INDEX(Magento_products!$A$1:$AJ$1013,MATCH($G393,Magento_products!$E$1:$E$1013,0),I$1)))</f>
        <v>Solid Snake Twin Snakes Combo Edition</v>
      </c>
      <c r="J393" s="60" t="str">
        <f t="array" ref="J393">IF(G393=0,0,IF(ISNA(MATCH($G393,Magento_products!$E$1:$E$1013,0))=TRUE,INDEX(Special_products!$A$1:$AL$748,MATCH($G393,Special_products!$E$1:$E$748,0),J$1),INDEX(Magento_products!$A$1:$AJ$1013,MATCH($G393,Magento_products!$E$1:$E$1013,0),J$1)))</f>
        <v>MGSS</v>
      </c>
      <c r="K393" s="57" t="str">
        <f t="array" ref="K393">IF(ISNA(MATCH($J393,Group!$B$2:$B$100105,0))=TRUE,0,INDEX(Group!$A$2:$FZ$100105,MATCH($J393,Group!$B$2:$B$100105,0),K$1))</f>
        <v>Solid Snake resin</v>
      </c>
      <c r="L393" s="60"/>
      <c r="M393" s="61"/>
      <c r="N393" s="62">
        <f t="array" ref="N393">IF(ISNA(MATCH($H393,Magento_products!$B$2:$B$100105,0))=TRUE,0,INDEX(Magento_products!$A$2:$FZ$100105,MATCH($H393,Magento_products!$B$2:$B$100105,0),N$1))</f>
        <v>42990</v>
      </c>
      <c r="O393" s="62"/>
      <c r="P393" s="63">
        <f t="array" ref="P393">IF(ISNA(MATCH($G393,Magento_products!$E$1:$E$1013,0))=TRUE,INDEX(Special_products!$A$1:$AL$748,MATCH($G393,Special_products!$E$1:$E$748,0),P$1),INDEX(Magento_products!$A$1:$AJ$1013,MATCH($G393,Magento_products!$E$1:$E$1013,0),P$1))</f>
        <v>949.99</v>
      </c>
      <c r="Q393" s="64"/>
      <c r="R393" s="65">
        <f t="shared" si="62"/>
        <v>949.99</v>
      </c>
      <c r="S393" s="66"/>
      <c r="T393" s="66"/>
      <c r="U393" s="66"/>
      <c r="V393" s="66"/>
      <c r="W393" s="66"/>
      <c r="X393" s="66"/>
      <c r="Y393" s="66"/>
      <c r="Z393" s="66"/>
      <c r="AA393" s="66"/>
      <c r="AB393" s="66"/>
      <c r="AC393" s="66"/>
      <c r="AD393" s="66"/>
      <c r="AE393" s="66"/>
      <c r="AF393" s="66"/>
      <c r="AG393" s="66"/>
      <c r="AH393" s="66"/>
      <c r="AI393" s="67"/>
    </row>
    <row r="394" ht="11.25" customHeight="1">
      <c r="A394" s="54" t="s">
        <v>371</v>
      </c>
      <c r="B394" s="72" t="s">
        <v>1893</v>
      </c>
      <c r="C394" s="55" t="s">
        <v>336</v>
      </c>
      <c r="D394" s="54" t="s">
        <v>1894</v>
      </c>
      <c r="E394" s="57"/>
      <c r="F394" s="60"/>
      <c r="G394" s="59">
        <v>225.0</v>
      </c>
      <c r="H394" s="60" t="str">
        <f t="array" ref="H394">IF(G394=0,0,IF(ISNA(MATCH($G394,Magento_products!$E$1:$E$1013,0))=TRUE,INDEX(Special_products!$A$1:$AL$748,MATCH($G394,Special_products!$E$1:$E$748,0),H$1),INDEX(Magento_products!$A$1:$AJ$1013,MATCH($G394,Magento_products!$E$1:$E$1013,0),H$1)))</f>
        <v>MGSSCAMNEO</v>
      </c>
      <c r="I394" s="60" t="str">
        <f t="array" ref="I394">IF(G394=0,D394,IF(ISNA(MATCH($G394,Magento_products!$E$1:$E$1013,0))=TRUE,INDEX(Special_products!$A$1:$AL$748,MATCH($G394,Special_products!$E$1:$E$748,0),I$1),INDEX(Magento_products!$A$1:$AJ$1013,MATCH($G394,Magento_products!$E$1:$E$1013,0),I$1)))</f>
        <v>Solid Snake Stealth Camouflage Neon Green Edition</v>
      </c>
      <c r="J394" s="60" t="str">
        <f t="array" ref="J394">IF(G394=0,0,IF(ISNA(MATCH($G394,Magento_products!$E$1:$E$1013,0))=TRUE,INDEX(Special_products!$A$1:$AL$748,MATCH($G394,Special_products!$E$1:$E$748,0),J$1),INDEX(Magento_products!$A$1:$AJ$1013,MATCH($G394,Magento_products!$E$1:$E$1013,0),J$1)))</f>
        <v>MGSS</v>
      </c>
      <c r="K394" s="57" t="str">
        <f t="array" ref="K394">IF(ISNA(MATCH($J394,Group!$B$2:$B$100105,0))=TRUE,0,INDEX(Group!$A$2:$FZ$100105,MATCH($J394,Group!$B$2:$B$100105,0),K$1))</f>
        <v>Solid Snake resin</v>
      </c>
      <c r="L394" s="60"/>
      <c r="M394" s="61"/>
      <c r="N394" s="62">
        <f t="array" ref="N394">IF(ISNA(MATCH($H394,Magento_products!$B$2:$B$100105,0))=TRUE,0,INDEX(Magento_products!$A$2:$FZ$100105,MATCH($H394,Magento_products!$B$2:$B$100105,0),N$1))</f>
        <v>42990</v>
      </c>
      <c r="O394" s="62"/>
      <c r="P394" s="63">
        <f t="array" ref="P394">IF(ISNA(MATCH($G394,Magento_products!$E$1:$E$1013,0))=TRUE,INDEX(Special_products!$A$1:$AL$748,MATCH($G394,Special_products!$E$1:$E$748,0),P$1),INDEX(Magento_products!$A$1:$AJ$1013,MATCH($G394,Magento_products!$E$1:$E$1013,0),P$1))</f>
        <v>524.99</v>
      </c>
      <c r="Q394" s="64"/>
      <c r="R394" s="65">
        <f t="shared" si="62"/>
        <v>524.99</v>
      </c>
      <c r="S394" s="66"/>
      <c r="T394" s="66"/>
      <c r="U394" s="66"/>
      <c r="V394" s="66"/>
      <c r="W394" s="66"/>
      <c r="X394" s="66"/>
      <c r="Y394" s="66"/>
      <c r="Z394" s="66"/>
      <c r="AA394" s="66"/>
      <c r="AB394" s="66"/>
      <c r="AC394" s="66"/>
      <c r="AD394" s="66"/>
      <c r="AE394" s="66"/>
      <c r="AF394" s="66"/>
      <c r="AG394" s="66"/>
      <c r="AH394" s="66"/>
      <c r="AI394" s="67"/>
    </row>
    <row r="395" ht="11.25" customHeight="1">
      <c r="A395" s="54" t="s">
        <v>371</v>
      </c>
      <c r="B395" s="72" t="s">
        <v>1893</v>
      </c>
      <c r="C395" s="55" t="s">
        <v>336</v>
      </c>
      <c r="D395" s="54" t="s">
        <v>1894</v>
      </c>
      <c r="E395" s="57"/>
      <c r="F395" s="60"/>
      <c r="G395" s="59">
        <v>226.0</v>
      </c>
      <c r="H395" s="60" t="str">
        <f t="array" ref="H395">IF(G395=0,0,IF(ISNA(MATCH($G395,Magento_products!$E$1:$E$1013,0))=TRUE,INDEX(Special_products!$A$1:$AL$748,MATCH($G395,Special_products!$E$1:$E$748,0),H$1),INDEX(Magento_products!$A$1:$AJ$1013,MATCH($G395,Magento_products!$E$1:$E$1013,0),H$1)))</f>
        <v>MGSSTWINNEO</v>
      </c>
      <c r="I395" s="60" t="str">
        <f t="array" ref="I395">IF(G395=0,D395,IF(ISNA(MATCH($G395,Magento_products!$E$1:$E$1013,0))=TRUE,INDEX(Special_products!$A$1:$AL$748,MATCH($G395,Special_products!$E$1:$E$748,0),I$1),INDEX(Magento_products!$A$1:$AJ$1013,MATCH($G395,Magento_products!$E$1:$E$1013,0),I$1)))</f>
        <v>Solid Snake Twin Snakes Neon Green Combo Edition</v>
      </c>
      <c r="J395" s="60" t="str">
        <f t="array" ref="J395">IF(G395=0,0,IF(ISNA(MATCH($G395,Magento_products!$E$1:$E$1013,0))=TRUE,INDEX(Special_products!$A$1:$AL$748,MATCH($G395,Special_products!$E$1:$E$748,0),J$1),INDEX(Magento_products!$A$1:$AJ$1013,MATCH($G395,Magento_products!$E$1:$E$1013,0),J$1)))</f>
        <v>MGSS</v>
      </c>
      <c r="K395" s="57" t="str">
        <f t="array" ref="K395">IF(ISNA(MATCH($J395,Group!$B$2:$B$100105,0))=TRUE,0,INDEX(Group!$A$2:$FZ$100105,MATCH($J395,Group!$B$2:$B$100105,0),K$1))</f>
        <v>Solid Snake resin</v>
      </c>
      <c r="L395" s="60"/>
      <c r="M395" s="61"/>
      <c r="N395" s="62">
        <f t="array" ref="N395">IF(ISNA(MATCH($H395,Magento_products!$B$2:$B$100105,0))=TRUE,0,INDEX(Magento_products!$A$2:$FZ$100105,MATCH($H395,Magento_products!$B$2:$B$100105,0),N$1))</f>
        <v>42990</v>
      </c>
      <c r="O395" s="62"/>
      <c r="P395" s="63">
        <f t="array" ref="P395">IF(ISNA(MATCH($G395,Magento_products!$E$1:$E$1013,0))=TRUE,INDEX(Special_products!$A$1:$AL$748,MATCH($G395,Special_products!$E$1:$E$748,0),P$1),INDEX(Magento_products!$A$1:$AJ$1013,MATCH($G395,Magento_products!$E$1:$E$1013,0),P$1))</f>
        <v>949.99</v>
      </c>
      <c r="Q395" s="64"/>
      <c r="R395" s="65">
        <f t="shared" si="62"/>
        <v>949.99</v>
      </c>
      <c r="S395" s="66"/>
      <c r="T395" s="66"/>
      <c r="U395" s="66"/>
      <c r="V395" s="66"/>
      <c r="W395" s="66"/>
      <c r="X395" s="66"/>
      <c r="Y395" s="66"/>
      <c r="Z395" s="66"/>
      <c r="AA395" s="66"/>
      <c r="AB395" s="66"/>
      <c r="AC395" s="66"/>
      <c r="AD395" s="66"/>
      <c r="AE395" s="66"/>
      <c r="AF395" s="66"/>
      <c r="AG395" s="66"/>
      <c r="AH395" s="66"/>
      <c r="AI395" s="67"/>
    </row>
    <row r="396" ht="11.25" customHeight="1">
      <c r="A396" s="54" t="s">
        <v>371</v>
      </c>
      <c r="B396" s="72" t="s">
        <v>1893</v>
      </c>
      <c r="C396" s="55" t="s">
        <v>336</v>
      </c>
      <c r="D396" s="54" t="s">
        <v>1894</v>
      </c>
      <c r="E396" s="57"/>
      <c r="F396" s="60"/>
      <c r="G396" s="59">
        <v>227.0</v>
      </c>
      <c r="H396" s="60" t="str">
        <f t="array" ref="H396">IF(G396=0,0,IF(ISNA(MATCH($G396,Magento_products!$E$1:$E$1013,0))=TRUE,INDEX(Special_products!$A$1:$AL$748,MATCH($G396,Special_products!$E$1:$E$748,0),H$1),INDEX(Magento_products!$A$1:$AJ$1013,MATCH($G396,Magento_products!$E$1:$E$1013,0),H$1)))</f>
        <v>MGSSESS</v>
      </c>
      <c r="I396" s="60" t="str">
        <f t="array" ref="I396">IF(G396=0,D396,IF(ISNA(MATCH($G396,Magento_products!$E$1:$E$1013,0))=TRUE,INDEX(Special_products!$A$1:$AL$748,MATCH($G396,Special_products!$E$1:$E$748,0),I$1),INDEX(Magento_products!$A$1:$AJ$1013,MATCH($G396,Magento_products!$E$1:$E$1013,0),I$1)))</f>
        <v>Solid Snake The Essential Edition</v>
      </c>
      <c r="J396" s="60" t="str">
        <f t="array" ref="J396">IF(G396=0,0,IF(ISNA(MATCH($G396,Magento_products!$E$1:$E$1013,0))=TRUE,INDEX(Special_products!$A$1:$AL$748,MATCH($G396,Special_products!$E$1:$E$748,0),J$1),INDEX(Magento_products!$A$1:$AJ$1013,MATCH($G396,Magento_products!$E$1:$E$1013,0),J$1)))</f>
        <v>MGSS</v>
      </c>
      <c r="K396" s="57" t="str">
        <f t="array" ref="K396">IF(ISNA(MATCH($J396,Group!$B$2:$B$100105,0))=TRUE,0,INDEX(Group!$A$2:$FZ$100105,MATCH($J396,Group!$B$2:$B$100105,0),K$1))</f>
        <v>Solid Snake resin</v>
      </c>
      <c r="L396" s="60"/>
      <c r="M396" s="61"/>
      <c r="N396" s="62">
        <f t="array" ref="N396">IF(ISNA(MATCH($H396,Magento_products!$B$2:$B$100105,0))=TRUE,0,INDEX(Magento_products!$A$2:$FZ$100105,MATCH($H396,Magento_products!$B$2:$B$100105,0),N$1))</f>
        <v>42990</v>
      </c>
      <c r="O396" s="62"/>
      <c r="P396" s="63">
        <f t="array" ref="P396">IF(ISNA(MATCH($G396,Magento_products!$E$1:$E$1013,0))=TRUE,INDEX(Special_products!$A$1:$AL$748,MATCH($G396,Special_products!$E$1:$E$748,0),P$1),INDEX(Magento_products!$A$1:$AJ$1013,MATCH($G396,Magento_products!$E$1:$E$1013,0),P$1))</f>
        <v>1399.99</v>
      </c>
      <c r="Q396" s="64"/>
      <c r="R396" s="65">
        <f t="shared" si="62"/>
        <v>1399.99</v>
      </c>
      <c r="S396" s="66"/>
      <c r="T396" s="66"/>
      <c r="U396" s="66"/>
      <c r="V396" s="66"/>
      <c r="W396" s="66"/>
      <c r="X396" s="66"/>
      <c r="Y396" s="66"/>
      <c r="Z396" s="66"/>
      <c r="AA396" s="66"/>
      <c r="AB396" s="66"/>
      <c r="AC396" s="66"/>
      <c r="AD396" s="66"/>
      <c r="AE396" s="66"/>
      <c r="AF396" s="66"/>
      <c r="AG396" s="66"/>
      <c r="AH396" s="66"/>
      <c r="AI396" s="67"/>
    </row>
    <row r="397" ht="11.25" customHeight="1">
      <c r="A397" s="54" t="s">
        <v>371</v>
      </c>
      <c r="B397" s="72" t="s">
        <v>1893</v>
      </c>
      <c r="C397" s="55" t="s">
        <v>336</v>
      </c>
      <c r="D397" s="54" t="s">
        <v>1894</v>
      </c>
      <c r="E397" s="57"/>
      <c r="F397" s="60"/>
      <c r="G397" s="59">
        <v>369.0</v>
      </c>
      <c r="H397" s="60" t="str">
        <f t="array" ref="H397">IF(G397=0,0,IF(ISNA(MATCH($G397,Magento_products!$E$1:$E$1013,0))=TRUE,INDEX(Special_products!$A$1:$AL$748,MATCH($G397,Special_products!$E$1:$E$748,0),H$1),INDEX(Magento_products!$A$1:$AJ$1013,MATCH($G397,Magento_products!$E$1:$E$1013,0),H$1)))</f>
        <v>ECCC19:MGSSSSDES</v>
      </c>
      <c r="I397" s="60" t="str">
        <f t="array" ref="I397">IF(G397=0,D397,IF(ISNA(MATCH($G397,Magento_products!$E$1:$E$1013,0))=TRUE,INDEX(Special_products!$A$1:$AL$748,MATCH($G397,Special_products!$E$1:$E$748,0),I$1),INDEX(Magento_products!$A$1:$AJ$1013,MATCH($G397,Magento_products!$E$1:$E$1013,0),I$1)))</f>
        <v>Emerald City Comic Con 2019: Solid Snake SD The Essential Edition</v>
      </c>
      <c r="J397" s="60" t="str">
        <f t="array" ref="J397">IF(G397=0,0,IF(ISNA(MATCH($G397,Magento_products!$E$1:$E$1013,0))=TRUE,INDEX(Special_products!$A$1:$AL$748,MATCH($G397,Special_products!$E$1:$E$748,0),J$1),INDEX(Magento_products!$A$1:$AJ$1013,MATCH($G397,Magento_products!$E$1:$E$1013,0),J$1)))</f>
        <v>MGSSV</v>
      </c>
      <c r="K397" s="57" t="str">
        <f t="array" ref="K397">IF(ISNA(MATCH($J397,Group!$B$2:$B$100105,0))=TRUE,0,INDEX(Group!$A$2:$FZ$100105,MATCH($J397,Group!$B$2:$B$100105,0),K$1))</f>
        <v>Solid Snake SD</v>
      </c>
      <c r="L397" s="60"/>
      <c r="M397" s="61"/>
      <c r="N397" s="62" t="str">
        <f t="array" ref="N397">IF(ISNA(MATCH($H397,Magento_products!$B$2:$B$100105,0))=TRUE,0,INDEX(Magento_products!$A$2:$FZ$100105,MATCH($H397,Magento_products!$B$2:$B$100105,0),N$1))</f>
        <v/>
      </c>
      <c r="O397" s="62"/>
      <c r="P397" s="63">
        <f t="array" ref="P397">IF(ISNA(MATCH($G397,Magento_products!$E$1:$E$1013,0))=TRUE,INDEX(Special_products!$A$1:$AL$748,MATCH($G397,Special_products!$E$1:$E$748,0),P$1),INDEX(Magento_products!$A$1:$AJ$1013,MATCH($G397,Magento_products!$E$1:$E$1013,0),P$1))</f>
        <v>269.99</v>
      </c>
      <c r="Q397" s="64"/>
      <c r="R397" s="65">
        <f t="shared" si="62"/>
        <v>269.99</v>
      </c>
      <c r="S397" s="66"/>
      <c r="T397" s="66"/>
      <c r="U397" s="66"/>
      <c r="V397" s="66"/>
      <c r="W397" s="66"/>
      <c r="X397" s="66"/>
      <c r="Y397" s="66"/>
      <c r="Z397" s="66"/>
      <c r="AA397" s="66"/>
      <c r="AB397" s="66"/>
      <c r="AC397" s="66"/>
      <c r="AD397" s="66"/>
      <c r="AE397" s="66"/>
      <c r="AF397" s="66"/>
      <c r="AG397" s="66"/>
      <c r="AH397" s="66"/>
      <c r="AI397" s="67"/>
    </row>
    <row r="398" ht="11.25" customHeight="1">
      <c r="A398" s="54" t="s">
        <v>371</v>
      </c>
      <c r="B398" s="72" t="s">
        <v>1893</v>
      </c>
      <c r="C398" s="55" t="s">
        <v>336</v>
      </c>
      <c r="D398" s="54" t="s">
        <v>1894</v>
      </c>
      <c r="E398" s="57"/>
      <c r="F398" s="60"/>
      <c r="G398" s="59">
        <v>368.0</v>
      </c>
      <c r="H398" s="60" t="str">
        <f t="array" ref="H398">IF(G398=0,0,IF(ISNA(MATCH($G398,Magento_products!$E$1:$E$1013,0))=TRUE,INDEX(Special_products!$A$1:$AL$748,MATCH($G398,Special_products!$E$1:$E$748,0),H$1),INDEX(Magento_products!$A$1:$AJ$1013,MATCH($G398,Magento_products!$E$1:$E$1013,0),H$1)))</f>
        <v>ECCC19:MGSSSSDGC</v>
      </c>
      <c r="I398" s="60" t="str">
        <f t="array" ref="I398">IF(G398=0,D398,IF(ISNA(MATCH($G398,Magento_products!$E$1:$E$1013,0))=TRUE,INDEX(Special_products!$A$1:$AL$748,MATCH($G398,Special_products!$E$1:$E$748,0),I$1),INDEX(Magento_products!$A$1:$AJ$1013,MATCH($G398,Magento_products!$E$1:$E$1013,0),I$1)))</f>
        <v>Emerald City Comic Con 2019: Solid Snake SD Twin Snakes Neon Green Combo Edition</v>
      </c>
      <c r="J398" s="60" t="str">
        <f t="array" ref="J398">IF(G398=0,0,IF(ISNA(MATCH($G398,Magento_products!$E$1:$E$1013,0))=TRUE,INDEX(Special_products!$A$1:$AL$748,MATCH($G398,Special_products!$E$1:$E$748,0),J$1),INDEX(Magento_products!$A$1:$AJ$1013,MATCH($G398,Magento_products!$E$1:$E$1013,0),J$1)))</f>
        <v>MGSSV</v>
      </c>
      <c r="K398" s="57" t="str">
        <f t="array" ref="K398">IF(ISNA(MATCH($J398,Group!$B$2:$B$100105,0))=TRUE,0,INDEX(Group!$A$2:$FZ$100105,MATCH($J398,Group!$B$2:$B$100105,0),K$1))</f>
        <v>Solid Snake SD</v>
      </c>
      <c r="L398" s="60"/>
      <c r="M398" s="61"/>
      <c r="N398" s="62" t="str">
        <f t="array" ref="N398">IF(ISNA(MATCH($H398,Magento_products!$B$2:$B$100105,0))=TRUE,0,INDEX(Magento_products!$A$2:$FZ$100105,MATCH($H398,Magento_products!$B$2:$B$100105,0),N$1))</f>
        <v/>
      </c>
      <c r="O398" s="62"/>
      <c r="P398" s="63">
        <f t="array" ref="P398">IF(ISNA(MATCH($G398,Magento_products!$E$1:$E$1013,0))=TRUE,INDEX(Special_products!$A$1:$AL$748,MATCH($G398,Special_products!$E$1:$E$748,0),P$1),INDEX(Magento_products!$A$1:$AJ$1013,MATCH($G398,Magento_products!$E$1:$E$1013,0),P$1))</f>
        <v>184.99</v>
      </c>
      <c r="Q398" s="64"/>
      <c r="R398" s="65">
        <f t="shared" si="62"/>
        <v>184.99</v>
      </c>
      <c r="S398" s="66"/>
      <c r="T398" s="66"/>
      <c r="U398" s="66"/>
      <c r="V398" s="66"/>
      <c r="W398" s="66"/>
      <c r="X398" s="66"/>
      <c r="Y398" s="66"/>
      <c r="Z398" s="66"/>
      <c r="AA398" s="66"/>
      <c r="AB398" s="66"/>
      <c r="AC398" s="66"/>
      <c r="AD398" s="66"/>
      <c r="AE398" s="66"/>
      <c r="AF398" s="66"/>
      <c r="AG398" s="66"/>
      <c r="AH398" s="66"/>
      <c r="AI398" s="67"/>
    </row>
    <row r="399" ht="11.25" customHeight="1">
      <c r="A399" s="54" t="s">
        <v>371</v>
      </c>
      <c r="B399" s="72" t="s">
        <v>1893</v>
      </c>
      <c r="C399" s="55" t="s">
        <v>336</v>
      </c>
      <c r="D399" s="54" t="s">
        <v>1894</v>
      </c>
      <c r="E399" s="57"/>
      <c r="F399" s="60"/>
      <c r="G399" s="59">
        <v>367.0</v>
      </c>
      <c r="H399" s="60" t="str">
        <f t="array" ref="H399">IF(G399=0,0,IF(ISNA(MATCH($G399,Magento_products!$E$1:$E$1013,0))=TRUE,INDEX(Special_products!$A$1:$AL$748,MATCH($G399,Special_products!$E$1:$E$748,0),H$1),INDEX(Magento_products!$A$1:$AJ$1013,MATCH($G399,Magento_products!$E$1:$E$1013,0),H$1)))</f>
        <v>ECCC19:MGSSSSDCO</v>
      </c>
      <c r="I399" s="60" t="str">
        <f t="array" ref="I399">IF(G399=0,D399,IF(ISNA(MATCH($G399,Magento_products!$E$1:$E$1013,0))=TRUE,INDEX(Special_products!$A$1:$AL$748,MATCH($G399,Special_products!$E$1:$E$748,0),I$1),INDEX(Magento_products!$A$1:$AJ$1013,MATCH($G399,Magento_products!$E$1:$E$1013,0),I$1)))</f>
        <v>Emerald City Comic Con 2019: Solid Snake SD Twin Snakes Combo Edition</v>
      </c>
      <c r="J399" s="60" t="str">
        <f t="array" ref="J399">IF(G399=0,0,IF(ISNA(MATCH($G399,Magento_products!$E$1:$E$1013,0))=TRUE,INDEX(Special_products!$A$1:$AL$748,MATCH($G399,Special_products!$E$1:$E$748,0),J$1),INDEX(Magento_products!$A$1:$AJ$1013,MATCH($G399,Magento_products!$E$1:$E$1013,0),J$1)))</f>
        <v>MGSSV</v>
      </c>
      <c r="K399" s="57" t="str">
        <f t="array" ref="K399">IF(ISNA(MATCH($J399,Group!$B$2:$B$100105,0))=TRUE,0,INDEX(Group!$A$2:$FZ$100105,MATCH($J399,Group!$B$2:$B$100105,0),K$1))</f>
        <v>Solid Snake SD</v>
      </c>
      <c r="L399" s="60"/>
      <c r="M399" s="61"/>
      <c r="N399" s="62" t="str">
        <f t="array" ref="N399">IF(ISNA(MATCH($H399,Magento_products!$B$2:$B$100105,0))=TRUE,0,INDEX(Magento_products!$A$2:$FZ$100105,MATCH($H399,Magento_products!$B$2:$B$100105,0),N$1))</f>
        <v/>
      </c>
      <c r="O399" s="62"/>
      <c r="P399" s="63">
        <f t="array" ref="P399">IF(ISNA(MATCH($G399,Magento_products!$E$1:$E$1013,0))=TRUE,INDEX(Special_products!$A$1:$AL$748,MATCH($G399,Special_products!$E$1:$E$748,0),P$1),INDEX(Magento_products!$A$1:$AJ$1013,MATCH($G399,Magento_products!$E$1:$E$1013,0),P$1))</f>
        <v>184.99</v>
      </c>
      <c r="Q399" s="64"/>
      <c r="R399" s="65">
        <f t="shared" si="62"/>
        <v>184.99</v>
      </c>
      <c r="S399" s="66"/>
      <c r="T399" s="66"/>
      <c r="U399" s="66"/>
      <c r="V399" s="66"/>
      <c r="W399" s="66"/>
      <c r="X399" s="66"/>
      <c r="Y399" s="66"/>
      <c r="Z399" s="66"/>
      <c r="AA399" s="66"/>
      <c r="AB399" s="66"/>
      <c r="AC399" s="66"/>
      <c r="AD399" s="66"/>
      <c r="AE399" s="66"/>
      <c r="AF399" s="66"/>
      <c r="AG399" s="66"/>
      <c r="AH399" s="66"/>
      <c r="AI399" s="67"/>
    </row>
    <row r="400" ht="11.25" customHeight="1">
      <c r="A400" s="54" t="s">
        <v>371</v>
      </c>
      <c r="B400" s="72" t="s">
        <v>1893</v>
      </c>
      <c r="C400" s="55" t="s">
        <v>336</v>
      </c>
      <c r="D400" s="54" t="s">
        <v>1894</v>
      </c>
      <c r="E400" s="57"/>
      <c r="F400" s="60"/>
      <c r="G400" s="59">
        <v>366.0</v>
      </c>
      <c r="H400" s="60" t="str">
        <f t="array" ref="H400">IF(G400=0,0,IF(ISNA(MATCH($G400,Magento_products!$E$1:$E$1013,0))=TRUE,INDEX(Special_products!$A$1:$AL$748,MATCH($G400,Special_products!$E$1:$E$748,0),H$1),INDEX(Magento_products!$A$1:$AJ$1013,MATCH($G400,Magento_products!$E$1:$E$1013,0),H$1)))</f>
        <v>ECCC19:MGSSSSDNG</v>
      </c>
      <c r="I400" s="60" t="str">
        <f t="array" ref="I400">IF(G400=0,D400,IF(ISNA(MATCH($G400,Magento_products!$E$1:$E$1013,0))=TRUE,INDEX(Special_products!$A$1:$AL$748,MATCH($G400,Special_products!$E$1:$E$748,0),I$1),INDEX(Magento_products!$A$1:$AJ$1013,MATCH($G400,Magento_products!$E$1:$E$1013,0),I$1)))</f>
        <v>Emerald City Comic Con 2019: Solid Snake SD Stealth Camouflage Neon Green Edition</v>
      </c>
      <c r="J400" s="60" t="str">
        <f t="array" ref="J400">IF(G400=0,0,IF(ISNA(MATCH($G400,Magento_products!$E$1:$E$1013,0))=TRUE,INDEX(Special_products!$A$1:$AL$748,MATCH($G400,Special_products!$E$1:$E$748,0),J$1),INDEX(Magento_products!$A$1:$AJ$1013,MATCH($G400,Magento_products!$E$1:$E$1013,0),J$1)))</f>
        <v>MGSSV</v>
      </c>
      <c r="K400" s="57" t="str">
        <f t="array" ref="K400">IF(ISNA(MATCH($J400,Group!$B$2:$B$100105,0))=TRUE,0,INDEX(Group!$A$2:$FZ$100105,MATCH($J400,Group!$B$2:$B$100105,0),K$1))</f>
        <v>Solid Snake SD</v>
      </c>
      <c r="L400" s="60"/>
      <c r="M400" s="61"/>
      <c r="N400" s="62" t="str">
        <f t="array" ref="N400">IF(ISNA(MATCH($H400,Magento_products!$B$2:$B$100105,0))=TRUE,0,INDEX(Magento_products!$A$2:$FZ$100105,MATCH($H400,Magento_products!$B$2:$B$100105,0),N$1))</f>
        <v/>
      </c>
      <c r="O400" s="62"/>
      <c r="P400" s="63">
        <f t="array" ref="P400">IF(ISNA(MATCH($G400,Magento_products!$E$1:$E$1013,0))=TRUE,INDEX(Special_products!$A$1:$AL$748,MATCH($G400,Special_products!$E$1:$E$748,0),P$1),INDEX(Magento_products!$A$1:$AJ$1013,MATCH($G400,Magento_products!$E$1:$E$1013,0),P$1))</f>
        <v>99.99</v>
      </c>
      <c r="Q400" s="64"/>
      <c r="R400" s="65">
        <f t="shared" si="62"/>
        <v>99.99</v>
      </c>
      <c r="S400" s="66"/>
      <c r="T400" s="66"/>
      <c r="U400" s="66"/>
      <c r="V400" s="66"/>
      <c r="W400" s="66"/>
      <c r="X400" s="66"/>
      <c r="Y400" s="66"/>
      <c r="Z400" s="66"/>
      <c r="AA400" s="66"/>
      <c r="AB400" s="66"/>
      <c r="AC400" s="66"/>
      <c r="AD400" s="66"/>
      <c r="AE400" s="66"/>
      <c r="AF400" s="66"/>
      <c r="AG400" s="66"/>
      <c r="AH400" s="66"/>
      <c r="AI400" s="67"/>
    </row>
    <row r="401" ht="11.25" customHeight="1">
      <c r="A401" s="54" t="s">
        <v>371</v>
      </c>
      <c r="B401" s="72" t="s">
        <v>1893</v>
      </c>
      <c r="C401" s="55" t="s">
        <v>336</v>
      </c>
      <c r="D401" s="54" t="s">
        <v>1894</v>
      </c>
      <c r="E401" s="57"/>
      <c r="F401" s="60"/>
      <c r="G401" s="59">
        <v>365.0</v>
      </c>
      <c r="H401" s="60" t="str">
        <f t="array" ref="H401">IF(G401=0,0,IF(ISNA(MATCH($G401,Magento_products!$E$1:$E$1013,0))=TRUE,INDEX(Special_products!$A$1:$AL$748,MATCH($G401,Special_products!$E$1:$E$748,0),H$1),INDEX(Magento_products!$A$1:$AJ$1013,MATCH($G401,Magento_products!$E$1:$E$1013,0),H$1)))</f>
        <v>ECCC19:MGSSSSDSC</v>
      </c>
      <c r="I401" s="60" t="str">
        <f t="array" ref="I401">IF(G401=0,D401,IF(ISNA(MATCH($G401,Magento_products!$E$1:$E$1013,0))=TRUE,INDEX(Special_products!$A$1:$AL$748,MATCH($G401,Special_products!$E$1:$E$748,0),I$1),INDEX(Magento_products!$A$1:$AJ$1013,MATCH($G401,Magento_products!$E$1:$E$1013,0),I$1)))</f>
        <v>Emerald City Comic Con 2019: Solid Snake SD Stealth Camouflage Edition</v>
      </c>
      <c r="J401" s="60" t="str">
        <f t="array" ref="J401">IF(G401=0,0,IF(ISNA(MATCH($G401,Magento_products!$E$1:$E$1013,0))=TRUE,INDEX(Special_products!$A$1:$AL$748,MATCH($G401,Special_products!$E$1:$E$748,0),J$1),INDEX(Magento_products!$A$1:$AJ$1013,MATCH($G401,Magento_products!$E$1:$E$1013,0),J$1)))</f>
        <v>MGSSV</v>
      </c>
      <c r="K401" s="57" t="str">
        <f t="array" ref="K401">IF(ISNA(MATCH($J401,Group!$B$2:$B$100105,0))=TRUE,0,INDEX(Group!$A$2:$FZ$100105,MATCH($J401,Group!$B$2:$B$100105,0),K$1))</f>
        <v>Solid Snake SD</v>
      </c>
      <c r="L401" s="60"/>
      <c r="M401" s="61"/>
      <c r="N401" s="62" t="str">
        <f t="array" ref="N401">IF(ISNA(MATCH($H401,Magento_products!$B$2:$B$100105,0))=TRUE,0,INDEX(Magento_products!$A$2:$FZ$100105,MATCH($H401,Magento_products!$B$2:$B$100105,0),N$1))</f>
        <v/>
      </c>
      <c r="O401" s="62"/>
      <c r="P401" s="63">
        <f t="array" ref="P401">IF(ISNA(MATCH($G401,Magento_products!$E$1:$E$1013,0))=TRUE,INDEX(Special_products!$A$1:$AL$748,MATCH($G401,Special_products!$E$1:$E$748,0),P$1),INDEX(Magento_products!$A$1:$AJ$1013,MATCH($G401,Magento_products!$E$1:$E$1013,0),P$1))</f>
        <v>99.99</v>
      </c>
      <c r="Q401" s="64"/>
      <c r="R401" s="65">
        <f t="shared" si="62"/>
        <v>99.99</v>
      </c>
      <c r="S401" s="66"/>
      <c r="T401" s="66"/>
      <c r="U401" s="66"/>
      <c r="V401" s="66"/>
      <c r="W401" s="66"/>
      <c r="X401" s="66"/>
      <c r="Y401" s="66"/>
      <c r="Z401" s="66"/>
      <c r="AA401" s="66"/>
      <c r="AB401" s="66"/>
      <c r="AC401" s="66"/>
      <c r="AD401" s="66"/>
      <c r="AE401" s="66"/>
      <c r="AF401" s="66"/>
      <c r="AG401" s="66"/>
      <c r="AH401" s="66"/>
      <c r="AI401" s="67"/>
    </row>
    <row r="402" ht="11.25" customHeight="1">
      <c r="A402" s="54" t="s">
        <v>371</v>
      </c>
      <c r="B402" s="72" t="s">
        <v>1893</v>
      </c>
      <c r="C402" s="55" t="s">
        <v>336</v>
      </c>
      <c r="D402" s="54" t="s">
        <v>1894</v>
      </c>
      <c r="E402" s="57"/>
      <c r="F402" s="60"/>
      <c r="G402" s="59">
        <v>364.0</v>
      </c>
      <c r="H402" s="60" t="str">
        <f t="array" ref="H402">IF(G402=0,0,IF(ISNA(MATCH($G402,Magento_products!$E$1:$E$1013,0))=TRUE,INDEX(Special_products!$A$1:$AL$748,MATCH($G402,Special_products!$E$1:$E$748,0),H$1),INDEX(Magento_products!$A$1:$AJ$1013,MATCH($G402,Magento_products!$E$1:$E$1013,0),H$1)))</f>
        <v>ECCC19:MGSSSSDEX</v>
      </c>
      <c r="I402" s="60" t="str">
        <f t="array" ref="I402">IF(G402=0,D402,IF(ISNA(MATCH($G402,Magento_products!$E$1:$E$1013,0))=TRUE,INDEX(Special_products!$A$1:$AL$748,MATCH($G402,Special_products!$E$1:$E$748,0),I$1),INDEX(Magento_products!$A$1:$AJ$1013,MATCH($G402,Magento_products!$E$1:$E$1013,0),I$1)))</f>
        <v>Emerald City Comic Con 2019: Solid Snake SD (Exclusive)</v>
      </c>
      <c r="J402" s="60" t="str">
        <f t="array" ref="J402">IF(G402=0,0,IF(ISNA(MATCH($G402,Magento_products!$E$1:$E$1013,0))=TRUE,INDEX(Special_products!$A$1:$AL$748,MATCH($G402,Special_products!$E$1:$E$748,0),J$1),INDEX(Magento_products!$A$1:$AJ$1013,MATCH($G402,Magento_products!$E$1:$E$1013,0),J$1)))</f>
        <v>MGSSV</v>
      </c>
      <c r="K402" s="57" t="str">
        <f t="array" ref="K402">IF(ISNA(MATCH($J402,Group!$B$2:$B$100105,0))=TRUE,0,INDEX(Group!$A$2:$FZ$100105,MATCH($J402,Group!$B$2:$B$100105,0),K$1))</f>
        <v>Solid Snake SD</v>
      </c>
      <c r="L402" s="60"/>
      <c r="M402" s="61"/>
      <c r="N402" s="62" t="str">
        <f t="array" ref="N402">IF(ISNA(MATCH($H402,Magento_products!$B$2:$B$100105,0))=TRUE,0,INDEX(Magento_products!$A$2:$FZ$100105,MATCH($H402,Magento_products!$B$2:$B$100105,0),N$1))</f>
        <v/>
      </c>
      <c r="O402" s="62"/>
      <c r="P402" s="63">
        <f t="array" ref="P402">IF(ISNA(MATCH($G402,Magento_products!$E$1:$E$1013,0))=TRUE,INDEX(Special_products!$A$1:$AL$748,MATCH($G402,Special_products!$E$1:$E$748,0),P$1),INDEX(Magento_products!$A$1:$AJ$1013,MATCH($G402,Magento_products!$E$1:$E$1013,0),P$1))</f>
        <v>99.99</v>
      </c>
      <c r="Q402" s="64"/>
      <c r="R402" s="65">
        <f t="shared" si="62"/>
        <v>99.99</v>
      </c>
      <c r="S402" s="66"/>
      <c r="T402" s="66"/>
      <c r="U402" s="66"/>
      <c r="V402" s="66"/>
      <c r="W402" s="66"/>
      <c r="X402" s="66"/>
      <c r="Y402" s="66"/>
      <c r="Z402" s="66"/>
      <c r="AA402" s="66"/>
      <c r="AB402" s="66"/>
      <c r="AC402" s="66"/>
      <c r="AD402" s="66"/>
      <c r="AE402" s="66"/>
      <c r="AF402" s="66"/>
      <c r="AG402" s="66"/>
      <c r="AH402" s="66"/>
      <c r="AI402" s="67"/>
    </row>
    <row r="403" ht="11.25" customHeight="1">
      <c r="A403" s="54"/>
      <c r="B403" s="72"/>
      <c r="C403" s="55"/>
      <c r="D403" s="54"/>
      <c r="E403" s="57"/>
      <c r="F403" s="60"/>
      <c r="G403" s="59"/>
      <c r="H403" s="60"/>
      <c r="I403" s="60"/>
      <c r="J403" s="60"/>
      <c r="K403" s="57"/>
      <c r="L403" s="60"/>
      <c r="M403" s="61"/>
      <c r="N403" s="62"/>
      <c r="O403" s="62"/>
      <c r="P403" s="63"/>
      <c r="Q403" s="64"/>
      <c r="R403" s="65"/>
      <c r="S403" s="66"/>
      <c r="T403" s="66"/>
      <c r="U403" s="66"/>
      <c r="V403" s="66"/>
      <c r="W403" s="66"/>
      <c r="X403" s="66"/>
      <c r="Y403" s="66"/>
      <c r="Z403" s="66"/>
      <c r="AA403" s="66"/>
      <c r="AB403" s="66"/>
      <c r="AC403" s="66"/>
      <c r="AD403" s="66"/>
      <c r="AE403" s="66"/>
      <c r="AF403" s="66"/>
      <c r="AG403" s="66"/>
      <c r="AH403" s="66"/>
      <c r="AI403" s="67"/>
    </row>
    <row r="404" ht="11.25" customHeight="1">
      <c r="A404" s="54" t="s">
        <v>371</v>
      </c>
      <c r="B404" s="72" t="s">
        <v>1893</v>
      </c>
      <c r="C404" s="55" t="s">
        <v>336</v>
      </c>
      <c r="D404" s="54" t="s">
        <v>1895</v>
      </c>
      <c r="E404" s="57"/>
      <c r="F404" s="60"/>
      <c r="G404" s="59">
        <v>278.0</v>
      </c>
      <c r="H404" s="60" t="str">
        <f t="array" ref="H404">IF(G404=0,0,IF(ISNA(MATCH($G404,Magento_products!$E$1:$E$1013,0))=TRUE,INDEX(Special_products!$A$1:$AL$748,MATCH($G404,Special_products!$E$1:$E$748,0),H$1),INDEX(Magento_products!$A$1:$AJ$1013,MATCH($G404,Magento_products!$E$1:$E$1013,0),H$1)))</f>
        <v>MGSPMCOM</v>
      </c>
      <c r="I404" s="60" t="str">
        <f t="array" ref="I404">IF(G404=0,D404,IF(ISNA(MATCH($G404,Magento_products!$E$1:$E$1013,0))=TRUE,INDEX(Special_products!$A$1:$AL$748,MATCH($G404,Special_products!$E$1:$E$748,0),I$1),INDEX(Magento_products!$A$1:$AJ$1013,MATCH($G404,Magento_products!$E$1:$E$1013,0),I$1)))</f>
        <v>Psycho Mantis (Combo Edition)</v>
      </c>
      <c r="J404" s="60" t="str">
        <f t="array" ref="J404">IF(G404=0,0,IF(ISNA(MATCH($G404,Magento_products!$E$1:$E$1013,0))=TRUE,INDEX(Special_products!$A$1:$AL$748,MATCH($G404,Special_products!$E$1:$E$748,0),J$1),INDEX(Magento_products!$A$1:$AJ$1013,MATCH($G404,Magento_products!$E$1:$E$1013,0),J$1)))</f>
        <v>MGPMR</v>
      </c>
      <c r="K404" s="57" t="str">
        <f t="array" ref="K404">IF(ISNA(MATCH($J404,Group!$B$2:$B$100105,0))=TRUE,0,INDEX(Group!$A$2:$FZ$100105,MATCH($J404,Group!$B$2:$B$100105,0),K$1))</f>
        <v>Psycho Mantis resin</v>
      </c>
      <c r="L404" s="60"/>
      <c r="M404" s="61"/>
      <c r="N404" s="62">
        <f t="array" ref="N404">IF(ISNA(MATCH($H404,Magento_products!$B$2:$B$100105,0))=TRUE,0,INDEX(Magento_products!$A$2:$FZ$100105,MATCH($H404,Magento_products!$B$2:$B$100105,0),N$1))</f>
        <v>43329</v>
      </c>
      <c r="O404" s="62"/>
      <c r="P404" s="63">
        <f t="array" ref="P404">IF(ISNA(MATCH($G404,Magento_products!$E$1:$E$1013,0))=TRUE,INDEX(Special_products!$A$1:$AL$748,MATCH($G404,Special_products!$E$1:$E$748,0),P$1),INDEX(Magento_products!$A$1:$AJ$1013,MATCH($G404,Magento_products!$E$1:$E$1013,0),P$1))</f>
        <v>949.99</v>
      </c>
      <c r="Q404" s="64"/>
      <c r="R404" s="65">
        <f t="shared" ref="R404:R407" si="63">IF(P404&gt;0,P404,Q404)</f>
        <v>949.99</v>
      </c>
      <c r="S404" s="66"/>
      <c r="T404" s="66"/>
      <c r="U404" s="66"/>
      <c r="V404" s="66"/>
      <c r="W404" s="66"/>
      <c r="X404" s="66"/>
      <c r="Y404" s="66"/>
      <c r="Z404" s="66"/>
      <c r="AA404" s="66"/>
      <c r="AB404" s="66"/>
      <c r="AC404" s="66"/>
      <c r="AD404" s="66"/>
      <c r="AE404" s="66"/>
      <c r="AF404" s="66"/>
      <c r="AG404" s="66"/>
      <c r="AH404" s="66"/>
      <c r="AI404" s="67"/>
    </row>
    <row r="405" ht="11.25" customHeight="1">
      <c r="A405" s="54" t="s">
        <v>371</v>
      </c>
      <c r="B405" s="72" t="s">
        <v>1893</v>
      </c>
      <c r="C405" s="55" t="s">
        <v>336</v>
      </c>
      <c r="D405" s="54" t="s">
        <v>1895</v>
      </c>
      <c r="E405" s="57"/>
      <c r="F405" s="60"/>
      <c r="G405" s="59">
        <v>277.0</v>
      </c>
      <c r="H405" s="60" t="str">
        <f t="array" ref="H405">IF(G405=0,0,IF(ISNA(MATCH($G405,Magento_products!$E$1:$E$1013,0))=TRUE,INDEX(Special_products!$A$1:$AL$748,MATCH($G405,Special_products!$E$1:$E$748,0),H$1),INDEX(Magento_products!$A$1:$AJ$1013,MATCH($G405,Magento_products!$E$1:$E$1013,0),H$1)))</f>
        <v>MGSPMOPTIC</v>
      </c>
      <c r="I405" s="60" t="str">
        <f t="array" ref="I405">IF(G405=0,D405,IF(ISNA(MATCH($G405,Magento_products!$E$1:$E$1013,0))=TRUE,INDEX(Special_products!$A$1:$AL$748,MATCH($G405,Special_products!$E$1:$E$748,0),I$1),INDEX(Magento_products!$A$1:$AJ$1013,MATCH($G405,Magento_products!$E$1:$E$1013,0),I$1)))</f>
        <v>Psycho Mantis (Optic Camouflage Edition)</v>
      </c>
      <c r="J405" s="60" t="str">
        <f t="array" ref="J405">IF(G405=0,0,IF(ISNA(MATCH($G405,Magento_products!$E$1:$E$1013,0))=TRUE,INDEX(Special_products!$A$1:$AL$748,MATCH($G405,Special_products!$E$1:$E$748,0),J$1),INDEX(Magento_products!$A$1:$AJ$1013,MATCH($G405,Magento_products!$E$1:$E$1013,0),J$1)))</f>
        <v>MGPMR</v>
      </c>
      <c r="K405" s="57" t="str">
        <f t="array" ref="K405">IF(ISNA(MATCH($J405,Group!$B$2:$B$100105,0))=TRUE,0,INDEX(Group!$A$2:$FZ$100105,MATCH($J405,Group!$B$2:$B$100105,0),K$1))</f>
        <v>Psycho Mantis resin</v>
      </c>
      <c r="L405" s="60"/>
      <c r="M405" s="61"/>
      <c r="N405" s="62">
        <f t="array" ref="N405">IF(ISNA(MATCH($H405,Magento_products!$B$2:$B$100105,0))=TRUE,0,INDEX(Magento_products!$A$2:$FZ$100105,MATCH($H405,Magento_products!$B$2:$B$100105,0),N$1))</f>
        <v>43329</v>
      </c>
      <c r="O405" s="62"/>
      <c r="P405" s="63">
        <f t="array" ref="P405">IF(ISNA(MATCH($G405,Magento_products!$E$1:$E$1013,0))=TRUE,INDEX(Special_products!$A$1:$AL$748,MATCH($G405,Special_products!$E$1:$E$748,0),P$1),INDEX(Magento_products!$A$1:$AJ$1013,MATCH($G405,Magento_products!$E$1:$E$1013,0),P$1))</f>
        <v>524.99</v>
      </c>
      <c r="Q405" s="64"/>
      <c r="R405" s="65">
        <f t="shared" si="63"/>
        <v>524.99</v>
      </c>
      <c r="S405" s="66"/>
      <c r="T405" s="66"/>
      <c r="U405" s="66"/>
      <c r="V405" s="66"/>
      <c r="W405" s="66"/>
      <c r="X405" s="66"/>
      <c r="Y405" s="66"/>
      <c r="Z405" s="66"/>
      <c r="AA405" s="66"/>
      <c r="AB405" s="66"/>
      <c r="AC405" s="66"/>
      <c r="AD405" s="66"/>
      <c r="AE405" s="66"/>
      <c r="AF405" s="66"/>
      <c r="AG405" s="66"/>
      <c r="AH405" s="66"/>
      <c r="AI405" s="67"/>
    </row>
    <row r="406" ht="11.25" customHeight="1">
      <c r="A406" s="54" t="s">
        <v>371</v>
      </c>
      <c r="B406" s="72" t="s">
        <v>1893</v>
      </c>
      <c r="C406" s="55" t="s">
        <v>336</v>
      </c>
      <c r="D406" s="54" t="s">
        <v>1895</v>
      </c>
      <c r="E406" s="57"/>
      <c r="F406" s="60"/>
      <c r="G406" s="59">
        <v>276.0</v>
      </c>
      <c r="H406" s="60" t="str">
        <f t="array" ref="H406">IF(G406=0,0,IF(ISNA(MATCH($G406,Magento_products!$E$1:$E$1013,0))=TRUE,INDEX(Special_products!$A$1:$AL$748,MATCH($G406,Special_products!$E$1:$E$748,0),H$1),INDEX(Magento_products!$A$1:$AJ$1013,MATCH($G406,Magento_products!$E$1:$E$1013,0),H$1)))</f>
        <v>MGSPMEX</v>
      </c>
      <c r="I406" s="60" t="str">
        <f t="array" ref="I406">IF(G406=0,D406,IF(ISNA(MATCH($G406,Magento_products!$E$1:$E$1013,0))=TRUE,INDEX(Special_products!$A$1:$AL$748,MATCH($G406,Special_products!$E$1:$E$748,0),I$1),INDEX(Magento_products!$A$1:$AJ$1013,MATCH($G406,Magento_products!$E$1:$E$1013,0),I$1)))</f>
        <v>Psycho Mantis (Exclusive)</v>
      </c>
      <c r="J406" s="60" t="str">
        <f t="array" ref="J406">IF(G406=0,0,IF(ISNA(MATCH($G406,Magento_products!$E$1:$E$1013,0))=TRUE,INDEX(Special_products!$A$1:$AL$748,MATCH($G406,Special_products!$E$1:$E$748,0),J$1),INDEX(Magento_products!$A$1:$AJ$1013,MATCH($G406,Magento_products!$E$1:$E$1013,0),J$1)))</f>
        <v>MGPMR</v>
      </c>
      <c r="K406" s="57" t="str">
        <f t="array" ref="K406">IF(ISNA(MATCH($J406,Group!$B$2:$B$100105,0))=TRUE,0,INDEX(Group!$A$2:$FZ$100105,MATCH($J406,Group!$B$2:$B$100105,0),K$1))</f>
        <v>Psycho Mantis resin</v>
      </c>
      <c r="L406" s="60"/>
      <c r="M406" s="61"/>
      <c r="N406" s="62">
        <f t="array" ref="N406">IF(ISNA(MATCH($H406,Magento_products!$B$2:$B$100105,0))=TRUE,0,INDEX(Magento_products!$A$2:$FZ$100105,MATCH($H406,Magento_products!$B$2:$B$100105,0),N$1))</f>
        <v>43329</v>
      </c>
      <c r="O406" s="62"/>
      <c r="P406" s="63">
        <f t="array" ref="P406">IF(ISNA(MATCH($G406,Magento_products!$E$1:$E$1013,0))=TRUE,INDEX(Special_products!$A$1:$AL$748,MATCH($G406,Special_products!$E$1:$E$748,0),P$1),INDEX(Magento_products!$A$1:$AJ$1013,MATCH($G406,Magento_products!$E$1:$E$1013,0),P$1))</f>
        <v>524.99</v>
      </c>
      <c r="Q406" s="64"/>
      <c r="R406" s="65">
        <f t="shared" si="63"/>
        <v>524.99</v>
      </c>
      <c r="S406" s="66"/>
      <c r="T406" s="66"/>
      <c r="U406" s="66"/>
      <c r="V406" s="66"/>
      <c r="W406" s="66"/>
      <c r="X406" s="66"/>
      <c r="Y406" s="66"/>
      <c r="Z406" s="66"/>
      <c r="AA406" s="66"/>
      <c r="AB406" s="66"/>
      <c r="AC406" s="66"/>
      <c r="AD406" s="66"/>
      <c r="AE406" s="66"/>
      <c r="AF406" s="66"/>
      <c r="AG406" s="66"/>
      <c r="AH406" s="66"/>
      <c r="AI406" s="67"/>
    </row>
    <row r="407" ht="11.25" customHeight="1">
      <c r="A407" s="54" t="s">
        <v>371</v>
      </c>
      <c r="B407" s="72" t="s">
        <v>1893</v>
      </c>
      <c r="C407" s="55" t="s">
        <v>336</v>
      </c>
      <c r="D407" s="54" t="s">
        <v>1895</v>
      </c>
      <c r="E407" s="57"/>
      <c r="F407" s="60"/>
      <c r="G407" s="59">
        <v>275.0</v>
      </c>
      <c r="H407" s="60" t="str">
        <f t="array" ref="H407">IF(G407=0,0,IF(ISNA(MATCH($G407,Magento_products!$E$1:$E$1013,0))=TRUE,INDEX(Special_products!$A$1:$AL$748,MATCH($G407,Special_products!$E$1:$E$748,0),H$1),INDEX(Magento_products!$A$1:$AJ$1013,MATCH($G407,Magento_products!$E$1:$E$1013,0),H$1)))</f>
        <v>MGSPMREG</v>
      </c>
      <c r="I407" s="60" t="str">
        <f t="array" ref="I407">IF(G407=0,D407,IF(ISNA(MATCH($G407,Magento_products!$E$1:$E$1013,0))=TRUE,INDEX(Special_products!$A$1:$AL$748,MATCH($G407,Special_products!$E$1:$E$748,0),I$1),INDEX(Magento_products!$A$1:$AJ$1013,MATCH($G407,Magento_products!$E$1:$E$1013,0),I$1)))</f>
        <v>Psycho Mantis (Regular)</v>
      </c>
      <c r="J407" s="60" t="str">
        <f t="array" ref="J407">IF(G407=0,0,IF(ISNA(MATCH($G407,Magento_products!$E$1:$E$1013,0))=TRUE,INDEX(Special_products!$A$1:$AL$748,MATCH($G407,Special_products!$E$1:$E$748,0),J$1),INDEX(Magento_products!$A$1:$AJ$1013,MATCH($G407,Magento_products!$E$1:$E$1013,0),J$1)))</f>
        <v>MGPMR</v>
      </c>
      <c r="K407" s="57" t="str">
        <f t="array" ref="K407">IF(ISNA(MATCH($J407,Group!$B$2:$B$100105,0))=TRUE,0,INDEX(Group!$A$2:$FZ$100105,MATCH($J407,Group!$B$2:$B$100105,0),K$1))</f>
        <v>Psycho Mantis resin</v>
      </c>
      <c r="L407" s="60"/>
      <c r="M407" s="61"/>
      <c r="N407" s="62">
        <f t="array" ref="N407">IF(ISNA(MATCH($H407,Magento_products!$B$2:$B$100105,0))=TRUE,0,INDEX(Magento_products!$A$2:$FZ$100105,MATCH($H407,Magento_products!$B$2:$B$100105,0),N$1))</f>
        <v>43329</v>
      </c>
      <c r="O407" s="62"/>
      <c r="P407" s="63">
        <f t="array" ref="P407">IF(ISNA(MATCH($G407,Magento_products!$E$1:$E$1013,0))=TRUE,INDEX(Special_products!$A$1:$AL$748,MATCH($G407,Special_products!$E$1:$E$748,0),P$1),INDEX(Magento_products!$A$1:$AJ$1013,MATCH($G407,Magento_products!$E$1:$E$1013,0),P$1))</f>
        <v>524.99</v>
      </c>
      <c r="Q407" s="64"/>
      <c r="R407" s="65">
        <f t="shared" si="63"/>
        <v>524.99</v>
      </c>
      <c r="S407" s="66"/>
      <c r="T407" s="66"/>
      <c r="U407" s="66"/>
      <c r="V407" s="66"/>
      <c r="W407" s="66"/>
      <c r="X407" s="66"/>
      <c r="Y407" s="66"/>
      <c r="Z407" s="66"/>
      <c r="AA407" s="66"/>
      <c r="AB407" s="66"/>
      <c r="AC407" s="66"/>
      <c r="AD407" s="66"/>
      <c r="AE407" s="66"/>
      <c r="AF407" s="66"/>
      <c r="AG407" s="66"/>
      <c r="AH407" s="66"/>
      <c r="AI407" s="67"/>
    </row>
    <row r="408" ht="11.25" customHeight="1">
      <c r="A408" s="54"/>
      <c r="B408" s="72"/>
      <c r="C408" s="55"/>
      <c r="D408" s="54"/>
      <c r="E408" s="57"/>
      <c r="F408" s="60"/>
      <c r="G408" s="59"/>
      <c r="H408" s="60"/>
      <c r="I408" s="60"/>
      <c r="J408" s="60"/>
      <c r="K408" s="57"/>
      <c r="L408" s="60"/>
      <c r="M408" s="61"/>
      <c r="N408" s="62"/>
      <c r="O408" s="62"/>
      <c r="P408" s="63"/>
      <c r="Q408" s="64"/>
      <c r="R408" s="65"/>
      <c r="S408" s="66"/>
      <c r="T408" s="66"/>
      <c r="U408" s="66"/>
      <c r="V408" s="66"/>
      <c r="W408" s="66"/>
      <c r="X408" s="66"/>
      <c r="Y408" s="66"/>
      <c r="Z408" s="66"/>
      <c r="AA408" s="66"/>
      <c r="AB408" s="66"/>
      <c r="AC408" s="66"/>
      <c r="AD408" s="66"/>
      <c r="AE408" s="66"/>
      <c r="AF408" s="66"/>
      <c r="AG408" s="66"/>
      <c r="AH408" s="66"/>
      <c r="AI408" s="67"/>
    </row>
    <row r="409" ht="11.25" customHeight="1">
      <c r="A409" s="54" t="s">
        <v>371</v>
      </c>
      <c r="B409" s="72" t="s">
        <v>1893</v>
      </c>
      <c r="C409" s="55" t="s">
        <v>336</v>
      </c>
      <c r="D409" s="54" t="s">
        <v>1896</v>
      </c>
      <c r="E409" s="57"/>
      <c r="F409" s="60"/>
      <c r="G409" s="59">
        <v>0.0</v>
      </c>
      <c r="H409" s="60">
        <f t="array" ref="H409">IF(G409=0,0,IF(ISNA(MATCH($G409,Magento_products!$E$1:$E$1013,0))=TRUE,INDEX(Special_products!$A$1:$AL$748,MATCH($G409,Special_products!$E$1:$E$748,0),H$1),INDEX(Magento_products!$A$1:$AJ$1013,MATCH($G409,Magento_products!$E$1:$E$1013,0),H$1)))</f>
        <v>0</v>
      </c>
      <c r="I409" s="60" t="str">
        <f t="array" ref="I409">IF(G409=0,D409,IF(ISNA(MATCH($G409,Magento_products!$E$1:$E$1013,0))=TRUE,INDEX(Special_products!$A$1:$AL$748,MATCH($G409,Special_products!$E$1:$E$748,0),I$1),INDEX(Magento_products!$A$1:$AJ$1013,MATCH($G409,Magento_products!$E$1:$E$1013,0),I$1)))</f>
        <v>Grey Fox</v>
      </c>
      <c r="J409" s="60">
        <f t="array" ref="J409">IF(G409=0,0,IF(ISNA(MATCH($G409,Magento_products!$E$1:$E$1013,0))=TRUE,INDEX(Special_products!$A$1:$AL$748,MATCH($G409,Special_products!$E$1:$E$748,0),J$1),INDEX(Magento_products!$A$1:$AJ$1013,MATCH($G409,Magento_products!$E$1:$E$1013,0),J$1)))</f>
        <v>0</v>
      </c>
      <c r="K409" s="57">
        <f t="array" ref="K409">IF(ISNA(MATCH($J409,Group!$B$2:$B$100105,0))=TRUE,0,INDEX(Group!$A$2:$FZ$100105,MATCH($J409,Group!$B$2:$B$100105,0),K$1))</f>
        <v>0</v>
      </c>
      <c r="L409" s="60"/>
      <c r="M409" s="61"/>
      <c r="N409" s="62" t="str">
        <f t="array" ref="N409">IF(ISNA(MATCH($H409,Magento_products!$B$2:$B$100105,0))=TRUE,0,INDEX(Magento_products!$A$2:$FZ$100105,MATCH($H409,Magento_products!$B$2:$B$100105,0),N$1))</f>
        <v/>
      </c>
      <c r="O409" s="62"/>
      <c r="P409" s="63"/>
      <c r="Q409" s="64"/>
      <c r="R409" s="65" t="str">
        <f t="shared" ref="R409:R426" si="64">IF(P409&gt;0,P409,Q409)</f>
        <v/>
      </c>
      <c r="S409" s="66"/>
      <c r="T409" s="66"/>
      <c r="U409" s="66"/>
      <c r="V409" s="66"/>
      <c r="W409" s="66"/>
      <c r="X409" s="66"/>
      <c r="Y409" s="66"/>
      <c r="Z409" s="66"/>
      <c r="AA409" s="66"/>
      <c r="AB409" s="66"/>
      <c r="AC409" s="66"/>
      <c r="AD409" s="66"/>
      <c r="AE409" s="66"/>
      <c r="AF409" s="66"/>
      <c r="AG409" s="66"/>
      <c r="AH409" s="66"/>
      <c r="AI409" s="67"/>
    </row>
    <row r="410" ht="11.25" customHeight="1">
      <c r="A410" s="54" t="s">
        <v>371</v>
      </c>
      <c r="B410" s="72" t="s">
        <v>1893</v>
      </c>
      <c r="C410" s="55" t="s">
        <v>336</v>
      </c>
      <c r="D410" s="54" t="s">
        <v>1896</v>
      </c>
      <c r="E410" s="57"/>
      <c r="F410" s="60"/>
      <c r="G410" s="59">
        <v>0.0</v>
      </c>
      <c r="H410" s="60">
        <f t="array" ref="H410">IF(G410=0,0,IF(ISNA(MATCH($G410,Magento_products!$E$1:$E$1013,0))=TRUE,INDEX(Special_products!$A$1:$AL$748,MATCH($G410,Special_products!$E$1:$E$748,0),H$1),INDEX(Magento_products!$A$1:$AJ$1013,MATCH($G410,Magento_products!$E$1:$E$1013,0),H$1)))</f>
        <v>0</v>
      </c>
      <c r="I410" s="60" t="str">
        <f t="array" ref="I410">IF(G410=0,D410,IF(ISNA(MATCH($G410,Magento_products!$E$1:$E$1013,0))=TRUE,INDEX(Special_products!$A$1:$AL$748,MATCH($G410,Special_products!$E$1:$E$748,0),I$1),INDEX(Magento_products!$A$1:$AJ$1013,MATCH($G410,Magento_products!$E$1:$E$1013,0),I$1)))</f>
        <v>Grey Fox</v>
      </c>
      <c r="J410" s="60">
        <f t="array" ref="J410">IF(G410=0,0,IF(ISNA(MATCH($G410,Magento_products!$E$1:$E$1013,0))=TRUE,INDEX(Special_products!$A$1:$AL$748,MATCH($G410,Special_products!$E$1:$E$748,0),J$1),INDEX(Magento_products!$A$1:$AJ$1013,MATCH($G410,Magento_products!$E$1:$E$1013,0),J$1)))</f>
        <v>0</v>
      </c>
      <c r="K410" s="57">
        <f t="array" ref="K410">IF(ISNA(MATCH($J410,Group!$B$2:$B$100105,0))=TRUE,0,INDEX(Group!$A$2:$FZ$100105,MATCH($J410,Group!$B$2:$B$100105,0),K$1))</f>
        <v>0</v>
      </c>
      <c r="L410" s="60"/>
      <c r="M410" s="61"/>
      <c r="N410" s="62" t="str">
        <f t="array" ref="N410">IF(ISNA(MATCH($H410,Magento_products!$B$2:$B$100105,0))=TRUE,0,INDEX(Magento_products!$A$2:$FZ$100105,MATCH($H410,Magento_products!$B$2:$B$100105,0),N$1))</f>
        <v/>
      </c>
      <c r="O410" s="62"/>
      <c r="P410" s="63"/>
      <c r="Q410" s="64"/>
      <c r="R410" s="65" t="str">
        <f t="shared" si="64"/>
        <v/>
      </c>
      <c r="S410" s="66"/>
      <c r="T410" s="66"/>
      <c r="U410" s="66"/>
      <c r="V410" s="66"/>
      <c r="W410" s="66"/>
      <c r="X410" s="66"/>
      <c r="Y410" s="66"/>
      <c r="Z410" s="66"/>
      <c r="AA410" s="66"/>
      <c r="AB410" s="66"/>
      <c r="AC410" s="66"/>
      <c r="AD410" s="66"/>
      <c r="AE410" s="66"/>
      <c r="AF410" s="66"/>
      <c r="AG410" s="66"/>
      <c r="AH410" s="66"/>
      <c r="AI410" s="67"/>
    </row>
    <row r="411" ht="11.25" customHeight="1">
      <c r="A411" s="54" t="s">
        <v>371</v>
      </c>
      <c r="B411" s="72" t="s">
        <v>1893</v>
      </c>
      <c r="C411" s="55" t="s">
        <v>336</v>
      </c>
      <c r="D411" s="54" t="s">
        <v>1896</v>
      </c>
      <c r="E411" s="57"/>
      <c r="F411" s="60"/>
      <c r="G411" s="59">
        <v>0.0</v>
      </c>
      <c r="H411" s="60">
        <f t="array" ref="H411">IF(G411=0,0,IF(ISNA(MATCH($G411,Magento_products!$E$1:$E$1013,0))=TRUE,INDEX(Special_products!$A$1:$AL$748,MATCH($G411,Special_products!$E$1:$E$748,0),H$1),INDEX(Magento_products!$A$1:$AJ$1013,MATCH($G411,Magento_products!$E$1:$E$1013,0),H$1)))</f>
        <v>0</v>
      </c>
      <c r="I411" s="60" t="str">
        <f t="array" ref="I411">IF(G411=0,D411,IF(ISNA(MATCH($G411,Magento_products!$E$1:$E$1013,0))=TRUE,INDEX(Special_products!$A$1:$AL$748,MATCH($G411,Special_products!$E$1:$E$748,0),I$1),INDEX(Magento_products!$A$1:$AJ$1013,MATCH($G411,Magento_products!$E$1:$E$1013,0),I$1)))</f>
        <v>Grey Fox</v>
      </c>
      <c r="J411" s="60">
        <f t="array" ref="J411">IF(G411=0,0,IF(ISNA(MATCH($G411,Magento_products!$E$1:$E$1013,0))=TRUE,INDEX(Special_products!$A$1:$AL$748,MATCH($G411,Special_products!$E$1:$E$748,0),J$1),INDEX(Magento_products!$A$1:$AJ$1013,MATCH($G411,Magento_products!$E$1:$E$1013,0),J$1)))</f>
        <v>0</v>
      </c>
      <c r="K411" s="57">
        <f t="array" ref="K411">IF(ISNA(MATCH($J411,Group!$B$2:$B$100105,0))=TRUE,0,INDEX(Group!$A$2:$FZ$100105,MATCH($J411,Group!$B$2:$B$100105,0),K$1))</f>
        <v>0</v>
      </c>
      <c r="L411" s="60"/>
      <c r="M411" s="61"/>
      <c r="N411" s="62" t="str">
        <f t="array" ref="N411">IF(ISNA(MATCH($H411,Magento_products!$B$2:$B$100105,0))=TRUE,0,INDEX(Magento_products!$A$2:$FZ$100105,MATCH($H411,Magento_products!$B$2:$B$100105,0),N$1))</f>
        <v/>
      </c>
      <c r="O411" s="62"/>
      <c r="P411" s="63"/>
      <c r="Q411" s="64"/>
      <c r="R411" s="65" t="str">
        <f t="shared" si="64"/>
        <v/>
      </c>
      <c r="S411" s="66"/>
      <c r="T411" s="66"/>
      <c r="U411" s="66"/>
      <c r="V411" s="66"/>
      <c r="W411" s="66"/>
      <c r="X411" s="66"/>
      <c r="Y411" s="66"/>
      <c r="Z411" s="66"/>
      <c r="AA411" s="66"/>
      <c r="AB411" s="66"/>
      <c r="AC411" s="66"/>
      <c r="AD411" s="66"/>
      <c r="AE411" s="66"/>
      <c r="AF411" s="66"/>
      <c r="AG411" s="66"/>
      <c r="AH411" s="66"/>
      <c r="AI411" s="67"/>
    </row>
    <row r="412" ht="11.25" customHeight="1">
      <c r="A412" s="54"/>
      <c r="B412" s="72"/>
      <c r="C412" s="55"/>
      <c r="D412" s="54"/>
      <c r="E412" s="57"/>
      <c r="F412" s="60"/>
      <c r="G412" s="59"/>
      <c r="H412" s="60">
        <f t="array" ref="H412">IF(G412=0,0,IF(ISNA(MATCH($G412,Magento_products!$E$1:$E$1013,0))=TRUE,INDEX(Special_products!$A$1:$AL$748,MATCH($G412,Special_products!$E$1:$E$748,0),H$1),INDEX(Magento_products!$A$1:$AJ$1013,MATCH($G412,Magento_products!$E$1:$E$1013,0),H$1)))</f>
        <v>0</v>
      </c>
      <c r="I412" s="60" t="str">
        <f t="array" ref="I412">IF(G412=0,D412,IF(ISNA(MATCH($G412,Magento_products!$E$1:$E$1013,0))=TRUE,INDEX(Special_products!$A$1:$AL$748,MATCH($G412,Special_products!$E$1:$E$748,0),I$1),INDEX(Magento_products!$A$1:$AJ$1013,MATCH($G412,Magento_products!$E$1:$E$1013,0),I$1)))</f>
        <v/>
      </c>
      <c r="J412" s="60">
        <f t="array" ref="J412">IF(G412=0,0,IF(ISNA(MATCH($G412,Magento_products!$E$1:$E$1013,0))=TRUE,INDEX(Special_products!$A$1:$AL$748,MATCH($G412,Special_products!$E$1:$E$748,0),J$1),INDEX(Magento_products!$A$1:$AJ$1013,MATCH($G412,Magento_products!$E$1:$E$1013,0),J$1)))</f>
        <v>0</v>
      </c>
      <c r="K412" s="57">
        <f t="array" ref="K412">IF(ISNA(MATCH($J412,Group!$B$2:$B$100105,0))=TRUE,0,INDEX(Group!$A$2:$FZ$100105,MATCH($J412,Group!$B$2:$B$100105,0),K$1))</f>
        <v>0</v>
      </c>
      <c r="L412" s="60"/>
      <c r="M412" s="61"/>
      <c r="N412" s="62" t="str">
        <f t="array" ref="N412">IF(ISNA(MATCH($H412,Magento_products!$B$2:$B$100105,0))=TRUE,0,INDEX(Magento_products!$A$2:$FZ$100105,MATCH($H412,Magento_products!$B$2:$B$100105,0),N$1))</f>
        <v/>
      </c>
      <c r="O412" s="62"/>
      <c r="P412" s="63"/>
      <c r="Q412" s="64"/>
      <c r="R412" s="65" t="str">
        <f t="shared" si="64"/>
        <v/>
      </c>
      <c r="S412" s="66"/>
      <c r="T412" s="66"/>
      <c r="U412" s="66"/>
      <c r="V412" s="66"/>
      <c r="W412" s="66"/>
      <c r="X412" s="66"/>
      <c r="Y412" s="66"/>
      <c r="Z412" s="66"/>
      <c r="AA412" s="66"/>
      <c r="AB412" s="66"/>
      <c r="AC412" s="66"/>
      <c r="AD412" s="66"/>
      <c r="AE412" s="66"/>
      <c r="AF412" s="66"/>
      <c r="AG412" s="66"/>
      <c r="AH412" s="66"/>
      <c r="AI412" s="67"/>
    </row>
    <row r="413" ht="11.25" customHeight="1">
      <c r="A413" s="54" t="s">
        <v>371</v>
      </c>
      <c r="B413" s="72" t="s">
        <v>1893</v>
      </c>
      <c r="C413" s="55" t="s">
        <v>334</v>
      </c>
      <c r="D413" s="54" t="s">
        <v>1894</v>
      </c>
      <c r="E413" s="57"/>
      <c r="F413" s="60"/>
      <c r="G413" s="59">
        <v>357.0</v>
      </c>
      <c r="H413" s="60" t="str">
        <f t="array" ref="H413">IF(G413=0,0,IF(ISNA(MATCH($G413,Magento_products!$E$1:$E$1013,0))=TRUE,INDEX(Special_products!$A$1:$AL$748,MATCH($G413,Special_products!$E$1:$E$748,0),H$1),INDEX(Magento_products!$A$1:$AJ$1013,MATCH($G413,Magento_products!$E$1:$E$1013,0),H$1)))</f>
        <v>MGSSSSDES</v>
      </c>
      <c r="I413" s="60" t="str">
        <f t="array" ref="I413">IF(G413=0,D413,IF(ISNA(MATCH($G413,Magento_products!$E$1:$E$1013,0))=TRUE,INDEX(Special_products!$A$1:$AL$748,MATCH($G413,Special_products!$E$1:$E$748,0),I$1),INDEX(Magento_products!$A$1:$AJ$1013,MATCH($G413,Magento_products!$E$1:$E$1013,0),I$1)))</f>
        <v>Solid Snake SD The Essential Edition</v>
      </c>
      <c r="J413" s="60" t="str">
        <f t="array" ref="J413">IF(G413=0,0,IF(ISNA(MATCH($G413,Magento_products!$E$1:$E$1013,0))=TRUE,INDEX(Special_products!$A$1:$AL$748,MATCH($G413,Special_products!$E$1:$E$748,0),J$1),INDEX(Magento_products!$A$1:$AJ$1013,MATCH($G413,Magento_products!$E$1:$E$1013,0),J$1)))</f>
        <v>MGSSV</v>
      </c>
      <c r="K413" s="57" t="str">
        <f t="array" ref="K413">IF(ISNA(MATCH($J413,Group!$B$2:$B$100105,0))=TRUE,0,INDEX(Group!$A$2:$FZ$100105,MATCH($J413,Group!$B$2:$B$100105,0),K$1))</f>
        <v>Solid Snake SD</v>
      </c>
      <c r="L413" s="60"/>
      <c r="M413" s="61"/>
      <c r="N413" s="62">
        <f t="array" ref="N413">IF(ISNA(MATCH($H413,Magento_products!$B$2:$B$100105,0))=TRUE,0,INDEX(Magento_products!$A$2:$FZ$100105,MATCH($H413,Magento_products!$B$2:$B$100105,0),N$1))</f>
        <v>43518</v>
      </c>
      <c r="O413" s="62"/>
      <c r="P413" s="63">
        <f t="array" ref="P413">IF(ISNA(MATCH($G413,Magento_products!$E$1:$E$1013,0))=TRUE,INDEX(Special_products!$A$1:$AL$748,MATCH($G413,Special_products!$E$1:$E$748,0),P$1),INDEX(Magento_products!$A$1:$AJ$1013,MATCH($G413,Magento_products!$E$1:$E$1013,0),P$1))</f>
        <v>269.99</v>
      </c>
      <c r="Q413" s="64"/>
      <c r="R413" s="65">
        <f t="shared" si="64"/>
        <v>269.99</v>
      </c>
      <c r="S413" s="66"/>
      <c r="T413" s="66"/>
      <c r="U413" s="66"/>
      <c r="V413" s="66"/>
      <c r="W413" s="66"/>
      <c r="X413" s="66"/>
      <c r="Y413" s="66"/>
      <c r="Z413" s="66"/>
      <c r="AA413" s="66"/>
      <c r="AB413" s="66"/>
      <c r="AC413" s="66"/>
      <c r="AD413" s="66"/>
      <c r="AE413" s="66"/>
      <c r="AF413" s="66"/>
      <c r="AG413" s="66"/>
      <c r="AH413" s="66"/>
      <c r="AI413" s="67"/>
    </row>
    <row r="414" ht="11.25" customHeight="1">
      <c r="A414" s="54" t="s">
        <v>371</v>
      </c>
      <c r="B414" s="72" t="s">
        <v>1893</v>
      </c>
      <c r="C414" s="55" t="s">
        <v>334</v>
      </c>
      <c r="D414" s="54" t="s">
        <v>1894</v>
      </c>
      <c r="E414" s="57"/>
      <c r="F414" s="60"/>
      <c r="G414" s="59">
        <v>356.0</v>
      </c>
      <c r="H414" s="60" t="str">
        <f t="array" ref="H414">IF(G414=0,0,IF(ISNA(MATCH($G414,Magento_products!$E$1:$E$1013,0))=TRUE,INDEX(Special_products!$A$1:$AL$748,MATCH($G414,Special_products!$E$1:$E$748,0),H$1),INDEX(Magento_products!$A$1:$AJ$1013,MATCH($G414,Magento_products!$E$1:$E$1013,0),H$1)))</f>
        <v>MGSSSSDGC</v>
      </c>
      <c r="I414" s="60" t="str">
        <f t="array" ref="I414">IF(G414=0,D414,IF(ISNA(MATCH($G414,Magento_products!$E$1:$E$1013,0))=TRUE,INDEX(Special_products!$A$1:$AL$748,MATCH($G414,Special_products!$E$1:$E$748,0),I$1),INDEX(Magento_products!$A$1:$AJ$1013,MATCH($G414,Magento_products!$E$1:$E$1013,0),I$1)))</f>
        <v>Solid Snake SD Twin Snakes Neon Green Combo Edition</v>
      </c>
      <c r="J414" s="60" t="str">
        <f t="array" ref="J414">IF(G414=0,0,IF(ISNA(MATCH($G414,Magento_products!$E$1:$E$1013,0))=TRUE,INDEX(Special_products!$A$1:$AL$748,MATCH($G414,Special_products!$E$1:$E$748,0),J$1),INDEX(Magento_products!$A$1:$AJ$1013,MATCH($G414,Magento_products!$E$1:$E$1013,0),J$1)))</f>
        <v>MGSSV</v>
      </c>
      <c r="K414" s="57" t="str">
        <f t="array" ref="K414">IF(ISNA(MATCH($J414,Group!$B$2:$B$100105,0))=TRUE,0,INDEX(Group!$A$2:$FZ$100105,MATCH($J414,Group!$B$2:$B$100105,0),K$1))</f>
        <v>Solid Snake SD</v>
      </c>
      <c r="L414" s="60"/>
      <c r="M414" s="61"/>
      <c r="N414" s="62">
        <f t="array" ref="N414">IF(ISNA(MATCH($H414,Magento_products!$B$2:$B$100105,0))=TRUE,0,INDEX(Magento_products!$A$2:$FZ$100105,MATCH($H414,Magento_products!$B$2:$B$100105,0),N$1))</f>
        <v>43518</v>
      </c>
      <c r="O414" s="62"/>
      <c r="P414" s="63">
        <f t="array" ref="P414">IF(ISNA(MATCH($G414,Magento_products!$E$1:$E$1013,0))=TRUE,INDEX(Special_products!$A$1:$AL$748,MATCH($G414,Special_products!$E$1:$E$748,0),P$1),INDEX(Magento_products!$A$1:$AJ$1013,MATCH($G414,Magento_products!$E$1:$E$1013,0),P$1))</f>
        <v>184.99</v>
      </c>
      <c r="Q414" s="64"/>
      <c r="R414" s="65">
        <f t="shared" si="64"/>
        <v>184.99</v>
      </c>
      <c r="S414" s="66"/>
      <c r="T414" s="66"/>
      <c r="U414" s="66"/>
      <c r="V414" s="66"/>
      <c r="W414" s="66"/>
      <c r="X414" s="66"/>
      <c r="Y414" s="66"/>
      <c r="Z414" s="66"/>
      <c r="AA414" s="66"/>
      <c r="AB414" s="66"/>
      <c r="AC414" s="66"/>
      <c r="AD414" s="66"/>
      <c r="AE414" s="66"/>
      <c r="AF414" s="66"/>
      <c r="AG414" s="66"/>
      <c r="AH414" s="66"/>
      <c r="AI414" s="67"/>
    </row>
    <row r="415" ht="11.25" customHeight="1">
      <c r="A415" s="54" t="s">
        <v>371</v>
      </c>
      <c r="B415" s="72" t="s">
        <v>1893</v>
      </c>
      <c r="C415" s="55" t="s">
        <v>334</v>
      </c>
      <c r="D415" s="54" t="s">
        <v>1894</v>
      </c>
      <c r="E415" s="57"/>
      <c r="F415" s="60"/>
      <c r="G415" s="59">
        <v>355.0</v>
      </c>
      <c r="H415" s="60" t="str">
        <f t="array" ref="H415">IF(G415=0,0,IF(ISNA(MATCH($G415,Magento_products!$E$1:$E$1013,0))=TRUE,INDEX(Special_products!$A$1:$AL$748,MATCH($G415,Special_products!$E$1:$E$748,0),H$1),INDEX(Magento_products!$A$1:$AJ$1013,MATCH($G415,Magento_products!$E$1:$E$1013,0),H$1)))</f>
        <v>MGSSSSDCO</v>
      </c>
      <c r="I415" s="60" t="str">
        <f t="array" ref="I415">IF(G415=0,D415,IF(ISNA(MATCH($G415,Magento_products!$E$1:$E$1013,0))=TRUE,INDEX(Special_products!$A$1:$AL$748,MATCH($G415,Special_products!$E$1:$E$748,0),I$1),INDEX(Magento_products!$A$1:$AJ$1013,MATCH($G415,Magento_products!$E$1:$E$1013,0),I$1)))</f>
        <v>Solid Snake SD Twin Snakes Combo Edition</v>
      </c>
      <c r="J415" s="60" t="str">
        <f t="array" ref="J415">IF(G415=0,0,IF(ISNA(MATCH($G415,Magento_products!$E$1:$E$1013,0))=TRUE,INDEX(Special_products!$A$1:$AL$748,MATCH($G415,Special_products!$E$1:$E$748,0),J$1),INDEX(Magento_products!$A$1:$AJ$1013,MATCH($G415,Magento_products!$E$1:$E$1013,0),J$1)))</f>
        <v>MGSSV</v>
      </c>
      <c r="K415" s="57" t="str">
        <f t="array" ref="K415">IF(ISNA(MATCH($J415,Group!$B$2:$B$100105,0))=TRUE,0,INDEX(Group!$A$2:$FZ$100105,MATCH($J415,Group!$B$2:$B$100105,0),K$1))</f>
        <v>Solid Snake SD</v>
      </c>
      <c r="L415" s="60"/>
      <c r="M415" s="61"/>
      <c r="N415" s="62">
        <f t="array" ref="N415">IF(ISNA(MATCH($H415,Magento_products!$B$2:$B$100105,0))=TRUE,0,INDEX(Magento_products!$A$2:$FZ$100105,MATCH($H415,Magento_products!$B$2:$B$100105,0),N$1))</f>
        <v>43518</v>
      </c>
      <c r="O415" s="62"/>
      <c r="P415" s="63">
        <f t="array" ref="P415">IF(ISNA(MATCH($G415,Magento_products!$E$1:$E$1013,0))=TRUE,INDEX(Special_products!$A$1:$AL$748,MATCH($G415,Special_products!$E$1:$E$748,0),P$1),INDEX(Magento_products!$A$1:$AJ$1013,MATCH($G415,Magento_products!$E$1:$E$1013,0),P$1))</f>
        <v>184.99</v>
      </c>
      <c r="Q415" s="64"/>
      <c r="R415" s="65">
        <f t="shared" si="64"/>
        <v>184.99</v>
      </c>
      <c r="S415" s="66"/>
      <c r="T415" s="66"/>
      <c r="U415" s="66"/>
      <c r="V415" s="66"/>
      <c r="W415" s="66"/>
      <c r="X415" s="66"/>
      <c r="Y415" s="66"/>
      <c r="Z415" s="66"/>
      <c r="AA415" s="66"/>
      <c r="AB415" s="66"/>
      <c r="AC415" s="66"/>
      <c r="AD415" s="66"/>
      <c r="AE415" s="66"/>
      <c r="AF415" s="66"/>
      <c r="AG415" s="66"/>
      <c r="AH415" s="66"/>
      <c r="AI415" s="67"/>
    </row>
    <row r="416" ht="11.25" customHeight="1">
      <c r="A416" s="54" t="s">
        <v>371</v>
      </c>
      <c r="B416" s="72" t="s">
        <v>1893</v>
      </c>
      <c r="C416" s="55" t="s">
        <v>334</v>
      </c>
      <c r="D416" s="54" t="s">
        <v>1894</v>
      </c>
      <c r="E416" s="57"/>
      <c r="F416" s="60"/>
      <c r="G416" s="59">
        <v>354.0</v>
      </c>
      <c r="H416" s="60" t="str">
        <f t="array" ref="H416">IF(G416=0,0,IF(ISNA(MATCH($G416,Magento_products!$E$1:$E$1013,0))=TRUE,INDEX(Special_products!$A$1:$AL$748,MATCH($G416,Special_products!$E$1:$E$748,0),H$1),INDEX(Magento_products!$A$1:$AJ$1013,MATCH($G416,Magento_products!$E$1:$E$1013,0),H$1)))</f>
        <v>MGSSSSDNG</v>
      </c>
      <c r="I416" s="60" t="str">
        <f t="array" ref="I416">IF(G416=0,D416,IF(ISNA(MATCH($G416,Magento_products!$E$1:$E$1013,0))=TRUE,INDEX(Special_products!$A$1:$AL$748,MATCH($G416,Special_products!$E$1:$E$748,0),I$1),INDEX(Magento_products!$A$1:$AJ$1013,MATCH($G416,Magento_products!$E$1:$E$1013,0),I$1)))</f>
        <v>Solid Snake SD Stealth Camouflage Neon Green Exclusive Edition</v>
      </c>
      <c r="J416" s="60" t="str">
        <f t="array" ref="J416">IF(G416=0,0,IF(ISNA(MATCH($G416,Magento_products!$E$1:$E$1013,0))=TRUE,INDEX(Special_products!$A$1:$AL$748,MATCH($G416,Special_products!$E$1:$E$748,0),J$1),INDEX(Magento_products!$A$1:$AJ$1013,MATCH($G416,Magento_products!$E$1:$E$1013,0),J$1)))</f>
        <v>MGSSV</v>
      </c>
      <c r="K416" s="57" t="str">
        <f t="array" ref="K416">IF(ISNA(MATCH($J416,Group!$B$2:$B$100105,0))=TRUE,0,INDEX(Group!$A$2:$FZ$100105,MATCH($J416,Group!$B$2:$B$100105,0),K$1))</f>
        <v>Solid Snake SD</v>
      </c>
      <c r="L416" s="60"/>
      <c r="M416" s="61"/>
      <c r="N416" s="62">
        <f t="array" ref="N416">IF(ISNA(MATCH($H416,Magento_products!$B$2:$B$100105,0))=TRUE,0,INDEX(Magento_products!$A$2:$FZ$100105,MATCH($H416,Magento_products!$B$2:$B$100105,0),N$1))</f>
        <v>43518</v>
      </c>
      <c r="O416" s="62"/>
      <c r="P416" s="63">
        <f t="array" ref="P416">IF(ISNA(MATCH($G416,Magento_products!$E$1:$E$1013,0))=TRUE,INDEX(Special_products!$A$1:$AL$748,MATCH($G416,Special_products!$E$1:$E$748,0),P$1),INDEX(Magento_products!$A$1:$AJ$1013,MATCH($G416,Magento_products!$E$1:$E$1013,0),P$1))</f>
        <v>99.99</v>
      </c>
      <c r="Q416" s="64"/>
      <c r="R416" s="65">
        <f t="shared" si="64"/>
        <v>99.99</v>
      </c>
      <c r="S416" s="66"/>
      <c r="T416" s="66"/>
      <c r="U416" s="66"/>
      <c r="V416" s="66"/>
      <c r="W416" s="66"/>
      <c r="X416" s="66"/>
      <c r="Y416" s="66"/>
      <c r="Z416" s="66"/>
      <c r="AA416" s="66"/>
      <c r="AB416" s="66"/>
      <c r="AC416" s="66"/>
      <c r="AD416" s="66"/>
      <c r="AE416" s="66"/>
      <c r="AF416" s="66"/>
      <c r="AG416" s="66"/>
      <c r="AH416" s="66"/>
      <c r="AI416" s="67"/>
    </row>
    <row r="417" ht="11.25" customHeight="1">
      <c r="A417" s="54" t="s">
        <v>371</v>
      </c>
      <c r="B417" s="72" t="s">
        <v>1893</v>
      </c>
      <c r="C417" s="55" t="s">
        <v>334</v>
      </c>
      <c r="D417" s="54" t="s">
        <v>1894</v>
      </c>
      <c r="E417" s="57"/>
      <c r="F417" s="60"/>
      <c r="G417" s="59">
        <v>353.0</v>
      </c>
      <c r="H417" s="60" t="str">
        <f t="array" ref="H417">IF(G417=0,0,IF(ISNA(MATCH($G417,Magento_products!$E$1:$E$1013,0))=TRUE,INDEX(Special_products!$A$1:$AL$748,MATCH($G417,Special_products!$E$1:$E$748,0),H$1),INDEX(Magento_products!$A$1:$AJ$1013,MATCH($G417,Magento_products!$E$1:$E$1013,0),H$1)))</f>
        <v>MGSSSSDSC</v>
      </c>
      <c r="I417" s="60" t="str">
        <f t="array" ref="I417">IF(G417=0,D417,IF(ISNA(MATCH($G417,Magento_products!$E$1:$E$1013,0))=TRUE,INDEX(Special_products!$A$1:$AL$748,MATCH($G417,Special_products!$E$1:$E$748,0),I$1),INDEX(Magento_products!$A$1:$AJ$1013,MATCH($G417,Magento_products!$E$1:$E$1013,0),I$1)))</f>
        <v>Solid Snake SD Stealth Camouflage Exclusive Edition</v>
      </c>
      <c r="J417" s="60" t="str">
        <f t="array" ref="J417">IF(G417=0,0,IF(ISNA(MATCH($G417,Magento_products!$E$1:$E$1013,0))=TRUE,INDEX(Special_products!$A$1:$AL$748,MATCH($G417,Special_products!$E$1:$E$748,0),J$1),INDEX(Magento_products!$A$1:$AJ$1013,MATCH($G417,Magento_products!$E$1:$E$1013,0),J$1)))</f>
        <v>MGSSV</v>
      </c>
      <c r="K417" s="57" t="str">
        <f t="array" ref="K417">IF(ISNA(MATCH($J417,Group!$B$2:$B$100105,0))=TRUE,0,INDEX(Group!$A$2:$FZ$100105,MATCH($J417,Group!$B$2:$B$100105,0),K$1))</f>
        <v>Solid Snake SD</v>
      </c>
      <c r="L417" s="60"/>
      <c r="M417" s="61"/>
      <c r="N417" s="62">
        <f t="array" ref="N417">IF(ISNA(MATCH($H417,Magento_products!$B$2:$B$100105,0))=TRUE,0,INDEX(Magento_products!$A$2:$FZ$100105,MATCH($H417,Magento_products!$B$2:$B$100105,0),N$1))</f>
        <v>43518</v>
      </c>
      <c r="O417" s="62"/>
      <c r="P417" s="63">
        <f t="array" ref="P417">IF(ISNA(MATCH($G417,Magento_products!$E$1:$E$1013,0))=TRUE,INDEX(Special_products!$A$1:$AL$748,MATCH($G417,Special_products!$E$1:$E$748,0),P$1),INDEX(Magento_products!$A$1:$AJ$1013,MATCH($G417,Magento_products!$E$1:$E$1013,0),P$1))</f>
        <v>99.99</v>
      </c>
      <c r="Q417" s="64"/>
      <c r="R417" s="65">
        <f t="shared" si="64"/>
        <v>99.99</v>
      </c>
      <c r="S417" s="66"/>
      <c r="T417" s="66"/>
      <c r="U417" s="66"/>
      <c r="V417" s="66"/>
      <c r="W417" s="66"/>
      <c r="X417" s="66"/>
      <c r="Y417" s="66"/>
      <c r="Z417" s="66"/>
      <c r="AA417" s="66"/>
      <c r="AB417" s="66"/>
      <c r="AC417" s="66"/>
      <c r="AD417" s="66"/>
      <c r="AE417" s="66"/>
      <c r="AF417" s="66"/>
      <c r="AG417" s="66"/>
      <c r="AH417" s="66"/>
      <c r="AI417" s="67"/>
    </row>
    <row r="418" ht="11.25" customHeight="1">
      <c r="A418" s="54" t="s">
        <v>371</v>
      </c>
      <c r="B418" s="72" t="s">
        <v>1893</v>
      </c>
      <c r="C418" s="55" t="s">
        <v>334</v>
      </c>
      <c r="D418" s="54" t="s">
        <v>1894</v>
      </c>
      <c r="E418" s="57"/>
      <c r="F418" s="60"/>
      <c r="G418" s="59">
        <v>352.0</v>
      </c>
      <c r="H418" s="60" t="str">
        <f t="array" ref="H418">IF(G418=0,0,IF(ISNA(MATCH($G418,Magento_products!$E$1:$E$1013,0))=TRUE,INDEX(Special_products!$A$1:$AL$748,MATCH($G418,Special_products!$E$1:$E$748,0),H$1),INDEX(Magento_products!$A$1:$AJ$1013,MATCH($G418,Magento_products!$E$1:$E$1013,0),H$1)))</f>
        <v>MGSSSSDEX</v>
      </c>
      <c r="I418" s="60" t="str">
        <f t="array" ref="I418">IF(G418=0,D418,IF(ISNA(MATCH($G418,Magento_products!$E$1:$E$1013,0))=TRUE,INDEX(Special_products!$A$1:$AL$748,MATCH($G418,Special_products!$E$1:$E$748,0),I$1),INDEX(Magento_products!$A$1:$AJ$1013,MATCH($G418,Magento_products!$E$1:$E$1013,0),I$1)))</f>
        <v>Solid Snake SD Exclusive Edition</v>
      </c>
      <c r="J418" s="60" t="str">
        <f t="array" ref="J418">IF(G418=0,0,IF(ISNA(MATCH($G418,Magento_products!$E$1:$E$1013,0))=TRUE,INDEX(Special_products!$A$1:$AL$748,MATCH($G418,Special_products!$E$1:$E$748,0),J$1),INDEX(Magento_products!$A$1:$AJ$1013,MATCH($G418,Magento_products!$E$1:$E$1013,0),J$1)))</f>
        <v>MGSSV</v>
      </c>
      <c r="K418" s="57" t="str">
        <f t="array" ref="K418">IF(ISNA(MATCH($J418,Group!$B$2:$B$100105,0))=TRUE,0,INDEX(Group!$A$2:$FZ$100105,MATCH($J418,Group!$B$2:$B$100105,0),K$1))</f>
        <v>Solid Snake SD</v>
      </c>
      <c r="L418" s="60"/>
      <c r="M418" s="61"/>
      <c r="N418" s="62">
        <f t="array" ref="N418">IF(ISNA(MATCH($H418,Magento_products!$B$2:$B$100105,0))=TRUE,0,INDEX(Magento_products!$A$2:$FZ$100105,MATCH($H418,Magento_products!$B$2:$B$100105,0),N$1))</f>
        <v>43518</v>
      </c>
      <c r="O418" s="62"/>
      <c r="P418" s="63">
        <f t="array" ref="P418">IF(ISNA(MATCH($G418,Magento_products!$E$1:$E$1013,0))=TRUE,INDEX(Special_products!$A$1:$AL$748,MATCH($G418,Special_products!$E$1:$E$748,0),P$1),INDEX(Magento_products!$A$1:$AJ$1013,MATCH($G418,Magento_products!$E$1:$E$1013,0),P$1))</f>
        <v>99.99</v>
      </c>
      <c r="Q418" s="64"/>
      <c r="R418" s="65">
        <f t="shared" si="64"/>
        <v>99.99</v>
      </c>
      <c r="S418" s="66"/>
      <c r="T418" s="66"/>
      <c r="U418" s="66"/>
      <c r="V418" s="66"/>
      <c r="W418" s="66"/>
      <c r="X418" s="66"/>
      <c r="Y418" s="66"/>
      <c r="Z418" s="66"/>
      <c r="AA418" s="66"/>
      <c r="AB418" s="66"/>
      <c r="AC418" s="66"/>
      <c r="AD418" s="66"/>
      <c r="AE418" s="66"/>
      <c r="AF418" s="66"/>
      <c r="AG418" s="66"/>
      <c r="AH418" s="66"/>
      <c r="AI418" s="67"/>
    </row>
    <row r="419" ht="11.25" customHeight="1">
      <c r="A419" s="54" t="s">
        <v>371</v>
      </c>
      <c r="B419" s="72" t="s">
        <v>1893</v>
      </c>
      <c r="C419" s="55" t="s">
        <v>334</v>
      </c>
      <c r="D419" s="54" t="s">
        <v>1894</v>
      </c>
      <c r="E419" s="57"/>
      <c r="F419" s="60"/>
      <c r="G419" s="59">
        <v>351.0</v>
      </c>
      <c r="H419" s="60" t="str">
        <f t="array" ref="H419">IF(G419=0,0,IF(ISNA(MATCH($G419,Magento_products!$E$1:$E$1013,0))=TRUE,INDEX(Special_products!$A$1:$AL$748,MATCH($G419,Special_products!$E$1:$E$748,0),H$1),INDEX(Magento_products!$A$1:$AJ$1013,MATCH($G419,Magento_products!$E$1:$E$1013,0),H$1)))</f>
        <v>MGSSSSDST</v>
      </c>
      <c r="I419" s="60" t="str">
        <f t="array" ref="I419">IF(G419=0,D419,IF(ISNA(MATCH($G419,Magento_products!$E$1:$E$1013,0))=TRUE,INDEX(Special_products!$A$1:$AL$748,MATCH($G419,Special_products!$E$1:$E$748,0),I$1),INDEX(Magento_products!$A$1:$AJ$1013,MATCH($G419,Magento_products!$E$1:$E$1013,0),I$1)))</f>
        <v>Solid Snake SD Standard Edition</v>
      </c>
      <c r="J419" s="60" t="str">
        <f t="array" ref="J419">IF(G419=0,0,IF(ISNA(MATCH($G419,Magento_products!$E$1:$E$1013,0))=TRUE,INDEX(Special_products!$A$1:$AL$748,MATCH($G419,Special_products!$E$1:$E$748,0),J$1),INDEX(Magento_products!$A$1:$AJ$1013,MATCH($G419,Magento_products!$E$1:$E$1013,0),J$1)))</f>
        <v>MGSSV</v>
      </c>
      <c r="K419" s="57" t="str">
        <f t="array" ref="K419">IF(ISNA(MATCH($J419,Group!$B$2:$B$100105,0))=TRUE,0,INDEX(Group!$A$2:$FZ$100105,MATCH($J419,Group!$B$2:$B$100105,0),K$1))</f>
        <v>Solid Snake SD</v>
      </c>
      <c r="L419" s="60"/>
      <c r="M419" s="61"/>
      <c r="N419" s="62">
        <f t="array" ref="N419">IF(ISNA(MATCH($H419,Magento_products!$B$2:$B$100105,0))=TRUE,0,INDEX(Magento_products!$A$2:$FZ$100105,MATCH($H419,Magento_products!$B$2:$B$100105,0),N$1))</f>
        <v>43518</v>
      </c>
      <c r="O419" s="62"/>
      <c r="P419" s="63">
        <f t="array" ref="P419">IF(ISNA(MATCH($G419,Magento_products!$E$1:$E$1013,0))=TRUE,INDEX(Special_products!$A$1:$AL$748,MATCH($G419,Special_products!$E$1:$E$748,0),P$1),INDEX(Magento_products!$A$1:$AJ$1013,MATCH($G419,Magento_products!$E$1:$E$1013,0),P$1))</f>
        <v>99.99</v>
      </c>
      <c r="Q419" s="64"/>
      <c r="R419" s="65">
        <f t="shared" si="64"/>
        <v>99.99</v>
      </c>
      <c r="S419" s="66"/>
      <c r="T419" s="66"/>
      <c r="U419" s="66"/>
      <c r="V419" s="66"/>
      <c r="W419" s="66"/>
      <c r="X419" s="66"/>
      <c r="Y419" s="66"/>
      <c r="Z419" s="66"/>
      <c r="AA419" s="66"/>
      <c r="AB419" s="66"/>
      <c r="AC419" s="66"/>
      <c r="AD419" s="66"/>
      <c r="AE419" s="66"/>
      <c r="AF419" s="66"/>
      <c r="AG419" s="66"/>
      <c r="AH419" s="66"/>
      <c r="AI419" s="67"/>
    </row>
    <row r="420" ht="11.25" customHeight="1">
      <c r="A420" s="54" t="s">
        <v>371</v>
      </c>
      <c r="B420" s="72" t="s">
        <v>1893</v>
      </c>
      <c r="C420" s="55" t="s">
        <v>334</v>
      </c>
      <c r="D420" s="54" t="s">
        <v>1894</v>
      </c>
      <c r="E420" s="57"/>
      <c r="F420" s="60"/>
      <c r="G420" s="59">
        <v>385.0</v>
      </c>
      <c r="H420" s="60" t="str">
        <f t="array" ref="H420">IF(G420=0,0,IF(ISNA(MATCH($G420,Magento_products!$E$1:$E$1013,0))=TRUE,INDEX(Special_products!$A$1:$AL$748,MATCH($G420,Special_products!$E$1:$E$748,0),H$1),INDEX(Magento_products!$A$1:$AJ$1013,MATCH($G420,Magento_products!$E$1:$E$1013,0),H$1)))</f>
        <v>MGSSSSDCOL</v>
      </c>
      <c r="I420" s="60" t="str">
        <f t="array" ref="I420">IF(G420=0,D420,IF(ISNA(MATCH($G420,Magento_products!$E$1:$E$1013,0))=TRUE,INDEX(Special_products!$A$1:$AL$748,MATCH($G420,Special_products!$E$1:$E$748,0),I$1),INDEX(Magento_products!$A$1:$AJ$1013,MATCH($G420,Magento_products!$E$1:$E$1013,0),I$1)))</f>
        <v>Solid Snake SD Collectors Edition</v>
      </c>
      <c r="J420" s="60" t="str">
        <f t="array" ref="J420">IF(G420=0,0,IF(ISNA(MATCH($G420,Magento_products!$E$1:$E$1013,0))=TRUE,INDEX(Special_products!$A$1:$AL$748,MATCH($G420,Special_products!$E$1:$E$748,0),J$1),INDEX(Magento_products!$A$1:$AJ$1013,MATCH($G420,Magento_products!$E$1:$E$1013,0),J$1)))</f>
        <v>MGSSV</v>
      </c>
      <c r="K420" s="57" t="str">
        <f t="array" ref="K420">IF(ISNA(MATCH($J420,Group!$B$2:$B$100105,0))=TRUE,0,INDEX(Group!$A$2:$FZ$100105,MATCH($J420,Group!$B$2:$B$100105,0),K$1))</f>
        <v>Solid Snake SD</v>
      </c>
      <c r="L420" s="60"/>
      <c r="M420" s="61"/>
      <c r="N420" s="62">
        <f t="array" ref="N420">IF(ISNA(MATCH($H420,Magento_products!$B$2:$B$100105,0))=TRUE,0,INDEX(Magento_products!$A$2:$FZ$100105,MATCH($H420,Magento_products!$B$2:$B$100105,0),N$1))</f>
        <v>43518</v>
      </c>
      <c r="O420" s="62"/>
      <c r="P420" s="63">
        <f t="array" ref="P420">IF(ISNA(MATCH($G420,Magento_products!$E$1:$E$1013,0))=TRUE,INDEX(Special_products!$A$1:$AL$748,MATCH($G420,Special_products!$E$1:$E$748,0),P$1),INDEX(Magento_products!$A$1:$AJ$1013,MATCH($G420,Magento_products!$E$1:$E$1013,0),P$1))</f>
        <v>99.99</v>
      </c>
      <c r="Q420" s="64"/>
      <c r="R420" s="65">
        <f t="shared" si="64"/>
        <v>99.99</v>
      </c>
      <c r="S420" s="66"/>
      <c r="T420" s="66"/>
      <c r="U420" s="66"/>
      <c r="V420" s="66"/>
      <c r="W420" s="66"/>
      <c r="X420" s="66"/>
      <c r="Y420" s="66"/>
      <c r="Z420" s="66"/>
      <c r="AA420" s="66"/>
      <c r="AB420" s="66"/>
      <c r="AC420" s="66"/>
      <c r="AD420" s="66"/>
      <c r="AE420" s="66"/>
      <c r="AF420" s="66"/>
      <c r="AG420" s="66"/>
      <c r="AH420" s="66"/>
      <c r="AI420" s="67"/>
    </row>
    <row r="421" ht="11.25" customHeight="1">
      <c r="A421" s="54" t="s">
        <v>371</v>
      </c>
      <c r="B421" s="72" t="s">
        <v>1893</v>
      </c>
      <c r="C421" s="55" t="s">
        <v>334</v>
      </c>
      <c r="D421" s="54" t="s">
        <v>1894</v>
      </c>
      <c r="E421" s="57"/>
      <c r="F421" s="60"/>
      <c r="G421" s="59">
        <v>384.0</v>
      </c>
      <c r="H421" s="60" t="str">
        <f t="array" ref="H421">IF(G421=0,0,IF(ISNA(MATCH($G421,Magento_products!$E$1:$E$1013,0))=TRUE,INDEX(Special_products!$A$1:$AL$748,MATCH($G421,Special_products!$E$1:$E$748,0),H$1),INDEX(Magento_products!$A$1:$AJ$1013,MATCH($G421,Magento_products!$E$1:$E$1013,0),H$1)))</f>
        <v>MGSSSSDNGS</v>
      </c>
      <c r="I421" s="60" t="str">
        <f t="array" ref="I421">IF(G421=0,D421,IF(ISNA(MATCH($G421,Magento_products!$E$1:$E$1013,0))=TRUE,INDEX(Special_products!$A$1:$AL$748,MATCH($G421,Special_products!$E$1:$E$748,0),I$1),INDEX(Magento_products!$A$1:$AJ$1013,MATCH($G421,Magento_products!$E$1:$E$1013,0),I$1)))</f>
        <v>Solid Snake SD Stealth Camouflage Neon Green Standard Edition</v>
      </c>
      <c r="J421" s="60" t="str">
        <f t="array" ref="J421">IF(G421=0,0,IF(ISNA(MATCH($G421,Magento_products!$E$1:$E$1013,0))=TRUE,INDEX(Special_products!$A$1:$AL$748,MATCH($G421,Special_products!$E$1:$E$748,0),J$1),INDEX(Magento_products!$A$1:$AJ$1013,MATCH($G421,Magento_products!$E$1:$E$1013,0),J$1)))</f>
        <v>MGSSV</v>
      </c>
      <c r="K421" s="57" t="str">
        <f t="array" ref="K421">IF(ISNA(MATCH($J421,Group!$B$2:$B$100105,0))=TRUE,0,INDEX(Group!$A$2:$FZ$100105,MATCH($J421,Group!$B$2:$B$100105,0),K$1))</f>
        <v>Solid Snake SD</v>
      </c>
      <c r="L421" s="60"/>
      <c r="M421" s="61"/>
      <c r="N421" s="62">
        <f t="array" ref="N421">IF(ISNA(MATCH($H421,Magento_products!$B$2:$B$100105,0))=TRUE,0,INDEX(Magento_products!$A$2:$FZ$100105,MATCH($H421,Magento_products!$B$2:$B$100105,0),N$1))</f>
        <v>43518</v>
      </c>
      <c r="O421" s="62"/>
      <c r="P421" s="63">
        <f t="array" ref="P421">IF(ISNA(MATCH($G421,Magento_products!$E$1:$E$1013,0))=TRUE,INDEX(Special_products!$A$1:$AL$748,MATCH($G421,Special_products!$E$1:$E$748,0),P$1),INDEX(Magento_products!$A$1:$AJ$1013,MATCH($G421,Magento_products!$E$1:$E$1013,0),P$1))</f>
        <v>84.99</v>
      </c>
      <c r="Q421" s="64"/>
      <c r="R421" s="65">
        <f t="shared" si="64"/>
        <v>84.99</v>
      </c>
      <c r="S421" s="66"/>
      <c r="T421" s="66"/>
      <c r="U421" s="66"/>
      <c r="V421" s="66"/>
      <c r="W421" s="66"/>
      <c r="X421" s="66"/>
      <c r="Y421" s="66"/>
      <c r="Z421" s="66"/>
      <c r="AA421" s="66"/>
      <c r="AB421" s="66"/>
      <c r="AC421" s="66"/>
      <c r="AD421" s="66"/>
      <c r="AE421" s="66"/>
      <c r="AF421" s="66"/>
      <c r="AG421" s="66"/>
      <c r="AH421" s="66"/>
      <c r="AI421" s="67"/>
    </row>
    <row r="422" ht="11.25" customHeight="1">
      <c r="A422" s="54" t="s">
        <v>371</v>
      </c>
      <c r="B422" s="72" t="s">
        <v>1893</v>
      </c>
      <c r="C422" s="55" t="s">
        <v>334</v>
      </c>
      <c r="D422" s="54" t="s">
        <v>1894</v>
      </c>
      <c r="E422" s="57"/>
      <c r="F422" s="60"/>
      <c r="G422" s="59">
        <v>383.0</v>
      </c>
      <c r="H422" s="60" t="str">
        <f t="array" ref="H422">IF(G422=0,0,IF(ISNA(MATCH($G422,Magento_products!$E$1:$E$1013,0))=TRUE,INDEX(Special_products!$A$1:$AL$748,MATCH($G422,Special_products!$E$1:$E$748,0),H$1),INDEX(Magento_products!$A$1:$AJ$1013,MATCH($G422,Magento_products!$E$1:$E$1013,0),H$1)))</f>
        <v>MGSSSSDSCS</v>
      </c>
      <c r="I422" s="60" t="str">
        <f t="array" ref="I422">IF(G422=0,D422,IF(ISNA(MATCH($G422,Magento_products!$E$1:$E$1013,0))=TRUE,INDEX(Special_products!$A$1:$AL$748,MATCH($G422,Special_products!$E$1:$E$748,0),I$1),INDEX(Magento_products!$A$1:$AJ$1013,MATCH($G422,Magento_products!$E$1:$E$1013,0),I$1)))</f>
        <v>Solid Snake SD Stealth Camouflage Standard Edition</v>
      </c>
      <c r="J422" s="60" t="str">
        <f t="array" ref="J422">IF(G422=0,0,IF(ISNA(MATCH($G422,Magento_products!$E$1:$E$1013,0))=TRUE,INDEX(Special_products!$A$1:$AL$748,MATCH($G422,Special_products!$E$1:$E$748,0),J$1),INDEX(Magento_products!$A$1:$AJ$1013,MATCH($G422,Magento_products!$E$1:$E$1013,0),J$1)))</f>
        <v>MGSSV</v>
      </c>
      <c r="K422" s="57" t="str">
        <f t="array" ref="K422">IF(ISNA(MATCH($J422,Group!$B$2:$B$100105,0))=TRUE,0,INDEX(Group!$A$2:$FZ$100105,MATCH($J422,Group!$B$2:$B$100105,0),K$1))</f>
        <v>Solid Snake SD</v>
      </c>
      <c r="L422" s="60"/>
      <c r="M422" s="61"/>
      <c r="N422" s="62">
        <f t="array" ref="N422">IF(ISNA(MATCH($H422,Magento_products!$B$2:$B$100105,0))=TRUE,0,INDEX(Magento_products!$A$2:$FZ$100105,MATCH($H422,Magento_products!$B$2:$B$100105,0),N$1))</f>
        <v>43518</v>
      </c>
      <c r="O422" s="62"/>
      <c r="P422" s="63">
        <f t="array" ref="P422">IF(ISNA(MATCH($G422,Magento_products!$E$1:$E$1013,0))=TRUE,INDEX(Special_products!$A$1:$AL$748,MATCH($G422,Special_products!$E$1:$E$748,0),P$1),INDEX(Magento_products!$A$1:$AJ$1013,MATCH($G422,Magento_products!$E$1:$E$1013,0),P$1))</f>
        <v>84.99</v>
      </c>
      <c r="Q422" s="64"/>
      <c r="R422" s="65">
        <f t="shared" si="64"/>
        <v>84.99</v>
      </c>
      <c r="S422" s="66"/>
      <c r="T422" s="66"/>
      <c r="U422" s="66"/>
      <c r="V422" s="66"/>
      <c r="W422" s="66"/>
      <c r="X422" s="66"/>
      <c r="Y422" s="66"/>
      <c r="Z422" s="66"/>
      <c r="AA422" s="66"/>
      <c r="AB422" s="66"/>
      <c r="AC422" s="66"/>
      <c r="AD422" s="66"/>
      <c r="AE422" s="66"/>
      <c r="AF422" s="66"/>
      <c r="AG422" s="66"/>
      <c r="AH422" s="66"/>
      <c r="AI422" s="67"/>
    </row>
    <row r="423" ht="11.25" customHeight="1">
      <c r="A423" s="54" t="s">
        <v>371</v>
      </c>
      <c r="B423" s="72" t="s">
        <v>1893</v>
      </c>
      <c r="C423" s="55" t="s">
        <v>334</v>
      </c>
      <c r="D423" s="54" t="s">
        <v>1894</v>
      </c>
      <c r="E423" s="57"/>
      <c r="F423" s="60"/>
      <c r="G423" s="59">
        <v>382.0</v>
      </c>
      <c r="H423" s="60" t="str">
        <f t="array" ref="H423">IF(G423=0,0,IF(ISNA(MATCH($G423,Magento_products!$E$1:$E$1013,0))=TRUE,INDEX(Special_products!$A$1:$AL$748,MATCH($G423,Special_products!$E$1:$E$748,0),H$1),INDEX(Magento_products!$A$1:$AJ$1013,MATCH($G423,Magento_products!$E$1:$E$1013,0),H$1)))</f>
        <v>MGSSSSDSCG</v>
      </c>
      <c r="I423" s="60" t="str">
        <f t="array" ref="I423">IF(G423=0,D423,IF(ISNA(MATCH($G423,Magento_products!$E$1:$E$1013,0))=TRUE,INDEX(Special_products!$A$1:$AL$748,MATCH($G423,Special_products!$E$1:$E$748,0),I$1),INDEX(Magento_products!$A$1:$AJ$1013,MATCH($G423,Magento_products!$E$1:$E$1013,0),I$1)))</f>
        <v>Solid Snake SD Stealth Camouflage Game Stop Edition</v>
      </c>
      <c r="J423" s="60" t="str">
        <f t="array" ref="J423">IF(G423=0,0,IF(ISNA(MATCH($G423,Magento_products!$E$1:$E$1013,0))=TRUE,INDEX(Special_products!$A$1:$AL$748,MATCH($G423,Special_products!$E$1:$E$748,0),J$1),INDEX(Magento_products!$A$1:$AJ$1013,MATCH($G423,Magento_products!$E$1:$E$1013,0),J$1)))</f>
        <v>MGSSV</v>
      </c>
      <c r="K423" s="57" t="str">
        <f t="array" ref="K423">IF(ISNA(MATCH($J423,Group!$B$2:$B$100105,0))=TRUE,0,INDEX(Group!$A$2:$FZ$100105,MATCH($J423,Group!$B$2:$B$100105,0),K$1))</f>
        <v>Solid Snake SD</v>
      </c>
      <c r="L423" s="60"/>
      <c r="M423" s="61"/>
      <c r="N423" s="62">
        <f t="array" ref="N423">IF(ISNA(MATCH($H423,Magento_products!$B$2:$B$100105,0))=TRUE,0,INDEX(Magento_products!$A$2:$FZ$100105,MATCH($H423,Magento_products!$B$2:$B$100105,0),N$1))</f>
        <v>43518</v>
      </c>
      <c r="O423" s="62"/>
      <c r="P423" s="63">
        <f t="array" ref="P423">IF(ISNA(MATCH($G423,Magento_products!$E$1:$E$1013,0))=TRUE,INDEX(Special_products!$A$1:$AL$748,MATCH($G423,Special_products!$E$1:$E$748,0),P$1),INDEX(Magento_products!$A$1:$AJ$1013,MATCH($G423,Magento_products!$E$1:$E$1013,0),P$1))</f>
        <v>84.99</v>
      </c>
      <c r="Q423" s="64"/>
      <c r="R423" s="65">
        <f t="shared" si="64"/>
        <v>84.99</v>
      </c>
      <c r="S423" s="66"/>
      <c r="T423" s="66"/>
      <c r="U423" s="66"/>
      <c r="V423" s="66"/>
      <c r="W423" s="66"/>
      <c r="X423" s="66"/>
      <c r="Y423" s="66"/>
      <c r="Z423" s="66"/>
      <c r="AA423" s="66"/>
      <c r="AB423" s="66"/>
      <c r="AC423" s="66"/>
      <c r="AD423" s="66"/>
      <c r="AE423" s="66"/>
      <c r="AF423" s="66"/>
      <c r="AG423" s="66"/>
      <c r="AH423" s="66"/>
      <c r="AI423" s="67"/>
    </row>
    <row r="424" ht="11.25" customHeight="1">
      <c r="A424" s="54"/>
      <c r="B424" s="72"/>
      <c r="C424" s="55"/>
      <c r="D424" s="54"/>
      <c r="E424" s="57"/>
      <c r="F424" s="60"/>
      <c r="G424" s="59">
        <v>0.0</v>
      </c>
      <c r="H424" s="60">
        <f t="array" ref="H424">IF(G424=0,0,IF(ISNA(MATCH($G424,Magento_products!$E$1:$E$1013,0))=TRUE,INDEX(Special_products!$A$1:$AL$748,MATCH($G424,Special_products!$E$1:$E$748,0),H$1),INDEX(Magento_products!$A$1:$AJ$1013,MATCH($G424,Magento_products!$E$1:$E$1013,0),H$1)))</f>
        <v>0</v>
      </c>
      <c r="I424" s="60" t="str">
        <f t="array" ref="I424">IF(G424=0,D424,IF(ISNA(MATCH($G424,Magento_products!$E$1:$E$1013,0))=TRUE,INDEX(Special_products!$A$1:$AL$748,MATCH($G424,Special_products!$E$1:$E$748,0),I$1),INDEX(Magento_products!$A$1:$AJ$1013,MATCH($G424,Magento_products!$E$1:$E$1013,0),I$1)))</f>
        <v/>
      </c>
      <c r="J424" s="60">
        <f t="array" ref="J424">IF(G424=0,0,IF(ISNA(MATCH($G424,Magento_products!$E$1:$E$1013,0))=TRUE,INDEX(Special_products!$A$1:$AL$748,MATCH($G424,Special_products!$E$1:$E$748,0),J$1),INDEX(Magento_products!$A$1:$AJ$1013,MATCH($G424,Magento_products!$E$1:$E$1013,0),J$1)))</f>
        <v>0</v>
      </c>
      <c r="K424" s="57">
        <f t="array" ref="K424">IF(ISNA(MATCH($J424,Group!$B$2:$B$100105,0))=TRUE,0,INDEX(Group!$A$2:$FZ$100105,MATCH($J424,Group!$B$2:$B$100105,0),K$1))</f>
        <v>0</v>
      </c>
      <c r="L424" s="60"/>
      <c r="M424" s="61"/>
      <c r="N424" s="62" t="str">
        <f t="array" ref="N424">IF(ISNA(MATCH($H424,Magento_products!$B$2:$B$100105,0))=TRUE,0,INDEX(Magento_products!$A$2:$FZ$100105,MATCH($H424,Magento_products!$B$2:$B$100105,0),N$1))</f>
        <v/>
      </c>
      <c r="O424" s="62"/>
      <c r="P424" s="63"/>
      <c r="Q424" s="64"/>
      <c r="R424" s="65" t="str">
        <f t="shared" si="64"/>
        <v/>
      </c>
      <c r="S424" s="66"/>
      <c r="T424" s="66"/>
      <c r="U424" s="66"/>
      <c r="V424" s="66"/>
      <c r="W424" s="66"/>
      <c r="X424" s="66"/>
      <c r="Y424" s="66"/>
      <c r="Z424" s="66"/>
      <c r="AA424" s="66"/>
      <c r="AB424" s="66"/>
      <c r="AC424" s="66"/>
      <c r="AD424" s="66"/>
      <c r="AE424" s="66"/>
      <c r="AF424" s="66"/>
      <c r="AG424" s="66"/>
      <c r="AH424" s="66"/>
      <c r="AI424" s="67"/>
    </row>
    <row r="425" ht="11.25" customHeight="1">
      <c r="A425" s="54" t="s">
        <v>381</v>
      </c>
      <c r="B425" s="72" t="s">
        <v>1232</v>
      </c>
      <c r="C425" s="55" t="s">
        <v>336</v>
      </c>
      <c r="D425" s="54" t="s">
        <v>194</v>
      </c>
      <c r="E425" s="57"/>
      <c r="F425" s="60"/>
      <c r="G425" s="59">
        <v>104.0</v>
      </c>
      <c r="H425" s="60" t="str">
        <f t="array" ref="H425">IF(G425=0,0,IF(ISNA(MATCH($G425,Magento_products!$E$1:$E$1013,0))=TRUE,INDEX(Special_products!$A$1:$AL$748,MATCH($G425,Special_products!$E$1:$E$748,0),H$1),INDEX(Magento_products!$A$1:$AJ$1013,MATCH($G425,Magento_products!$E$1:$E$1013,0),H$1)))</f>
        <v>SHENR</v>
      </c>
      <c r="I425" s="60" t="str">
        <f t="array" ref="I425">IF(G425=0,D425,IF(ISNA(MATCH($G425,Magento_products!$E$1:$E$1013,0))=TRUE,INDEX(Special_products!$A$1:$AL$748,MATCH($G425,Special_products!$E$1:$E$748,0),I$1),INDEX(Magento_products!$A$1:$AJ$1013,MATCH($G425,Magento_products!$E$1:$E$1013,0),I$1)))</f>
        <v>Ryo Hazuki</v>
      </c>
      <c r="J425" s="60" t="str">
        <f t="array" ref="J425">IF(G425=0,0,IF(ISNA(MATCH($G425,Magento_products!$E$1:$E$1013,0))=TRUE,INDEX(Special_products!$A$1:$AL$748,MATCH($G425,Special_products!$E$1:$E$748,0),J$1),INDEX(Magento_products!$A$1:$AJ$1013,MATCH($G425,Magento_products!$E$1:$E$1013,0),J$1)))</f>
        <v>RYH</v>
      </c>
      <c r="K425" s="57" t="str">
        <f t="array" ref="K425">IF(ISNA(MATCH($J425,Group!$B$2:$B$100105,0))=TRUE,0,INDEX(Group!$A$2:$FZ$100105,MATCH($J425,Group!$B$2:$B$100105,0),K$1))</f>
        <v>Ryo Hazuki</v>
      </c>
      <c r="L425" s="60"/>
      <c r="M425" s="61"/>
      <c r="N425" s="62">
        <f t="array" ref="N425">IF(ISNA(MATCH($H425,Magento_products!$B$2:$B$100105,0))=TRUE,0,INDEX(Magento_products!$A$2:$FZ$100105,MATCH($H425,Magento_products!$B$2:$B$100105,0),N$1))</f>
        <v>41394</v>
      </c>
      <c r="O425" s="62"/>
      <c r="P425" s="63">
        <f t="array" ref="P425">IF(ISNA(MATCH($G425,Magento_products!$E$1:$E$1013,0))=TRUE,INDEX(Special_products!$A$1:$AL$748,MATCH($G425,Special_products!$E$1:$E$748,0),P$1),INDEX(Magento_products!$A$1:$AJ$1013,MATCH($G425,Magento_products!$E$1:$E$1013,0),P$1))</f>
        <v>169.99</v>
      </c>
      <c r="Q425" s="64"/>
      <c r="R425" s="65">
        <f t="shared" si="64"/>
        <v>169.99</v>
      </c>
      <c r="S425" s="66"/>
      <c r="T425" s="66"/>
      <c r="U425" s="66"/>
      <c r="V425" s="66"/>
      <c r="W425" s="66"/>
      <c r="X425" s="66"/>
      <c r="Y425" s="66"/>
      <c r="Z425" s="66"/>
      <c r="AA425" s="66"/>
      <c r="AB425" s="66"/>
      <c r="AC425" s="66"/>
      <c r="AD425" s="66"/>
      <c r="AE425" s="66"/>
      <c r="AF425" s="66"/>
      <c r="AG425" s="66"/>
      <c r="AH425" s="66"/>
      <c r="AI425" s="67"/>
    </row>
    <row r="426" ht="11.25" customHeight="1">
      <c r="A426" s="54" t="s">
        <v>381</v>
      </c>
      <c r="B426" s="72" t="s">
        <v>1232</v>
      </c>
      <c r="C426" s="55" t="s">
        <v>336</v>
      </c>
      <c r="D426" s="54" t="s">
        <v>194</v>
      </c>
      <c r="E426" s="57"/>
      <c r="F426" s="60"/>
      <c r="G426" s="59">
        <v>105.0</v>
      </c>
      <c r="H426" s="60" t="str">
        <f t="array" ref="H426">IF(G426=0,0,IF(ISNA(MATCH($G426,Magento_products!$E$1:$E$1013,0))=TRUE,INDEX(Special_products!$A$1:$AL$748,MATCH($G426,Special_products!$E$1:$E$748,0),H$1),INDEX(Magento_products!$A$1:$AJ$1013,MATCH($G426,Magento_products!$E$1:$E$1013,0),H$1)))</f>
        <v>SHENX</v>
      </c>
      <c r="I426" s="60" t="str">
        <f t="array" ref="I426">IF(G426=0,D426,IF(ISNA(MATCH($G426,Magento_products!$E$1:$E$1013,0))=TRUE,INDEX(Special_products!$A$1:$AL$748,MATCH($G426,Special_products!$E$1:$E$748,0),I$1),INDEX(Magento_products!$A$1:$AJ$1013,MATCH($G426,Magento_products!$E$1:$E$1013,0),I$1)))</f>
        <v>Ryo Hazuki Exclusive</v>
      </c>
      <c r="J426" s="60" t="str">
        <f t="array" ref="J426">IF(G426=0,0,IF(ISNA(MATCH($G426,Magento_products!$E$1:$E$1013,0))=TRUE,INDEX(Special_products!$A$1:$AL$748,MATCH($G426,Special_products!$E$1:$E$748,0),J$1),INDEX(Magento_products!$A$1:$AJ$1013,MATCH($G426,Magento_products!$E$1:$E$1013,0),J$1)))</f>
        <v>RYH</v>
      </c>
      <c r="K426" s="57" t="str">
        <f t="array" ref="K426">IF(ISNA(MATCH($J426,Group!$B$2:$B$100105,0))=TRUE,0,INDEX(Group!$A$2:$FZ$100105,MATCH($J426,Group!$B$2:$B$100105,0),K$1))</f>
        <v>Ryo Hazuki</v>
      </c>
      <c r="L426" s="60"/>
      <c r="M426" s="61"/>
      <c r="N426" s="62">
        <f t="array" ref="N426">IF(ISNA(MATCH($H426,Magento_products!$B$2:$B$100105,0))=TRUE,0,INDEX(Magento_products!$A$2:$FZ$100105,MATCH($H426,Magento_products!$B$2:$B$100105,0),N$1))</f>
        <v>41394</v>
      </c>
      <c r="O426" s="62"/>
      <c r="P426" s="63">
        <f t="array" ref="P426">IF(ISNA(MATCH($G426,Magento_products!$E$1:$E$1013,0))=TRUE,INDEX(Special_products!$A$1:$AL$748,MATCH($G426,Special_products!$E$1:$E$748,0),P$1),INDEX(Magento_products!$A$1:$AJ$1013,MATCH($G426,Magento_products!$E$1:$E$1013,0),P$1))</f>
        <v>184.99</v>
      </c>
      <c r="Q426" s="64"/>
      <c r="R426" s="65">
        <f t="shared" si="64"/>
        <v>184.99</v>
      </c>
      <c r="S426" s="66"/>
      <c r="T426" s="66"/>
      <c r="U426" s="66"/>
      <c r="V426" s="66"/>
      <c r="W426" s="66"/>
      <c r="X426" s="66"/>
      <c r="Y426" s="66"/>
      <c r="Z426" s="66"/>
      <c r="AA426" s="66"/>
      <c r="AB426" s="66"/>
      <c r="AC426" s="66"/>
      <c r="AD426" s="66"/>
      <c r="AE426" s="66"/>
      <c r="AF426" s="66"/>
      <c r="AG426" s="66"/>
      <c r="AH426" s="66"/>
      <c r="AI426" s="67"/>
    </row>
    <row r="427" ht="11.25" customHeight="1">
      <c r="A427" s="54"/>
      <c r="B427" s="72"/>
      <c r="C427" s="55"/>
      <c r="D427" s="54"/>
      <c r="E427" s="57"/>
      <c r="F427" s="60"/>
      <c r="G427" s="59"/>
      <c r="H427" s="60"/>
      <c r="I427" s="60"/>
      <c r="J427" s="60"/>
      <c r="K427" s="57"/>
      <c r="L427" s="60"/>
      <c r="M427" s="61"/>
      <c r="N427" s="62"/>
      <c r="O427" s="62"/>
      <c r="P427" s="63"/>
      <c r="Q427" s="64"/>
      <c r="R427" s="65"/>
      <c r="S427" s="66"/>
      <c r="T427" s="66"/>
      <c r="U427" s="66"/>
      <c r="V427" s="66"/>
      <c r="W427" s="66"/>
      <c r="X427" s="66"/>
      <c r="Y427" s="66"/>
      <c r="Z427" s="66"/>
      <c r="AA427" s="66"/>
      <c r="AB427" s="66"/>
      <c r="AC427" s="66"/>
      <c r="AD427" s="66"/>
      <c r="AE427" s="66"/>
      <c r="AF427" s="66"/>
      <c r="AG427" s="66"/>
      <c r="AH427" s="66"/>
      <c r="AI427" s="67"/>
    </row>
    <row r="428" ht="11.25" customHeight="1">
      <c r="A428" s="54" t="s">
        <v>381</v>
      </c>
      <c r="B428" s="72" t="s">
        <v>1232</v>
      </c>
      <c r="C428" s="55" t="s">
        <v>336</v>
      </c>
      <c r="D428" s="54" t="s">
        <v>9</v>
      </c>
      <c r="E428" s="57"/>
      <c r="F428" s="60"/>
      <c r="G428" s="59">
        <v>112.0</v>
      </c>
      <c r="H428" s="60" t="str">
        <f t="array" ref="H428">IF(G428=0,0,IF(ISNA(MATCH($G428,Magento_products!$E$1:$E$1013,0))=TRUE,INDEX(Special_products!$A$1:$AL$748,MATCH($G428,Special_products!$E$1:$E$748,0),H$1),INDEX(Magento_products!$A$1:$AJ$1013,MATCH($G428,Magento_products!$E$1:$E$1013,0),H$1)))</f>
        <v>SASAKI</v>
      </c>
      <c r="I428" s="60" t="str">
        <f t="array" ref="I428">IF(G428=0,D428,IF(ISNA(MATCH($G428,Magento_products!$E$1:$E$1013,0))=TRUE,INDEX(Special_products!$A$1:$AL$748,MATCH($G428,Special_products!$E$1:$E$748,0),I$1),INDEX(Magento_products!$A$1:$AJ$1013,MATCH($G428,Magento_products!$E$1:$E$1013,0),I$1)))</f>
        <v>Akira Yuki</v>
      </c>
      <c r="J428" s="60" t="str">
        <f t="array" ref="J428">IF(G428=0,0,IF(ISNA(MATCH($G428,Magento_products!$E$1:$E$1013,0))=TRUE,INDEX(Special_products!$A$1:$AL$748,MATCH($G428,Special_products!$E$1:$E$748,0),J$1),INDEX(Magento_products!$A$1:$AJ$1013,MATCH($G428,Magento_products!$E$1:$E$1013,0),J$1)))</f>
        <v>AKY</v>
      </c>
      <c r="K428" s="57" t="str">
        <f t="array" ref="K428">IF(ISNA(MATCH($J428,Group!$B$2:$B$100105,0))=TRUE,0,INDEX(Group!$A$2:$FZ$100105,MATCH($J428,Group!$B$2:$B$100105,0),K$1))</f>
        <v>Akira Yuki</v>
      </c>
      <c r="L428" s="60"/>
      <c r="M428" s="61"/>
      <c r="N428" s="62">
        <f t="array" ref="N428">IF(ISNA(MATCH($H428,Magento_products!$B$2:$B$100105,0))=TRUE,0,INDEX(Magento_products!$A$2:$FZ$100105,MATCH($H428,Magento_products!$B$2:$B$100105,0),N$1))</f>
        <v>41674</v>
      </c>
      <c r="O428" s="62"/>
      <c r="P428" s="63">
        <f t="array" ref="P428">IF(ISNA(MATCH($G428,Magento_products!$E$1:$E$1013,0))=TRUE,INDEX(Special_products!$A$1:$AL$748,MATCH($G428,Special_products!$E$1:$E$748,0),P$1),INDEX(Magento_products!$A$1:$AJ$1013,MATCH($G428,Magento_products!$E$1:$E$1013,0),P$1))</f>
        <v>184.99</v>
      </c>
      <c r="Q428" s="64"/>
      <c r="R428" s="65">
        <f>IF(P428&gt;0,P428,Q428)</f>
        <v>184.99</v>
      </c>
      <c r="S428" s="66"/>
      <c r="T428" s="66"/>
      <c r="U428" s="66"/>
      <c r="V428" s="66"/>
      <c r="W428" s="66"/>
      <c r="X428" s="66"/>
      <c r="Y428" s="66"/>
      <c r="Z428" s="66"/>
      <c r="AA428" s="66"/>
      <c r="AB428" s="66"/>
      <c r="AC428" s="66"/>
      <c r="AD428" s="66"/>
      <c r="AE428" s="66"/>
      <c r="AF428" s="66"/>
      <c r="AG428" s="66"/>
      <c r="AH428" s="66"/>
      <c r="AI428" s="67"/>
    </row>
    <row r="429" ht="11.25" customHeight="1">
      <c r="A429" s="54"/>
      <c r="B429" s="72"/>
      <c r="C429" s="55"/>
      <c r="D429" s="54"/>
      <c r="E429" s="57"/>
      <c r="F429" s="60"/>
      <c r="G429" s="59"/>
      <c r="H429" s="60"/>
      <c r="I429" s="60"/>
      <c r="J429" s="60"/>
      <c r="K429" s="57"/>
      <c r="L429" s="60"/>
      <c r="M429" s="61"/>
      <c r="N429" s="62"/>
      <c r="O429" s="62"/>
      <c r="P429" s="63"/>
      <c r="Q429" s="64"/>
      <c r="R429" s="65"/>
      <c r="S429" s="66"/>
      <c r="T429" s="66"/>
      <c r="U429" s="66"/>
      <c r="V429" s="66"/>
      <c r="W429" s="66"/>
      <c r="X429" s="66"/>
      <c r="Y429" s="66"/>
      <c r="Z429" s="66"/>
      <c r="AA429" s="66"/>
      <c r="AB429" s="66"/>
      <c r="AC429" s="66"/>
      <c r="AD429" s="66"/>
      <c r="AE429" s="66"/>
      <c r="AF429" s="66"/>
      <c r="AG429" s="66"/>
      <c r="AH429" s="66"/>
      <c r="AI429" s="67"/>
    </row>
    <row r="430" ht="11.25" customHeight="1">
      <c r="A430" s="54" t="s">
        <v>381</v>
      </c>
      <c r="B430" s="72" t="s">
        <v>1232</v>
      </c>
      <c r="C430" s="55" t="s">
        <v>336</v>
      </c>
      <c r="D430" s="54" t="s">
        <v>1229</v>
      </c>
      <c r="E430" s="57"/>
      <c r="F430" s="60"/>
      <c r="G430" s="59">
        <v>114.0</v>
      </c>
      <c r="H430" s="60" t="str">
        <f t="array" ref="H430">IF(G430=0,0,IF(ISNA(MATCH($G430,Magento_products!$E$1:$E$1013,0))=TRUE,INDEX(Special_products!$A$1:$AL$748,MATCH($G430,Special_products!$E$1:$E$748,0),H$1),INDEX(Magento_products!$A$1:$AJ$1013,MATCH($G430,Magento_products!$E$1:$E$1013,0),H$1)))</f>
        <v>SASVY</v>
      </c>
      <c r="I430" s="60" t="str">
        <f t="array" ref="I430">IF(G430=0,D430,IF(ISNA(MATCH($G430,Magento_products!$E$1:$E$1013,0))=TRUE,INDEX(Special_products!$A$1:$AL$748,MATCH($G430,Special_products!$E$1:$E$748,0),I$1),INDEX(Magento_products!$A$1:$AJ$1013,MATCH($G430,Magento_products!$E$1:$E$1013,0),I$1)))</f>
        <v>Vyse </v>
      </c>
      <c r="J430" s="60" t="str">
        <f t="array" ref="J430">IF(G430=0,0,IF(ISNA(MATCH($G430,Magento_products!$E$1:$E$1013,0))=TRUE,INDEX(Special_products!$A$1:$AL$748,MATCH($G430,Special_products!$E$1:$E$748,0),J$1),INDEX(Magento_products!$A$1:$AJ$1013,MATCH($G430,Magento_products!$E$1:$E$1013,0),J$1)))</f>
        <v>VYS</v>
      </c>
      <c r="K430" s="57" t="str">
        <f t="array" ref="K430">IF(ISNA(MATCH($J430,Group!$B$2:$B$100105,0))=TRUE,0,INDEX(Group!$A$2:$FZ$100105,MATCH($J430,Group!$B$2:$B$100105,0),K$1))</f>
        <v>Vyse</v>
      </c>
      <c r="L430" s="60"/>
      <c r="M430" s="61"/>
      <c r="N430" s="62">
        <f t="array" ref="N430">IF(ISNA(MATCH($H430,Magento_products!$B$2:$B$100105,0))=TRUE,0,INDEX(Magento_products!$A$2:$FZ$100105,MATCH($H430,Magento_products!$B$2:$B$100105,0),N$1))</f>
        <v>41758</v>
      </c>
      <c r="O430" s="62"/>
      <c r="P430" s="63">
        <f t="array" ref="P430">IF(ISNA(MATCH($G430,Magento_products!$E$1:$E$1013,0))=TRUE,INDEX(Special_products!$A$1:$AL$748,MATCH($G430,Special_products!$E$1:$E$748,0),P$1),INDEX(Magento_products!$A$1:$AJ$1013,MATCH($G430,Magento_products!$E$1:$E$1013,0),P$1))</f>
        <v>199.99</v>
      </c>
      <c r="Q430" s="64"/>
      <c r="R430" s="65">
        <f t="shared" ref="R430:R431" si="65">IF(P430&gt;0,P430,Q430)</f>
        <v>199.99</v>
      </c>
      <c r="S430" s="66"/>
      <c r="T430" s="66"/>
      <c r="U430" s="66"/>
      <c r="V430" s="66"/>
      <c r="W430" s="66"/>
      <c r="X430" s="66"/>
      <c r="Y430" s="66"/>
      <c r="Z430" s="66"/>
      <c r="AA430" s="66"/>
      <c r="AB430" s="66"/>
      <c r="AC430" s="66"/>
      <c r="AD430" s="66"/>
      <c r="AE430" s="66"/>
      <c r="AF430" s="66"/>
      <c r="AG430" s="66"/>
      <c r="AH430" s="66"/>
      <c r="AI430" s="67"/>
    </row>
    <row r="431" ht="11.25" customHeight="1">
      <c r="A431" s="54" t="s">
        <v>381</v>
      </c>
      <c r="B431" s="72" t="s">
        <v>1232</v>
      </c>
      <c r="C431" s="55" t="s">
        <v>336</v>
      </c>
      <c r="D431" s="54" t="s">
        <v>192</v>
      </c>
      <c r="E431" s="57"/>
      <c r="F431" s="60"/>
      <c r="G431" s="59">
        <v>115.0</v>
      </c>
      <c r="H431" s="60" t="str">
        <f t="array" ref="H431">IF(G431=0,0,IF(ISNA(MATCH($G431,Magento_products!$E$1:$E$1013,0))=TRUE,INDEX(Special_products!$A$1:$AL$748,MATCH($G431,Special_products!$E$1:$E$748,0),H$1),INDEX(Magento_products!$A$1:$AJ$1013,MATCH($G431,Magento_products!$E$1:$E$1013,0),H$1)))</f>
        <v>SASVYX</v>
      </c>
      <c r="I431" s="60" t="str">
        <f t="array" ref="I431">IF(G431=0,D431,IF(ISNA(MATCH($G431,Magento_products!$E$1:$E$1013,0))=TRUE,INDEX(Special_products!$A$1:$AL$748,MATCH($G431,Special_products!$E$1:$E$748,0),I$1),INDEX(Magento_products!$A$1:$AJ$1013,MATCH($G431,Magento_products!$E$1:$E$1013,0),I$1)))</f>
        <v>Vyse Exclusive</v>
      </c>
      <c r="J431" s="60" t="str">
        <f t="array" ref="J431">IF(G431=0,0,IF(ISNA(MATCH($G431,Magento_products!$E$1:$E$1013,0))=TRUE,INDEX(Special_products!$A$1:$AL$748,MATCH($G431,Special_products!$E$1:$E$748,0),J$1),INDEX(Magento_products!$A$1:$AJ$1013,MATCH($G431,Magento_products!$E$1:$E$1013,0),J$1)))</f>
        <v>VYS</v>
      </c>
      <c r="K431" s="57" t="str">
        <f t="array" ref="K431">IF(ISNA(MATCH($J431,Group!$B$2:$B$100105,0))=TRUE,0,INDEX(Group!$A$2:$FZ$100105,MATCH($J431,Group!$B$2:$B$100105,0),K$1))</f>
        <v>Vyse</v>
      </c>
      <c r="L431" s="60"/>
      <c r="M431" s="61"/>
      <c r="N431" s="62">
        <f t="array" ref="N431">IF(ISNA(MATCH($H431,Magento_products!$B$2:$B$100105,0))=TRUE,0,INDEX(Magento_products!$A$2:$FZ$100105,MATCH($H431,Magento_products!$B$2:$B$100105,0),N$1))</f>
        <v>41758</v>
      </c>
      <c r="O431" s="62"/>
      <c r="P431" s="63">
        <f t="array" ref="P431">IF(ISNA(MATCH($G431,Magento_products!$E$1:$E$1013,0))=TRUE,INDEX(Special_products!$A$1:$AL$748,MATCH($G431,Special_products!$E$1:$E$748,0),P$1),INDEX(Magento_products!$A$1:$AJ$1013,MATCH($G431,Magento_products!$E$1:$E$1013,0),P$1))</f>
        <v>219.99</v>
      </c>
      <c r="Q431" s="64"/>
      <c r="R431" s="65">
        <f t="shared" si="65"/>
        <v>219.99</v>
      </c>
      <c r="S431" s="66"/>
      <c r="T431" s="66"/>
      <c r="U431" s="66"/>
      <c r="V431" s="66"/>
      <c r="W431" s="66"/>
      <c r="X431" s="66"/>
      <c r="Y431" s="66"/>
      <c r="Z431" s="66"/>
      <c r="AA431" s="66"/>
      <c r="AB431" s="66"/>
      <c r="AC431" s="66"/>
      <c r="AD431" s="66"/>
      <c r="AE431" s="66"/>
      <c r="AF431" s="66"/>
      <c r="AG431" s="66"/>
      <c r="AH431" s="66"/>
      <c r="AI431" s="67"/>
    </row>
    <row r="432" ht="11.25" customHeight="1">
      <c r="A432" s="54"/>
      <c r="B432" s="72"/>
      <c r="C432" s="55"/>
      <c r="D432" s="54"/>
      <c r="E432" s="57"/>
      <c r="F432" s="60"/>
      <c r="G432" s="59"/>
      <c r="H432" s="60"/>
      <c r="I432" s="60"/>
      <c r="J432" s="60"/>
      <c r="K432" s="57"/>
      <c r="L432" s="60"/>
      <c r="M432" s="61"/>
      <c r="N432" s="62"/>
      <c r="O432" s="62"/>
      <c r="P432" s="63"/>
      <c r="Q432" s="64"/>
      <c r="R432" s="65"/>
      <c r="S432" s="66"/>
      <c r="T432" s="66"/>
      <c r="U432" s="66"/>
      <c r="V432" s="66"/>
      <c r="W432" s="66"/>
      <c r="X432" s="66"/>
      <c r="Y432" s="66"/>
      <c r="Z432" s="66"/>
      <c r="AA432" s="66"/>
      <c r="AB432" s="66"/>
      <c r="AC432" s="66"/>
      <c r="AD432" s="66"/>
      <c r="AE432" s="66"/>
      <c r="AF432" s="66"/>
      <c r="AG432" s="66"/>
      <c r="AH432" s="66"/>
      <c r="AI432" s="67"/>
    </row>
    <row r="433" ht="11.25" customHeight="1">
      <c r="A433" s="54" t="s">
        <v>381</v>
      </c>
      <c r="B433" s="72" t="s">
        <v>1232</v>
      </c>
      <c r="C433" s="55" t="s">
        <v>336</v>
      </c>
      <c r="D433" s="54" t="s">
        <v>1212</v>
      </c>
      <c r="E433" s="57"/>
      <c r="F433" s="60"/>
      <c r="G433" s="59">
        <v>125.0</v>
      </c>
      <c r="H433" s="60" t="str">
        <f t="array" ref="H433">IF(G433=0,0,IF(ISNA(MATCH($G433,Magento_products!$E$1:$E$1013,0))=TRUE,INDEX(Special_products!$A$1:$AL$748,MATCH($G433,Special_products!$E$1:$E$748,0),H$1),INDEX(Magento_products!$A$1:$AJ$1013,MATCH($G433,Magento_products!$E$1:$E$1013,0),H$1)))</f>
        <v>SABEAT</v>
      </c>
      <c r="I433" s="60" t="str">
        <f t="array" ref="I433">IF(G433=0,D433,IF(ISNA(MATCH($G433,Magento_products!$E$1:$E$1013,0))=TRUE,INDEX(Special_products!$A$1:$AL$748,MATCH($G433,Special_products!$E$1:$E$748,0),I$1),INDEX(Magento_products!$A$1:$AJ$1013,MATCH($G433,Magento_products!$E$1:$E$1013,0),I$1)))</f>
        <v>Beat</v>
      </c>
      <c r="J433" s="60" t="str">
        <f t="array" ref="J433">IF(G433=0,0,IF(ISNA(MATCH($G433,Magento_products!$E$1:$E$1013,0))=TRUE,INDEX(Special_products!$A$1:$AL$748,MATCH($G433,Special_products!$E$1:$E$748,0),J$1),INDEX(Magento_products!$A$1:$AJ$1013,MATCH($G433,Magento_products!$E$1:$E$1013,0),J$1)))</f>
        <v>BEA</v>
      </c>
      <c r="K433" s="57" t="str">
        <f t="array" ref="K433">IF(ISNA(MATCH($J433,Group!$B$2:$B$100105,0))=TRUE,0,INDEX(Group!$A$2:$FZ$100105,MATCH($J433,Group!$B$2:$B$100105,0),K$1))</f>
        <v>beat</v>
      </c>
      <c r="L433" s="60"/>
      <c r="M433" s="61"/>
      <c r="N433" s="62">
        <f t="array" ref="N433">IF(ISNA(MATCH($H433,Magento_products!$B$2:$B$100105,0))=TRUE,0,INDEX(Magento_products!$A$2:$FZ$100105,MATCH($H433,Magento_products!$B$2:$B$100105,0),N$1))</f>
        <v>41961</v>
      </c>
      <c r="O433" s="62"/>
      <c r="P433" s="63">
        <f t="array" ref="P433">IF(ISNA(MATCH($G433,Magento_products!$E$1:$E$1013,0))=TRUE,INDEX(Special_products!$A$1:$AL$748,MATCH($G433,Special_products!$E$1:$E$748,0),P$1),INDEX(Magento_products!$A$1:$AJ$1013,MATCH($G433,Magento_products!$E$1:$E$1013,0),P$1))</f>
        <v>229.99</v>
      </c>
      <c r="Q433" s="64"/>
      <c r="R433" s="65">
        <f>IF(P433&gt;0,P433,Q433)</f>
        <v>229.99</v>
      </c>
      <c r="S433" s="66"/>
      <c r="T433" s="66"/>
      <c r="U433" s="66"/>
      <c r="V433" s="66"/>
      <c r="W433" s="66"/>
      <c r="X433" s="66"/>
      <c r="Y433" s="66"/>
      <c r="Z433" s="66"/>
      <c r="AA433" s="66"/>
      <c r="AB433" s="66"/>
      <c r="AC433" s="66"/>
      <c r="AD433" s="66"/>
      <c r="AE433" s="66"/>
      <c r="AF433" s="66"/>
      <c r="AG433" s="66"/>
      <c r="AH433" s="66"/>
      <c r="AI433" s="67"/>
    </row>
    <row r="434" ht="11.25" customHeight="1">
      <c r="A434" s="54"/>
      <c r="B434" s="72"/>
      <c r="C434" s="55"/>
      <c r="D434" s="54"/>
      <c r="E434" s="57"/>
      <c r="F434" s="60"/>
      <c r="G434" s="59"/>
      <c r="H434" s="60"/>
      <c r="I434" s="60"/>
      <c r="J434" s="60"/>
      <c r="K434" s="57"/>
      <c r="L434" s="60"/>
      <c r="M434" s="61"/>
      <c r="N434" s="62"/>
      <c r="O434" s="62"/>
      <c r="P434" s="63"/>
      <c r="Q434" s="64"/>
      <c r="R434" s="65"/>
      <c r="S434" s="66"/>
      <c r="T434" s="66"/>
      <c r="U434" s="66"/>
      <c r="V434" s="66"/>
      <c r="W434" s="66"/>
      <c r="X434" s="66"/>
      <c r="Y434" s="66"/>
      <c r="Z434" s="66"/>
      <c r="AA434" s="66"/>
      <c r="AB434" s="66"/>
      <c r="AC434" s="66"/>
      <c r="AD434" s="66"/>
      <c r="AE434" s="66"/>
      <c r="AF434" s="66"/>
      <c r="AG434" s="66"/>
      <c r="AH434" s="66"/>
      <c r="AI434" s="67"/>
    </row>
    <row r="435" ht="11.25" customHeight="1">
      <c r="A435" s="54" t="s">
        <v>381</v>
      </c>
      <c r="B435" s="72" t="s">
        <v>1232</v>
      </c>
      <c r="C435" s="55" t="s">
        <v>336</v>
      </c>
      <c r="D435" s="54" t="s">
        <v>1194</v>
      </c>
      <c r="E435" s="57"/>
      <c r="F435" s="60"/>
      <c r="G435" s="59">
        <v>136.0</v>
      </c>
      <c r="H435" s="60" t="str">
        <f t="array" ref="H435">IF(G435=0,0,IF(ISNA(MATCH($G435,Magento_products!$E$1:$E$1013,0))=TRUE,INDEX(Special_products!$A$1:$AL$748,MATCH($G435,Special_products!$E$1:$E$748,0),H$1),INDEX(Magento_products!$A$1:$AJ$1013,MATCH($G435,Magento_products!$E$1:$E$1013,0),H$1)))</f>
        <v>SANGHT</v>
      </c>
      <c r="I435" s="60" t="str">
        <f t="array" ref="I435">IF(G435=0,D435,IF(ISNA(MATCH($G435,Magento_products!$E$1:$E$1013,0))=TRUE,INDEX(Special_products!$A$1:$AL$748,MATCH($G435,Special_products!$E$1:$E$748,0),I$1),INDEX(Magento_products!$A$1:$AJ$1013,MATCH($G435,Magento_products!$E$1:$E$1013,0),I$1)))</f>
        <v>NiGHTS</v>
      </c>
      <c r="J435" s="60" t="str">
        <f t="array" ref="J435">IF(G435=0,0,IF(ISNA(MATCH($G435,Magento_products!$E$1:$E$1013,0))=TRUE,INDEX(Special_products!$A$1:$AL$748,MATCH($G435,Special_products!$E$1:$E$748,0),J$1),INDEX(Magento_products!$A$1:$AJ$1013,MATCH($G435,Magento_products!$E$1:$E$1013,0),J$1)))</f>
        <v>NIG</v>
      </c>
      <c r="K435" s="57" t="str">
        <f t="array" ref="K435">IF(ISNA(MATCH($J435,Group!$B$2:$B$100105,0))=TRUE,0,INDEX(Group!$A$2:$FZ$100105,MATCH($J435,Group!$B$2:$B$100105,0),K$1))</f>
        <v>Nights</v>
      </c>
      <c r="L435" s="60"/>
      <c r="M435" s="61"/>
      <c r="N435" s="62">
        <f t="array" ref="N435">IF(ISNA(MATCH($H435,Magento_products!$B$2:$B$100105,0))=TRUE,0,INDEX(Magento_products!$A$2:$FZ$100105,MATCH($H435,Magento_products!$B$2:$B$100105,0),N$1))</f>
        <v>42087</v>
      </c>
      <c r="O435" s="62"/>
      <c r="P435" s="63">
        <f t="array" ref="P435">IF(ISNA(MATCH($G435,Magento_products!$E$1:$E$1013,0))=TRUE,INDEX(Special_products!$A$1:$AL$748,MATCH($G435,Special_products!$E$1:$E$748,0),P$1),INDEX(Magento_products!$A$1:$AJ$1013,MATCH($G435,Magento_products!$E$1:$E$1013,0),P$1))</f>
        <v>209.99</v>
      </c>
      <c r="Q435" s="64"/>
      <c r="R435" s="65">
        <f t="shared" ref="R435:R436" si="66">IF(P435&gt;0,P435,Q435)</f>
        <v>209.99</v>
      </c>
      <c r="S435" s="66"/>
      <c r="T435" s="66"/>
      <c r="U435" s="66"/>
      <c r="V435" s="66"/>
      <c r="W435" s="66"/>
      <c r="X435" s="66"/>
      <c r="Y435" s="66"/>
      <c r="Z435" s="66"/>
      <c r="AA435" s="66"/>
      <c r="AB435" s="66"/>
      <c r="AC435" s="66"/>
      <c r="AD435" s="66"/>
      <c r="AE435" s="66"/>
      <c r="AF435" s="66"/>
      <c r="AG435" s="66"/>
      <c r="AH435" s="66"/>
      <c r="AI435" s="67"/>
    </row>
    <row r="436" ht="11.25" customHeight="1">
      <c r="A436" s="54" t="s">
        <v>381</v>
      </c>
      <c r="B436" s="72" t="s">
        <v>1232</v>
      </c>
      <c r="C436" s="55" t="s">
        <v>336</v>
      </c>
      <c r="D436" s="54" t="s">
        <v>1194</v>
      </c>
      <c r="E436" s="57"/>
      <c r="F436" s="60"/>
      <c r="G436" s="59">
        <v>137.0</v>
      </c>
      <c r="H436" s="60" t="str">
        <f t="array" ref="H436">IF(G436=0,0,IF(ISNA(MATCH($G436,Magento_products!$E$1:$E$1013,0))=TRUE,INDEX(Special_products!$A$1:$AL$748,MATCH($G436,Special_products!$E$1:$E$748,0),H$1),INDEX(Magento_products!$A$1:$AJ$1013,MATCH($G436,Magento_products!$E$1:$E$1013,0),H$1)))</f>
        <v>SANGHTX</v>
      </c>
      <c r="I436" s="60" t="str">
        <f t="array" ref="I436">IF(G436=0,D436,IF(ISNA(MATCH($G436,Magento_products!$E$1:$E$1013,0))=TRUE,INDEX(Special_products!$A$1:$AL$748,MATCH($G436,Special_products!$E$1:$E$748,0),I$1),INDEX(Magento_products!$A$1:$AJ$1013,MATCH($G436,Magento_products!$E$1:$E$1013,0),I$1)))</f>
        <v>NiGHTS Exclusive</v>
      </c>
      <c r="J436" s="60" t="str">
        <f t="array" ref="J436">IF(G436=0,0,IF(ISNA(MATCH($G436,Magento_products!$E$1:$E$1013,0))=TRUE,INDEX(Special_products!$A$1:$AL$748,MATCH($G436,Special_products!$E$1:$E$748,0),J$1),INDEX(Magento_products!$A$1:$AJ$1013,MATCH($G436,Magento_products!$E$1:$E$1013,0),J$1)))</f>
        <v>NIG</v>
      </c>
      <c r="K436" s="57" t="str">
        <f t="array" ref="K436">IF(ISNA(MATCH($J436,Group!$B$2:$B$100105,0))=TRUE,0,INDEX(Group!$A$2:$FZ$100105,MATCH($J436,Group!$B$2:$B$100105,0),K$1))</f>
        <v>Nights</v>
      </c>
      <c r="L436" s="60"/>
      <c r="M436" s="61"/>
      <c r="N436" s="62">
        <f t="array" ref="N436">IF(ISNA(MATCH($H436,Magento_products!$B$2:$B$100105,0))=TRUE,0,INDEX(Magento_products!$A$2:$FZ$100105,MATCH($H436,Magento_products!$B$2:$B$100105,0),N$1))</f>
        <v>42087</v>
      </c>
      <c r="O436" s="62"/>
      <c r="P436" s="63">
        <f t="array" ref="P436">IF(ISNA(MATCH($G436,Magento_products!$E$1:$E$1013,0))=TRUE,INDEX(Special_products!$A$1:$AL$748,MATCH($G436,Special_products!$E$1:$E$748,0),P$1),INDEX(Magento_products!$A$1:$AJ$1013,MATCH($G436,Magento_products!$E$1:$E$1013,0),P$1))</f>
        <v>234.99</v>
      </c>
      <c r="Q436" s="64"/>
      <c r="R436" s="65">
        <f t="shared" si="66"/>
        <v>234.99</v>
      </c>
      <c r="S436" s="66"/>
      <c r="T436" s="66"/>
      <c r="U436" s="66"/>
      <c r="V436" s="66"/>
      <c r="W436" s="66"/>
      <c r="X436" s="66"/>
      <c r="Y436" s="66"/>
      <c r="Z436" s="66"/>
      <c r="AA436" s="66"/>
      <c r="AB436" s="66"/>
      <c r="AC436" s="66"/>
      <c r="AD436" s="66"/>
      <c r="AE436" s="66"/>
      <c r="AF436" s="66"/>
      <c r="AG436" s="66"/>
      <c r="AH436" s="66"/>
      <c r="AI436" s="67"/>
    </row>
    <row r="437" ht="11.25" customHeight="1">
      <c r="A437" s="54"/>
      <c r="B437" s="72"/>
      <c r="C437" s="55"/>
      <c r="D437" s="54"/>
      <c r="E437" s="57"/>
      <c r="F437" s="60"/>
      <c r="G437" s="59"/>
      <c r="H437" s="60"/>
      <c r="I437" s="60"/>
      <c r="J437" s="60"/>
      <c r="K437" s="57"/>
      <c r="L437" s="60"/>
      <c r="M437" s="61"/>
      <c r="N437" s="62"/>
      <c r="O437" s="62"/>
      <c r="P437" s="63"/>
      <c r="Q437" s="64"/>
      <c r="R437" s="65"/>
      <c r="S437" s="66"/>
      <c r="T437" s="66"/>
      <c r="U437" s="66"/>
      <c r="V437" s="66"/>
      <c r="W437" s="66"/>
      <c r="X437" s="66"/>
      <c r="Y437" s="66"/>
      <c r="Z437" s="66"/>
      <c r="AA437" s="66"/>
      <c r="AB437" s="66"/>
      <c r="AC437" s="66"/>
      <c r="AD437" s="66"/>
      <c r="AE437" s="66"/>
      <c r="AF437" s="66"/>
      <c r="AG437" s="66"/>
      <c r="AH437" s="66"/>
      <c r="AI437" s="67"/>
    </row>
    <row r="438" ht="11.25" customHeight="1">
      <c r="A438" s="54" t="s">
        <v>381</v>
      </c>
      <c r="B438" s="72" t="s">
        <v>1232</v>
      </c>
      <c r="C438" s="55" t="s">
        <v>336</v>
      </c>
      <c r="D438" s="54" t="s">
        <v>1194</v>
      </c>
      <c r="E438" s="57"/>
      <c r="F438" s="60"/>
      <c r="G438" s="59">
        <v>444.0</v>
      </c>
      <c r="H438" s="60" t="str">
        <f t="array" ref="H438">IF(G438=0,0,IF(ISNA(MATCH($G438,Magento_products!$E$1:$E$1013,0))=TRUE,INDEX(Special_products!$A$1:$AL$748,MATCH($G438,Special_products!$E$1:$E$748,0),H$1),INDEX(Magento_products!$A$1:$AJ$1013,MATCH($G438,Magento_products!$E$1:$E$1013,0),H$1)))</f>
        <v>NJDREEX</v>
      </c>
      <c r="I438" s="60" t="str">
        <f t="array" ref="I438">IF(G438=0,D438,IF(ISNA(MATCH($G438,Magento_products!$E$1:$E$1013,0))=TRUE,INDEX(Special_products!$A$1:$AL$748,MATCH($G438,Special_products!$E$1:$E$748,0),I$1),INDEX(Magento_products!$A$1:$AJ$1013,MATCH($G438,Magento_products!$E$1:$E$1013,0),I$1)))</f>
        <v>NiGHTS: Journey of Dreams - Reala (Exclusive Edition)</v>
      </c>
      <c r="J438" s="60" t="str">
        <f t="array" ref="J438">IF(G438=0,0,IF(ISNA(MATCH($G438,Magento_products!$E$1:$E$1013,0))=TRUE,INDEX(Special_products!$A$1:$AL$748,MATCH($G438,Special_products!$E$1:$E$748,0),J$1),INDEX(Magento_products!$A$1:$AJ$1013,MATCH($G438,Magento_products!$E$1:$E$1013,0),J$1)))</f>
        <v>NJDR</v>
      </c>
      <c r="K438" s="57" t="str">
        <f t="array" ref="K438">IF(ISNA(MATCH($J438,Group!$B$2:$B$100105,0))=TRUE,0,INDEX(Group!$A$2:$FZ$100105,MATCH($J438,Group!$B$2:$B$100105,0),K$1))</f>
        <v>Reala</v>
      </c>
      <c r="L438" s="60"/>
      <c r="M438" s="61"/>
      <c r="N438" s="62">
        <f t="array" ref="N438">IF(ISNA(MATCH($H438,Magento_products!$B$2:$B$100105,0))=TRUE,0,INDEX(Magento_products!$A$2:$FZ$100105,MATCH($H438,Magento_products!$B$2:$B$100105,0),N$1))</f>
        <v>43882</v>
      </c>
      <c r="O438" s="62"/>
      <c r="P438" s="63">
        <f t="array" ref="P438">IF(ISNA(MATCH($G438,Magento_products!$E$1:$E$1013,0))=TRUE,INDEX(Special_products!$A$1:$AL$748,MATCH($G438,Special_products!$E$1:$E$748,0),P$1),INDEX(Magento_products!$A$1:$AJ$1013,MATCH($G438,Magento_products!$E$1:$E$1013,0),P$1))</f>
        <v>329.99</v>
      </c>
      <c r="Q438" s="64"/>
      <c r="R438" s="65">
        <f t="shared" ref="R438:R439" si="67">IF(P438&gt;0,P438,Q438)</f>
        <v>329.99</v>
      </c>
      <c r="S438" s="66"/>
      <c r="T438" s="66"/>
      <c r="U438" s="66"/>
      <c r="V438" s="66"/>
      <c r="W438" s="66"/>
      <c r="X438" s="66"/>
      <c r="Y438" s="66"/>
      <c r="Z438" s="66"/>
      <c r="AA438" s="66"/>
      <c r="AB438" s="66"/>
      <c r="AC438" s="66"/>
      <c r="AD438" s="66"/>
      <c r="AE438" s="66"/>
      <c r="AF438" s="66"/>
      <c r="AG438" s="66"/>
      <c r="AH438" s="66"/>
      <c r="AI438" s="67"/>
    </row>
    <row r="439" ht="11.25" customHeight="1">
      <c r="A439" s="54" t="s">
        <v>381</v>
      </c>
      <c r="B439" s="72" t="s">
        <v>1232</v>
      </c>
      <c r="C439" s="55" t="s">
        <v>336</v>
      </c>
      <c r="D439" s="54" t="s">
        <v>1194</v>
      </c>
      <c r="E439" s="57"/>
      <c r="F439" s="60"/>
      <c r="G439" s="59">
        <v>443.0</v>
      </c>
      <c r="H439" s="60" t="str">
        <f t="array" ref="H439">IF(G439=0,0,IF(ISNA(MATCH($G439,Magento_products!$E$1:$E$1013,0))=TRUE,INDEX(Special_products!$A$1:$AL$748,MATCH($G439,Special_products!$E$1:$E$748,0),H$1),INDEX(Magento_products!$A$1:$AJ$1013,MATCH($G439,Magento_products!$E$1:$E$1013,0),H$1)))</f>
        <v>NJDREST</v>
      </c>
      <c r="I439" s="60" t="str">
        <f t="array" ref="I439">IF(G439=0,D439,IF(ISNA(MATCH($G439,Magento_products!$E$1:$E$1013,0))=TRUE,INDEX(Special_products!$A$1:$AL$748,MATCH($G439,Special_products!$E$1:$E$748,0),I$1),INDEX(Magento_products!$A$1:$AJ$1013,MATCH($G439,Magento_products!$E$1:$E$1013,0),I$1)))</f>
        <v>NiGHTS: Journey of Dreams - Reala (Standard Edition)</v>
      </c>
      <c r="J439" s="60" t="str">
        <f t="array" ref="J439">IF(G439=0,0,IF(ISNA(MATCH($G439,Magento_products!$E$1:$E$1013,0))=TRUE,INDEX(Special_products!$A$1:$AL$748,MATCH($G439,Special_products!$E$1:$E$748,0),J$1),INDEX(Magento_products!$A$1:$AJ$1013,MATCH($G439,Magento_products!$E$1:$E$1013,0),J$1)))</f>
        <v>NJDR</v>
      </c>
      <c r="K439" s="57" t="str">
        <f t="array" ref="K439">IF(ISNA(MATCH($J439,Group!$B$2:$B$100105,0))=TRUE,0,INDEX(Group!$A$2:$FZ$100105,MATCH($J439,Group!$B$2:$B$100105,0),K$1))</f>
        <v>Reala</v>
      </c>
      <c r="L439" s="60"/>
      <c r="M439" s="61"/>
      <c r="N439" s="62">
        <f t="array" ref="N439">IF(ISNA(MATCH($H439,Magento_products!$B$2:$B$100105,0))=TRUE,0,INDEX(Magento_products!$A$2:$FZ$100105,MATCH($H439,Magento_products!$B$2:$B$100105,0),N$1))</f>
        <v>43882</v>
      </c>
      <c r="O439" s="62"/>
      <c r="P439" s="63">
        <f t="array" ref="P439">IF(ISNA(MATCH($G439,Magento_products!$E$1:$E$1013,0))=TRUE,INDEX(Special_products!$A$1:$AL$748,MATCH($G439,Special_products!$E$1:$E$748,0),P$1),INDEX(Magento_products!$A$1:$AJ$1013,MATCH($G439,Magento_products!$E$1:$E$1013,0),P$1))</f>
        <v>329.99</v>
      </c>
      <c r="Q439" s="64"/>
      <c r="R439" s="65">
        <f t="shared" si="67"/>
        <v>329.99</v>
      </c>
      <c r="S439" s="66"/>
      <c r="T439" s="66"/>
      <c r="U439" s="66"/>
      <c r="V439" s="66"/>
      <c r="W439" s="66"/>
      <c r="X439" s="66"/>
      <c r="Y439" s="66"/>
      <c r="Z439" s="66"/>
      <c r="AA439" s="66"/>
      <c r="AB439" s="66"/>
      <c r="AC439" s="66"/>
      <c r="AD439" s="66"/>
      <c r="AE439" s="66"/>
      <c r="AF439" s="66"/>
      <c r="AG439" s="66"/>
      <c r="AH439" s="66"/>
      <c r="AI439" s="67"/>
    </row>
    <row r="440" ht="11.25" customHeight="1">
      <c r="A440" s="54"/>
      <c r="B440" s="72"/>
      <c r="C440" s="55"/>
      <c r="D440" s="54"/>
      <c r="E440" s="57"/>
      <c r="F440" s="60"/>
      <c r="G440" s="59"/>
      <c r="H440" s="60"/>
      <c r="I440" s="60"/>
      <c r="J440" s="60"/>
      <c r="K440" s="57"/>
      <c r="L440" s="60"/>
      <c r="M440" s="61"/>
      <c r="N440" s="62"/>
      <c r="O440" s="62"/>
      <c r="P440" s="63"/>
      <c r="Q440" s="64"/>
      <c r="R440" s="65"/>
      <c r="S440" s="66"/>
      <c r="T440" s="66"/>
      <c r="U440" s="66"/>
      <c r="V440" s="66"/>
      <c r="W440" s="66"/>
      <c r="X440" s="66"/>
      <c r="Y440" s="66"/>
      <c r="Z440" s="66"/>
      <c r="AA440" s="66"/>
      <c r="AB440" s="66"/>
      <c r="AC440" s="66"/>
      <c r="AD440" s="66"/>
      <c r="AE440" s="66"/>
      <c r="AF440" s="66"/>
      <c r="AG440" s="66"/>
      <c r="AH440" s="66"/>
      <c r="AI440" s="67"/>
    </row>
    <row r="441" ht="11.25" customHeight="1">
      <c r="A441" s="54" t="s">
        <v>381</v>
      </c>
      <c r="B441" s="72" t="s">
        <v>1232</v>
      </c>
      <c r="C441" s="55" t="s">
        <v>336</v>
      </c>
      <c r="D441" s="54" t="s">
        <v>1166</v>
      </c>
      <c r="E441" s="57"/>
      <c r="F441" s="60"/>
      <c r="G441" s="59">
        <v>151.0</v>
      </c>
      <c r="H441" s="60" t="str">
        <f t="array" ref="H441">IF(G441=0,0,IF(ISNA(MATCH($G441,Magento_products!$E$1:$E$1013,0))=TRUE,INDEX(Special_products!$A$1:$AL$748,MATCH($G441,Special_products!$E$1:$E$748,0),H$1),INDEX(Magento_products!$A$1:$AJ$1013,MATCH($G441,Magento_products!$E$1:$E$1013,0),H$1)))</f>
        <v>SHENLANRE</v>
      </c>
      <c r="I441" s="60" t="str">
        <f t="array" ref="I441">IF(G441=0,D441,IF(ISNA(MATCH($G441,Magento_products!$E$1:$E$1013,0))=TRUE,INDEX(Special_products!$A$1:$AL$748,MATCH($G441,Special_products!$E$1:$E$748,0),I$1),INDEX(Magento_products!$A$1:$AJ$1013,MATCH($G441,Magento_products!$E$1:$E$1013,0),I$1)))</f>
        <v>Lan Di </v>
      </c>
      <c r="J441" s="60" t="str">
        <f t="array" ref="J441">IF(G441=0,0,IF(ISNA(MATCH($G441,Magento_products!$E$1:$E$1013,0))=TRUE,INDEX(Special_products!$A$1:$AL$748,MATCH($G441,Special_products!$E$1:$E$748,0),J$1),INDEX(Magento_products!$A$1:$AJ$1013,MATCH($G441,Magento_products!$E$1:$E$1013,0),J$1)))</f>
        <v>SLAN</v>
      </c>
      <c r="K441" s="57" t="str">
        <f t="array" ref="K441">IF(ISNA(MATCH($J441,Group!$B$2:$B$100105,0))=TRUE,0,INDEX(Group!$A$2:$FZ$100105,MATCH($J441,Group!$B$2:$B$100105,0),K$1))</f>
        <v>Lan Di</v>
      </c>
      <c r="L441" s="60"/>
      <c r="M441" s="61"/>
      <c r="N441" s="62">
        <f t="array" ref="N441">IF(ISNA(MATCH($H441,Magento_products!$B$2:$B$100105,0))=TRUE,0,INDEX(Magento_products!$A$2:$FZ$100105,MATCH($H441,Magento_products!$B$2:$B$100105,0),N$1))</f>
        <v>42312</v>
      </c>
      <c r="O441" s="62"/>
      <c r="P441" s="63">
        <f t="array" ref="P441">IF(ISNA(MATCH($G441,Magento_products!$E$1:$E$1013,0))=TRUE,INDEX(Special_products!$A$1:$AL$748,MATCH($G441,Special_products!$E$1:$E$748,0),P$1),INDEX(Magento_products!$A$1:$AJ$1013,MATCH($G441,Magento_products!$E$1:$E$1013,0),P$1))</f>
        <v>209.99</v>
      </c>
      <c r="Q441" s="64"/>
      <c r="R441" s="65">
        <f t="shared" ref="R441:R444" si="68">IF(P441&gt;0,P441,Q441)</f>
        <v>209.99</v>
      </c>
      <c r="S441" s="66"/>
      <c r="T441" s="66"/>
      <c r="U441" s="66"/>
      <c r="V441" s="66"/>
      <c r="W441" s="66"/>
      <c r="X441" s="66"/>
      <c r="Y441" s="66"/>
      <c r="Z441" s="66"/>
      <c r="AA441" s="66"/>
      <c r="AB441" s="66"/>
      <c r="AC441" s="66"/>
      <c r="AD441" s="66"/>
      <c r="AE441" s="66"/>
      <c r="AF441" s="66"/>
      <c r="AG441" s="66"/>
      <c r="AH441" s="66"/>
      <c r="AI441" s="67"/>
    </row>
    <row r="442" ht="11.25" customHeight="1">
      <c r="A442" s="54" t="s">
        <v>381</v>
      </c>
      <c r="B442" s="72" t="s">
        <v>1232</v>
      </c>
      <c r="C442" s="55" t="s">
        <v>336</v>
      </c>
      <c r="D442" s="54" t="s">
        <v>85</v>
      </c>
      <c r="E442" s="57"/>
      <c r="F442" s="60"/>
      <c r="G442" s="59">
        <v>150.0</v>
      </c>
      <c r="H442" s="60" t="str">
        <f t="array" ref="H442">IF(G442=0,0,IF(ISNA(MATCH($G442,Magento_products!$E$1:$E$1013,0))=TRUE,INDEX(Special_products!$A$1:$AL$748,MATCH($G442,Special_products!$E$1:$E$748,0),H$1),INDEX(Magento_products!$A$1:$AJ$1013,MATCH($G442,Magento_products!$E$1:$E$1013,0),H$1)))</f>
        <v>SHENLANDEX</v>
      </c>
      <c r="I442" s="60" t="str">
        <f t="array" ref="I442">IF(G442=0,D442,IF(ISNA(MATCH($G442,Magento_products!$E$1:$E$1013,0))=TRUE,INDEX(Special_products!$A$1:$AL$748,MATCH($G442,Special_products!$E$1:$E$748,0),I$1),INDEX(Magento_products!$A$1:$AJ$1013,MATCH($G442,Magento_products!$E$1:$E$1013,0),I$1)))</f>
        <v>Lan Di Exclusive</v>
      </c>
      <c r="J442" s="60" t="str">
        <f t="array" ref="J442">IF(G442=0,0,IF(ISNA(MATCH($G442,Magento_products!$E$1:$E$1013,0))=TRUE,INDEX(Special_products!$A$1:$AL$748,MATCH($G442,Special_products!$E$1:$E$748,0),J$1),INDEX(Magento_products!$A$1:$AJ$1013,MATCH($G442,Magento_products!$E$1:$E$1013,0),J$1)))</f>
        <v>SLAN</v>
      </c>
      <c r="K442" s="57" t="str">
        <f t="array" ref="K442">IF(ISNA(MATCH($J442,Group!$B$2:$B$100105,0))=TRUE,0,INDEX(Group!$A$2:$FZ$100105,MATCH($J442,Group!$B$2:$B$100105,0),K$1))</f>
        <v>Lan Di</v>
      </c>
      <c r="L442" s="60"/>
      <c r="M442" s="61"/>
      <c r="N442" s="62">
        <f t="array" ref="N442">IF(ISNA(MATCH($H442,Magento_products!$B$2:$B$100105,0))=TRUE,0,INDEX(Magento_products!$A$2:$FZ$100105,MATCH($H442,Magento_products!$B$2:$B$100105,0),N$1))</f>
        <v>42312</v>
      </c>
      <c r="O442" s="62"/>
      <c r="P442" s="63">
        <f t="array" ref="P442">IF(ISNA(MATCH($G442,Magento_products!$E$1:$E$1013,0))=TRUE,INDEX(Special_products!$A$1:$AL$748,MATCH($G442,Special_products!$E$1:$E$748,0),P$1),INDEX(Magento_products!$A$1:$AJ$1013,MATCH($G442,Magento_products!$E$1:$E$1013,0),P$1))</f>
        <v>234.99</v>
      </c>
      <c r="Q442" s="64"/>
      <c r="R442" s="65">
        <f t="shared" si="68"/>
        <v>234.99</v>
      </c>
      <c r="S442" s="66"/>
      <c r="T442" s="66"/>
      <c r="U442" s="66"/>
      <c r="V442" s="66"/>
      <c r="W442" s="66"/>
      <c r="X442" s="66"/>
      <c r="Y442" s="66"/>
      <c r="Z442" s="66"/>
      <c r="AA442" s="66"/>
      <c r="AB442" s="66"/>
      <c r="AC442" s="66"/>
      <c r="AD442" s="66"/>
      <c r="AE442" s="66"/>
      <c r="AF442" s="66"/>
      <c r="AG442" s="66"/>
      <c r="AH442" s="66"/>
      <c r="AI442" s="67"/>
    </row>
    <row r="443" ht="11.25" customHeight="1">
      <c r="A443" s="54"/>
      <c r="B443" s="72"/>
      <c r="C443" s="55"/>
      <c r="D443" s="54"/>
      <c r="E443" s="57"/>
      <c r="F443" s="60"/>
      <c r="G443" s="59">
        <v>0.0</v>
      </c>
      <c r="H443" s="60">
        <f t="array" ref="H443">IF(G443=0,0,IF(ISNA(MATCH($G443,Magento_products!$E$1:$E$1013,0))=TRUE,INDEX(Special_products!$A$1:$AL$748,MATCH($G443,Special_products!$E$1:$E$748,0),H$1),INDEX(Magento_products!$A$1:$AJ$1013,MATCH($G443,Magento_products!$E$1:$E$1013,0),H$1)))</f>
        <v>0</v>
      </c>
      <c r="I443" s="60" t="str">
        <f t="array" ref="I443">IF(G443=0,D443,IF(ISNA(MATCH($G443,Magento_products!$E$1:$E$1013,0))=TRUE,INDEX(Special_products!$A$1:$AL$748,MATCH($G443,Special_products!$E$1:$E$748,0),I$1),INDEX(Magento_products!$A$1:$AJ$1013,MATCH($G443,Magento_products!$E$1:$E$1013,0),I$1)))</f>
        <v/>
      </c>
      <c r="J443" s="60">
        <f t="array" ref="J443">IF(G443=0,0,IF(ISNA(MATCH($G443,Magento_products!$E$1:$E$1013,0))=TRUE,INDEX(Special_products!$A$1:$AL$748,MATCH($G443,Special_products!$E$1:$E$748,0),J$1),INDEX(Magento_products!$A$1:$AJ$1013,MATCH($G443,Magento_products!$E$1:$E$1013,0),J$1)))</f>
        <v>0</v>
      </c>
      <c r="K443" s="57">
        <f t="array" ref="K443">IF(ISNA(MATCH($J443,Group!$B$2:$B$100105,0))=TRUE,0,INDEX(Group!$A$2:$FZ$100105,MATCH($J443,Group!$B$2:$B$100105,0),K$1))</f>
        <v>0</v>
      </c>
      <c r="L443" s="60"/>
      <c r="M443" s="61"/>
      <c r="N443" s="62" t="str">
        <f t="array" ref="N443">IF(ISNA(MATCH($H443,Magento_products!$B$2:$B$100105,0))=TRUE,0,INDEX(Magento_products!$A$2:$FZ$100105,MATCH($H443,Magento_products!$B$2:$B$100105,0),N$1))</f>
        <v/>
      </c>
      <c r="O443" s="62"/>
      <c r="P443" s="63"/>
      <c r="Q443" s="64"/>
      <c r="R443" s="65" t="str">
        <f t="shared" si="68"/>
        <v/>
      </c>
      <c r="S443" s="66"/>
      <c r="T443" s="66"/>
      <c r="U443" s="66"/>
      <c r="V443" s="66"/>
      <c r="W443" s="66"/>
      <c r="X443" s="66"/>
      <c r="Y443" s="66"/>
      <c r="Z443" s="66"/>
      <c r="AA443" s="66"/>
      <c r="AB443" s="66"/>
      <c r="AC443" s="66"/>
      <c r="AD443" s="66"/>
      <c r="AE443" s="66"/>
      <c r="AF443" s="66"/>
      <c r="AG443" s="66"/>
      <c r="AH443" s="66"/>
      <c r="AI443" s="67"/>
    </row>
    <row r="444" ht="11.25" customHeight="1">
      <c r="A444" s="54" t="s">
        <v>381</v>
      </c>
      <c r="B444" s="72" t="s">
        <v>1897</v>
      </c>
      <c r="C444" s="55" t="s">
        <v>336</v>
      </c>
      <c r="D444" s="54" t="s">
        <v>1341</v>
      </c>
      <c r="E444" s="57"/>
      <c r="F444" s="60"/>
      <c r="G444" s="59">
        <v>66.0</v>
      </c>
      <c r="H444" s="60" t="str">
        <f t="array" ref="H444">IF(G444=0,0,IF(ISNA(MATCH($G444,Magento_products!$E$1:$E$1013,0))=TRUE,INDEX(Special_products!$A$1:$AL$748,MATCH($G444,Special_products!$E$1:$E$748,0),H$1),INDEX(Magento_products!$A$1:$AJ$1013,MATCH($G444,Magento_products!$E$1:$E$1013,0),H$1)))</f>
        <v>F4FSONCOL</v>
      </c>
      <c r="I444" s="60" t="str">
        <f t="array" ref="I444">IF(G444=0,D444,IF(ISNA(MATCH($G444,Magento_products!$E$1:$E$1013,0))=TRUE,INDEX(Special_products!$A$1:$AL$748,MATCH($G444,Special_products!$E$1:$E$748,0),I$1),INDEX(Magento_products!$A$1:$AJ$1013,MATCH($G444,Magento_products!$E$1:$E$1013,0),I$1)))</f>
        <v>Sonic the Hedgehog 12"</v>
      </c>
      <c r="J444" s="60" t="str">
        <f t="array" ref="J444">IF(G444=0,0,IF(ISNA(MATCH($G444,Magento_products!$E$1:$E$1013,0))=TRUE,INDEX(Special_products!$A$1:$AL$748,MATCH($G444,Special_products!$E$1:$E$748,0),J$1),INDEX(Magento_products!$A$1:$AJ$1013,MATCH($G444,Magento_products!$E$1:$E$1013,0),J$1)))</f>
        <v>SON12</v>
      </c>
      <c r="K444" s="57">
        <f t="array" ref="K444">IF(ISNA(MATCH($J444,Group!$B$2:$B$100105,0))=TRUE,0,INDEX(Group!$A$2:$FZ$100105,MATCH($J444,Group!$B$2:$B$100105,0),K$1))</f>
        <v>0</v>
      </c>
      <c r="L444" s="60"/>
      <c r="M444" s="61"/>
      <c r="N444" s="62">
        <f t="array" ref="N444">IF(ISNA(MATCH($H444,Magento_products!$B$2:$B$100105,0))=TRUE,0,INDEX(Magento_products!$A$2:$FZ$100105,MATCH($H444,Magento_products!$B$2:$B$100105,0),N$1))</f>
        <v>39660</v>
      </c>
      <c r="O444" s="62"/>
      <c r="P444" s="63">
        <f t="array" ref="P444">IF(ISNA(MATCH($G444,Magento_products!$E$1:$E$1013,0))=TRUE,INDEX(Special_products!$A$1:$AL$748,MATCH($G444,Special_products!$E$1:$E$748,0),P$1),INDEX(Magento_products!$A$1:$AJ$1013,MATCH($G444,Magento_products!$E$1:$E$1013,0),P$1))</f>
        <v>129.99</v>
      </c>
      <c r="Q444" s="64"/>
      <c r="R444" s="65">
        <f t="shared" si="68"/>
        <v>129.99</v>
      </c>
      <c r="S444" s="66"/>
      <c r="T444" s="66"/>
      <c r="U444" s="66"/>
      <c r="V444" s="66"/>
      <c r="W444" s="66"/>
      <c r="X444" s="66"/>
      <c r="Y444" s="66"/>
      <c r="Z444" s="66"/>
      <c r="AA444" s="66"/>
      <c r="AB444" s="66"/>
      <c r="AC444" s="66"/>
      <c r="AD444" s="66"/>
      <c r="AE444" s="66"/>
      <c r="AF444" s="66"/>
      <c r="AG444" s="66"/>
      <c r="AH444" s="66"/>
      <c r="AI444" s="67"/>
    </row>
    <row r="445" ht="11.25" customHeight="1">
      <c r="A445" s="54"/>
      <c r="B445" s="72"/>
      <c r="C445" s="55"/>
      <c r="D445" s="54"/>
      <c r="E445" s="57"/>
      <c r="F445" s="60"/>
      <c r="G445" s="59"/>
      <c r="H445" s="60"/>
      <c r="I445" s="60"/>
      <c r="J445" s="60"/>
      <c r="K445" s="57"/>
      <c r="L445" s="60"/>
      <c r="M445" s="61"/>
      <c r="N445" s="62"/>
      <c r="O445" s="62"/>
      <c r="P445" s="63"/>
      <c r="Q445" s="64"/>
      <c r="R445" s="65"/>
      <c r="S445" s="66"/>
      <c r="T445" s="66"/>
      <c r="U445" s="66"/>
      <c r="V445" s="66"/>
      <c r="W445" s="66"/>
      <c r="X445" s="66"/>
      <c r="Y445" s="66"/>
      <c r="Z445" s="66"/>
      <c r="AA445" s="66"/>
      <c r="AB445" s="66"/>
      <c r="AC445" s="66"/>
      <c r="AD445" s="66"/>
      <c r="AE445" s="66"/>
      <c r="AF445" s="66"/>
      <c r="AG445" s="66"/>
      <c r="AH445" s="66"/>
      <c r="AI445" s="67"/>
    </row>
    <row r="446" ht="11.25" customHeight="1">
      <c r="A446" s="54" t="s">
        <v>381</v>
      </c>
      <c r="B446" s="72" t="s">
        <v>1897</v>
      </c>
      <c r="C446" s="55" t="s">
        <v>336</v>
      </c>
      <c r="D446" s="54" t="s">
        <v>1313</v>
      </c>
      <c r="E446" s="57"/>
      <c r="F446" s="60"/>
      <c r="G446" s="59">
        <v>78.0</v>
      </c>
      <c r="H446" s="60" t="str">
        <f t="array" ref="H446">IF(G446=0,0,IF(ISNA(MATCH($G446,Magento_products!$E$1:$E$1013,0))=TRUE,INDEX(Special_products!$A$1:$AL$748,MATCH($G446,Special_products!$E$1:$E$748,0),H$1),INDEX(Magento_products!$A$1:$AJ$1013,MATCH($G446,Magento_products!$E$1:$E$1013,0),H$1)))</f>
        <v>STHSS</v>
      </c>
      <c r="I446" s="60" t="str">
        <f t="array" ref="I446">IF(G446=0,D446,IF(ISNA(MATCH($G446,Magento_products!$E$1:$E$1013,0))=TRUE,INDEX(Special_products!$A$1:$AL$748,MATCH($G446,Special_products!$E$1:$E$748,0),I$1),INDEX(Magento_products!$A$1:$AJ$1013,MATCH($G446,Magento_products!$E$1:$E$1013,0),I$1)))</f>
        <v>Super Sonic </v>
      </c>
      <c r="J446" s="60" t="str">
        <f t="array" ref="J446">IF(G446=0,0,IF(ISNA(MATCH($G446,Magento_products!$E$1:$E$1013,0))=TRUE,INDEX(Special_products!$A$1:$AL$748,MATCH($G446,Special_products!$E$1:$E$748,0),J$1),INDEX(Magento_products!$A$1:$AJ$1013,MATCH($G446,Magento_products!$E$1:$E$1013,0),J$1)))</f>
        <v>SUPS</v>
      </c>
      <c r="K446" s="57">
        <f t="array" ref="K446">IF(ISNA(MATCH($J446,Group!$B$2:$B$100105,0))=TRUE,0,INDEX(Group!$A$2:$FZ$100105,MATCH($J446,Group!$B$2:$B$100105,0),K$1))</f>
        <v>0</v>
      </c>
      <c r="L446" s="60"/>
      <c r="M446" s="61"/>
      <c r="N446" s="62">
        <f t="array" ref="N446">IF(ISNA(MATCH($H446,Magento_products!$B$2:$B$100105,0))=TRUE,0,INDEX(Magento_products!$A$2:$FZ$100105,MATCH($H446,Magento_products!$B$2:$B$100105,0),N$1))</f>
        <v>40351</v>
      </c>
      <c r="O446" s="62"/>
      <c r="P446" s="63">
        <f t="array" ref="P446">IF(ISNA(MATCH($G446,Magento_products!$E$1:$E$1013,0))=TRUE,INDEX(Special_products!$A$1:$AL$748,MATCH($G446,Special_products!$E$1:$E$748,0),P$1),INDEX(Magento_products!$A$1:$AJ$1013,MATCH($G446,Magento_products!$E$1:$E$1013,0),P$1))</f>
        <v>199.99</v>
      </c>
      <c r="Q446" s="64"/>
      <c r="R446" s="65">
        <f t="shared" ref="R446:R447" si="69">IF(P446&gt;0,P446,Q446)</f>
        <v>199.99</v>
      </c>
      <c r="S446" s="66"/>
      <c r="T446" s="66"/>
      <c r="U446" s="66"/>
      <c r="V446" s="66"/>
      <c r="W446" s="66"/>
      <c r="X446" s="66"/>
      <c r="Y446" s="66"/>
      <c r="Z446" s="66"/>
      <c r="AA446" s="66"/>
      <c r="AB446" s="66"/>
      <c r="AC446" s="66"/>
      <c r="AD446" s="66"/>
      <c r="AE446" s="66"/>
      <c r="AF446" s="66"/>
      <c r="AG446" s="66"/>
      <c r="AH446" s="66"/>
      <c r="AI446" s="67"/>
    </row>
    <row r="447" ht="11.25" customHeight="1">
      <c r="A447" s="54" t="s">
        <v>381</v>
      </c>
      <c r="B447" s="72" t="s">
        <v>1897</v>
      </c>
      <c r="C447" s="55" t="s">
        <v>336</v>
      </c>
      <c r="D447" s="54" t="s">
        <v>1311</v>
      </c>
      <c r="E447" s="57"/>
      <c r="F447" s="60"/>
      <c r="G447" s="59">
        <v>79.0</v>
      </c>
      <c r="H447" s="60" t="str">
        <f t="array" ref="H447">IF(G447=0,0,IF(ISNA(MATCH($G447,Magento_products!$E$1:$E$1013,0))=TRUE,INDEX(Special_products!$A$1:$AL$748,MATCH($G447,Special_products!$E$1:$E$748,0),H$1),INDEX(Magento_products!$A$1:$AJ$1013,MATCH($G447,Magento_products!$E$1:$E$1013,0),H$1)))</f>
        <v>STHSSX</v>
      </c>
      <c r="I447" s="60" t="str">
        <f t="array" ref="I447">IF(G447=0,D447,IF(ISNA(MATCH($G447,Magento_products!$E$1:$E$1013,0))=TRUE,INDEX(Special_products!$A$1:$AL$748,MATCH($G447,Special_products!$E$1:$E$748,0),I$1),INDEX(Magento_products!$A$1:$AJ$1013,MATCH($G447,Magento_products!$E$1:$E$1013,0),I$1)))</f>
        <v>Super Sonic Exclusive</v>
      </c>
      <c r="J447" s="60" t="str">
        <f t="array" ref="J447">IF(G447=0,0,IF(ISNA(MATCH($G447,Magento_products!$E$1:$E$1013,0))=TRUE,INDEX(Special_products!$A$1:$AL$748,MATCH($G447,Special_products!$E$1:$E$748,0),J$1),INDEX(Magento_products!$A$1:$AJ$1013,MATCH($G447,Magento_products!$E$1:$E$1013,0),J$1)))</f>
        <v>SUPS</v>
      </c>
      <c r="K447" s="57">
        <f t="array" ref="K447">IF(ISNA(MATCH($J447,Group!$B$2:$B$100105,0))=TRUE,0,INDEX(Group!$A$2:$FZ$100105,MATCH($J447,Group!$B$2:$B$100105,0),K$1))</f>
        <v>0</v>
      </c>
      <c r="L447" s="60"/>
      <c r="M447" s="61"/>
      <c r="N447" s="62">
        <f t="array" ref="N447">IF(ISNA(MATCH($H447,Magento_products!$B$2:$B$100105,0))=TRUE,0,INDEX(Magento_products!$A$2:$FZ$100105,MATCH($H447,Magento_products!$B$2:$B$100105,0),N$1))</f>
        <v>40351</v>
      </c>
      <c r="O447" s="62"/>
      <c r="P447" s="63">
        <f t="array" ref="P447">IF(ISNA(MATCH($G447,Magento_products!$E$1:$E$1013,0))=TRUE,INDEX(Special_products!$A$1:$AL$748,MATCH($G447,Special_products!$E$1:$E$748,0),P$1),INDEX(Magento_products!$A$1:$AJ$1013,MATCH($G447,Magento_products!$E$1:$E$1013,0),P$1))</f>
        <v>159.99</v>
      </c>
      <c r="Q447" s="64"/>
      <c r="R447" s="65">
        <f t="shared" si="69"/>
        <v>159.99</v>
      </c>
      <c r="S447" s="66"/>
      <c r="T447" s="66"/>
      <c r="U447" s="66"/>
      <c r="V447" s="66"/>
      <c r="W447" s="66"/>
      <c r="X447" s="66"/>
      <c r="Y447" s="66"/>
      <c r="Z447" s="66"/>
      <c r="AA447" s="66"/>
      <c r="AB447" s="66"/>
      <c r="AC447" s="66"/>
      <c r="AD447" s="66"/>
      <c r="AE447" s="66"/>
      <c r="AF447" s="66"/>
      <c r="AG447" s="66"/>
      <c r="AH447" s="66"/>
      <c r="AI447" s="67"/>
    </row>
    <row r="448" ht="11.25" customHeight="1">
      <c r="A448" s="54"/>
      <c r="B448" s="72"/>
      <c r="C448" s="55"/>
      <c r="D448" s="54"/>
      <c r="E448" s="57"/>
      <c r="F448" s="60"/>
      <c r="G448" s="59"/>
      <c r="H448" s="60"/>
      <c r="I448" s="60"/>
      <c r="J448" s="60"/>
      <c r="K448" s="57"/>
      <c r="L448" s="60"/>
      <c r="M448" s="61"/>
      <c r="N448" s="62"/>
      <c r="O448" s="62"/>
      <c r="P448" s="63"/>
      <c r="Q448" s="64"/>
      <c r="R448" s="65"/>
      <c r="S448" s="66"/>
      <c r="T448" s="66"/>
      <c r="U448" s="66"/>
      <c r="V448" s="66"/>
      <c r="W448" s="66"/>
      <c r="X448" s="66"/>
      <c r="Y448" s="66"/>
      <c r="Z448" s="66"/>
      <c r="AA448" s="66"/>
      <c r="AB448" s="66"/>
      <c r="AC448" s="66"/>
      <c r="AD448" s="66"/>
      <c r="AE448" s="66"/>
      <c r="AF448" s="66"/>
      <c r="AG448" s="66"/>
      <c r="AH448" s="66"/>
      <c r="AI448" s="67"/>
    </row>
    <row r="449" ht="11.25" customHeight="1">
      <c r="A449" s="54" t="s">
        <v>381</v>
      </c>
      <c r="B449" s="72" t="s">
        <v>1897</v>
      </c>
      <c r="C449" s="55" t="s">
        <v>336</v>
      </c>
      <c r="D449" s="54" t="s">
        <v>1292</v>
      </c>
      <c r="E449" s="57"/>
      <c r="F449" s="60"/>
      <c r="G449" s="59">
        <v>85.0</v>
      </c>
      <c r="H449" s="60" t="str">
        <f t="array" ref="H449">IF(G449=0,0,IF(ISNA(MATCH($G449,Magento_products!$E$1:$E$1013,0))=TRUE,INDEX(Special_products!$A$1:$AL$748,MATCH($G449,Special_products!$E$1:$E$748,0),H$1),INDEX(Magento_products!$A$1:$AJ$1013,MATCH($G449,Magento_products!$E$1:$E$1013,0),H$1)))</f>
        <v>STHMS</v>
      </c>
      <c r="I449" s="60" t="str">
        <f t="array" ref="I449">IF(G449=0,D449,IF(ISNA(MATCH($G449,Magento_products!$E$1:$E$1013,0))=TRUE,INDEX(Special_products!$A$1:$AL$748,MATCH($G449,Special_products!$E$1:$E$748,0),I$1),INDEX(Magento_products!$A$1:$AJ$1013,MATCH($G449,Magento_products!$E$1:$E$1013,0),I$1)))</f>
        <v>Metal Sonic</v>
      </c>
      <c r="J449" s="60" t="str">
        <f t="array" ref="J449">IF(G449=0,0,IF(ISNA(MATCH($G449,Magento_products!$E$1:$E$1013,0))=TRUE,INDEX(Special_products!$A$1:$AL$748,MATCH($G449,Special_products!$E$1:$E$748,0),J$1),INDEX(Magento_products!$A$1:$AJ$1013,MATCH($G449,Magento_products!$E$1:$E$1013,0),J$1)))</f>
        <v>METS</v>
      </c>
      <c r="K449" s="57">
        <f t="array" ref="K449">IF(ISNA(MATCH($J449,Group!$B$2:$B$100105,0))=TRUE,0,INDEX(Group!$A$2:$FZ$100105,MATCH($J449,Group!$B$2:$B$100105,0),K$1))</f>
        <v>0</v>
      </c>
      <c r="L449" s="60"/>
      <c r="M449" s="61"/>
      <c r="N449" s="62">
        <f t="array" ref="N449">IF(ISNA(MATCH($H449,Magento_products!$B$2:$B$100105,0))=TRUE,0,INDEX(Magento_products!$A$2:$FZ$100105,MATCH($H449,Magento_products!$B$2:$B$100105,0),N$1))</f>
        <v>40540</v>
      </c>
      <c r="O449" s="62"/>
      <c r="P449" s="63">
        <f t="array" ref="P449">IF(ISNA(MATCH($G449,Magento_products!$E$1:$E$1013,0))=TRUE,INDEX(Special_products!$A$1:$AL$748,MATCH($G449,Special_products!$E$1:$E$748,0),P$1),INDEX(Magento_products!$A$1:$AJ$1013,MATCH($G449,Magento_products!$E$1:$E$1013,0),P$1))</f>
        <v>154.99</v>
      </c>
      <c r="Q449" s="64"/>
      <c r="R449" s="65">
        <f t="shared" ref="R449:R450" si="70">IF(P449&gt;0,P449,Q449)</f>
        <v>154.99</v>
      </c>
      <c r="S449" s="66"/>
      <c r="T449" s="66"/>
      <c r="U449" s="66"/>
      <c r="V449" s="66"/>
      <c r="W449" s="66"/>
      <c r="X449" s="66"/>
      <c r="Y449" s="66"/>
      <c r="Z449" s="66"/>
      <c r="AA449" s="66"/>
      <c r="AB449" s="66"/>
      <c r="AC449" s="66"/>
      <c r="AD449" s="66"/>
      <c r="AE449" s="66"/>
      <c r="AF449" s="66"/>
      <c r="AG449" s="66"/>
      <c r="AH449" s="66"/>
      <c r="AI449" s="67"/>
    </row>
    <row r="450" ht="11.25" customHeight="1">
      <c r="A450" s="54" t="s">
        <v>381</v>
      </c>
      <c r="B450" s="72" t="s">
        <v>1897</v>
      </c>
      <c r="C450" s="55" t="s">
        <v>336</v>
      </c>
      <c r="D450" s="54" t="s">
        <v>1292</v>
      </c>
      <c r="E450" s="57"/>
      <c r="F450" s="60"/>
      <c r="G450" s="59">
        <v>84.0</v>
      </c>
      <c r="H450" s="60" t="str">
        <f t="array" ref="H450">IF(G450=0,0,IF(ISNA(MATCH($G450,Magento_products!$E$1:$E$1013,0))=TRUE,INDEX(Special_products!$A$1:$AL$748,MATCH($G450,Special_products!$E$1:$E$748,0),H$1),INDEX(Magento_products!$A$1:$AJ$1013,MATCH($G450,Magento_products!$E$1:$E$1013,0),H$1)))</f>
        <v>STHMSX</v>
      </c>
      <c r="I450" s="60" t="str">
        <f t="array" ref="I450">IF(G450=0,D450,IF(ISNA(MATCH($G450,Magento_products!$E$1:$E$1013,0))=TRUE,INDEX(Special_products!$A$1:$AL$748,MATCH($G450,Special_products!$E$1:$E$748,0),I$1),INDEX(Magento_products!$A$1:$AJ$1013,MATCH($G450,Magento_products!$E$1:$E$1013,0),I$1)))</f>
        <v>Metal Sonic Exclusive</v>
      </c>
      <c r="J450" s="60" t="str">
        <f t="array" ref="J450">IF(G450=0,0,IF(ISNA(MATCH($G450,Magento_products!$E$1:$E$1013,0))=TRUE,INDEX(Special_products!$A$1:$AL$748,MATCH($G450,Special_products!$E$1:$E$748,0),J$1),INDEX(Magento_products!$A$1:$AJ$1013,MATCH($G450,Magento_products!$E$1:$E$1013,0),J$1)))</f>
        <v>METS</v>
      </c>
      <c r="K450" s="57">
        <f t="array" ref="K450">IF(ISNA(MATCH($J450,Group!$B$2:$B$100105,0))=TRUE,0,INDEX(Group!$A$2:$FZ$100105,MATCH($J450,Group!$B$2:$B$100105,0),K$1))</f>
        <v>0</v>
      </c>
      <c r="L450" s="60"/>
      <c r="M450" s="61"/>
      <c r="N450" s="62">
        <f t="array" ref="N450">IF(ISNA(MATCH($H450,Magento_products!$B$2:$B$100105,0))=TRUE,0,INDEX(Magento_products!$A$2:$FZ$100105,MATCH($H450,Magento_products!$B$2:$B$100105,0),N$1))</f>
        <v>40540</v>
      </c>
      <c r="O450" s="62"/>
      <c r="P450" s="63">
        <f t="array" ref="P450">IF(ISNA(MATCH($G450,Magento_products!$E$1:$E$1013,0))=TRUE,INDEX(Special_products!$A$1:$AL$748,MATCH($G450,Special_products!$E$1:$E$748,0),P$1),INDEX(Magento_products!$A$1:$AJ$1013,MATCH($G450,Magento_products!$E$1:$E$1013,0),P$1))</f>
        <v>174.99</v>
      </c>
      <c r="Q450" s="64"/>
      <c r="R450" s="65">
        <f t="shared" si="70"/>
        <v>174.99</v>
      </c>
      <c r="S450" s="66"/>
      <c r="T450" s="66"/>
      <c r="U450" s="66"/>
      <c r="V450" s="66"/>
      <c r="W450" s="66"/>
      <c r="X450" s="66"/>
      <c r="Y450" s="66"/>
      <c r="Z450" s="66"/>
      <c r="AA450" s="66"/>
      <c r="AB450" s="66"/>
      <c r="AC450" s="66"/>
      <c r="AD450" s="66"/>
      <c r="AE450" s="66"/>
      <c r="AF450" s="66"/>
      <c r="AG450" s="66"/>
      <c r="AH450" s="66"/>
      <c r="AI450" s="67"/>
    </row>
    <row r="451" ht="11.25" customHeight="1">
      <c r="A451" s="54"/>
      <c r="B451" s="72"/>
      <c r="C451" s="55"/>
      <c r="D451" s="54"/>
      <c r="E451" s="57"/>
      <c r="F451" s="60"/>
      <c r="G451" s="59"/>
      <c r="H451" s="60"/>
      <c r="I451" s="60"/>
      <c r="J451" s="60"/>
      <c r="K451" s="57"/>
      <c r="L451" s="60"/>
      <c r="M451" s="61"/>
      <c r="N451" s="62"/>
      <c r="O451" s="62"/>
      <c r="P451" s="63"/>
      <c r="Q451" s="64"/>
      <c r="R451" s="65"/>
      <c r="S451" s="66"/>
      <c r="T451" s="66"/>
      <c r="U451" s="66"/>
      <c r="V451" s="66"/>
      <c r="W451" s="66"/>
      <c r="X451" s="66"/>
      <c r="Y451" s="66"/>
      <c r="Z451" s="66"/>
      <c r="AA451" s="66"/>
      <c r="AB451" s="66"/>
      <c r="AC451" s="66"/>
      <c r="AD451" s="66"/>
      <c r="AE451" s="66"/>
      <c r="AF451" s="66"/>
      <c r="AG451" s="66"/>
      <c r="AH451" s="66"/>
      <c r="AI451" s="67"/>
    </row>
    <row r="452" ht="11.25" customHeight="1">
      <c r="A452" s="54" t="s">
        <v>381</v>
      </c>
      <c r="B452" s="72" t="s">
        <v>1897</v>
      </c>
      <c r="C452" s="55" t="s">
        <v>336</v>
      </c>
      <c r="D452" s="54" t="s">
        <v>1266</v>
      </c>
      <c r="E452" s="57"/>
      <c r="F452" s="60"/>
      <c r="G452" s="59">
        <v>94.0</v>
      </c>
      <c r="H452" s="60" t="str">
        <f t="array" ref="H452">IF(G452=0,0,IF(ISNA(MATCH($G452,Magento_products!$E$1:$E$1013,0))=TRUE,INDEX(Special_products!$A$1:$AL$748,MATCH($G452,Special_products!$E$1:$E$748,0),H$1),INDEX(Magento_products!$A$1:$AJ$1013,MATCH($G452,Magento_products!$E$1:$E$1013,0),H$1)))</f>
        <v>STHKCK</v>
      </c>
      <c r="I452" s="60" t="str">
        <f t="array" ref="I452">IF(G452=0,D452,IF(ISNA(MATCH($G452,Magento_products!$E$1:$E$1013,0))=TRUE,INDEX(Special_products!$A$1:$AL$748,MATCH($G452,Special_products!$E$1:$E$748,0),I$1),INDEX(Magento_products!$A$1:$AJ$1013,MATCH($G452,Magento_products!$E$1:$E$1013,0),I$1)))</f>
        <v>Knuckles</v>
      </c>
      <c r="J452" s="60" t="str">
        <f t="array" ref="J452">IF(G452=0,0,IF(ISNA(MATCH($G452,Magento_products!$E$1:$E$1013,0))=TRUE,INDEX(Special_products!$A$1:$AL$748,MATCH($G452,Special_products!$E$1:$E$748,0),J$1),INDEX(Magento_products!$A$1:$AJ$1013,MATCH($G452,Magento_products!$E$1:$E$1013,0),J$1)))</f>
        <v>KNU</v>
      </c>
      <c r="K452" s="57">
        <f t="array" ref="K452">IF(ISNA(MATCH($J452,Group!$B$2:$B$100105,0))=TRUE,0,INDEX(Group!$A$2:$FZ$100105,MATCH($J452,Group!$B$2:$B$100105,0),K$1))</f>
        <v>0</v>
      </c>
      <c r="L452" s="60"/>
      <c r="M452" s="61"/>
      <c r="N452" s="62">
        <f t="array" ref="N452">IF(ISNA(MATCH($H452,Magento_products!$B$2:$B$100105,0))=TRUE,0,INDEX(Magento_products!$A$2:$FZ$100105,MATCH($H452,Magento_products!$B$2:$B$100105,0),N$1))</f>
        <v>40827</v>
      </c>
      <c r="O452" s="62"/>
      <c r="P452" s="63">
        <f t="array" ref="P452">IF(ISNA(MATCH($G452,Magento_products!$E$1:$E$1013,0))=TRUE,INDEX(Special_products!$A$1:$AL$748,MATCH($G452,Special_products!$E$1:$E$748,0),P$1),INDEX(Magento_products!$A$1:$AJ$1013,MATCH($G452,Magento_products!$E$1:$E$1013,0),P$1))</f>
        <v>169.99</v>
      </c>
      <c r="Q452" s="64"/>
      <c r="R452" s="65">
        <f t="shared" ref="R452:R453" si="71">IF(P452&gt;0,P452,Q452)</f>
        <v>169.99</v>
      </c>
      <c r="S452" s="66"/>
      <c r="T452" s="66"/>
      <c r="U452" s="66"/>
      <c r="V452" s="66"/>
      <c r="W452" s="66"/>
      <c r="X452" s="66"/>
      <c r="Y452" s="66"/>
      <c r="Z452" s="66"/>
      <c r="AA452" s="66"/>
      <c r="AB452" s="66"/>
      <c r="AC452" s="66"/>
      <c r="AD452" s="66"/>
      <c r="AE452" s="66"/>
      <c r="AF452" s="66"/>
      <c r="AG452" s="66"/>
      <c r="AH452" s="66"/>
      <c r="AI452" s="67"/>
    </row>
    <row r="453" ht="11.25" customHeight="1">
      <c r="A453" s="54" t="s">
        <v>381</v>
      </c>
      <c r="B453" s="72" t="s">
        <v>1897</v>
      </c>
      <c r="C453" s="55" t="s">
        <v>336</v>
      </c>
      <c r="D453" s="54" t="s">
        <v>1266</v>
      </c>
      <c r="E453" s="57"/>
      <c r="F453" s="60"/>
      <c r="G453" s="59">
        <v>95.0</v>
      </c>
      <c r="H453" s="60" t="str">
        <f t="array" ref="H453">IF(G453=0,0,IF(ISNA(MATCH($G453,Magento_products!$E$1:$E$1013,0))=TRUE,INDEX(Special_products!$A$1:$AL$748,MATCH($G453,Special_products!$E$1:$E$748,0),H$1),INDEX(Magento_products!$A$1:$AJ$1013,MATCH($G453,Magento_products!$E$1:$E$1013,0),H$1)))</f>
        <v>STHKCKX</v>
      </c>
      <c r="I453" s="60" t="str">
        <f t="array" ref="I453">IF(G453=0,D453,IF(ISNA(MATCH($G453,Magento_products!$E$1:$E$1013,0))=TRUE,INDEX(Special_products!$A$1:$AL$748,MATCH($G453,Special_products!$E$1:$E$748,0),I$1),INDEX(Magento_products!$A$1:$AJ$1013,MATCH($G453,Magento_products!$E$1:$E$1013,0),I$1)))</f>
        <v>Knuckles Exclusive</v>
      </c>
      <c r="J453" s="60" t="str">
        <f t="array" ref="J453">IF(G453=0,0,IF(ISNA(MATCH($G453,Magento_products!$E$1:$E$1013,0))=TRUE,INDEX(Special_products!$A$1:$AL$748,MATCH($G453,Special_products!$E$1:$E$748,0),J$1),INDEX(Magento_products!$A$1:$AJ$1013,MATCH($G453,Magento_products!$E$1:$E$1013,0),J$1)))</f>
        <v>KNU</v>
      </c>
      <c r="K453" s="57">
        <f t="array" ref="K453">IF(ISNA(MATCH($J453,Group!$B$2:$B$100105,0))=TRUE,0,INDEX(Group!$A$2:$FZ$100105,MATCH($J453,Group!$B$2:$B$100105,0),K$1))</f>
        <v>0</v>
      </c>
      <c r="L453" s="60"/>
      <c r="M453" s="61"/>
      <c r="N453" s="62">
        <f t="array" ref="N453">IF(ISNA(MATCH($H453,Magento_products!$B$2:$B$100105,0))=TRUE,0,INDEX(Magento_products!$A$2:$FZ$100105,MATCH($H453,Magento_products!$B$2:$B$100105,0),N$1))</f>
        <v>40827</v>
      </c>
      <c r="O453" s="62"/>
      <c r="P453" s="63">
        <f t="array" ref="P453">IF(ISNA(MATCH($G453,Magento_products!$E$1:$E$1013,0))=TRUE,INDEX(Special_products!$A$1:$AL$748,MATCH($G453,Special_products!$E$1:$E$748,0),P$1),INDEX(Magento_products!$A$1:$AJ$1013,MATCH($G453,Magento_products!$E$1:$E$1013,0),P$1))</f>
        <v>189.99</v>
      </c>
      <c r="Q453" s="64"/>
      <c r="R453" s="65">
        <f t="shared" si="71"/>
        <v>189.99</v>
      </c>
      <c r="S453" s="66"/>
      <c r="T453" s="66"/>
      <c r="U453" s="66"/>
      <c r="V453" s="66"/>
      <c r="W453" s="66"/>
      <c r="X453" s="66"/>
      <c r="Y453" s="66"/>
      <c r="Z453" s="66"/>
      <c r="AA453" s="66"/>
      <c r="AB453" s="66"/>
      <c r="AC453" s="66"/>
      <c r="AD453" s="66"/>
      <c r="AE453" s="66"/>
      <c r="AF453" s="66"/>
      <c r="AG453" s="66"/>
      <c r="AH453" s="66"/>
      <c r="AI453" s="67"/>
    </row>
    <row r="454" ht="11.25" customHeight="1">
      <c r="A454" s="54"/>
      <c r="B454" s="72"/>
      <c r="C454" s="55"/>
      <c r="D454" s="54"/>
      <c r="E454" s="57"/>
      <c r="F454" s="60"/>
      <c r="G454" s="59"/>
      <c r="H454" s="60"/>
      <c r="I454" s="60"/>
      <c r="J454" s="60"/>
      <c r="K454" s="57"/>
      <c r="L454" s="60"/>
      <c r="M454" s="61"/>
      <c r="N454" s="62"/>
      <c r="O454" s="62"/>
      <c r="P454" s="63"/>
      <c r="Q454" s="64"/>
      <c r="R454" s="65"/>
      <c r="S454" s="66"/>
      <c r="T454" s="66"/>
      <c r="U454" s="66"/>
      <c r="V454" s="66"/>
      <c r="W454" s="66"/>
      <c r="X454" s="66"/>
      <c r="Y454" s="66"/>
      <c r="Z454" s="66"/>
      <c r="AA454" s="66"/>
      <c r="AB454" s="66"/>
      <c r="AC454" s="66"/>
      <c r="AD454" s="66"/>
      <c r="AE454" s="66"/>
      <c r="AF454" s="66"/>
      <c r="AG454" s="66"/>
      <c r="AH454" s="66"/>
      <c r="AI454" s="67"/>
    </row>
    <row r="455" ht="11.25" customHeight="1">
      <c r="A455" s="54" t="s">
        <v>381</v>
      </c>
      <c r="B455" s="72" t="s">
        <v>1897</v>
      </c>
      <c r="C455" s="55" t="s">
        <v>336</v>
      </c>
      <c r="D455" s="54" t="s">
        <v>3</v>
      </c>
      <c r="E455" s="57"/>
      <c r="F455" s="60"/>
      <c r="G455" s="59">
        <v>96.0</v>
      </c>
      <c r="H455" s="60" t="str">
        <f t="array" ref="H455">IF(G455=0,0,IF(ISNA(MATCH($G455,Magento_products!$E$1:$E$1013,0))=TRUE,INDEX(Special_products!$A$1:$AL$748,MATCH($G455,Special_products!$E$1:$E$748,0),H$1),INDEX(Magento_products!$A$1:$AJ$1013,MATCH($G455,Magento_products!$E$1:$E$1013,0),H$1)))</f>
        <v>STHCTR</v>
      </c>
      <c r="I455" s="60" t="str">
        <f t="array" ref="I455">IF(G455=0,D455,IF(ISNA(MATCH($G455,Magento_products!$E$1:$E$1013,0))=TRUE,INDEX(Special_products!$A$1:$AL$748,MATCH($G455,Special_products!$E$1:$E$748,0),I$1),INDEX(Magento_products!$A$1:$AJ$1013,MATCH($G455,Magento_products!$E$1:$E$1013,0),I$1)))</f>
        <v>Tails</v>
      </c>
      <c r="J455" s="60" t="str">
        <f t="array" ref="J455">IF(G455=0,0,IF(ISNA(MATCH($G455,Magento_products!$E$1:$E$1013,0))=TRUE,INDEX(Special_products!$A$1:$AL$748,MATCH($G455,Special_products!$E$1:$E$748,0),J$1),INDEX(Magento_products!$A$1:$AJ$1013,MATCH($G455,Magento_products!$E$1:$E$1013,0),J$1)))</f>
        <v>TAI</v>
      </c>
      <c r="K455" s="57" t="str">
        <f t="array" ref="K455">IF(ISNA(MATCH($J455,Group!$B$2:$B$100105,0))=TRUE,0,INDEX(Group!$A$2:$FZ$100105,MATCH($J455,Group!$B$2:$B$100105,0),K$1))</f>
        <v>Tails</v>
      </c>
      <c r="L455" s="60"/>
      <c r="M455" s="61"/>
      <c r="N455" s="62">
        <f t="array" ref="N455">IF(ISNA(MATCH($H455,Magento_products!$B$2:$B$100105,0))=TRUE,0,INDEX(Magento_products!$A$2:$FZ$100105,MATCH($H455,Magento_products!$B$2:$B$100105,0),N$1))</f>
        <v>40932</v>
      </c>
      <c r="O455" s="62"/>
      <c r="P455" s="63">
        <f t="array" ref="P455">IF(ISNA(MATCH($G455,Magento_products!$E$1:$E$1013,0))=TRUE,INDEX(Special_products!$A$1:$AL$748,MATCH($G455,Special_products!$E$1:$E$748,0),P$1),INDEX(Magento_products!$A$1:$AJ$1013,MATCH($G455,Magento_products!$E$1:$E$1013,0),P$1))</f>
        <v>179.99</v>
      </c>
      <c r="Q455" s="64"/>
      <c r="R455" s="65">
        <f t="shared" ref="R455:R456" si="72">IF(P455&gt;0,P455,Q455)</f>
        <v>179.99</v>
      </c>
      <c r="S455" s="66"/>
      <c r="T455" s="66"/>
      <c r="U455" s="66"/>
      <c r="V455" s="66"/>
      <c r="W455" s="66"/>
      <c r="X455" s="66"/>
      <c r="Y455" s="66"/>
      <c r="Z455" s="66"/>
      <c r="AA455" s="66"/>
      <c r="AB455" s="66"/>
      <c r="AC455" s="66"/>
      <c r="AD455" s="66"/>
      <c r="AE455" s="66"/>
      <c r="AF455" s="66"/>
      <c r="AG455" s="66"/>
      <c r="AH455" s="66"/>
      <c r="AI455" s="67"/>
    </row>
    <row r="456" ht="11.25" customHeight="1">
      <c r="A456" s="54" t="s">
        <v>381</v>
      </c>
      <c r="B456" s="72" t="s">
        <v>1897</v>
      </c>
      <c r="C456" s="55" t="s">
        <v>336</v>
      </c>
      <c r="D456" s="54" t="s">
        <v>3</v>
      </c>
      <c r="E456" s="57"/>
      <c r="F456" s="60"/>
      <c r="G456" s="59">
        <v>97.0</v>
      </c>
      <c r="H456" s="60" t="str">
        <f t="array" ref="H456">IF(G456=0,0,IF(ISNA(MATCH($G456,Magento_products!$E$1:$E$1013,0))=TRUE,INDEX(Special_products!$A$1:$AL$748,MATCH($G456,Special_products!$E$1:$E$748,0),H$1),INDEX(Magento_products!$A$1:$AJ$1013,MATCH($G456,Magento_products!$E$1:$E$1013,0),H$1)))</f>
        <v>STHCTX</v>
      </c>
      <c r="I456" s="60" t="str">
        <f t="array" ref="I456">IF(G456=0,D456,IF(ISNA(MATCH($G456,Magento_products!$E$1:$E$1013,0))=TRUE,INDEX(Special_products!$A$1:$AL$748,MATCH($G456,Special_products!$E$1:$E$748,0),I$1),INDEX(Magento_products!$A$1:$AJ$1013,MATCH($G456,Magento_products!$E$1:$E$1013,0),I$1)))</f>
        <v>Tails Exclusive</v>
      </c>
      <c r="J456" s="60" t="str">
        <f t="array" ref="J456">IF(G456=0,0,IF(ISNA(MATCH($G456,Magento_products!$E$1:$E$1013,0))=TRUE,INDEX(Special_products!$A$1:$AL$748,MATCH($G456,Special_products!$E$1:$E$748,0),J$1),INDEX(Magento_products!$A$1:$AJ$1013,MATCH($G456,Magento_products!$E$1:$E$1013,0),J$1)))</f>
        <v>TAI</v>
      </c>
      <c r="K456" s="57" t="str">
        <f t="array" ref="K456">IF(ISNA(MATCH($J456,Group!$B$2:$B$100105,0))=TRUE,0,INDEX(Group!$A$2:$FZ$100105,MATCH($J456,Group!$B$2:$B$100105,0),K$1))</f>
        <v>Tails</v>
      </c>
      <c r="L456" s="60"/>
      <c r="M456" s="61"/>
      <c r="N456" s="62">
        <f t="array" ref="N456">IF(ISNA(MATCH($H456,Magento_products!$B$2:$B$100105,0))=TRUE,0,INDEX(Magento_products!$A$2:$FZ$100105,MATCH($H456,Magento_products!$B$2:$B$100105,0),N$1))</f>
        <v>40932</v>
      </c>
      <c r="O456" s="62"/>
      <c r="P456" s="63">
        <f t="array" ref="P456">IF(ISNA(MATCH($G456,Magento_products!$E$1:$E$1013,0))=TRUE,INDEX(Special_products!$A$1:$AL$748,MATCH($G456,Special_products!$E$1:$E$748,0),P$1),INDEX(Magento_products!$A$1:$AJ$1013,MATCH($G456,Magento_products!$E$1:$E$1013,0),P$1))</f>
        <v>199.99</v>
      </c>
      <c r="Q456" s="64"/>
      <c r="R456" s="65">
        <f t="shared" si="72"/>
        <v>199.99</v>
      </c>
      <c r="S456" s="66"/>
      <c r="T456" s="66"/>
      <c r="U456" s="66"/>
      <c r="V456" s="66"/>
      <c r="W456" s="66"/>
      <c r="X456" s="66"/>
      <c r="Y456" s="66"/>
      <c r="Z456" s="66"/>
      <c r="AA456" s="66"/>
      <c r="AB456" s="66"/>
      <c r="AC456" s="66"/>
      <c r="AD456" s="66"/>
      <c r="AE456" s="66"/>
      <c r="AF456" s="66"/>
      <c r="AG456" s="66"/>
      <c r="AH456" s="66"/>
      <c r="AI456" s="67"/>
    </row>
    <row r="457" ht="11.25" customHeight="1">
      <c r="A457" s="54"/>
      <c r="B457" s="72"/>
      <c r="C457" s="55"/>
      <c r="D457" s="54"/>
      <c r="E457" s="57"/>
      <c r="F457" s="60"/>
      <c r="G457" s="59"/>
      <c r="H457" s="60"/>
      <c r="I457" s="60"/>
      <c r="J457" s="60"/>
      <c r="K457" s="57"/>
      <c r="L457" s="60"/>
      <c r="M457" s="61"/>
      <c r="N457" s="62"/>
      <c r="O457" s="62"/>
      <c r="P457" s="63"/>
      <c r="Q457" s="64"/>
      <c r="R457" s="65"/>
      <c r="S457" s="66"/>
      <c r="T457" s="66"/>
      <c r="U457" s="66"/>
      <c r="V457" s="66"/>
      <c r="W457" s="66"/>
      <c r="X457" s="66"/>
      <c r="Y457" s="66"/>
      <c r="Z457" s="66"/>
      <c r="AA457" s="66"/>
      <c r="AB457" s="66"/>
      <c r="AC457" s="66"/>
      <c r="AD457" s="66"/>
      <c r="AE457" s="66"/>
      <c r="AF457" s="66"/>
      <c r="AG457" s="66"/>
      <c r="AH457" s="66"/>
      <c r="AI457" s="67"/>
    </row>
    <row r="458" ht="11.25" customHeight="1">
      <c r="A458" s="54" t="s">
        <v>381</v>
      </c>
      <c r="B458" s="72" t="s">
        <v>1897</v>
      </c>
      <c r="C458" s="55" t="s">
        <v>336</v>
      </c>
      <c r="D458" s="54" t="s">
        <v>1236</v>
      </c>
      <c r="E458" s="57"/>
      <c r="F458" s="60"/>
      <c r="G458" s="59">
        <v>110.0</v>
      </c>
      <c r="H458" s="60" t="str">
        <f t="array" ref="H458">IF(G458=0,0,IF(ISNA(MATCH($G458,Magento_products!$E$1:$E$1013,0))=TRUE,INDEX(Special_products!$A$1:$AL$748,MATCH($G458,Special_products!$E$1:$E$748,0),H$1),INDEX(Magento_products!$A$1:$AJ$1013,MATCH($G458,Magento_products!$E$1:$E$1013,0),H$1)))</f>
        <v>SNGENR</v>
      </c>
      <c r="I458" s="60" t="str">
        <f t="array" ref="I458">IF(G458=0,D458,IF(ISNA(MATCH($G458,Magento_products!$E$1:$E$1013,0))=TRUE,INDEX(Special_products!$A$1:$AL$748,MATCH($G458,Special_products!$E$1:$E$748,0),I$1),INDEX(Magento_products!$A$1:$AJ$1013,MATCH($G458,Magento_products!$E$1:$E$1013,0),I$1)))</f>
        <v>Sonic Generations Diorama</v>
      </c>
      <c r="J458" s="60" t="str">
        <f t="array" ref="J458">IF(G458=0,0,IF(ISNA(MATCH($G458,Magento_products!$E$1:$E$1013,0))=TRUE,INDEX(Special_products!$A$1:$AL$748,MATCH($G458,Special_products!$E$1:$E$748,0),J$1),INDEX(Magento_products!$A$1:$AJ$1013,MATCH($G458,Magento_products!$E$1:$E$1013,0),J$1)))</f>
        <v>SNGEN</v>
      </c>
      <c r="K458" s="57" t="str">
        <f t="array" ref="K458">IF(ISNA(MATCH($J458,Group!$B$2:$B$100105,0))=TRUE,0,INDEX(Group!$A$2:$FZ$100105,MATCH($J458,Group!$B$2:$B$100105,0),K$1))</f>
        <v>Generations Diorama</v>
      </c>
      <c r="L458" s="60"/>
      <c r="M458" s="61"/>
      <c r="N458" s="62">
        <f t="array" ref="N458">IF(ISNA(MATCH($H458,Magento_products!$B$2:$B$100105,0))=TRUE,0,INDEX(Magento_products!$A$2:$FZ$100105,MATCH($H458,Magento_products!$B$2:$B$100105,0),N$1))</f>
        <v>41597</v>
      </c>
      <c r="O458" s="62"/>
      <c r="P458" s="63">
        <f t="array" ref="P458">IF(ISNA(MATCH($G458,Magento_products!$E$1:$E$1013,0))=TRUE,INDEX(Special_products!$A$1:$AL$748,MATCH($G458,Special_products!$E$1:$E$748,0),P$1),INDEX(Magento_products!$A$1:$AJ$1013,MATCH($G458,Magento_products!$E$1:$E$1013,0),P$1))</f>
        <v>299.99</v>
      </c>
      <c r="Q458" s="64"/>
      <c r="R458" s="65">
        <f t="shared" ref="R458:R459" si="73">IF(P458&gt;0,P458,Q458)</f>
        <v>299.99</v>
      </c>
      <c r="S458" s="66"/>
      <c r="T458" s="66"/>
      <c r="U458" s="66"/>
      <c r="V458" s="66"/>
      <c r="W458" s="66"/>
      <c r="X458" s="66"/>
      <c r="Y458" s="66"/>
      <c r="Z458" s="66"/>
      <c r="AA458" s="66"/>
      <c r="AB458" s="66"/>
      <c r="AC458" s="66"/>
      <c r="AD458" s="66"/>
      <c r="AE458" s="66"/>
      <c r="AF458" s="66"/>
      <c r="AG458" s="66"/>
      <c r="AH458" s="66"/>
      <c r="AI458" s="67"/>
    </row>
    <row r="459" ht="11.25" customHeight="1">
      <c r="A459" s="54" t="s">
        <v>381</v>
      </c>
      <c r="B459" s="72" t="s">
        <v>1897</v>
      </c>
      <c r="C459" s="55" t="s">
        <v>336</v>
      </c>
      <c r="D459" s="54" t="s">
        <v>1236</v>
      </c>
      <c r="E459" s="57"/>
      <c r="F459" s="60"/>
      <c r="G459" s="59">
        <v>111.0</v>
      </c>
      <c r="H459" s="60" t="str">
        <f t="array" ref="H459">IF(G459=0,0,IF(ISNA(MATCH($G459,Magento_products!$E$1:$E$1013,0))=TRUE,INDEX(Special_products!$A$1:$AL$748,MATCH($G459,Special_products!$E$1:$E$748,0),H$1),INDEX(Magento_products!$A$1:$AJ$1013,MATCH($G459,Magento_products!$E$1:$E$1013,0),H$1)))</f>
        <v>SNGENX</v>
      </c>
      <c r="I459" s="60" t="str">
        <f t="array" ref="I459">IF(G459=0,D459,IF(ISNA(MATCH($G459,Magento_products!$E$1:$E$1013,0))=TRUE,INDEX(Special_products!$A$1:$AL$748,MATCH($G459,Special_products!$E$1:$E$748,0),I$1),INDEX(Magento_products!$A$1:$AJ$1013,MATCH($G459,Magento_products!$E$1:$E$1013,0),I$1)))</f>
        <v>Sonic Generations Diorama Exclusive</v>
      </c>
      <c r="J459" s="60" t="str">
        <f t="array" ref="J459">IF(G459=0,0,IF(ISNA(MATCH($G459,Magento_products!$E$1:$E$1013,0))=TRUE,INDEX(Special_products!$A$1:$AL$748,MATCH($G459,Special_products!$E$1:$E$748,0),J$1),INDEX(Magento_products!$A$1:$AJ$1013,MATCH($G459,Magento_products!$E$1:$E$1013,0),J$1)))</f>
        <v>SNGEN</v>
      </c>
      <c r="K459" s="57" t="str">
        <f t="array" ref="K459">IF(ISNA(MATCH($J459,Group!$B$2:$B$100105,0))=TRUE,0,INDEX(Group!$A$2:$FZ$100105,MATCH($J459,Group!$B$2:$B$100105,0),K$1))</f>
        <v>Generations Diorama</v>
      </c>
      <c r="L459" s="60"/>
      <c r="M459" s="61"/>
      <c r="N459" s="62">
        <f t="array" ref="N459">IF(ISNA(MATCH($H459,Magento_products!$B$2:$B$100105,0))=TRUE,0,INDEX(Magento_products!$A$2:$FZ$100105,MATCH($H459,Magento_products!$B$2:$B$100105,0),N$1))</f>
        <v>41597</v>
      </c>
      <c r="O459" s="62"/>
      <c r="P459" s="63">
        <f t="array" ref="P459">IF(ISNA(MATCH($G459,Magento_products!$E$1:$E$1013,0))=TRUE,INDEX(Special_products!$A$1:$AL$748,MATCH($G459,Special_products!$E$1:$E$748,0),P$1),INDEX(Magento_products!$A$1:$AJ$1013,MATCH($G459,Magento_products!$E$1:$E$1013,0),P$1))</f>
        <v>329.99</v>
      </c>
      <c r="Q459" s="64"/>
      <c r="R459" s="65">
        <f t="shared" si="73"/>
        <v>329.99</v>
      </c>
      <c r="S459" s="66"/>
      <c r="T459" s="66"/>
      <c r="U459" s="66"/>
      <c r="V459" s="66"/>
      <c r="W459" s="66"/>
      <c r="X459" s="66"/>
      <c r="Y459" s="66"/>
      <c r="Z459" s="66"/>
      <c r="AA459" s="66"/>
      <c r="AB459" s="66"/>
      <c r="AC459" s="66"/>
      <c r="AD459" s="66"/>
      <c r="AE459" s="66"/>
      <c r="AF459" s="66"/>
      <c r="AG459" s="66"/>
      <c r="AH459" s="66"/>
      <c r="AI459" s="67"/>
    </row>
    <row r="460" ht="11.25" customHeight="1">
      <c r="A460" s="54"/>
      <c r="B460" s="72"/>
      <c r="C460" s="55"/>
      <c r="D460" s="54"/>
      <c r="E460" s="57"/>
      <c r="F460" s="60"/>
      <c r="G460" s="59"/>
      <c r="H460" s="60"/>
      <c r="I460" s="60"/>
      <c r="J460" s="60"/>
      <c r="K460" s="57"/>
      <c r="L460" s="60"/>
      <c r="M460" s="61"/>
      <c r="N460" s="62"/>
      <c r="O460" s="62"/>
      <c r="P460" s="63"/>
      <c r="Q460" s="64"/>
      <c r="R460" s="65"/>
      <c r="S460" s="66"/>
      <c r="T460" s="66"/>
      <c r="U460" s="66"/>
      <c r="V460" s="66"/>
      <c r="W460" s="66"/>
      <c r="X460" s="66"/>
      <c r="Y460" s="66"/>
      <c r="Z460" s="66"/>
      <c r="AA460" s="66"/>
      <c r="AB460" s="66"/>
      <c r="AC460" s="66"/>
      <c r="AD460" s="66"/>
      <c r="AE460" s="66"/>
      <c r="AF460" s="66"/>
      <c r="AG460" s="66"/>
      <c r="AH460" s="66"/>
      <c r="AI460" s="67"/>
    </row>
    <row r="461" ht="11.25" customHeight="1">
      <c r="A461" s="54" t="s">
        <v>381</v>
      </c>
      <c r="B461" s="72" t="s">
        <v>1897</v>
      </c>
      <c r="C461" s="55" t="s">
        <v>336</v>
      </c>
      <c r="D461" s="54" t="s">
        <v>1215</v>
      </c>
      <c r="E461" s="57"/>
      <c r="F461" s="60"/>
      <c r="G461" s="59">
        <v>123.0</v>
      </c>
      <c r="H461" s="60" t="str">
        <f t="array" ref="H461">IF(G461=0,0,IF(ISNA(MATCH($G461,Magento_products!$E$1:$E$1013,0))=TRUE,INDEX(Special_products!$A$1:$AL$748,MATCH($G461,Special_products!$E$1:$E$748,0),H$1),INDEX(Magento_products!$A$1:$AJ$1013,MATCH($G461,Magento_products!$E$1:$E$1013,0),H$1)))</f>
        <v>STHROB</v>
      </c>
      <c r="I461" s="60" t="str">
        <f t="array" ref="I461">IF(G461=0,D461,IF(ISNA(MATCH($G461,Magento_products!$E$1:$E$1013,0))=TRUE,INDEX(Special_products!$A$1:$AL$748,MATCH($G461,Special_products!$E$1:$E$748,0),I$1),INDEX(Magento_products!$A$1:$AJ$1013,MATCH($G461,Magento_products!$E$1:$E$1013,0),I$1)))</f>
        <v>Dr. Robotnik</v>
      </c>
      <c r="J461" s="60" t="str">
        <f t="array" ref="J461">IF(G461=0,0,IF(ISNA(MATCH($G461,Magento_products!$E$1:$E$1013,0))=TRUE,INDEX(Special_products!$A$1:$AL$748,MATCH($G461,Special_products!$E$1:$E$748,0),J$1),INDEX(Magento_products!$A$1:$AJ$1013,MATCH($G461,Magento_products!$E$1:$E$1013,0),J$1)))</f>
        <v>ROBO</v>
      </c>
      <c r="K461" s="57" t="str">
        <f t="array" ref="K461">IF(ISNA(MATCH($J461,Group!$B$2:$B$100105,0))=TRUE,0,INDEX(Group!$A$2:$FZ$100105,MATCH($J461,Group!$B$2:$B$100105,0),K$1))</f>
        <v>Robotnik</v>
      </c>
      <c r="L461" s="60"/>
      <c r="M461" s="61"/>
      <c r="N461" s="62">
        <f t="array" ref="N461">IF(ISNA(MATCH($H461,Magento_products!$B$2:$B$100105,0))=TRUE,0,INDEX(Magento_products!$A$2:$FZ$100105,MATCH($H461,Magento_products!$B$2:$B$100105,0),N$1))</f>
        <v>41919</v>
      </c>
      <c r="O461" s="62"/>
      <c r="P461" s="63">
        <f t="array" ref="P461">IF(ISNA(MATCH($G461,Magento_products!$E$1:$E$1013,0))=TRUE,INDEX(Special_products!$A$1:$AL$748,MATCH($G461,Special_products!$E$1:$E$748,0),P$1),INDEX(Magento_products!$A$1:$AJ$1013,MATCH($G461,Magento_products!$E$1:$E$1013,0),P$1))</f>
        <v>399.99</v>
      </c>
      <c r="Q461" s="64"/>
      <c r="R461" s="65">
        <f>IF(P461&gt;0,P461,Q461)</f>
        <v>399.99</v>
      </c>
      <c r="S461" s="66"/>
      <c r="T461" s="66"/>
      <c r="U461" s="66"/>
      <c r="V461" s="66"/>
      <c r="W461" s="66"/>
      <c r="X461" s="66"/>
      <c r="Y461" s="66"/>
      <c r="Z461" s="66"/>
      <c r="AA461" s="66"/>
      <c r="AB461" s="66"/>
      <c r="AC461" s="66"/>
      <c r="AD461" s="66"/>
      <c r="AE461" s="66"/>
      <c r="AF461" s="66"/>
      <c r="AG461" s="66"/>
      <c r="AH461" s="66"/>
      <c r="AI461" s="67"/>
    </row>
    <row r="462" ht="11.25" customHeight="1">
      <c r="A462" s="54"/>
      <c r="B462" s="72"/>
      <c r="C462" s="55"/>
      <c r="D462" s="54"/>
      <c r="E462" s="57"/>
      <c r="F462" s="60"/>
      <c r="G462" s="59"/>
      <c r="H462" s="60"/>
      <c r="I462" s="60"/>
      <c r="J462" s="60"/>
      <c r="K462" s="57"/>
      <c r="L462" s="60"/>
      <c r="M462" s="61"/>
      <c r="N462" s="62"/>
      <c r="O462" s="62"/>
      <c r="P462" s="63"/>
      <c r="Q462" s="64"/>
      <c r="R462" s="65"/>
      <c r="S462" s="66"/>
      <c r="T462" s="66"/>
      <c r="U462" s="66"/>
      <c r="V462" s="66"/>
      <c r="W462" s="66"/>
      <c r="X462" s="66"/>
      <c r="Y462" s="66"/>
      <c r="Z462" s="66"/>
      <c r="AA462" s="66"/>
      <c r="AB462" s="66"/>
      <c r="AC462" s="66"/>
      <c r="AD462" s="66"/>
      <c r="AE462" s="66"/>
      <c r="AF462" s="66"/>
      <c r="AG462" s="66"/>
      <c r="AH462" s="66"/>
      <c r="AI462" s="67"/>
    </row>
    <row r="463" ht="11.25" customHeight="1">
      <c r="A463" s="54" t="s">
        <v>381</v>
      </c>
      <c r="B463" s="72" t="s">
        <v>1897</v>
      </c>
      <c r="C463" s="55" t="s">
        <v>336</v>
      </c>
      <c r="D463" s="54" t="s">
        <v>1201</v>
      </c>
      <c r="E463" s="57"/>
      <c r="F463" s="60"/>
      <c r="G463" s="59">
        <v>131.0</v>
      </c>
      <c r="H463" s="60" t="str">
        <f t="array" ref="H463">IF(G463=0,0,IF(ISNA(MATCH($G463,Magento_products!$E$1:$E$1013,0))=TRUE,INDEX(Special_products!$A$1:$AL$748,MATCH($G463,Special_products!$E$1:$E$748,0),H$1),INDEX(Magento_products!$A$1:$AJ$1013,MATCH($G463,Magento_products!$E$1:$E$1013,0),H$1)))</f>
        <v>SNTOR</v>
      </c>
      <c r="I463" s="60" t="str">
        <f t="array" ref="I463">IF(G463=0,D463,IF(ISNA(MATCH($G463,Magento_products!$E$1:$E$1013,0))=TRUE,INDEX(Special_products!$A$1:$AL$748,MATCH($G463,Special_products!$E$1:$E$748,0),I$1),INDEX(Magento_products!$A$1:$AJ$1013,MATCH($G463,Magento_products!$E$1:$E$1013,0),I$1)))</f>
        <v>Sonic "The Tornado" Diorama </v>
      </c>
      <c r="J463" s="60" t="str">
        <f t="array" ref="J463">IF(G463=0,0,IF(ISNA(MATCH($G463,Magento_products!$E$1:$E$1013,0))=TRUE,INDEX(Special_products!$A$1:$AL$748,MATCH($G463,Special_products!$E$1:$E$748,0),J$1),INDEX(Magento_products!$A$1:$AJ$1013,MATCH($G463,Magento_products!$E$1:$E$1013,0),J$1)))</f>
        <v>TORN</v>
      </c>
      <c r="K463" s="57" t="str">
        <f t="array" ref="K463">IF(ISNA(MATCH($J463,Group!$B$2:$B$100105,0))=TRUE,0,INDEX(Group!$A$2:$FZ$100105,MATCH($J463,Group!$B$2:$B$100105,0),K$1))</f>
        <v>Tornado</v>
      </c>
      <c r="L463" s="60"/>
      <c r="M463" s="61"/>
      <c r="N463" s="62">
        <f t="array" ref="N463">IF(ISNA(MATCH($H463,Magento_products!$B$2:$B$100105,0))=TRUE,0,INDEX(Magento_products!$A$2:$FZ$100105,MATCH($H463,Magento_products!$B$2:$B$100105,0),N$1))</f>
        <v>42045</v>
      </c>
      <c r="O463" s="62"/>
      <c r="P463" s="63">
        <f t="array" ref="P463">IF(ISNA(MATCH($G463,Magento_products!$E$1:$E$1013,0))=TRUE,INDEX(Special_products!$A$1:$AL$748,MATCH($G463,Special_products!$E$1:$E$748,0),P$1),INDEX(Magento_products!$A$1:$AJ$1013,MATCH($G463,Magento_products!$E$1:$E$1013,0),P$1))</f>
        <v>299.99</v>
      </c>
      <c r="Q463" s="64"/>
      <c r="R463" s="65">
        <f t="shared" ref="R463:R464" si="74">IF(P463&gt;0,P463,Q463)</f>
        <v>299.99</v>
      </c>
      <c r="S463" s="66"/>
      <c r="T463" s="66"/>
      <c r="U463" s="66"/>
      <c r="V463" s="66"/>
      <c r="W463" s="66"/>
      <c r="X463" s="66"/>
      <c r="Y463" s="66"/>
      <c r="Z463" s="66"/>
      <c r="AA463" s="66"/>
      <c r="AB463" s="66"/>
      <c r="AC463" s="66"/>
      <c r="AD463" s="66"/>
      <c r="AE463" s="66"/>
      <c r="AF463" s="66"/>
      <c r="AG463" s="66"/>
      <c r="AH463" s="66"/>
      <c r="AI463" s="67"/>
    </row>
    <row r="464" ht="11.25" customHeight="1">
      <c r="A464" s="54" t="s">
        <v>381</v>
      </c>
      <c r="B464" s="72" t="s">
        <v>1897</v>
      </c>
      <c r="C464" s="55" t="s">
        <v>336</v>
      </c>
      <c r="D464" s="54" t="s">
        <v>1898</v>
      </c>
      <c r="E464" s="57"/>
      <c r="F464" s="60"/>
      <c r="G464" s="59">
        <v>132.0</v>
      </c>
      <c r="H464" s="60" t="str">
        <f t="array" ref="H464">IF(G464=0,0,IF(ISNA(MATCH($G464,Magento_products!$E$1:$E$1013,0))=TRUE,INDEX(Special_products!$A$1:$AL$748,MATCH($G464,Special_products!$E$1:$E$748,0),H$1),INDEX(Magento_products!$A$1:$AJ$1013,MATCH($G464,Magento_products!$E$1:$E$1013,0),H$1)))</f>
        <v>SNTORX</v>
      </c>
      <c r="I464" s="60" t="str">
        <f t="array" ref="I464">IF(G464=0,D464,IF(ISNA(MATCH($G464,Magento_products!$E$1:$E$1013,0))=TRUE,INDEX(Special_products!$A$1:$AL$748,MATCH($G464,Special_products!$E$1:$E$748,0),I$1),INDEX(Magento_products!$A$1:$AJ$1013,MATCH($G464,Magento_products!$E$1:$E$1013,0),I$1)))</f>
        <v>Sonic "The Tornado" Diorama Exclusive</v>
      </c>
      <c r="J464" s="60" t="str">
        <f t="array" ref="J464">IF(G464=0,0,IF(ISNA(MATCH($G464,Magento_products!$E$1:$E$1013,0))=TRUE,INDEX(Special_products!$A$1:$AL$748,MATCH($G464,Special_products!$E$1:$E$748,0),J$1),INDEX(Magento_products!$A$1:$AJ$1013,MATCH($G464,Magento_products!$E$1:$E$1013,0),J$1)))</f>
        <v>TORN</v>
      </c>
      <c r="K464" s="57" t="str">
        <f t="array" ref="K464">IF(ISNA(MATCH($J464,Group!$B$2:$B$100105,0))=TRUE,0,INDEX(Group!$A$2:$FZ$100105,MATCH($J464,Group!$B$2:$B$100105,0),K$1))</f>
        <v>Tornado</v>
      </c>
      <c r="L464" s="60"/>
      <c r="M464" s="61"/>
      <c r="N464" s="62">
        <f t="array" ref="N464">IF(ISNA(MATCH($H464,Magento_products!$B$2:$B$100105,0))=TRUE,0,INDEX(Magento_products!$A$2:$FZ$100105,MATCH($H464,Magento_products!$B$2:$B$100105,0),N$1))</f>
        <v>42045</v>
      </c>
      <c r="O464" s="62"/>
      <c r="P464" s="63">
        <f t="array" ref="P464">IF(ISNA(MATCH($G464,Magento_products!$E$1:$E$1013,0))=TRUE,INDEX(Special_products!$A$1:$AL$748,MATCH($G464,Special_products!$E$1:$E$748,0),P$1),INDEX(Magento_products!$A$1:$AJ$1013,MATCH($G464,Magento_products!$E$1:$E$1013,0),P$1))</f>
        <v>329.99</v>
      </c>
      <c r="Q464" s="64"/>
      <c r="R464" s="65">
        <f t="shared" si="74"/>
        <v>329.99</v>
      </c>
      <c r="S464" s="66"/>
      <c r="T464" s="66"/>
      <c r="U464" s="66"/>
      <c r="V464" s="66"/>
      <c r="W464" s="66"/>
      <c r="X464" s="66"/>
      <c r="Y464" s="66"/>
      <c r="Z464" s="66"/>
      <c r="AA464" s="66"/>
      <c r="AB464" s="66"/>
      <c r="AC464" s="66"/>
      <c r="AD464" s="66"/>
      <c r="AE464" s="66"/>
      <c r="AF464" s="66"/>
      <c r="AG464" s="66"/>
      <c r="AH464" s="66"/>
      <c r="AI464" s="67"/>
    </row>
    <row r="465" ht="11.25" customHeight="1">
      <c r="A465" s="54"/>
      <c r="B465" s="72"/>
      <c r="C465" s="55"/>
      <c r="D465" s="54"/>
      <c r="E465" s="57"/>
      <c r="F465" s="60"/>
      <c r="G465" s="59"/>
      <c r="H465" s="60"/>
      <c r="I465" s="60"/>
      <c r="J465" s="60"/>
      <c r="K465" s="57"/>
      <c r="L465" s="60"/>
      <c r="M465" s="61"/>
      <c r="N465" s="62"/>
      <c r="O465" s="62"/>
      <c r="P465" s="63"/>
      <c r="Q465" s="64"/>
      <c r="R465" s="65"/>
      <c r="S465" s="66"/>
      <c r="T465" s="66"/>
      <c r="U465" s="66"/>
      <c r="V465" s="66"/>
      <c r="W465" s="66"/>
      <c r="X465" s="66"/>
      <c r="Y465" s="66"/>
      <c r="Z465" s="66"/>
      <c r="AA465" s="66"/>
      <c r="AB465" s="66"/>
      <c r="AC465" s="66"/>
      <c r="AD465" s="66"/>
      <c r="AE465" s="66"/>
      <c r="AF465" s="66"/>
      <c r="AG465" s="66"/>
      <c r="AH465" s="66"/>
      <c r="AI465" s="67"/>
    </row>
    <row r="466" ht="11.25" customHeight="1">
      <c r="A466" s="54" t="s">
        <v>381</v>
      </c>
      <c r="B466" s="72" t="s">
        <v>1897</v>
      </c>
      <c r="C466" s="55" t="s">
        <v>336</v>
      </c>
      <c r="D466" s="54" t="s">
        <v>1899</v>
      </c>
      <c r="E466" s="57"/>
      <c r="F466" s="60"/>
      <c r="G466" s="59">
        <v>206.0</v>
      </c>
      <c r="H466" s="60" t="str">
        <f t="array" ref="H466">IF(G466=0,0,IF(ISNA(MATCH($G466,Magento_products!$E$1:$E$1013,0))=TRUE,INDEX(Special_products!$A$1:$AL$748,MATCH($G466,Special_products!$E$1:$E$748,0),H$1),INDEX(Magento_products!$A$1:$AJ$1013,MATCH($G466,Magento_products!$E$1:$E$1013,0),H$1)))</f>
        <v>SN25R</v>
      </c>
      <c r="I466" s="60" t="str">
        <f t="array" ref="I466">IF(G466=0,D466,IF(ISNA(MATCH($G466,Magento_products!$E$1:$E$1013,0))=TRUE,INDEX(Special_products!$A$1:$AL$748,MATCH($G466,Special_products!$E$1:$E$748,0),I$1),INDEX(Magento_products!$A$1:$AJ$1013,MATCH($G466,Magento_products!$E$1:$E$1013,0),I$1)))</f>
        <v>Sonic The Hedgehog 25th Anniversary (Regular)</v>
      </c>
      <c r="J466" s="60" t="str">
        <f t="array" ref="J466">IF(G466=0,0,IF(ISNA(MATCH($G466,Magento_products!$E$1:$E$1013,0))=TRUE,INDEX(Special_products!$A$1:$AL$748,MATCH($G466,Special_products!$E$1:$E$748,0),J$1),INDEX(Magento_products!$A$1:$AJ$1013,MATCH($G466,Magento_products!$E$1:$E$1013,0),J$1)))</f>
        <v>SN25</v>
      </c>
      <c r="K466" s="57" t="str">
        <f t="array" ref="K466">IF(ISNA(MATCH($J466,Group!$B$2:$B$100105,0))=TRUE,0,INDEX(Group!$A$2:$FZ$100105,MATCH($J466,Group!$B$2:$B$100105,0),K$1))</f>
        <v>Sonic 25 Anniversary</v>
      </c>
      <c r="L466" s="60"/>
      <c r="M466" s="61"/>
      <c r="N466" s="62">
        <f t="array" ref="N466">IF(ISNA(MATCH($H466,Magento_products!$B$2:$B$100105,0))=TRUE,0,INDEX(Magento_products!$A$2:$FZ$100105,MATCH($H466,Magento_products!$B$2:$B$100105,0),N$1))</f>
        <v>42892</v>
      </c>
      <c r="O466" s="62"/>
      <c r="P466" s="63">
        <f t="array" ref="P466">IF(ISNA(MATCH($G466,Magento_products!$E$1:$E$1013,0))=TRUE,INDEX(Special_products!$A$1:$AL$748,MATCH($G466,Special_products!$E$1:$E$748,0),P$1),INDEX(Magento_products!$A$1:$AJ$1013,MATCH($G466,Magento_products!$E$1:$E$1013,0),P$1))</f>
        <v>384.99</v>
      </c>
      <c r="Q466" s="64"/>
      <c r="R466" s="65">
        <f t="shared" ref="R466:R467" si="75">IF(P466&gt;0,P466,Q466)</f>
        <v>384.99</v>
      </c>
      <c r="S466" s="66"/>
      <c r="T466" s="66"/>
      <c r="U466" s="66"/>
      <c r="V466" s="66"/>
      <c r="W466" s="66"/>
      <c r="X466" s="66"/>
      <c r="Y466" s="66"/>
      <c r="Z466" s="66"/>
      <c r="AA466" s="66"/>
      <c r="AB466" s="66"/>
      <c r="AC466" s="66"/>
      <c r="AD466" s="66"/>
      <c r="AE466" s="66"/>
      <c r="AF466" s="66"/>
      <c r="AG466" s="66"/>
      <c r="AH466" s="66"/>
      <c r="AI466" s="67"/>
    </row>
    <row r="467" ht="11.25" customHeight="1">
      <c r="A467" s="54" t="s">
        <v>381</v>
      </c>
      <c r="B467" s="72" t="s">
        <v>1897</v>
      </c>
      <c r="C467" s="55" t="s">
        <v>336</v>
      </c>
      <c r="D467" s="54" t="s">
        <v>1899</v>
      </c>
      <c r="E467" s="57"/>
      <c r="F467" s="60"/>
      <c r="G467" s="59">
        <v>207.0</v>
      </c>
      <c r="H467" s="60" t="str">
        <f t="array" ref="H467">IF(G467=0,0,IF(ISNA(MATCH($G467,Magento_products!$E$1:$E$1013,0))=TRUE,INDEX(Special_products!$A$1:$AL$748,MATCH($G467,Special_products!$E$1:$E$748,0),H$1),INDEX(Magento_products!$A$1:$AJ$1013,MATCH($G467,Magento_products!$E$1:$E$1013,0),H$1)))</f>
        <v>SN25X</v>
      </c>
      <c r="I467" s="60" t="str">
        <f t="array" ref="I467">IF(G467=0,D467,IF(ISNA(MATCH($G467,Magento_products!$E$1:$E$1013,0))=TRUE,INDEX(Special_products!$A$1:$AL$748,MATCH($G467,Special_products!$E$1:$E$748,0),I$1),INDEX(Magento_products!$A$1:$AJ$1013,MATCH($G467,Magento_products!$E$1:$E$1013,0),I$1)))</f>
        <v>Sonic The Hedgehog 25th Anniversary (Exclusive)</v>
      </c>
      <c r="J467" s="60" t="str">
        <f t="array" ref="J467">IF(G467=0,0,IF(ISNA(MATCH($G467,Magento_products!$E$1:$E$1013,0))=TRUE,INDEX(Special_products!$A$1:$AL$748,MATCH($G467,Special_products!$E$1:$E$748,0),J$1),INDEX(Magento_products!$A$1:$AJ$1013,MATCH($G467,Magento_products!$E$1:$E$1013,0),J$1)))</f>
        <v>SN25</v>
      </c>
      <c r="K467" s="57" t="str">
        <f t="array" ref="K467">IF(ISNA(MATCH($J467,Group!$B$2:$B$100105,0))=TRUE,0,INDEX(Group!$A$2:$FZ$100105,MATCH($J467,Group!$B$2:$B$100105,0),K$1))</f>
        <v>Sonic 25 Anniversary</v>
      </c>
      <c r="L467" s="60"/>
      <c r="M467" s="61"/>
      <c r="N467" s="62">
        <f t="array" ref="N467">IF(ISNA(MATCH($H467,Magento_products!$B$2:$B$100105,0))=TRUE,0,INDEX(Magento_products!$A$2:$FZ$100105,MATCH($H467,Magento_products!$B$2:$B$100105,0),N$1))</f>
        <v>42892</v>
      </c>
      <c r="O467" s="62"/>
      <c r="P467" s="63">
        <f t="array" ref="P467">IF(ISNA(MATCH($G467,Magento_products!$E$1:$E$1013,0))=TRUE,INDEX(Special_products!$A$1:$AL$748,MATCH($G467,Special_products!$E$1:$E$748,0),P$1),INDEX(Magento_products!$A$1:$AJ$1013,MATCH($G467,Magento_products!$E$1:$E$1013,0),P$1))</f>
        <v>384.99</v>
      </c>
      <c r="Q467" s="64"/>
      <c r="R467" s="65">
        <f t="shared" si="75"/>
        <v>384.99</v>
      </c>
      <c r="S467" s="66"/>
      <c r="T467" s="66"/>
      <c r="U467" s="66"/>
      <c r="V467" s="66"/>
      <c r="W467" s="66"/>
      <c r="X467" s="66"/>
      <c r="Y467" s="66"/>
      <c r="Z467" s="66"/>
      <c r="AA467" s="66"/>
      <c r="AB467" s="66"/>
      <c r="AC467" s="66"/>
      <c r="AD467" s="66"/>
      <c r="AE467" s="66"/>
      <c r="AF467" s="66"/>
      <c r="AG467" s="66"/>
      <c r="AH467" s="66"/>
      <c r="AI467" s="67"/>
    </row>
    <row r="468" ht="11.25" customHeight="1">
      <c r="A468" s="54"/>
      <c r="B468" s="72"/>
      <c r="C468" s="55"/>
      <c r="D468" s="54"/>
      <c r="E468" s="57"/>
      <c r="F468" s="60"/>
      <c r="G468" s="59"/>
      <c r="H468" s="60"/>
      <c r="I468" s="60"/>
      <c r="J468" s="60"/>
      <c r="K468" s="57"/>
      <c r="L468" s="60"/>
      <c r="M468" s="61"/>
      <c r="N468" s="62"/>
      <c r="O468" s="62"/>
      <c r="P468" s="63"/>
      <c r="Q468" s="64"/>
      <c r="R468" s="65"/>
      <c r="S468" s="66"/>
      <c r="T468" s="66"/>
      <c r="U468" s="66"/>
      <c r="V468" s="66"/>
      <c r="W468" s="66"/>
      <c r="X468" s="66"/>
      <c r="Y468" s="66"/>
      <c r="Z468" s="66"/>
      <c r="AA468" s="66"/>
      <c r="AB468" s="66"/>
      <c r="AC468" s="66"/>
      <c r="AD468" s="66"/>
      <c r="AE468" s="66"/>
      <c r="AF468" s="66"/>
      <c r="AG468" s="66"/>
      <c r="AH468" s="66"/>
      <c r="AI468" s="67"/>
    </row>
    <row r="469" ht="11.25" customHeight="1">
      <c r="A469" s="54" t="s">
        <v>381</v>
      </c>
      <c r="B469" s="72" t="s">
        <v>1897</v>
      </c>
      <c r="C469" s="55" t="s">
        <v>336</v>
      </c>
      <c r="D469" s="54" t="s">
        <v>1259</v>
      </c>
      <c r="E469" s="57"/>
      <c r="F469" s="60"/>
      <c r="G469" s="59">
        <v>98.0</v>
      </c>
      <c r="H469" s="60" t="str">
        <f t="array" ref="H469">IF(G469=0,0,IF(ISNA(MATCH($G469,Magento_products!$E$1:$E$1013,0))=TRUE,INDEX(Special_products!$A$1:$AL$748,MATCH($G469,Special_products!$E$1:$E$748,0),H$1),INDEX(Magento_products!$A$1:$AJ$1013,MATCH($G469,Magento_products!$E$1:$E$1013,0),H$1)))</f>
        <v>MSTHS</v>
      </c>
      <c r="I469" s="60" t="str">
        <f t="array" ref="I469">IF(G469=0,D469,IF(ISNA(MATCH($G469,Magento_products!$E$1:$E$1013,0))=TRUE,INDEX(Special_products!$A$1:$AL$748,MATCH($G469,Special_products!$E$1:$E$748,0),I$1),INDEX(Magento_products!$A$1:$AJ$1013,MATCH($G469,Magento_products!$E$1:$E$1013,0),I$1)))</f>
        <v>Modern Sonic </v>
      </c>
      <c r="J469" s="60" t="str">
        <f t="array" ref="J469">IF(G469=0,0,IF(ISNA(MATCH($G469,Magento_products!$E$1:$E$1013,0))=TRUE,INDEX(Special_products!$A$1:$AL$748,MATCH($G469,Special_products!$E$1:$E$748,0),J$1),INDEX(Magento_products!$A$1:$AJ$1013,MATCH($G469,Magento_products!$E$1:$E$1013,0),J$1)))</f>
        <v>MODS</v>
      </c>
      <c r="K469" s="57" t="str">
        <f t="array" ref="K469">IF(ISNA(MATCH($J469,Group!$B$2:$B$100105,0))=TRUE,0,INDEX(Group!$A$2:$FZ$100105,MATCH($J469,Group!$B$2:$B$100105,0),K$1))</f>
        <v>Modern Sonic</v>
      </c>
      <c r="L469" s="60"/>
      <c r="M469" s="61"/>
      <c r="N469" s="62">
        <f t="array" ref="N469">IF(ISNA(MATCH($H469,Magento_products!$B$2:$B$100105,0))=TRUE,0,INDEX(Magento_products!$A$2:$FZ$100105,MATCH($H469,Magento_products!$B$2:$B$100105,0),N$1))</f>
        <v>41044</v>
      </c>
      <c r="O469" s="62"/>
      <c r="P469" s="63">
        <f t="array" ref="P469">IF(ISNA(MATCH($G469,Magento_products!$E$1:$E$1013,0))=TRUE,INDEX(Special_products!$A$1:$AL$748,MATCH($G469,Special_products!$E$1:$E$748,0),P$1),INDEX(Magento_products!$A$1:$AJ$1013,MATCH($G469,Magento_products!$E$1:$E$1013,0),P$1))</f>
        <v>199.99</v>
      </c>
      <c r="Q469" s="64"/>
      <c r="R469" s="65">
        <f t="shared" ref="R469:R470" si="76">IF(P469&gt;0,P469,Q469)</f>
        <v>199.99</v>
      </c>
      <c r="S469" s="66"/>
      <c r="T469" s="66"/>
      <c r="U469" s="66"/>
      <c r="V469" s="66"/>
      <c r="W469" s="66"/>
      <c r="X469" s="66"/>
      <c r="Y469" s="66"/>
      <c r="Z469" s="66"/>
      <c r="AA469" s="66"/>
      <c r="AB469" s="66"/>
      <c r="AC469" s="66"/>
      <c r="AD469" s="66"/>
      <c r="AE469" s="66"/>
      <c r="AF469" s="66"/>
      <c r="AG469" s="66"/>
      <c r="AH469" s="66"/>
      <c r="AI469" s="67"/>
    </row>
    <row r="470" ht="11.25" customHeight="1">
      <c r="A470" s="54" t="s">
        <v>381</v>
      </c>
      <c r="B470" s="72" t="s">
        <v>1897</v>
      </c>
      <c r="C470" s="55" t="s">
        <v>336</v>
      </c>
      <c r="D470" s="54" t="s">
        <v>198</v>
      </c>
      <c r="E470" s="57"/>
      <c r="F470" s="60"/>
      <c r="G470" s="59">
        <v>99.0</v>
      </c>
      <c r="H470" s="60" t="str">
        <f t="array" ref="H470">IF(G470=0,0,IF(ISNA(MATCH($G470,Magento_products!$E$1:$E$1013,0))=TRUE,INDEX(Special_products!$A$1:$AL$748,MATCH($G470,Special_products!$E$1:$E$748,0),H$1),INDEX(Magento_products!$A$1:$AJ$1013,MATCH($G470,Magento_products!$E$1:$E$1013,0),H$1)))</f>
        <v>MSTHSX</v>
      </c>
      <c r="I470" s="60" t="str">
        <f t="array" ref="I470">IF(G470=0,D470,IF(ISNA(MATCH($G470,Magento_products!$E$1:$E$1013,0))=TRUE,INDEX(Special_products!$A$1:$AL$748,MATCH($G470,Special_products!$E$1:$E$748,0),I$1),INDEX(Magento_products!$A$1:$AJ$1013,MATCH($G470,Magento_products!$E$1:$E$1013,0),I$1)))</f>
        <v>Modern Sonic Exclusive</v>
      </c>
      <c r="J470" s="60" t="str">
        <f t="array" ref="J470">IF(G470=0,0,IF(ISNA(MATCH($G470,Magento_products!$E$1:$E$1013,0))=TRUE,INDEX(Special_products!$A$1:$AL$748,MATCH($G470,Special_products!$E$1:$E$748,0),J$1),INDEX(Magento_products!$A$1:$AJ$1013,MATCH($G470,Magento_products!$E$1:$E$1013,0),J$1)))</f>
        <v>MODS</v>
      </c>
      <c r="K470" s="57" t="str">
        <f t="array" ref="K470">IF(ISNA(MATCH($J470,Group!$B$2:$B$100105,0))=TRUE,0,INDEX(Group!$A$2:$FZ$100105,MATCH($J470,Group!$B$2:$B$100105,0),K$1))</f>
        <v>Modern Sonic</v>
      </c>
      <c r="L470" s="60"/>
      <c r="M470" s="61"/>
      <c r="N470" s="62">
        <f t="array" ref="N470">IF(ISNA(MATCH($H470,Magento_products!$B$2:$B$100105,0))=TRUE,0,INDEX(Magento_products!$A$2:$FZ$100105,MATCH($H470,Magento_products!$B$2:$B$100105,0),N$1))</f>
        <v>41044</v>
      </c>
      <c r="O470" s="62"/>
      <c r="P470" s="63">
        <f t="array" ref="P470">IF(ISNA(MATCH($G470,Magento_products!$E$1:$E$1013,0))=TRUE,INDEX(Special_products!$A$1:$AL$748,MATCH($G470,Special_products!$E$1:$E$748,0),P$1),INDEX(Magento_products!$A$1:$AJ$1013,MATCH($G470,Magento_products!$E$1:$E$1013,0),P$1))</f>
        <v>219.99</v>
      </c>
      <c r="Q470" s="64"/>
      <c r="R470" s="65">
        <f t="shared" si="76"/>
        <v>219.99</v>
      </c>
      <c r="S470" s="66"/>
      <c r="T470" s="66"/>
      <c r="U470" s="66"/>
      <c r="V470" s="66"/>
      <c r="W470" s="66"/>
      <c r="X470" s="66"/>
      <c r="Y470" s="66"/>
      <c r="Z470" s="66"/>
      <c r="AA470" s="66"/>
      <c r="AB470" s="66"/>
      <c r="AC470" s="66"/>
      <c r="AD470" s="66"/>
      <c r="AE470" s="66"/>
      <c r="AF470" s="66"/>
      <c r="AG470" s="66"/>
      <c r="AH470" s="66"/>
      <c r="AI470" s="67"/>
    </row>
    <row r="471" ht="11.25" customHeight="1">
      <c r="A471" s="54"/>
      <c r="B471" s="72"/>
      <c r="C471" s="55"/>
      <c r="D471" s="54"/>
      <c r="E471" s="57"/>
      <c r="F471" s="60"/>
      <c r="G471" s="59"/>
      <c r="H471" s="60"/>
      <c r="I471" s="60"/>
      <c r="J471" s="60"/>
      <c r="K471" s="57"/>
      <c r="L471" s="60"/>
      <c r="M471" s="61"/>
      <c r="N471" s="62"/>
      <c r="O471" s="62"/>
      <c r="P471" s="63"/>
      <c r="Q471" s="64"/>
      <c r="R471" s="65"/>
      <c r="S471" s="66"/>
      <c r="T471" s="66"/>
      <c r="U471" s="66"/>
      <c r="V471" s="66"/>
      <c r="W471" s="66"/>
      <c r="X471" s="66"/>
      <c r="Y471" s="66"/>
      <c r="Z471" s="66"/>
      <c r="AA471" s="66"/>
      <c r="AB471" s="66"/>
      <c r="AC471" s="66"/>
      <c r="AD471" s="66"/>
      <c r="AE471" s="66"/>
      <c r="AF471" s="66"/>
      <c r="AG471" s="66"/>
      <c r="AH471" s="66"/>
      <c r="AI471" s="67"/>
    </row>
    <row r="472" ht="11.25" customHeight="1">
      <c r="A472" s="54" t="s">
        <v>381</v>
      </c>
      <c r="B472" s="72" t="s">
        <v>1897</v>
      </c>
      <c r="C472" s="55" t="s">
        <v>336</v>
      </c>
      <c r="D472" s="54" t="s">
        <v>200</v>
      </c>
      <c r="E472" s="57"/>
      <c r="F472" s="60"/>
      <c r="G472" s="59">
        <v>106.0</v>
      </c>
      <c r="H472" s="60" t="str">
        <f t="array" ref="H472">IF(G472=0,0,IF(ISNA(MATCH($G472,Magento_products!$E$1:$E$1013,0))=TRUE,INDEX(Special_products!$A$1:$AL$748,MATCH($G472,Special_products!$E$1:$E$748,0),H$1),INDEX(Magento_products!$A$1:$AJ$1013,MATCH($G472,Magento_products!$E$1:$E$1013,0),H$1)))</f>
        <v>SHSHA</v>
      </c>
      <c r="I472" s="60" t="str">
        <f t="array" ref="I472">IF(G472=0,D472,IF(ISNA(MATCH($G472,Magento_products!$E$1:$E$1013,0))=TRUE,INDEX(Special_products!$A$1:$AL$748,MATCH($G472,Special_products!$E$1:$E$748,0),I$1),INDEX(Magento_products!$A$1:$AJ$1013,MATCH($G472,Magento_products!$E$1:$E$1013,0),I$1)))</f>
        <v>Shadow The Hedgehog</v>
      </c>
      <c r="J472" s="60" t="str">
        <f t="array" ref="J472">IF(G472=0,0,IF(ISNA(MATCH($G472,Magento_products!$E$1:$E$1013,0))=TRUE,INDEX(Special_products!$A$1:$AL$748,MATCH($G472,Special_products!$E$1:$E$748,0),J$1),INDEX(Magento_products!$A$1:$AJ$1013,MATCH($G472,Magento_products!$E$1:$E$1013,0),J$1)))</f>
        <v>SHAD</v>
      </c>
      <c r="K472" s="57" t="str">
        <f t="array" ref="K472">IF(ISNA(MATCH($J472,Group!$B$2:$B$100105,0))=TRUE,0,INDEX(Group!$A$2:$FZ$100105,MATCH($J472,Group!$B$2:$B$100105,0),K$1))</f>
        <v>Shadow The Hedgehog</v>
      </c>
      <c r="L472" s="60"/>
      <c r="M472" s="61"/>
      <c r="N472" s="62">
        <f t="array" ref="N472">IF(ISNA(MATCH($H472,Magento_products!$B$2:$B$100105,0))=TRUE,0,INDEX(Magento_products!$A$2:$FZ$100105,MATCH($H472,Magento_products!$B$2:$B$100105,0),N$1))</f>
        <v>41422</v>
      </c>
      <c r="O472" s="62"/>
      <c r="P472" s="63">
        <f t="array" ref="P472">IF(ISNA(MATCH($G472,Magento_products!$E$1:$E$1013,0))=TRUE,INDEX(Special_products!$A$1:$AL$748,MATCH($G472,Special_products!$E$1:$E$748,0),P$1),INDEX(Magento_products!$A$1:$AJ$1013,MATCH($G472,Magento_products!$E$1:$E$1013,0),P$1))</f>
        <v>214.99</v>
      </c>
      <c r="Q472" s="64"/>
      <c r="R472" s="65">
        <f t="shared" ref="R472:R473" si="77">IF(P472&gt;0,P472,Q472)</f>
        <v>214.99</v>
      </c>
      <c r="S472" s="66"/>
      <c r="T472" s="66"/>
      <c r="U472" s="66"/>
      <c r="V472" s="66"/>
      <c r="W472" s="66"/>
      <c r="X472" s="66"/>
      <c r="Y472" s="66"/>
      <c r="Z472" s="66"/>
      <c r="AA472" s="66"/>
      <c r="AB472" s="66"/>
      <c r="AC472" s="66"/>
      <c r="AD472" s="66"/>
      <c r="AE472" s="66"/>
      <c r="AF472" s="66"/>
      <c r="AG472" s="66"/>
      <c r="AH472" s="66"/>
      <c r="AI472" s="67"/>
    </row>
    <row r="473" ht="11.25" customHeight="1">
      <c r="A473" s="54" t="s">
        <v>381</v>
      </c>
      <c r="B473" s="72" t="s">
        <v>1897</v>
      </c>
      <c r="C473" s="55" t="s">
        <v>336</v>
      </c>
      <c r="D473" s="54" t="s">
        <v>200</v>
      </c>
      <c r="E473" s="57"/>
      <c r="F473" s="60"/>
      <c r="G473" s="59">
        <v>107.0</v>
      </c>
      <c r="H473" s="60" t="str">
        <f t="array" ref="H473">IF(G473=0,0,IF(ISNA(MATCH($G473,Magento_products!$E$1:$E$1013,0))=TRUE,INDEX(Special_products!$A$1:$AL$748,MATCH($G473,Special_products!$E$1:$E$748,0),H$1),INDEX(Magento_products!$A$1:$AJ$1013,MATCH($G473,Magento_products!$E$1:$E$1013,0),H$1)))</f>
        <v>SHSHX</v>
      </c>
      <c r="I473" s="60" t="str">
        <f t="array" ref="I473">IF(G473=0,D473,IF(ISNA(MATCH($G473,Magento_products!$E$1:$E$1013,0))=TRUE,INDEX(Special_products!$A$1:$AL$748,MATCH($G473,Special_products!$E$1:$E$748,0),I$1),INDEX(Magento_products!$A$1:$AJ$1013,MATCH($G473,Magento_products!$E$1:$E$1013,0),I$1)))</f>
        <v>Shadow The Hedgehog Exclusive</v>
      </c>
      <c r="J473" s="60" t="str">
        <f t="array" ref="J473">IF(G473=0,0,IF(ISNA(MATCH($G473,Magento_products!$E$1:$E$1013,0))=TRUE,INDEX(Special_products!$A$1:$AL$748,MATCH($G473,Special_products!$E$1:$E$748,0),J$1),INDEX(Magento_products!$A$1:$AJ$1013,MATCH($G473,Magento_products!$E$1:$E$1013,0),J$1)))</f>
        <v>SHAD</v>
      </c>
      <c r="K473" s="57" t="str">
        <f t="array" ref="K473">IF(ISNA(MATCH($J473,Group!$B$2:$B$100105,0))=TRUE,0,INDEX(Group!$A$2:$FZ$100105,MATCH($J473,Group!$B$2:$B$100105,0),K$1))</f>
        <v>Shadow The Hedgehog</v>
      </c>
      <c r="L473" s="60"/>
      <c r="M473" s="61"/>
      <c r="N473" s="62">
        <f t="array" ref="N473">IF(ISNA(MATCH($H473,Magento_products!$B$2:$B$100105,0))=TRUE,0,INDEX(Magento_products!$A$2:$FZ$100105,MATCH($H473,Magento_products!$B$2:$B$100105,0),N$1))</f>
        <v>41422</v>
      </c>
      <c r="O473" s="62"/>
      <c r="P473" s="63">
        <f t="array" ref="P473">IF(ISNA(MATCH($G473,Magento_products!$E$1:$E$1013,0))=TRUE,INDEX(Special_products!$A$1:$AL$748,MATCH($G473,Special_products!$E$1:$E$748,0),P$1),INDEX(Magento_products!$A$1:$AJ$1013,MATCH($G473,Magento_products!$E$1:$E$1013,0),P$1))</f>
        <v>229.99</v>
      </c>
      <c r="Q473" s="64"/>
      <c r="R473" s="65">
        <f t="shared" si="77"/>
        <v>229.99</v>
      </c>
      <c r="S473" s="66"/>
      <c r="T473" s="66"/>
      <c r="U473" s="66"/>
      <c r="V473" s="66"/>
      <c r="W473" s="66"/>
      <c r="X473" s="66"/>
      <c r="Y473" s="66"/>
      <c r="Z473" s="66"/>
      <c r="AA473" s="66"/>
      <c r="AB473" s="66"/>
      <c r="AC473" s="66"/>
      <c r="AD473" s="66"/>
      <c r="AE473" s="66"/>
      <c r="AF473" s="66"/>
      <c r="AG473" s="66"/>
      <c r="AH473" s="66"/>
      <c r="AI473" s="67"/>
    </row>
    <row r="474" ht="11.25" customHeight="1">
      <c r="A474" s="54"/>
      <c r="B474" s="72"/>
      <c r="C474" s="55"/>
      <c r="D474" s="54"/>
      <c r="E474" s="57"/>
      <c r="F474" s="60"/>
      <c r="G474" s="59"/>
      <c r="H474" s="60"/>
      <c r="I474" s="60"/>
      <c r="J474" s="60"/>
      <c r="K474" s="57"/>
      <c r="L474" s="60"/>
      <c r="M474" s="61"/>
      <c r="N474" s="62"/>
      <c r="O474" s="62"/>
      <c r="P474" s="63"/>
      <c r="Q474" s="64"/>
      <c r="R474" s="65"/>
      <c r="S474" s="66"/>
      <c r="T474" s="66"/>
      <c r="U474" s="66"/>
      <c r="V474" s="66"/>
      <c r="W474" s="66"/>
      <c r="X474" s="66"/>
      <c r="Y474" s="66"/>
      <c r="Z474" s="66"/>
      <c r="AA474" s="66"/>
      <c r="AB474" s="66"/>
      <c r="AC474" s="66"/>
      <c r="AD474" s="66"/>
      <c r="AE474" s="66"/>
      <c r="AF474" s="66"/>
      <c r="AG474" s="66"/>
      <c r="AH474" s="66"/>
      <c r="AI474" s="67"/>
    </row>
    <row r="475" ht="11.25" customHeight="1">
      <c r="A475" s="54" t="s">
        <v>381</v>
      </c>
      <c r="B475" s="72" t="s">
        <v>1897</v>
      </c>
      <c r="C475" s="55" t="s">
        <v>336</v>
      </c>
      <c r="D475" s="54" t="s">
        <v>31</v>
      </c>
      <c r="E475" s="57"/>
      <c r="F475" s="60"/>
      <c r="G475" s="59">
        <v>140.0</v>
      </c>
      <c r="H475" s="60" t="str">
        <f t="array" ref="H475">IF(G475=0,0,IF(ISNA(MATCH($G475,Magento_products!$E$1:$E$1013,0))=TRUE,INDEX(Special_products!$A$1:$AL$748,MATCH($G475,Special_products!$E$1:$E$748,0),H$1),INDEX(Magento_products!$A$1:$AJ$1013,MATCH($G475,Magento_products!$E$1:$E$1013,0),H$1)))</f>
        <v>STHSUS</v>
      </c>
      <c r="I475" s="60" t="str">
        <f t="array" ref="I475">IF(G475=0,D475,IF(ISNA(MATCH($G475,Magento_products!$E$1:$E$1013,0))=TRUE,INDEX(Special_products!$A$1:$AL$748,MATCH($G475,Special_products!$E$1:$E$748,0),I$1),INDEX(Magento_products!$A$1:$AJ$1013,MATCH($G475,Magento_products!$E$1:$E$1013,0),I$1)))</f>
        <v>Modern Super Sonic </v>
      </c>
      <c r="J475" s="60" t="str">
        <f t="array" ref="J475">IF(G475=0,0,IF(ISNA(MATCH($G475,Magento_products!$E$1:$E$1013,0))=TRUE,INDEX(Special_products!$A$1:$AL$748,MATCH($G475,Special_products!$E$1:$E$748,0),J$1),INDEX(Magento_products!$A$1:$AJ$1013,MATCH($G475,Magento_products!$E$1:$E$1013,0),J$1)))</f>
        <v>MODSUP</v>
      </c>
      <c r="K475" s="57" t="str">
        <f t="array" ref="K475">IF(ISNA(MATCH($J475,Group!$B$2:$B$100105,0))=TRUE,0,INDEX(Group!$A$2:$FZ$100105,MATCH($J475,Group!$B$2:$B$100105,0),K$1))</f>
        <v>Modern Super Sonic </v>
      </c>
      <c r="L475" s="60"/>
      <c r="M475" s="61"/>
      <c r="N475" s="62">
        <f t="array" ref="N475">IF(ISNA(MATCH($H475,Magento_products!$B$2:$B$100105,0))=TRUE,0,INDEX(Magento_products!$A$2:$FZ$100105,MATCH($H475,Magento_products!$B$2:$B$100105,0),N$1))</f>
        <v>42129</v>
      </c>
      <c r="O475" s="62"/>
      <c r="P475" s="63">
        <f t="array" ref="P475">IF(ISNA(MATCH($G475,Magento_products!$E$1:$E$1013,0))=TRUE,INDEX(Special_products!$A$1:$AL$748,MATCH($G475,Special_products!$E$1:$E$748,0),P$1),INDEX(Magento_products!$A$1:$AJ$1013,MATCH($G475,Magento_products!$E$1:$E$1013,0),P$1))</f>
        <v>224.99</v>
      </c>
      <c r="Q475" s="64"/>
      <c r="R475" s="65">
        <f t="shared" ref="R475:R484" si="78">IF(P475&gt;0,P475,Q475)</f>
        <v>224.99</v>
      </c>
      <c r="S475" s="66"/>
      <c r="T475" s="66"/>
      <c r="U475" s="66"/>
      <c r="V475" s="66"/>
      <c r="W475" s="66"/>
      <c r="X475" s="66"/>
      <c r="Y475" s="66"/>
      <c r="Z475" s="66"/>
      <c r="AA475" s="66"/>
      <c r="AB475" s="66"/>
      <c r="AC475" s="66"/>
      <c r="AD475" s="66"/>
      <c r="AE475" s="66"/>
      <c r="AF475" s="66"/>
      <c r="AG475" s="66"/>
      <c r="AH475" s="66"/>
      <c r="AI475" s="67"/>
    </row>
    <row r="476" ht="11.25" customHeight="1">
      <c r="A476" s="54" t="s">
        <v>381</v>
      </c>
      <c r="B476" s="72" t="s">
        <v>1897</v>
      </c>
      <c r="C476" s="55" t="s">
        <v>336</v>
      </c>
      <c r="D476" s="54" t="s">
        <v>1186</v>
      </c>
      <c r="E476" s="57"/>
      <c r="F476" s="60"/>
      <c r="G476" s="59">
        <v>141.0</v>
      </c>
      <c r="H476" s="60" t="str">
        <f t="array" ref="H476">IF(G476=0,0,IF(ISNA(MATCH($G476,Magento_products!$E$1:$E$1013,0))=TRUE,INDEX(Special_products!$A$1:$AL$748,MATCH($G476,Special_products!$E$1:$E$748,0),H$1),INDEX(Magento_products!$A$1:$AJ$1013,MATCH($G476,Magento_products!$E$1:$E$1013,0),H$1)))</f>
        <v>STHSUSX</v>
      </c>
      <c r="I476" s="60" t="str">
        <f t="array" ref="I476">IF(G476=0,D476,IF(ISNA(MATCH($G476,Magento_products!$E$1:$E$1013,0))=TRUE,INDEX(Special_products!$A$1:$AL$748,MATCH($G476,Special_products!$E$1:$E$748,0),I$1),INDEX(Magento_products!$A$1:$AJ$1013,MATCH($G476,Magento_products!$E$1:$E$1013,0),I$1)))</f>
        <v>Modern Super Sonic Exclusive</v>
      </c>
      <c r="J476" s="60" t="str">
        <f t="array" ref="J476">IF(G476=0,0,IF(ISNA(MATCH($G476,Magento_products!$E$1:$E$1013,0))=TRUE,INDEX(Special_products!$A$1:$AL$748,MATCH($G476,Special_products!$E$1:$E$748,0),J$1),INDEX(Magento_products!$A$1:$AJ$1013,MATCH($G476,Magento_products!$E$1:$E$1013,0),J$1)))</f>
        <v>MODSUP</v>
      </c>
      <c r="K476" s="57" t="str">
        <f t="array" ref="K476">IF(ISNA(MATCH($J476,Group!$B$2:$B$100105,0))=TRUE,0,INDEX(Group!$A$2:$FZ$100105,MATCH($J476,Group!$B$2:$B$100105,0),K$1))</f>
        <v>Modern Super Sonic </v>
      </c>
      <c r="L476" s="60"/>
      <c r="M476" s="61"/>
      <c r="N476" s="62">
        <f t="array" ref="N476">IF(ISNA(MATCH($H476,Magento_products!$B$2:$B$100105,0))=TRUE,0,INDEX(Magento_products!$A$2:$FZ$100105,MATCH($H476,Magento_products!$B$2:$B$100105,0),N$1))</f>
        <v>42129</v>
      </c>
      <c r="O476" s="62"/>
      <c r="P476" s="63">
        <f t="array" ref="P476">IF(ISNA(MATCH($G476,Magento_products!$E$1:$E$1013,0))=TRUE,INDEX(Special_products!$A$1:$AL$748,MATCH($G476,Special_products!$E$1:$E$748,0),P$1),INDEX(Magento_products!$A$1:$AJ$1013,MATCH($G476,Magento_products!$E$1:$E$1013,0),P$1))</f>
        <v>249.99</v>
      </c>
      <c r="Q476" s="64"/>
      <c r="R476" s="65">
        <f t="shared" si="78"/>
        <v>249.99</v>
      </c>
      <c r="S476" s="66"/>
      <c r="T476" s="66"/>
      <c r="U476" s="66"/>
      <c r="V476" s="66"/>
      <c r="W476" s="66"/>
      <c r="X476" s="66"/>
      <c r="Y476" s="66"/>
      <c r="Z476" s="66"/>
      <c r="AA476" s="66"/>
      <c r="AB476" s="66"/>
      <c r="AC476" s="66"/>
      <c r="AD476" s="66"/>
      <c r="AE476" s="66"/>
      <c r="AF476" s="66"/>
      <c r="AG476" s="66"/>
      <c r="AH476" s="66"/>
      <c r="AI476" s="67"/>
    </row>
    <row r="477" ht="11.25" customHeight="1">
      <c r="A477" s="54"/>
      <c r="B477" s="72"/>
      <c r="C477" s="55"/>
      <c r="D477" s="54"/>
      <c r="E477" s="57"/>
      <c r="F477" s="60"/>
      <c r="G477" s="59"/>
      <c r="H477" s="60">
        <f t="array" ref="H477">IF(G477=0,0,IF(ISNA(MATCH($G477,Magento_products!$E$1:$E$1013,0))=TRUE,INDEX(Special_products!$A$1:$AL$748,MATCH($G477,Special_products!$E$1:$E$748,0),H$1),INDEX(Magento_products!$A$1:$AJ$1013,MATCH($G477,Magento_products!$E$1:$E$1013,0),H$1)))</f>
        <v>0</v>
      </c>
      <c r="I477" s="60" t="str">
        <f t="array" ref="I477">IF(G477=0,D477,IF(ISNA(MATCH($G477,Magento_products!$E$1:$E$1013,0))=TRUE,INDEX(Special_products!$A$1:$AL$748,MATCH($G477,Special_products!$E$1:$E$748,0),I$1),INDEX(Magento_products!$A$1:$AJ$1013,MATCH($G477,Magento_products!$E$1:$E$1013,0),I$1)))</f>
        <v/>
      </c>
      <c r="J477" s="60">
        <f t="array" ref="J477">IF(G477=0,0,IF(ISNA(MATCH($G477,Magento_products!$E$1:$E$1013,0))=TRUE,INDEX(Special_products!$A$1:$AL$748,MATCH($G477,Special_products!$E$1:$E$748,0),J$1),INDEX(Magento_products!$A$1:$AJ$1013,MATCH($G477,Magento_products!$E$1:$E$1013,0),J$1)))</f>
        <v>0</v>
      </c>
      <c r="K477" s="57">
        <f t="array" ref="K477">IF(ISNA(MATCH($J477,Group!$B$2:$B$100105,0))=TRUE,0,INDEX(Group!$A$2:$FZ$100105,MATCH($J477,Group!$B$2:$B$100105,0),K$1))</f>
        <v>0</v>
      </c>
      <c r="L477" s="60"/>
      <c r="M477" s="61"/>
      <c r="N477" s="62" t="str">
        <f t="array" ref="N477">IF(ISNA(MATCH($H477,Magento_products!$B$2:$B$100105,0))=TRUE,0,INDEX(Magento_products!$A$2:$FZ$100105,MATCH($H477,Magento_products!$B$2:$B$100105,0),N$1))</f>
        <v/>
      </c>
      <c r="O477" s="62"/>
      <c r="P477" s="63"/>
      <c r="Q477" s="64"/>
      <c r="R477" s="65" t="str">
        <f t="shared" si="78"/>
        <v/>
      </c>
      <c r="S477" s="66"/>
      <c r="T477" s="66"/>
      <c r="U477" s="66"/>
      <c r="V477" s="66"/>
      <c r="W477" s="66"/>
      <c r="X477" s="66"/>
      <c r="Y477" s="66"/>
      <c r="Z477" s="66"/>
      <c r="AA477" s="66"/>
      <c r="AB477" s="66"/>
      <c r="AC477" s="66"/>
      <c r="AD477" s="66"/>
      <c r="AE477" s="66"/>
      <c r="AF477" s="66"/>
      <c r="AG477" s="66"/>
      <c r="AH477" s="66"/>
      <c r="AI477" s="67"/>
    </row>
    <row r="478" ht="11.25" customHeight="1">
      <c r="A478" s="54" t="s">
        <v>381</v>
      </c>
      <c r="B478" s="72" t="s">
        <v>1897</v>
      </c>
      <c r="C478" s="55" t="s">
        <v>336</v>
      </c>
      <c r="D478" s="54" t="s">
        <v>1900</v>
      </c>
      <c r="E478" s="57"/>
      <c r="F478" s="60"/>
      <c r="G478" s="59">
        <v>399.0</v>
      </c>
      <c r="H478" s="60" t="str">
        <f t="array" ref="H478">IF(G478=0,0,IF(ISNA(MATCH($G478,Magento_products!$E$1:$E$1013,0))=TRUE,INDEX(Special_products!$A$1:$AL$748,MATCH($G478,Special_products!$E$1:$E$748,0),H$1),INDEX(Magento_products!$A$1:$AJ$1013,MATCH($G478,Magento_products!$E$1:$E$1013,0),H$1)))</f>
        <v>SNTCOM</v>
      </c>
      <c r="I478" s="60" t="str">
        <f t="array" ref="I478">IF(G478=0,D478,IF(ISNA(MATCH($G478,Magento_products!$E$1:$E$1013,0))=TRUE,INDEX(Special_products!$A$1:$AL$748,MATCH($G478,Special_products!$E$1:$E$748,0),I$1),INDEX(Magento_products!$A$1:$AJ$1013,MATCH($G478,Magento_products!$E$1:$E$1013,0),I$1)))</f>
        <v>Sonic the Hedgehog – Sonic and Tails Combo Edition</v>
      </c>
      <c r="J478" s="60" t="str">
        <f t="array" ref="J478">IF(G478=0,0,IF(ISNA(MATCH($G478,Magento_products!$E$1:$E$1013,0))=TRUE,INDEX(Special_products!$A$1:$AL$748,MATCH($G478,Special_products!$E$1:$E$748,0),J$1),INDEX(Magento_products!$A$1:$AJ$1013,MATCH($G478,Magento_products!$E$1:$E$1013,0),J$1)))</f>
        <v>SNT</v>
      </c>
      <c r="K478" s="57" t="str">
        <f t="array" ref="K478">IF(ISNA(MATCH($J478,Group!$B$2:$B$100105,0))=TRUE,0,INDEX(Group!$A$2:$FZ$100105,MATCH($J478,Group!$B$2:$B$100105,0),K$1))</f>
        <v>Sonic and Tails</v>
      </c>
      <c r="L478" s="60"/>
      <c r="M478" s="61"/>
      <c r="N478" s="62">
        <f t="array" ref="N478">IF(ISNA(MATCH($H478,Magento_products!$B$2:$B$100105,0))=TRUE,0,INDEX(Magento_products!$A$2:$FZ$100105,MATCH($H478,Magento_products!$B$2:$B$100105,0),N$1))</f>
        <v>43658</v>
      </c>
      <c r="O478" s="62"/>
      <c r="P478" s="63">
        <f t="array" ref="P478">IF(ISNA(MATCH($G478,Magento_products!$E$1:$E$1013,0))=TRUE,INDEX(Special_products!$A$1:$AL$748,MATCH($G478,Special_products!$E$1:$E$748,0),P$1),INDEX(Magento_products!$A$1:$AJ$1013,MATCH($G478,Magento_products!$E$1:$E$1013,0),P$1))</f>
        <v>924.99</v>
      </c>
      <c r="Q478" s="64"/>
      <c r="R478" s="65">
        <f t="shared" si="78"/>
        <v>924.99</v>
      </c>
      <c r="S478" s="66"/>
      <c r="T478" s="66"/>
      <c r="U478" s="66"/>
      <c r="V478" s="66"/>
      <c r="W478" s="66"/>
      <c r="X478" s="66"/>
      <c r="Y478" s="66"/>
      <c r="Z478" s="66"/>
      <c r="AA478" s="66"/>
      <c r="AB478" s="66"/>
      <c r="AC478" s="66"/>
      <c r="AD478" s="66"/>
      <c r="AE478" s="66"/>
      <c r="AF478" s="66"/>
      <c r="AG478" s="66"/>
      <c r="AH478" s="66"/>
      <c r="AI478" s="67"/>
    </row>
    <row r="479" ht="11.25" customHeight="1">
      <c r="A479" s="54" t="s">
        <v>381</v>
      </c>
      <c r="B479" s="72" t="s">
        <v>1897</v>
      </c>
      <c r="C479" s="55" t="s">
        <v>336</v>
      </c>
      <c r="D479" s="54" t="s">
        <v>1900</v>
      </c>
      <c r="E479" s="57"/>
      <c r="F479" s="60"/>
      <c r="G479" s="59">
        <v>398.0</v>
      </c>
      <c r="H479" s="60" t="str">
        <f t="array" ref="H479">IF(G479=0,0,IF(ISNA(MATCH($G479,Magento_products!$E$1:$E$1013,0))=TRUE,INDEX(Special_products!$A$1:$AL$748,MATCH($G479,Special_products!$E$1:$E$748,0),H$1),INDEX(Magento_products!$A$1:$AJ$1013,MATCH($G479,Magento_products!$E$1:$E$1013,0),H$1)))</f>
        <v>SNTTJ</v>
      </c>
      <c r="I479" s="60" t="str">
        <f t="array" ref="I479">IF(G479=0,D479,IF(ISNA(MATCH($G479,Magento_products!$E$1:$E$1013,0))=TRUE,INDEX(Special_products!$A$1:$AL$748,MATCH($G479,Special_products!$E$1:$E$748,0),I$1),INDEX(Magento_products!$A$1:$AJ$1013,MATCH($G479,Magento_products!$E$1:$E$1013,0),I$1)))</f>
        <v>Sonic the Hedgehog – Sonic and Tails Tropical Jungle Edition</v>
      </c>
      <c r="J479" s="60" t="str">
        <f t="array" ref="J479">IF(G479=0,0,IF(ISNA(MATCH($G479,Magento_products!$E$1:$E$1013,0))=TRUE,INDEX(Special_products!$A$1:$AL$748,MATCH($G479,Special_products!$E$1:$E$748,0),J$1),INDEX(Magento_products!$A$1:$AJ$1013,MATCH($G479,Magento_products!$E$1:$E$1013,0),J$1)))</f>
        <v>SNT</v>
      </c>
      <c r="K479" s="57" t="str">
        <f t="array" ref="K479">IF(ISNA(MATCH($J479,Group!$B$2:$B$100105,0))=TRUE,0,INDEX(Group!$A$2:$FZ$100105,MATCH($J479,Group!$B$2:$B$100105,0),K$1))</f>
        <v>Sonic and Tails</v>
      </c>
      <c r="L479" s="60"/>
      <c r="M479" s="61"/>
      <c r="N479" s="62">
        <f t="array" ref="N479">IF(ISNA(MATCH($H479,Magento_products!$B$2:$B$100105,0))=TRUE,0,INDEX(Magento_products!$A$2:$FZ$100105,MATCH($H479,Magento_products!$B$2:$B$100105,0),N$1))</f>
        <v>43658</v>
      </c>
      <c r="O479" s="62"/>
      <c r="P479" s="63">
        <f t="array" ref="P479">IF(ISNA(MATCH($G479,Magento_products!$E$1:$E$1013,0))=TRUE,INDEX(Special_products!$A$1:$AL$748,MATCH($G479,Special_products!$E$1:$E$748,0),P$1),INDEX(Magento_products!$A$1:$AJ$1013,MATCH($G479,Magento_products!$E$1:$E$1013,0),P$1))</f>
        <v>499.99</v>
      </c>
      <c r="Q479" s="64"/>
      <c r="R479" s="65">
        <f t="shared" si="78"/>
        <v>499.99</v>
      </c>
      <c r="S479" s="66"/>
      <c r="T479" s="66"/>
      <c r="U479" s="66"/>
      <c r="V479" s="66"/>
      <c r="W479" s="66"/>
      <c r="X479" s="66"/>
      <c r="Y479" s="66"/>
      <c r="Z479" s="66"/>
      <c r="AA479" s="66"/>
      <c r="AB479" s="66"/>
      <c r="AC479" s="66"/>
      <c r="AD479" s="66"/>
      <c r="AE479" s="66"/>
      <c r="AF479" s="66"/>
      <c r="AG479" s="66"/>
      <c r="AH479" s="66"/>
      <c r="AI479" s="67"/>
    </row>
    <row r="480" ht="11.25" customHeight="1">
      <c r="A480" s="54" t="s">
        <v>381</v>
      </c>
      <c r="B480" s="72" t="s">
        <v>1897</v>
      </c>
      <c r="C480" s="55" t="s">
        <v>336</v>
      </c>
      <c r="D480" s="54" t="s">
        <v>1900</v>
      </c>
      <c r="E480" s="57"/>
      <c r="F480" s="60"/>
      <c r="G480" s="59">
        <v>397.0</v>
      </c>
      <c r="H480" s="60" t="str">
        <f t="array" ref="H480">IF(G480=0,0,IF(ISNA(MATCH($G480,Magento_products!$E$1:$E$1013,0))=TRUE,INDEX(Special_products!$A$1:$AL$748,MATCH($G480,Special_products!$E$1:$E$748,0),H$1),INDEX(Magento_products!$A$1:$AJ$1013,MATCH($G480,Magento_products!$E$1:$E$1013,0),H$1)))</f>
        <v>SNTEX</v>
      </c>
      <c r="I480" s="60" t="str">
        <f t="array" ref="I480">IF(G480=0,D480,IF(ISNA(MATCH($G480,Magento_products!$E$1:$E$1013,0))=TRUE,INDEX(Special_products!$A$1:$AL$748,MATCH($G480,Special_products!$E$1:$E$748,0),I$1),INDEX(Magento_products!$A$1:$AJ$1013,MATCH($G480,Magento_products!$E$1:$E$1013,0),I$1)))</f>
        <v>Sonic the Hedgehog – Sonic and Tails Exclusive Edition</v>
      </c>
      <c r="J480" s="60" t="str">
        <f t="array" ref="J480">IF(G480=0,0,IF(ISNA(MATCH($G480,Magento_products!$E$1:$E$1013,0))=TRUE,INDEX(Special_products!$A$1:$AL$748,MATCH($G480,Special_products!$E$1:$E$748,0),J$1),INDEX(Magento_products!$A$1:$AJ$1013,MATCH($G480,Magento_products!$E$1:$E$1013,0),J$1)))</f>
        <v>SNT</v>
      </c>
      <c r="K480" s="57" t="str">
        <f t="array" ref="K480">IF(ISNA(MATCH($J480,Group!$B$2:$B$100105,0))=TRUE,0,INDEX(Group!$A$2:$FZ$100105,MATCH($J480,Group!$B$2:$B$100105,0),K$1))</f>
        <v>Sonic and Tails</v>
      </c>
      <c r="L480" s="60"/>
      <c r="M480" s="61"/>
      <c r="N480" s="62">
        <f t="array" ref="N480">IF(ISNA(MATCH($H480,Magento_products!$B$2:$B$100105,0))=TRUE,0,INDEX(Magento_products!$A$2:$FZ$100105,MATCH($H480,Magento_products!$B$2:$B$100105,0),N$1))</f>
        <v>43658</v>
      </c>
      <c r="O480" s="62"/>
      <c r="P480" s="63">
        <f t="array" ref="P480">IF(ISNA(MATCH($G480,Magento_products!$E$1:$E$1013,0))=TRUE,INDEX(Special_products!$A$1:$AL$748,MATCH($G480,Special_products!$E$1:$E$748,0),P$1),INDEX(Magento_products!$A$1:$AJ$1013,MATCH($G480,Magento_products!$E$1:$E$1013,0),P$1))</f>
        <v>499.99</v>
      </c>
      <c r="Q480" s="64"/>
      <c r="R480" s="65">
        <f t="shared" si="78"/>
        <v>499.99</v>
      </c>
      <c r="S480" s="66"/>
      <c r="T480" s="66"/>
      <c r="U480" s="66"/>
      <c r="V480" s="66"/>
      <c r="W480" s="66"/>
      <c r="X480" s="66"/>
      <c r="Y480" s="66"/>
      <c r="Z480" s="66"/>
      <c r="AA480" s="66"/>
      <c r="AB480" s="66"/>
      <c r="AC480" s="66"/>
      <c r="AD480" s="66"/>
      <c r="AE480" s="66"/>
      <c r="AF480" s="66"/>
      <c r="AG480" s="66"/>
      <c r="AH480" s="66"/>
      <c r="AI480" s="67"/>
    </row>
    <row r="481" ht="11.25" customHeight="1">
      <c r="A481" s="54" t="s">
        <v>381</v>
      </c>
      <c r="B481" s="72" t="s">
        <v>1897</v>
      </c>
      <c r="C481" s="55" t="s">
        <v>336</v>
      </c>
      <c r="D481" s="54" t="s">
        <v>1900</v>
      </c>
      <c r="E481" s="57"/>
      <c r="F481" s="60"/>
      <c r="G481" s="59">
        <v>396.0</v>
      </c>
      <c r="H481" s="60" t="str">
        <f t="array" ref="H481">IF(G481=0,0,IF(ISNA(MATCH($G481,Magento_products!$E$1:$E$1013,0))=TRUE,INDEX(Special_products!$A$1:$AL$748,MATCH($G481,Special_products!$E$1:$E$748,0),H$1),INDEX(Magento_products!$A$1:$AJ$1013,MATCH($G481,Magento_products!$E$1:$E$1013,0),H$1)))</f>
        <v>SNTST</v>
      </c>
      <c r="I481" s="60" t="str">
        <f t="array" ref="I481">IF(G481=0,D481,IF(ISNA(MATCH($G481,Magento_products!$E$1:$E$1013,0))=TRUE,INDEX(Special_products!$A$1:$AL$748,MATCH($G481,Special_products!$E$1:$E$748,0),I$1),INDEX(Magento_products!$A$1:$AJ$1013,MATCH($G481,Magento_products!$E$1:$E$1013,0),I$1)))</f>
        <v>Sonic the Hedgehog – Sonic and Tails Standard Edition</v>
      </c>
      <c r="J481" s="60" t="str">
        <f t="array" ref="J481">IF(G481=0,0,IF(ISNA(MATCH($G481,Magento_products!$E$1:$E$1013,0))=TRUE,INDEX(Special_products!$A$1:$AL$748,MATCH($G481,Special_products!$E$1:$E$748,0),J$1),INDEX(Magento_products!$A$1:$AJ$1013,MATCH($G481,Magento_products!$E$1:$E$1013,0),J$1)))</f>
        <v>SNT</v>
      </c>
      <c r="K481" s="57" t="str">
        <f t="array" ref="K481">IF(ISNA(MATCH($J481,Group!$B$2:$B$100105,0))=TRUE,0,INDEX(Group!$A$2:$FZ$100105,MATCH($J481,Group!$B$2:$B$100105,0),K$1))</f>
        <v>Sonic and Tails</v>
      </c>
      <c r="L481" s="60"/>
      <c r="M481" s="61"/>
      <c r="N481" s="62">
        <f t="array" ref="N481">IF(ISNA(MATCH($H481,Magento_products!$B$2:$B$100105,0))=TRUE,0,INDEX(Magento_products!$A$2:$FZ$100105,MATCH($H481,Magento_products!$B$2:$B$100105,0),N$1))</f>
        <v>43658</v>
      </c>
      <c r="O481" s="62"/>
      <c r="P481" s="63">
        <f t="array" ref="P481">IF(ISNA(MATCH($G481,Magento_products!$E$1:$E$1013,0))=TRUE,INDEX(Special_products!$A$1:$AL$748,MATCH($G481,Special_products!$E$1:$E$748,0),P$1),INDEX(Magento_products!$A$1:$AJ$1013,MATCH($G481,Magento_products!$E$1:$E$1013,0),P$1))</f>
        <v>499.99</v>
      </c>
      <c r="Q481" s="64"/>
      <c r="R481" s="65">
        <f t="shared" si="78"/>
        <v>499.99</v>
      </c>
      <c r="S481" s="66"/>
      <c r="T481" s="66"/>
      <c r="U481" s="66"/>
      <c r="V481" s="66"/>
      <c r="W481" s="66"/>
      <c r="X481" s="66"/>
      <c r="Y481" s="66"/>
      <c r="Z481" s="66"/>
      <c r="AA481" s="66"/>
      <c r="AB481" s="66"/>
      <c r="AC481" s="66"/>
      <c r="AD481" s="66"/>
      <c r="AE481" s="66"/>
      <c r="AF481" s="66"/>
      <c r="AG481" s="66"/>
      <c r="AH481" s="66"/>
      <c r="AI481" s="67"/>
    </row>
    <row r="482" ht="11.25" customHeight="1">
      <c r="A482" s="54"/>
      <c r="B482" s="72"/>
      <c r="C482" s="55"/>
      <c r="D482" s="54"/>
      <c r="E482" s="57"/>
      <c r="F482" s="60"/>
      <c r="G482" s="59"/>
      <c r="H482" s="60"/>
      <c r="I482" s="60"/>
      <c r="J482" s="60"/>
      <c r="K482" s="57"/>
      <c r="L482" s="60"/>
      <c r="M482" s="61"/>
      <c r="N482" s="62" t="str">
        <f t="array" ref="N482">IF(ISNA(MATCH($H482,Magento_products!$B$2:$B$100105,0))=TRUE,0,INDEX(Magento_products!$A$2:$FZ$100105,MATCH($H482,Magento_products!$B$2:$B$100105,0),N$1))</f>
        <v/>
      </c>
      <c r="O482" s="62"/>
      <c r="P482" s="63"/>
      <c r="Q482" s="64"/>
      <c r="R482" s="65" t="str">
        <f t="shared" si="78"/>
        <v/>
      </c>
      <c r="S482" s="66"/>
      <c r="T482" s="66"/>
      <c r="U482" s="66"/>
      <c r="V482" s="66"/>
      <c r="W482" s="66"/>
      <c r="X482" s="66"/>
      <c r="Y482" s="66"/>
      <c r="Z482" s="66"/>
      <c r="AA482" s="66"/>
      <c r="AB482" s="66"/>
      <c r="AC482" s="66"/>
      <c r="AD482" s="66"/>
      <c r="AE482" s="66"/>
      <c r="AF482" s="66"/>
      <c r="AG482" s="66"/>
      <c r="AH482" s="66"/>
      <c r="AI482" s="67"/>
    </row>
    <row r="483" ht="11.25" customHeight="1">
      <c r="A483" s="54" t="s">
        <v>381</v>
      </c>
      <c r="B483" s="72" t="s">
        <v>1897</v>
      </c>
      <c r="C483" s="55" t="s">
        <v>336</v>
      </c>
      <c r="D483" s="54" t="s">
        <v>1901</v>
      </c>
      <c r="E483" s="57"/>
      <c r="F483" s="60"/>
      <c r="G483" s="59">
        <v>191.0</v>
      </c>
      <c r="H483" s="60" t="str">
        <f t="array" ref="H483">IF(G483=0,0,IF(ISNA(MATCH($G483,Magento_products!$E$1:$E$1013,0))=TRUE,INDEX(Special_products!$A$1:$AL$748,MATCH($G483,Special_products!$E$1:$E$748,0),H$1),INDEX(Magento_products!$A$1:$AJ$1013,MATCH($G483,Magento_products!$E$1:$E$1013,0),H$1)))</f>
        <v>SMSILR</v>
      </c>
      <c r="I483" s="60" t="str">
        <f t="array" ref="I483">IF(G483=0,D483,IF(ISNA(MATCH($G483,Magento_products!$E$1:$E$1013,0))=TRUE,INDEX(Special_products!$A$1:$AL$748,MATCH($G483,Special_products!$E$1:$E$748,0),I$1),INDEX(Magento_products!$A$1:$AJ$1013,MATCH($G483,Magento_products!$E$1:$E$1013,0),I$1)))</f>
        <v>Silver the Hedgehog (Regular)</v>
      </c>
      <c r="J483" s="60" t="str">
        <f t="array" ref="J483">IF(G483=0,0,IF(ISNA(MATCH($G483,Magento_products!$E$1:$E$1013,0))=TRUE,INDEX(Special_products!$A$1:$AL$748,MATCH($G483,Special_products!$E$1:$E$748,0),J$1),INDEX(Magento_products!$A$1:$AJ$1013,MATCH($G483,Magento_products!$E$1:$E$1013,0),J$1)))</f>
        <v>SMSIL</v>
      </c>
      <c r="K483" s="57" t="str">
        <f t="array" ref="K483">IF(ISNA(MATCH($J483,Group!$B$2:$B$100105,0))=TRUE,0,INDEX(Group!$A$2:$FZ$100105,MATCH($J483,Group!$B$2:$B$100105,0),K$1))</f>
        <v>Silver Sonic</v>
      </c>
      <c r="L483" s="60"/>
      <c r="M483" s="61"/>
      <c r="N483" s="62">
        <f t="array" ref="N483">IF(ISNA(MATCH($H483,Magento_products!$B$2:$B$100105,0))=TRUE,0,INDEX(Magento_products!$A$2:$FZ$100105,MATCH($H483,Magento_products!$B$2:$B$100105,0),N$1))</f>
        <v>42788</v>
      </c>
      <c r="O483" s="62"/>
      <c r="P483" s="63">
        <f t="array" ref="P483">IF(ISNA(MATCH($G483,Magento_products!$E$1:$E$1013,0))=TRUE,INDEX(Special_products!$A$1:$AL$748,MATCH($G483,Special_products!$E$1:$E$748,0),P$1),INDEX(Magento_products!$A$1:$AJ$1013,MATCH($G483,Magento_products!$E$1:$E$1013,0),P$1))</f>
        <v>249.99</v>
      </c>
      <c r="Q483" s="64"/>
      <c r="R483" s="65">
        <f t="shared" si="78"/>
        <v>249.99</v>
      </c>
      <c r="S483" s="66"/>
      <c r="T483" s="66"/>
      <c r="U483" s="66"/>
      <c r="V483" s="66"/>
      <c r="W483" s="66"/>
      <c r="X483" s="66"/>
      <c r="Y483" s="66"/>
      <c r="Z483" s="66"/>
      <c r="AA483" s="66"/>
      <c r="AB483" s="66"/>
      <c r="AC483" s="66"/>
      <c r="AD483" s="66"/>
      <c r="AE483" s="66"/>
      <c r="AF483" s="66"/>
      <c r="AG483" s="66"/>
      <c r="AH483" s="66"/>
      <c r="AI483" s="67"/>
    </row>
    <row r="484" ht="11.25" customHeight="1">
      <c r="A484" s="54" t="s">
        <v>381</v>
      </c>
      <c r="B484" s="72" t="s">
        <v>1897</v>
      </c>
      <c r="C484" s="55" t="s">
        <v>336</v>
      </c>
      <c r="D484" s="54" t="s">
        <v>1901</v>
      </c>
      <c r="E484" s="57"/>
      <c r="F484" s="60"/>
      <c r="G484" s="59">
        <v>192.0</v>
      </c>
      <c r="H484" s="60" t="str">
        <f t="array" ref="H484">IF(G484=0,0,IF(ISNA(MATCH($G484,Magento_products!$E$1:$E$1013,0))=TRUE,INDEX(Special_products!$A$1:$AL$748,MATCH($G484,Special_products!$E$1:$E$748,0),H$1),INDEX(Magento_products!$A$1:$AJ$1013,MATCH($G484,Magento_products!$E$1:$E$1013,0),H$1)))</f>
        <v>SMSILX</v>
      </c>
      <c r="I484" s="60" t="str">
        <f t="array" ref="I484">IF(G484=0,D484,IF(ISNA(MATCH($G484,Magento_products!$E$1:$E$1013,0))=TRUE,INDEX(Special_products!$A$1:$AL$748,MATCH($G484,Special_products!$E$1:$E$748,0),I$1),INDEX(Magento_products!$A$1:$AJ$1013,MATCH($G484,Magento_products!$E$1:$E$1013,0),I$1)))</f>
        <v>Silver the Hedgehog (Exclusive)</v>
      </c>
      <c r="J484" s="60" t="str">
        <f t="array" ref="J484">IF(G484=0,0,IF(ISNA(MATCH($G484,Magento_products!$E$1:$E$1013,0))=TRUE,INDEX(Special_products!$A$1:$AL$748,MATCH($G484,Special_products!$E$1:$E$748,0),J$1),INDEX(Magento_products!$A$1:$AJ$1013,MATCH($G484,Magento_products!$E$1:$E$1013,0),J$1)))</f>
        <v>SMSIL</v>
      </c>
      <c r="K484" s="57" t="str">
        <f t="array" ref="K484">IF(ISNA(MATCH($J484,Group!$B$2:$B$100105,0))=TRUE,0,INDEX(Group!$A$2:$FZ$100105,MATCH($J484,Group!$B$2:$B$100105,0),K$1))</f>
        <v>Silver Sonic</v>
      </c>
      <c r="L484" s="60"/>
      <c r="M484" s="61"/>
      <c r="N484" s="62">
        <f t="array" ref="N484">IF(ISNA(MATCH($H484,Magento_products!$B$2:$B$100105,0))=TRUE,0,INDEX(Magento_products!$A$2:$FZ$100105,MATCH($H484,Magento_products!$B$2:$B$100105,0),N$1))</f>
        <v>42788</v>
      </c>
      <c r="O484" s="62"/>
      <c r="P484" s="63">
        <f t="array" ref="P484">IF(ISNA(MATCH($G484,Magento_products!$E$1:$E$1013,0))=TRUE,INDEX(Special_products!$A$1:$AL$748,MATCH($G484,Special_products!$E$1:$E$748,0),P$1),INDEX(Magento_products!$A$1:$AJ$1013,MATCH($G484,Magento_products!$E$1:$E$1013,0),P$1))</f>
        <v>284.99</v>
      </c>
      <c r="Q484" s="64"/>
      <c r="R484" s="65">
        <f t="shared" si="78"/>
        <v>284.99</v>
      </c>
      <c r="S484" s="66"/>
      <c r="T484" s="66"/>
      <c r="U484" s="66"/>
      <c r="V484" s="66"/>
      <c r="W484" s="66"/>
      <c r="X484" s="66"/>
      <c r="Y484" s="66"/>
      <c r="Z484" s="66"/>
      <c r="AA484" s="66"/>
      <c r="AB484" s="66"/>
      <c r="AC484" s="66"/>
      <c r="AD484" s="66"/>
      <c r="AE484" s="66"/>
      <c r="AF484" s="66"/>
      <c r="AG484" s="66"/>
      <c r="AH484" s="66"/>
      <c r="AI484" s="67"/>
    </row>
    <row r="485" ht="11.25" customHeight="1">
      <c r="A485" s="54"/>
      <c r="B485" s="72"/>
      <c r="C485" s="55"/>
      <c r="D485" s="54"/>
      <c r="E485" s="57"/>
      <c r="F485" s="60"/>
      <c r="G485" s="59"/>
      <c r="H485" s="60"/>
      <c r="I485" s="60"/>
      <c r="J485" s="60"/>
      <c r="K485" s="57"/>
      <c r="L485" s="60"/>
      <c r="M485" s="61"/>
      <c r="N485" s="62"/>
      <c r="O485" s="62"/>
      <c r="P485" s="63"/>
      <c r="Q485" s="64"/>
      <c r="R485" s="65"/>
      <c r="S485" s="66"/>
      <c r="T485" s="66"/>
      <c r="U485" s="66"/>
      <c r="V485" s="66"/>
      <c r="W485" s="66"/>
      <c r="X485" s="66"/>
      <c r="Y485" s="66"/>
      <c r="Z485" s="66"/>
      <c r="AA485" s="66"/>
      <c r="AB485" s="66"/>
      <c r="AC485" s="66"/>
      <c r="AD485" s="66"/>
      <c r="AE485" s="66"/>
      <c r="AF485" s="66"/>
      <c r="AG485" s="66"/>
      <c r="AH485" s="66"/>
      <c r="AI485" s="67"/>
    </row>
    <row r="486" ht="11.25" customHeight="1">
      <c r="A486" s="54" t="s">
        <v>381</v>
      </c>
      <c r="B486" s="72" t="s">
        <v>1897</v>
      </c>
      <c r="C486" s="55" t="s">
        <v>336</v>
      </c>
      <c r="D486" s="54" t="s">
        <v>133</v>
      </c>
      <c r="E486" s="57"/>
      <c r="F486" s="60"/>
      <c r="G486" s="59">
        <v>323.0</v>
      </c>
      <c r="H486" s="60" t="str">
        <f t="array" ref="H486">IF(G486=0,0,IF(ISNA(MATCH($G486,Magento_products!$E$1:$E$1013,0))=TRUE,INDEX(Special_products!$A$1:$AL$748,MATCH($G486,Special_products!$E$1:$E$748,0),H$1),INDEX(Magento_products!$A$1:$AJ$1013,MATCH($G486,Magento_products!$E$1:$E$1013,0),H$1)))</f>
        <v>SNVSCHOP</v>
      </c>
      <c r="I486" s="60" t="str">
        <f t="array" ref="I486">IF(G486=0,D486,IF(ISNA(MATCH($G486,Magento_products!$E$1:$E$1013,0))=TRUE,INDEX(Special_products!$A$1:$AL$748,MATCH($G486,Special_products!$E$1:$E$748,0),I$1),INDEX(Magento_products!$A$1:$AJ$1013,MATCH($G486,Magento_products!$E$1:$E$1013,0),I$1)))</f>
        <v>Sonic The Hedgehog vs Chopper Diorama</v>
      </c>
      <c r="J486" s="60" t="str">
        <f t="array" ref="J486">IF(G486=0,0,IF(ISNA(MATCH($G486,Magento_products!$E$1:$E$1013,0))=TRUE,INDEX(Special_products!$A$1:$AL$748,MATCH($G486,Special_products!$E$1:$E$748,0),J$1),INDEX(Magento_products!$A$1:$AJ$1013,MATCH($G486,Magento_products!$E$1:$E$1013,0),J$1)))</f>
        <v>GNVZ</v>
      </c>
      <c r="K486" s="57" t="str">
        <f t="array" ref="K486">IF(ISNA(MATCH($J486,Group!$B$2:$B$100105,0))=TRUE,0,INDEX(Group!$A$2:$FZ$100105,MATCH($J486,Group!$B$2:$B$100105,0),K$1))</f>
        <v>Sonic Chopper diorama</v>
      </c>
      <c r="L486" s="60"/>
      <c r="M486" s="61"/>
      <c r="N486" s="62">
        <f t="array" ref="N486">IF(ISNA(MATCH($H486,Magento_products!$B$2:$B$100105,0))=TRUE,0,INDEX(Magento_products!$A$2:$FZ$100105,MATCH($H486,Magento_products!$B$2:$B$100105,0),N$1))</f>
        <v>43350</v>
      </c>
      <c r="O486" s="62"/>
      <c r="P486" s="63">
        <f t="array" ref="P486">IF(ISNA(MATCH($G486,Magento_products!$E$1:$E$1013,0))=TRUE,INDEX(Special_products!$A$1:$AL$748,MATCH($G486,Special_products!$E$1:$E$748,0),P$1),INDEX(Magento_products!$A$1:$AJ$1013,MATCH($G486,Magento_products!$E$1:$E$1013,0),P$1))</f>
        <v>384.99</v>
      </c>
      <c r="Q486" s="64"/>
      <c r="R486" s="65">
        <f t="shared" ref="R486:R496" si="79">IF(P486&gt;0,P486,Q486)</f>
        <v>384.99</v>
      </c>
      <c r="S486" s="66"/>
      <c r="T486" s="66"/>
      <c r="U486" s="66"/>
      <c r="V486" s="66"/>
      <c r="W486" s="66"/>
      <c r="X486" s="66"/>
      <c r="Y486" s="66"/>
      <c r="Z486" s="66"/>
      <c r="AA486" s="66"/>
      <c r="AB486" s="66"/>
      <c r="AC486" s="66"/>
      <c r="AD486" s="66"/>
      <c r="AE486" s="66"/>
      <c r="AF486" s="66"/>
      <c r="AG486" s="66"/>
      <c r="AH486" s="66"/>
      <c r="AI486" s="67"/>
    </row>
    <row r="487" ht="11.25" customHeight="1">
      <c r="A487" s="54"/>
      <c r="B487" s="72"/>
      <c r="C487" s="55"/>
      <c r="D487" s="54"/>
      <c r="E487" s="57"/>
      <c r="F487" s="60"/>
      <c r="G487" s="59"/>
      <c r="H487" s="60">
        <f t="array" ref="H487">IF(G487=0,0,IF(ISNA(MATCH($G487,Magento_products!$E$1:$E$1013,0))=TRUE,INDEX(Special_products!$A$1:$AL$748,MATCH($G487,Special_products!$E$1:$E$748,0),H$1),INDEX(Magento_products!$A$1:$AJ$1013,MATCH($G487,Magento_products!$E$1:$E$1013,0),H$1)))</f>
        <v>0</v>
      </c>
      <c r="I487" s="60" t="str">
        <f t="array" ref="I487">IF(G487=0,D487,IF(ISNA(MATCH($G487,Magento_products!$E$1:$E$1013,0))=TRUE,INDEX(Special_products!$A$1:$AL$748,MATCH($G487,Special_products!$E$1:$E$748,0),I$1),INDEX(Magento_products!$A$1:$AJ$1013,MATCH($G487,Magento_products!$E$1:$E$1013,0),I$1)))</f>
        <v/>
      </c>
      <c r="J487" s="60">
        <f t="array" ref="J487">IF(G487=0,0,IF(ISNA(MATCH($G487,Magento_products!$E$1:$E$1013,0))=TRUE,INDEX(Special_products!$A$1:$AL$748,MATCH($G487,Special_products!$E$1:$E$748,0),J$1),INDEX(Magento_products!$A$1:$AJ$1013,MATCH($G487,Magento_products!$E$1:$E$1013,0),J$1)))</f>
        <v>0</v>
      </c>
      <c r="K487" s="57">
        <f t="array" ref="K487">IF(ISNA(MATCH($J487,Group!$B$2:$B$100105,0))=TRUE,0,INDEX(Group!$A$2:$FZ$100105,MATCH($J487,Group!$B$2:$B$100105,0),K$1))</f>
        <v>0</v>
      </c>
      <c r="L487" s="60"/>
      <c r="M487" s="61"/>
      <c r="N487" s="62" t="str">
        <f t="array" ref="N487">IF(ISNA(MATCH($H487,Magento_products!$B$2:$B$100105,0))=TRUE,0,INDEX(Magento_products!$A$2:$FZ$100105,MATCH($H487,Magento_products!$B$2:$B$100105,0),N$1))</f>
        <v/>
      </c>
      <c r="O487" s="62"/>
      <c r="P487" s="63"/>
      <c r="Q487" s="64"/>
      <c r="R487" s="65" t="str">
        <f t="shared" si="79"/>
        <v/>
      </c>
      <c r="S487" s="66"/>
      <c r="T487" s="66"/>
      <c r="U487" s="66"/>
      <c r="V487" s="66"/>
      <c r="W487" s="66"/>
      <c r="X487" s="66"/>
      <c r="Y487" s="66"/>
      <c r="Z487" s="66"/>
      <c r="AA487" s="66"/>
      <c r="AB487" s="66"/>
      <c r="AC487" s="66"/>
      <c r="AD487" s="66"/>
      <c r="AE487" s="66"/>
      <c r="AF487" s="66"/>
      <c r="AG487" s="66"/>
      <c r="AH487" s="66"/>
      <c r="AI487" s="67"/>
    </row>
    <row r="488" ht="11.25" customHeight="1">
      <c r="A488" s="54" t="s">
        <v>381</v>
      </c>
      <c r="B488" s="72" t="s">
        <v>1897</v>
      </c>
      <c r="C488" s="55" t="s">
        <v>334</v>
      </c>
      <c r="D488" s="54" t="s">
        <v>133</v>
      </c>
      <c r="E488" s="57"/>
      <c r="F488" s="60"/>
      <c r="G488" s="59">
        <v>230.0</v>
      </c>
      <c r="H488" s="60" t="str">
        <f t="array" ref="H488">IF(G488=0,0,IF(ISNA(MATCH($G488,Magento_products!$E$1:$E$1013,0))=TRUE,INDEX(Special_products!$A$1:$AL$748,MATCH($G488,Special_products!$E$1:$E$748,0),H$1),INDEX(Magento_products!$A$1:$AJ$1013,MATCH($G488,Magento_products!$E$1:$E$1013,0),H$1)))</f>
        <v>SNBOOM1</v>
      </c>
      <c r="I488" s="60" t="str">
        <f t="array" ref="I488">IF(G488=0,D488,IF(ISNA(MATCH($G488,Magento_products!$E$1:$E$1013,0))=TRUE,INDEX(Special_products!$A$1:$AL$748,MATCH($G488,Special_products!$E$1:$E$748,0),I$1),INDEX(Magento_products!$A$1:$AJ$1013,MATCH($G488,Magento_products!$E$1:$E$1013,0),I$1)))</f>
        <v>Sonic The Hedgehog Boom8 Series - Combo Pack</v>
      </c>
      <c r="J488" s="60" t="str">
        <f t="array" ref="J488">IF(G488=0,0,IF(ISNA(MATCH($G488,Magento_products!$E$1:$E$1013,0))=TRUE,INDEX(Special_products!$A$1:$AL$748,MATCH($G488,Special_products!$E$1:$E$748,0),J$1),INDEX(Magento_products!$A$1:$AJ$1013,MATCH($G488,Magento_products!$E$1:$E$1013,0),J$1)))</f>
        <v>GNZS</v>
      </c>
      <c r="K488" s="57" t="str">
        <f t="array" ref="K488">IF(ISNA(MATCH($J488,Group!$B$2:$B$100105,0))=TRUE,0,INDEX(Group!$A$2:$FZ$100105,MATCH($J488,Group!$B$2:$B$100105,0),K$1))</f>
        <v>Sonic Boom</v>
      </c>
      <c r="L488" s="60"/>
      <c r="M488" s="61"/>
      <c r="N488" s="62">
        <f t="array" ref="N488">IF(ISNA(MATCH($H488,Magento_products!$B$2:$B$100105,0))=TRUE,0,INDEX(Magento_products!$A$2:$FZ$100105,MATCH($H488,Magento_products!$B$2:$B$100105,0),N$1))</f>
        <v>43028</v>
      </c>
      <c r="O488" s="62"/>
      <c r="P488" s="63">
        <f t="array" ref="P488">IF(ISNA(MATCH($G488,Magento_products!$E$1:$E$1013,0))=TRUE,INDEX(Special_products!$A$1:$AL$748,MATCH($G488,Special_products!$E$1:$E$748,0),P$1),INDEX(Magento_products!$A$1:$AJ$1013,MATCH($G488,Magento_products!$E$1:$E$1013,0),P$1))</f>
        <v>45</v>
      </c>
      <c r="Q488" s="64"/>
      <c r="R488" s="65">
        <f t="shared" si="79"/>
        <v>45</v>
      </c>
      <c r="S488" s="66"/>
      <c r="T488" s="66"/>
      <c r="U488" s="66"/>
      <c r="V488" s="66"/>
      <c r="W488" s="66"/>
      <c r="X488" s="66"/>
      <c r="Y488" s="66"/>
      <c r="Z488" s="66"/>
      <c r="AA488" s="66"/>
      <c r="AB488" s="66"/>
      <c r="AC488" s="66"/>
      <c r="AD488" s="66"/>
      <c r="AE488" s="66"/>
      <c r="AF488" s="66"/>
      <c r="AG488" s="66"/>
      <c r="AH488" s="66"/>
      <c r="AI488" s="67"/>
    </row>
    <row r="489" ht="11.25" customHeight="1">
      <c r="A489" s="54" t="s">
        <v>381</v>
      </c>
      <c r="B489" s="72" t="s">
        <v>1897</v>
      </c>
      <c r="C489" s="55" t="s">
        <v>334</v>
      </c>
      <c r="D489" s="54" t="s">
        <v>133</v>
      </c>
      <c r="E489" s="57"/>
      <c r="F489" s="60"/>
      <c r="G489" s="59">
        <v>262.0</v>
      </c>
      <c r="H489" s="60" t="str">
        <f t="array" ref="H489">IF(G489=0,0,IF(ISNA(MATCH($G489,Magento_products!$E$1:$E$1013,0))=TRUE,INDEX(Special_products!$A$1:$AL$748,MATCH($G489,Special_products!$E$1:$E$748,0),H$1),INDEX(Magento_products!$A$1:$AJ$1013,MATCH($G489,Magento_products!$E$1:$E$1013,0),H$1)))</f>
        <v>SNBOOM2</v>
      </c>
      <c r="I489" s="60" t="str">
        <f t="array" ref="I489">IF(G489=0,D489,IF(ISNA(MATCH($G489,Magento_products!$E$1:$E$1013,0))=TRUE,INDEX(Special_products!$A$1:$AL$748,MATCH($G489,Special_products!$E$1:$E$748,0),I$1),INDEX(Magento_products!$A$1:$AJ$1013,MATCH($G489,Magento_products!$E$1:$E$1013,0),I$1)))</f>
        <v>Sonic The Hedgehog Boom8 Series - Combo Pack 2</v>
      </c>
      <c r="J489" s="60" t="str">
        <f t="array" ref="J489">IF(G489=0,0,IF(ISNA(MATCH($G489,Magento_products!$E$1:$E$1013,0))=TRUE,INDEX(Special_products!$A$1:$AL$748,MATCH($G489,Special_products!$E$1:$E$748,0),J$1),INDEX(Magento_products!$A$1:$AJ$1013,MATCH($G489,Magento_products!$E$1:$E$1013,0),J$1)))</f>
        <v>GNZS</v>
      </c>
      <c r="K489" s="57" t="str">
        <f t="array" ref="K489">IF(ISNA(MATCH($J489,Group!$B$2:$B$100105,0))=TRUE,0,INDEX(Group!$A$2:$FZ$100105,MATCH($J489,Group!$B$2:$B$100105,0),K$1))</f>
        <v>Sonic Boom</v>
      </c>
      <c r="L489" s="60"/>
      <c r="M489" s="61"/>
      <c r="N489" s="62">
        <f t="array" ref="N489">IF(ISNA(MATCH($H489,Magento_products!$B$2:$B$100105,0))=TRUE,0,INDEX(Magento_products!$A$2:$FZ$100105,MATCH($H489,Magento_products!$B$2:$B$100105,0),N$1))</f>
        <v>43259</v>
      </c>
      <c r="O489" s="62"/>
      <c r="P489" s="63">
        <f t="array" ref="P489">IF(ISNA(MATCH($G489,Magento_products!$E$1:$E$1013,0))=TRUE,INDEX(Special_products!$A$1:$AL$748,MATCH($G489,Special_products!$E$1:$E$748,0),P$1),INDEX(Magento_products!$A$1:$AJ$1013,MATCH($G489,Magento_products!$E$1:$E$1013,0),P$1))</f>
        <v>45</v>
      </c>
      <c r="Q489" s="64"/>
      <c r="R489" s="65">
        <f t="shared" si="79"/>
        <v>45</v>
      </c>
      <c r="S489" s="66"/>
      <c r="T489" s="66"/>
      <c r="U489" s="66"/>
      <c r="V489" s="66"/>
      <c r="W489" s="66"/>
      <c r="X489" s="66"/>
      <c r="Y489" s="66"/>
      <c r="Z489" s="66"/>
      <c r="AA489" s="66"/>
      <c r="AB489" s="66"/>
      <c r="AC489" s="66"/>
      <c r="AD489" s="66"/>
      <c r="AE489" s="66"/>
      <c r="AF489" s="66"/>
      <c r="AG489" s="66"/>
      <c r="AH489" s="66"/>
      <c r="AI489" s="67"/>
    </row>
    <row r="490" ht="11.25" customHeight="1">
      <c r="A490" s="54" t="s">
        <v>381</v>
      </c>
      <c r="B490" s="72" t="s">
        <v>1897</v>
      </c>
      <c r="C490" s="55" t="s">
        <v>334</v>
      </c>
      <c r="D490" s="54" t="s">
        <v>133</v>
      </c>
      <c r="E490" s="57"/>
      <c r="F490" s="60"/>
      <c r="G490" s="59">
        <v>375.0</v>
      </c>
      <c r="H490" s="60" t="str">
        <f t="array" ref="H490">IF(G490=0,0,IF(ISNA(MATCH($G490,Magento_products!$E$1:$E$1013,0))=TRUE,INDEX(Special_products!$A$1:$AL$748,MATCH($G490,Special_products!$E$1:$E$748,0),H$1),INDEX(Magento_products!$A$1:$AJ$1013,MATCH($G490,Magento_products!$E$1:$E$1013,0),H$1)))</f>
        <v>SNBOOM3</v>
      </c>
      <c r="I490" s="60" t="str">
        <f t="array" ref="I490">IF(G490=0,D490,IF(ISNA(MATCH($G490,Magento_products!$E$1:$E$1013,0))=TRUE,INDEX(Special_products!$A$1:$AL$748,MATCH($G490,Special_products!$E$1:$E$748,0),I$1),INDEX(Magento_products!$A$1:$AJ$1013,MATCH($G490,Magento_products!$E$1:$E$1013,0),I$1)))</f>
        <v>Sonic the Hedgehog Boom8 Series - Combo Pack 3</v>
      </c>
      <c r="J490" s="60" t="str">
        <f t="array" ref="J490">IF(G490=0,0,IF(ISNA(MATCH($G490,Magento_products!$E$1:$E$1013,0))=TRUE,INDEX(Special_products!$A$1:$AL$748,MATCH($G490,Special_products!$E$1:$E$748,0),J$1),INDEX(Magento_products!$A$1:$AJ$1013,MATCH($G490,Magento_products!$E$1:$E$1013,0),J$1)))</f>
        <v>GNZS</v>
      </c>
      <c r="K490" s="57" t="str">
        <f t="array" ref="K490">IF(ISNA(MATCH($J490,Group!$B$2:$B$100105,0))=TRUE,0,INDEX(Group!$A$2:$FZ$100105,MATCH($J490,Group!$B$2:$B$100105,0),K$1))</f>
        <v>Sonic Boom</v>
      </c>
      <c r="L490" s="60"/>
      <c r="M490" s="61"/>
      <c r="N490" s="62">
        <f t="array" ref="N490">IF(ISNA(MATCH($H490,Magento_products!$B$2:$B$100105,0))=TRUE,0,INDEX(Magento_products!$A$2:$FZ$100105,MATCH($H490,Magento_products!$B$2:$B$100105,0),N$1))</f>
        <v>43553</v>
      </c>
      <c r="O490" s="62"/>
      <c r="P490" s="63">
        <f t="array" ref="P490">IF(ISNA(MATCH($G490,Magento_products!$E$1:$E$1013,0))=TRUE,INDEX(Special_products!$A$1:$AL$748,MATCH($G490,Special_products!$E$1:$E$748,0),P$1),INDEX(Magento_products!$A$1:$AJ$1013,MATCH($G490,Magento_products!$E$1:$E$1013,0),P$1))</f>
        <v>45</v>
      </c>
      <c r="Q490" s="64"/>
      <c r="R490" s="65">
        <f t="shared" si="79"/>
        <v>45</v>
      </c>
      <c r="S490" s="66"/>
      <c r="T490" s="66"/>
      <c r="U490" s="66"/>
      <c r="V490" s="66"/>
      <c r="W490" s="66"/>
      <c r="X490" s="66"/>
      <c r="Y490" s="66"/>
      <c r="Z490" s="66"/>
      <c r="AA490" s="66"/>
      <c r="AB490" s="66"/>
      <c r="AC490" s="66"/>
      <c r="AD490" s="66"/>
      <c r="AE490" s="66"/>
      <c r="AF490" s="66"/>
      <c r="AG490" s="66"/>
      <c r="AH490" s="66"/>
      <c r="AI490" s="67"/>
    </row>
    <row r="491" ht="11.25" customHeight="1">
      <c r="A491" s="54" t="s">
        <v>381</v>
      </c>
      <c r="B491" s="72" t="s">
        <v>1897</v>
      </c>
      <c r="C491" s="55" t="s">
        <v>334</v>
      </c>
      <c r="D491" s="54" t="s">
        <v>133</v>
      </c>
      <c r="E491" s="57"/>
      <c r="F491" s="60"/>
      <c r="G491" s="59">
        <v>1075.0</v>
      </c>
      <c r="H491" s="60" t="s">
        <v>546</v>
      </c>
      <c r="I491" s="60" t="str">
        <f t="array" ref="I491">IF(G491=0,D491,IF(ISNA(MATCH($G491,Magento_products!$E$1:$E$1013,0))=TRUE,INDEX(Special_products!$A$1:$AL$748,MATCH($G491,Special_products!$E$1:$E$748,0),I$1),INDEX(Magento_products!$A$1:$AJ$1013,MATCH($G491,Magento_products!$E$1:$E$1013,0),I$1)))</f>
        <v>Sonic The Hedgehog Boom8 Series - Vol 1</v>
      </c>
      <c r="J491" s="60" t="s">
        <v>132</v>
      </c>
      <c r="K491" s="57" t="str">
        <f t="array" ref="K491">IF(ISNA(MATCH($J491,Group!$B$2:$B$100105,0))=TRUE,0,INDEX(Group!$A$2:$FZ$100105,MATCH($J491,Group!$B$2:$B$100105,0),K$1))</f>
        <v>Sonic Boom</v>
      </c>
      <c r="L491" s="60"/>
      <c r="M491" s="61"/>
      <c r="N491" s="54" t="str">
        <f t="array" ref="N491">IF(ISNA(MATCH($G491,Magento_products!$E$1:$E$1013,0))=TRUE,INDEX(Special_products!$A$1:$AL$748,MATCH($G491,Special_products!$E$1:$E$748,0),N$1),INDEX(Magento_products!$A$1:$AJ$1013,MATCH($G491,Magento_products!$E$1:$E$1013,0),N$1))</f>
        <v/>
      </c>
      <c r="O491" s="62"/>
      <c r="P491" s="63">
        <f t="array" ref="P491">IF(ISNA(MATCH($G491,Magento_products!$E$1:$E$1013,0))=TRUE,INDEX(Special_products!$A$1:$AL$748,MATCH($G491,Special_products!$E$1:$E$748,0),P$1),INDEX(Magento_products!$A$1:$AJ$1013,MATCH($G491,Magento_products!$E$1:$E$1013,0),P$1))</f>
        <v>22.5</v>
      </c>
      <c r="Q491" s="64"/>
      <c r="R491" s="65">
        <f t="shared" si="79"/>
        <v>22.5</v>
      </c>
      <c r="S491" s="66"/>
      <c r="T491" s="66"/>
      <c r="U491" s="66"/>
      <c r="V491" s="66"/>
      <c r="W491" s="66"/>
      <c r="X491" s="66"/>
      <c r="Y491" s="66"/>
      <c r="Z491" s="66"/>
      <c r="AA491" s="66"/>
      <c r="AB491" s="66"/>
      <c r="AC491" s="66"/>
      <c r="AD491" s="66"/>
      <c r="AE491" s="66"/>
      <c r="AF491" s="66"/>
      <c r="AG491" s="66"/>
      <c r="AH491" s="66"/>
      <c r="AI491" s="67"/>
    </row>
    <row r="492" ht="11.25" customHeight="1">
      <c r="A492" s="54" t="s">
        <v>381</v>
      </c>
      <c r="B492" s="72" t="s">
        <v>1897</v>
      </c>
      <c r="C492" s="55" t="s">
        <v>334</v>
      </c>
      <c r="D492" s="54" t="s">
        <v>133</v>
      </c>
      <c r="E492" s="57"/>
      <c r="F492" s="60"/>
      <c r="G492" s="59">
        <v>1076.0</v>
      </c>
      <c r="H492" s="60" t="s">
        <v>1902</v>
      </c>
      <c r="I492" s="60" t="str">
        <f t="array" ref="I492">IF(G492=0,D492,IF(ISNA(MATCH($G492,Magento_products!$E$1:$E$1013,0))=TRUE,INDEX(Special_products!$A$1:$AL$748,MATCH($G492,Special_products!$E$1:$E$748,0),I$1),INDEX(Magento_products!$A$1:$AJ$1013,MATCH($G492,Magento_products!$E$1:$E$1013,0),I$1)))</f>
        <v>Sonic The Hedgehog Boom8 Series - Vol 2</v>
      </c>
      <c r="J492" s="60" t="s">
        <v>132</v>
      </c>
      <c r="K492" s="57" t="str">
        <f t="array" ref="K492">IF(ISNA(MATCH($J492,Group!$B$2:$B$100105,0))=TRUE,0,INDEX(Group!$A$2:$FZ$100105,MATCH($J492,Group!$B$2:$B$100105,0),K$1))</f>
        <v>Sonic Boom</v>
      </c>
      <c r="L492" s="60"/>
      <c r="M492" s="61"/>
      <c r="N492" s="54" t="str">
        <f t="array" ref="N492">IF(ISNA(MATCH($G492,Magento_products!$E$1:$E$1013,0))=TRUE,INDEX(Special_products!$A$1:$AL$748,MATCH($G492,Special_products!$E$1:$E$748,0),N$1),INDEX(Magento_products!$A$1:$AJ$1013,MATCH($G492,Magento_products!$E$1:$E$1013,0),N$1))</f>
        <v/>
      </c>
      <c r="O492" s="62"/>
      <c r="P492" s="63">
        <f t="array" ref="P492">IF(ISNA(MATCH($G492,Magento_products!$E$1:$E$1013,0))=TRUE,INDEX(Special_products!$A$1:$AL$748,MATCH($G492,Special_products!$E$1:$E$748,0),P$1),INDEX(Magento_products!$A$1:$AJ$1013,MATCH($G492,Magento_products!$E$1:$E$1013,0),P$1))</f>
        <v>22.5</v>
      </c>
      <c r="Q492" s="64"/>
      <c r="R492" s="65">
        <f t="shared" si="79"/>
        <v>22.5</v>
      </c>
      <c r="S492" s="66"/>
      <c r="T492" s="66"/>
      <c r="U492" s="66"/>
      <c r="V492" s="66"/>
      <c r="W492" s="66"/>
      <c r="X492" s="66"/>
      <c r="Y492" s="66"/>
      <c r="Z492" s="66"/>
      <c r="AA492" s="66"/>
      <c r="AB492" s="66"/>
      <c r="AC492" s="66"/>
      <c r="AD492" s="66"/>
      <c r="AE492" s="66"/>
      <c r="AF492" s="66"/>
      <c r="AG492" s="66"/>
      <c r="AH492" s="66"/>
      <c r="AI492" s="67"/>
    </row>
    <row r="493" ht="11.25" customHeight="1">
      <c r="A493" s="54" t="s">
        <v>381</v>
      </c>
      <c r="B493" s="72" t="s">
        <v>1897</v>
      </c>
      <c r="C493" s="55" t="s">
        <v>334</v>
      </c>
      <c r="D493" s="54" t="s">
        <v>133</v>
      </c>
      <c r="E493" s="57"/>
      <c r="F493" s="60"/>
      <c r="G493" s="59">
        <v>1091.0</v>
      </c>
      <c r="H493" s="60" t="s">
        <v>1903</v>
      </c>
      <c r="I493" s="60" t="str">
        <f t="array" ref="I493">IF(G493=0,D493,IF(ISNA(MATCH($G493,Magento_products!$E$1:$E$1013,0))=TRUE,INDEX(Special_products!$A$1:$AL$748,MATCH($G493,Special_products!$E$1:$E$748,0),I$1),INDEX(Magento_products!$A$1:$AJ$1013,MATCH($G493,Magento_products!$E$1:$E$1013,0),I$1)))</f>
        <v>Sonic The Hedgehog BOOM8 Series Vol 3</v>
      </c>
      <c r="J493" s="60" t="s">
        <v>132</v>
      </c>
      <c r="K493" s="57" t="str">
        <f t="array" ref="K493">IF(ISNA(MATCH($J493,Group!$B$2:$B$100105,0))=TRUE,0,INDEX(Group!$A$2:$FZ$100105,MATCH($J493,Group!$B$2:$B$100105,0),K$1))</f>
        <v>Sonic Boom</v>
      </c>
      <c r="L493" s="60"/>
      <c r="M493" s="61"/>
      <c r="N493" s="54" t="str">
        <f t="array" ref="N493">IF(ISNA(MATCH($G493,Magento_products!$E$1:$E$1013,0))=TRUE,INDEX(Special_products!$A$1:$AL$748,MATCH($G493,Special_products!$E$1:$E$748,0),N$1),INDEX(Magento_products!$A$1:$AJ$1013,MATCH($G493,Magento_products!$E$1:$E$1013,0),N$1))</f>
        <v/>
      </c>
      <c r="O493" s="62"/>
      <c r="P493" s="63">
        <f t="array" ref="P493">IF(ISNA(MATCH($G493,Magento_products!$E$1:$E$1013,0))=TRUE,INDEX(Special_products!$A$1:$AL$748,MATCH($G493,Special_products!$E$1:$E$748,0),P$1),INDEX(Magento_products!$A$1:$AJ$1013,MATCH($G493,Magento_products!$E$1:$E$1013,0),P$1))</f>
        <v>22.5</v>
      </c>
      <c r="Q493" s="64"/>
      <c r="R493" s="65">
        <f t="shared" si="79"/>
        <v>22.5</v>
      </c>
      <c r="S493" s="66"/>
      <c r="T493" s="66"/>
      <c r="U493" s="66"/>
      <c r="V493" s="66"/>
      <c r="W493" s="66"/>
      <c r="X493" s="66"/>
      <c r="Y493" s="66"/>
      <c r="Z493" s="66"/>
      <c r="AA493" s="66"/>
      <c r="AB493" s="66"/>
      <c r="AC493" s="66"/>
      <c r="AD493" s="66"/>
      <c r="AE493" s="66"/>
      <c r="AF493" s="66"/>
      <c r="AG493" s="66"/>
      <c r="AH493" s="66"/>
      <c r="AI493" s="67"/>
    </row>
    <row r="494" ht="11.25" customHeight="1">
      <c r="A494" s="54" t="s">
        <v>381</v>
      </c>
      <c r="B494" s="72" t="s">
        <v>1897</v>
      </c>
      <c r="C494" s="55" t="s">
        <v>334</v>
      </c>
      <c r="D494" s="54" t="s">
        <v>133</v>
      </c>
      <c r="E494" s="57"/>
      <c r="F494" s="60"/>
      <c r="G494" s="59">
        <v>1092.0</v>
      </c>
      <c r="H494" s="60" t="s">
        <v>1904</v>
      </c>
      <c r="I494" s="60" t="str">
        <f t="array" ref="I494">IF(G494=0,D494,IF(ISNA(MATCH($G494,Magento_products!$E$1:$E$1013,0))=TRUE,INDEX(Special_products!$A$1:$AL$748,MATCH($G494,Special_products!$E$1:$E$748,0),I$1),INDEX(Magento_products!$A$1:$AJ$1013,MATCH($G494,Magento_products!$E$1:$E$1013,0),I$1)))</f>
        <v>Sonic The Hedgehog BOOM8 Series Vol 4</v>
      </c>
      <c r="J494" s="60" t="s">
        <v>132</v>
      </c>
      <c r="K494" s="57" t="str">
        <f t="array" ref="K494">IF(ISNA(MATCH($J494,Group!$B$2:$B$100105,0))=TRUE,0,INDEX(Group!$A$2:$FZ$100105,MATCH($J494,Group!$B$2:$B$100105,0),K$1))</f>
        <v>Sonic Boom</v>
      </c>
      <c r="L494" s="60"/>
      <c r="M494" s="61"/>
      <c r="N494" s="54" t="str">
        <f t="array" ref="N494">IF(ISNA(MATCH($G494,Magento_products!$E$1:$E$1013,0))=TRUE,INDEX(Special_products!$A$1:$AL$748,MATCH($G494,Special_products!$E$1:$E$748,0),N$1),INDEX(Magento_products!$A$1:$AJ$1013,MATCH($G494,Magento_products!$E$1:$E$1013,0),N$1))</f>
        <v/>
      </c>
      <c r="O494" s="62"/>
      <c r="P494" s="63">
        <f t="array" ref="P494">IF(ISNA(MATCH($G494,Magento_products!$E$1:$E$1013,0))=TRUE,INDEX(Special_products!$A$1:$AL$748,MATCH($G494,Special_products!$E$1:$E$748,0),P$1),INDEX(Magento_products!$A$1:$AJ$1013,MATCH($G494,Magento_products!$E$1:$E$1013,0),P$1))</f>
        <v>22.5</v>
      </c>
      <c r="Q494" s="64"/>
      <c r="R494" s="65">
        <f t="shared" si="79"/>
        <v>22.5</v>
      </c>
      <c r="S494" s="66"/>
      <c r="T494" s="66"/>
      <c r="U494" s="66"/>
      <c r="V494" s="66"/>
      <c r="W494" s="66"/>
      <c r="X494" s="66"/>
      <c r="Y494" s="66"/>
      <c r="Z494" s="66"/>
      <c r="AA494" s="66"/>
      <c r="AB494" s="66"/>
      <c r="AC494" s="66"/>
      <c r="AD494" s="66"/>
      <c r="AE494" s="66"/>
      <c r="AF494" s="66"/>
      <c r="AG494" s="66"/>
      <c r="AH494" s="66"/>
      <c r="AI494" s="67"/>
    </row>
    <row r="495" ht="11.25" customHeight="1">
      <c r="A495" s="54" t="s">
        <v>381</v>
      </c>
      <c r="B495" s="72" t="s">
        <v>1897</v>
      </c>
      <c r="C495" s="55" t="s">
        <v>334</v>
      </c>
      <c r="D495" s="54" t="s">
        <v>133</v>
      </c>
      <c r="E495" s="57"/>
      <c r="F495" s="60"/>
      <c r="G495" s="59">
        <v>1191.0</v>
      </c>
      <c r="H495" s="60" t="s">
        <v>1905</v>
      </c>
      <c r="I495" s="60" t="str">
        <f t="array" ref="I495">IF(G495=0,D495,IF(ISNA(MATCH($G495,Magento_products!$E$1:$E$1013,0))=TRUE,INDEX(Special_products!$A$1:$AL$748,MATCH($G495,Special_products!$E$1:$E$748,0),I$1),INDEX(Magento_products!$A$1:$AJ$1013,MATCH($G495,Magento_products!$E$1:$E$1013,0),I$1)))</f>
        <v>Sonic The Hedgehog BOOM8 Series Vol 5</v>
      </c>
      <c r="J495" s="60" t="s">
        <v>132</v>
      </c>
      <c r="K495" s="57" t="str">
        <f t="array" ref="K495">IF(ISNA(MATCH($J495,Group!$B$2:$B$100105,0))=TRUE,0,INDEX(Group!$A$2:$FZ$100105,MATCH($J495,Group!$B$2:$B$100105,0),K$1))</f>
        <v>Sonic Boom</v>
      </c>
      <c r="L495" s="60"/>
      <c r="M495" s="61"/>
      <c r="N495" s="54" t="str">
        <f t="array" ref="N495">IF(ISNA(MATCH($G495,Magento_products!$E$1:$E$1013,0))=TRUE,INDEX(Special_products!$A$1:$AL$748,MATCH($G495,Special_products!$E$1:$E$748,0),N$1),INDEX(Magento_products!$A$1:$AJ$1013,MATCH($G495,Magento_products!$E$1:$E$1013,0),N$1))</f>
        <v/>
      </c>
      <c r="O495" s="62"/>
      <c r="P495" s="63">
        <f t="array" ref="P495">IF(ISNA(MATCH($G495,Magento_products!$E$1:$E$1013,0))=TRUE,INDEX(Special_products!$A$1:$AL$748,MATCH($G495,Special_products!$E$1:$E$748,0),P$1),INDEX(Magento_products!$A$1:$AJ$1013,MATCH($G495,Magento_products!$E$1:$E$1013,0),P$1))</f>
        <v>22.5</v>
      </c>
      <c r="Q495" s="64"/>
      <c r="R495" s="65">
        <f t="shared" si="79"/>
        <v>22.5</v>
      </c>
      <c r="S495" s="66"/>
      <c r="T495" s="66"/>
      <c r="U495" s="66"/>
      <c r="V495" s="66"/>
      <c r="W495" s="66"/>
      <c r="X495" s="66"/>
      <c r="Y495" s="66"/>
      <c r="Z495" s="66"/>
      <c r="AA495" s="66"/>
      <c r="AB495" s="66"/>
      <c r="AC495" s="66"/>
      <c r="AD495" s="66"/>
      <c r="AE495" s="66"/>
      <c r="AF495" s="66"/>
      <c r="AG495" s="66"/>
      <c r="AH495" s="66"/>
      <c r="AI495" s="67"/>
    </row>
    <row r="496" ht="11.25" customHeight="1">
      <c r="A496" s="54" t="s">
        <v>381</v>
      </c>
      <c r="B496" s="72" t="s">
        <v>1897</v>
      </c>
      <c r="C496" s="55" t="s">
        <v>334</v>
      </c>
      <c r="D496" s="54" t="s">
        <v>133</v>
      </c>
      <c r="E496" s="57"/>
      <c r="F496" s="60"/>
      <c r="G496" s="59">
        <v>1192.0</v>
      </c>
      <c r="H496" s="60" t="s">
        <v>1906</v>
      </c>
      <c r="I496" s="60" t="str">
        <f t="array" ref="I496">IF(G496=0,D496,IF(ISNA(MATCH($G496,Magento_products!$E$1:$E$1013,0))=TRUE,INDEX(Special_products!$A$1:$AL$748,MATCH($G496,Special_products!$E$1:$E$748,0),I$1),INDEX(Magento_products!$A$1:$AJ$1013,MATCH($G496,Magento_products!$E$1:$E$1013,0),I$1)))</f>
        <v>Sonic The Hedgehog BOOM8 Series Vol 6</v>
      </c>
      <c r="J496" s="60" t="s">
        <v>132</v>
      </c>
      <c r="K496" s="57" t="str">
        <f t="array" ref="K496">IF(ISNA(MATCH($J496,Group!$B$2:$B$100105,0))=TRUE,0,INDEX(Group!$A$2:$FZ$100105,MATCH($J496,Group!$B$2:$B$100105,0),K$1))</f>
        <v>Sonic Boom</v>
      </c>
      <c r="L496" s="60"/>
      <c r="M496" s="61"/>
      <c r="N496" s="54" t="str">
        <f t="array" ref="N496">IF(ISNA(MATCH($G496,Magento_products!$E$1:$E$1013,0))=TRUE,INDEX(Special_products!$A$1:$AL$748,MATCH($G496,Special_products!$E$1:$E$748,0),N$1),INDEX(Magento_products!$A$1:$AJ$1013,MATCH($G496,Magento_products!$E$1:$E$1013,0),N$1))</f>
        <v/>
      </c>
      <c r="O496" s="62"/>
      <c r="P496" s="63">
        <f t="array" ref="P496">IF(ISNA(MATCH($G496,Magento_products!$E$1:$E$1013,0))=TRUE,INDEX(Special_products!$A$1:$AL$748,MATCH($G496,Special_products!$E$1:$E$748,0),P$1),INDEX(Magento_products!$A$1:$AJ$1013,MATCH($G496,Magento_products!$E$1:$E$1013,0),P$1))</f>
        <v>22.5</v>
      </c>
      <c r="Q496" s="64"/>
      <c r="R496" s="65">
        <f t="shared" si="79"/>
        <v>22.5</v>
      </c>
      <c r="S496" s="66"/>
      <c r="T496" s="66"/>
      <c r="U496" s="66"/>
      <c r="V496" s="66"/>
      <c r="W496" s="66"/>
      <c r="X496" s="66"/>
      <c r="Y496" s="66"/>
      <c r="Z496" s="66"/>
      <c r="AA496" s="66"/>
      <c r="AB496" s="66"/>
      <c r="AC496" s="66"/>
      <c r="AD496" s="66"/>
      <c r="AE496" s="66"/>
      <c r="AF496" s="66"/>
      <c r="AG496" s="66"/>
      <c r="AH496" s="66"/>
      <c r="AI496" s="67"/>
    </row>
    <row r="497" ht="11.25" customHeight="1">
      <c r="A497" s="54"/>
      <c r="B497" s="72"/>
      <c r="C497" s="55"/>
      <c r="D497" s="54"/>
      <c r="E497" s="57"/>
      <c r="F497" s="60"/>
      <c r="G497" s="59"/>
      <c r="H497" s="60"/>
      <c r="I497" s="60"/>
      <c r="J497" s="60"/>
      <c r="K497" s="57"/>
      <c r="L497" s="60"/>
      <c r="M497" s="61"/>
      <c r="N497" s="54"/>
      <c r="O497" s="62"/>
      <c r="P497" s="63"/>
      <c r="Q497" s="64"/>
      <c r="R497" s="65"/>
      <c r="S497" s="66"/>
      <c r="T497" s="66"/>
      <c r="U497" s="66"/>
      <c r="V497" s="66"/>
      <c r="W497" s="66"/>
      <c r="X497" s="66"/>
      <c r="Y497" s="66"/>
      <c r="Z497" s="66"/>
      <c r="AA497" s="66"/>
      <c r="AB497" s="66"/>
      <c r="AC497" s="66"/>
      <c r="AD497" s="66"/>
      <c r="AE497" s="66"/>
      <c r="AF497" s="66"/>
      <c r="AG497" s="66"/>
      <c r="AH497" s="66"/>
      <c r="AI497" s="67"/>
    </row>
    <row r="498" ht="11.25" customHeight="1">
      <c r="A498" s="54" t="s">
        <v>381</v>
      </c>
      <c r="B498" s="72" t="s">
        <v>1897</v>
      </c>
      <c r="C498" s="55" t="s">
        <v>334</v>
      </c>
      <c r="D498" s="54" t="s">
        <v>155</v>
      </c>
      <c r="E498" s="57"/>
      <c r="F498" s="60"/>
      <c r="G498" s="59">
        <v>417.0</v>
      </c>
      <c r="H498" s="60" t="str">
        <f t="array" ref="H498">IF(G498=0,0,IF(ISNA(MATCH($G498,Magento_products!$E$1:$E$1013,0))=TRUE,INDEX(Special_products!$A$1:$AL$748,MATCH($G498,Special_products!$E$1:$E$748,0),H$1),INDEX(Magento_products!$A$1:$AJ$1013,MATCH($G498,Magento_products!$E$1:$E$1013,0),H$1)))</f>
        <v>SNTFST</v>
      </c>
      <c r="I498" s="60" t="str">
        <f t="array" ref="I498">IF(G498=0,D498,IF(ISNA(MATCH($G498,Magento_products!$E$1:$E$1013,0))=TRUE,INDEX(Special_products!$A$1:$AL$748,MATCH($G498,Special_products!$E$1:$E$748,0),I$1),INDEX(Magento_products!$A$1:$AJ$1013,MATCH($G498,Magento_products!$E$1:$E$1013,0),I$1)))</f>
        <v>Sonic the Hedgehog: Sonic Standard Edition</v>
      </c>
      <c r="J498" s="60" t="str">
        <f t="array" ref="J498">IF(G498=0,0,IF(ISNA(MATCH($G498,Magento_products!$E$1:$E$1013,0))=TRUE,INDEX(Special_products!$A$1:$AL$748,MATCH($G498,Special_products!$E$1:$E$748,0),J$1),INDEX(Magento_products!$A$1:$AJ$1013,MATCH($G498,Magento_products!$E$1:$E$1013,0),J$1)))</f>
        <v>SONICV</v>
      </c>
      <c r="K498" s="57" t="str">
        <f t="array" ref="K498">IF(ISNA(MATCH($J498,Group!$B$2:$B$100105,0))=TRUE,0,INDEX(Group!$A$2:$FZ$100105,MATCH($J498,Group!$B$2:$B$100105,0),K$1))</f>
        <v>Sonic PVC</v>
      </c>
      <c r="L498" s="60"/>
      <c r="M498" s="61"/>
      <c r="N498" s="62">
        <f t="array" ref="N498">IF(ISNA(MATCH($H498,Magento_products!$B$2:$B$100105,0))=TRUE,0,INDEX(Magento_products!$A$2:$FZ$100105,MATCH($H498,Magento_products!$B$2:$B$100105,0),N$1))</f>
        <v>43812</v>
      </c>
      <c r="O498" s="62"/>
      <c r="P498" s="63">
        <f t="array" ref="P498">IF(ISNA(MATCH($G498,Magento_products!$E$1:$E$1013,0))=TRUE,INDEX(Special_products!$A$1:$AL$748,MATCH($G498,Special_products!$E$1:$E$748,0),P$1),INDEX(Magento_products!$A$1:$AJ$1013,MATCH($G498,Magento_products!$E$1:$E$1013,0),P$1))</f>
        <v>114.99</v>
      </c>
      <c r="Q498" s="64"/>
      <c r="R498" s="65">
        <f t="shared" ref="R498:R500" si="80">IF(P498&gt;0,P498,Q498)</f>
        <v>114.99</v>
      </c>
      <c r="S498" s="66"/>
      <c r="T498" s="66"/>
      <c r="U498" s="66"/>
      <c r="V498" s="66"/>
      <c r="W498" s="66"/>
      <c r="X498" s="66"/>
      <c r="Y498" s="66"/>
      <c r="Z498" s="66"/>
      <c r="AA498" s="66"/>
      <c r="AB498" s="66"/>
      <c r="AC498" s="66"/>
      <c r="AD498" s="66"/>
      <c r="AE498" s="66"/>
      <c r="AF498" s="66"/>
      <c r="AG498" s="66"/>
      <c r="AH498" s="66"/>
      <c r="AI498" s="67"/>
    </row>
    <row r="499" ht="11.25" customHeight="1">
      <c r="A499" s="54" t="s">
        <v>381</v>
      </c>
      <c r="B499" s="72" t="s">
        <v>1897</v>
      </c>
      <c r="C499" s="55" t="s">
        <v>334</v>
      </c>
      <c r="D499" s="54" t="s">
        <v>155</v>
      </c>
      <c r="E499" s="57"/>
      <c r="F499" s="60"/>
      <c r="G499" s="59">
        <v>425.0</v>
      </c>
      <c r="H499" s="60" t="str">
        <f t="array" ref="H499">IF(G499=0,0,IF(ISNA(MATCH($G499,Magento_products!$E$1:$E$1013,0))=TRUE,INDEX(Special_products!$A$1:$AL$748,MATCH($G499,Special_products!$E$1:$E$748,0),H$1),INDEX(Magento_products!$A$1:$AJ$1013,MATCH($G499,Magento_products!$E$1:$E$1013,0),H$1)))</f>
        <v>SNTFCO</v>
      </c>
      <c r="I499" s="60" t="str">
        <f t="array" ref="I499">IF(G499=0,D499,IF(ISNA(MATCH($G499,Magento_products!$E$1:$E$1013,0))=TRUE,INDEX(Special_products!$A$1:$AL$748,MATCH($G499,Special_products!$E$1:$E$748,0),I$1),INDEX(Magento_products!$A$1:$AJ$1013,MATCH($G499,Magento_products!$E$1:$E$1013,0),I$1)))</f>
        <v>Sonic the Hedgehog True Form PVC - Collector's Edition</v>
      </c>
      <c r="J499" s="60" t="str">
        <f t="array" ref="J499">IF(G499=0,0,IF(ISNA(MATCH($G499,Magento_products!$E$1:$E$1013,0))=TRUE,INDEX(Special_products!$A$1:$AL$748,MATCH($G499,Special_products!$E$1:$E$748,0),J$1),INDEX(Magento_products!$A$1:$AJ$1013,MATCH($G499,Magento_products!$E$1:$E$1013,0),J$1)))</f>
        <v>SONICV</v>
      </c>
      <c r="K499" s="57" t="str">
        <f t="array" ref="K499">IF(ISNA(MATCH($J499,Group!$B$2:$B$100105,0))=TRUE,0,INDEX(Group!$A$2:$FZ$100105,MATCH($J499,Group!$B$2:$B$100105,0),K$1))</f>
        <v>Sonic PVC</v>
      </c>
      <c r="L499" s="60"/>
      <c r="M499" s="61"/>
      <c r="N499" s="62" t="str">
        <f t="array" ref="N499">IF(ISNA(MATCH($H499,Magento_products!$B$2:$B$100105,0))=TRUE,0,INDEX(Magento_products!$A$2:$FZ$100105,MATCH($H499,Magento_products!$B$2:$B$100105,0),N$1))</f>
        <v/>
      </c>
      <c r="O499" s="62"/>
      <c r="P499" s="63">
        <f t="array" ref="P499">IF(ISNA(MATCH($G499,Magento_products!$E$1:$E$1013,0))=TRUE,INDEX(Special_products!$A$1:$AL$748,MATCH($G499,Special_products!$E$1:$E$748,0),P$1),INDEX(Magento_products!$A$1:$AJ$1013,MATCH($G499,Magento_products!$E$1:$E$1013,0),P$1))</f>
        <v>0</v>
      </c>
      <c r="Q499" s="64"/>
      <c r="R499" s="65" t="str">
        <f t="shared" si="80"/>
        <v/>
      </c>
      <c r="S499" s="66"/>
      <c r="T499" s="66"/>
      <c r="U499" s="66"/>
      <c r="V499" s="66"/>
      <c r="W499" s="66"/>
      <c r="X499" s="66"/>
      <c r="Y499" s="66"/>
      <c r="Z499" s="66"/>
      <c r="AA499" s="66"/>
      <c r="AB499" s="66"/>
      <c r="AC499" s="66"/>
      <c r="AD499" s="66"/>
      <c r="AE499" s="66"/>
      <c r="AF499" s="66"/>
      <c r="AG499" s="66"/>
      <c r="AH499" s="66"/>
      <c r="AI499" s="67"/>
    </row>
    <row r="500" ht="11.25" customHeight="1">
      <c r="A500" s="54" t="s">
        <v>381</v>
      </c>
      <c r="B500" s="72" t="s">
        <v>1897</v>
      </c>
      <c r="C500" s="55" t="s">
        <v>334</v>
      </c>
      <c r="D500" s="54" t="s">
        <v>155</v>
      </c>
      <c r="E500" s="57"/>
      <c r="F500" s="60"/>
      <c r="G500" s="59">
        <v>418.0</v>
      </c>
      <c r="H500" s="60" t="str">
        <f t="array" ref="H500">IF(G500=0,0,IF(ISNA(MATCH($G500,Magento_products!$E$1:$E$1013,0))=TRUE,INDEX(Special_products!$A$1:$AL$748,MATCH($G500,Special_products!$E$1:$E$748,0),H$1),INDEX(Magento_products!$A$1:$AJ$1013,MATCH($G500,Magento_products!$E$1:$E$1013,0),H$1)))</f>
        <v>SNTFEX</v>
      </c>
      <c r="I500" s="60" t="str">
        <f t="array" ref="I500">IF(G500=0,D500,IF(ISNA(MATCH($G500,Magento_products!$E$1:$E$1013,0))=TRUE,INDEX(Special_products!$A$1:$AL$748,MATCH($G500,Special_products!$E$1:$E$748,0),I$1),INDEX(Magento_products!$A$1:$AJ$1013,MATCH($G500,Magento_products!$E$1:$E$1013,0),I$1)))</f>
        <v>Sonic the Hedgehog: Sonic Exclusive Edition</v>
      </c>
      <c r="J500" s="60" t="str">
        <f t="array" ref="J500">IF(G500=0,0,IF(ISNA(MATCH($G500,Magento_products!$E$1:$E$1013,0))=TRUE,INDEX(Special_products!$A$1:$AL$748,MATCH($G500,Special_products!$E$1:$E$748,0),J$1),INDEX(Magento_products!$A$1:$AJ$1013,MATCH($G500,Magento_products!$E$1:$E$1013,0),J$1)))</f>
        <v>SONICV</v>
      </c>
      <c r="K500" s="57" t="str">
        <f t="array" ref="K500">IF(ISNA(MATCH($J500,Group!$B$2:$B$100105,0))=TRUE,0,INDEX(Group!$A$2:$FZ$100105,MATCH($J500,Group!$B$2:$B$100105,0),K$1))</f>
        <v>Sonic PVC</v>
      </c>
      <c r="L500" s="60"/>
      <c r="M500" s="61"/>
      <c r="N500" s="62">
        <f t="array" ref="N500">IF(ISNA(MATCH($H500,Magento_products!$B$2:$B$100105,0))=TRUE,0,INDEX(Magento_products!$A$2:$FZ$100105,MATCH($H500,Magento_products!$B$2:$B$100105,0),N$1))</f>
        <v>43812</v>
      </c>
      <c r="O500" s="62"/>
      <c r="P500" s="63">
        <f t="array" ref="P500">IF(ISNA(MATCH($G500,Magento_products!$E$1:$E$1013,0))=TRUE,INDEX(Special_products!$A$1:$AL$748,MATCH($G500,Special_products!$E$1:$E$748,0),P$1),INDEX(Magento_products!$A$1:$AJ$1013,MATCH($G500,Magento_products!$E$1:$E$1013,0),P$1))</f>
        <v>114.99</v>
      </c>
      <c r="Q500" s="64"/>
      <c r="R500" s="65">
        <f t="shared" si="80"/>
        <v>114.99</v>
      </c>
      <c r="S500" s="66"/>
      <c r="T500" s="66"/>
      <c r="U500" s="66"/>
      <c r="V500" s="66"/>
      <c r="W500" s="66"/>
      <c r="X500" s="66"/>
      <c r="Y500" s="66"/>
      <c r="Z500" s="66"/>
      <c r="AA500" s="66"/>
      <c r="AB500" s="66"/>
      <c r="AC500" s="66"/>
      <c r="AD500" s="66"/>
      <c r="AE500" s="66"/>
      <c r="AF500" s="66"/>
      <c r="AG500" s="66"/>
      <c r="AH500" s="66"/>
      <c r="AI500" s="67"/>
    </row>
    <row r="501" ht="11.25" customHeight="1">
      <c r="A501" s="54"/>
      <c r="B501" s="72"/>
      <c r="C501" s="55"/>
      <c r="D501" s="54"/>
      <c r="E501" s="57"/>
      <c r="F501" s="60"/>
      <c r="G501" s="59"/>
      <c r="H501" s="60"/>
      <c r="I501" s="60"/>
      <c r="J501" s="60"/>
      <c r="K501" s="57"/>
      <c r="L501" s="60"/>
      <c r="M501" s="61"/>
      <c r="N501" s="62"/>
      <c r="O501" s="62"/>
      <c r="P501" s="63"/>
      <c r="Q501" s="64"/>
      <c r="R501" s="65"/>
      <c r="S501" s="66"/>
      <c r="T501" s="66"/>
      <c r="U501" s="66"/>
      <c r="V501" s="66"/>
      <c r="W501" s="66"/>
      <c r="X501" s="66"/>
      <c r="Y501" s="66"/>
      <c r="Z501" s="66"/>
      <c r="AA501" s="66"/>
      <c r="AB501" s="66"/>
      <c r="AC501" s="66"/>
      <c r="AD501" s="66"/>
      <c r="AE501" s="66"/>
      <c r="AF501" s="66"/>
      <c r="AG501" s="66"/>
      <c r="AH501" s="66"/>
      <c r="AI501" s="67"/>
    </row>
    <row r="502" ht="11.25" customHeight="1">
      <c r="A502" s="54" t="s">
        <v>363</v>
      </c>
      <c r="B502" s="72" t="s">
        <v>362</v>
      </c>
      <c r="C502" s="55" t="s">
        <v>336</v>
      </c>
      <c r="D502" s="54" t="s">
        <v>362</v>
      </c>
      <c r="E502" s="57"/>
      <c r="F502" s="60"/>
      <c r="G502" s="59"/>
      <c r="H502" s="60">
        <f t="array" ref="H502">IF(G502=0,0,IF(ISNA(MATCH($G502,Magento_products!$E$1:$E$1013,0))=TRUE,INDEX(Special_products!$A$1:$AL$748,MATCH($G502,Special_products!$E$1:$E$748,0),H$1),INDEX(Magento_products!$A$1:$AJ$1013,MATCH($G502,Magento_products!$E$1:$E$1013,0),H$1)))</f>
        <v>0</v>
      </c>
      <c r="I502" s="60" t="str">
        <f t="array" ref="I502">IF(G502=0,D502,IF(ISNA(MATCH($G502,Magento_products!$E$1:$E$1013,0))=TRUE,INDEX(Special_products!$A$1:$AL$748,MATCH($G502,Special_products!$E$1:$E$748,0),I$1),INDEX(Magento_products!$A$1:$AJ$1013,MATCH($G502,Magento_products!$E$1:$E$1013,0),I$1)))</f>
        <v>Bayonetta</v>
      </c>
      <c r="J502" s="60">
        <f t="array" ref="J502">IF(G502=0,0,IF(ISNA(MATCH($G502,Magento_products!$E$1:$E$1013,0))=TRUE,INDEX(Special_products!$A$1:$AL$748,MATCH($G502,Special_products!$E$1:$E$748,0),J$1),INDEX(Magento_products!$A$1:$AJ$1013,MATCH($G502,Magento_products!$E$1:$E$1013,0),J$1)))</f>
        <v>0</v>
      </c>
      <c r="K502" s="57">
        <f t="array" ref="K502">IF(ISNA(MATCH($J502,Group!$B$2:$B$100105,0))=TRUE,0,INDEX(Group!$A$2:$FZ$100105,MATCH($J502,Group!$B$2:$B$100105,0),K$1))</f>
        <v>0</v>
      </c>
      <c r="L502" s="60"/>
      <c r="M502" s="61"/>
      <c r="N502" s="62" t="str">
        <f t="array" ref="N502">IF(ISNA(MATCH($H502,Magento_products!$B$2:$B$100105,0))=TRUE,0,INDEX(Magento_products!$A$2:$FZ$100105,MATCH($H502,Magento_products!$B$2:$B$100105,0),N$1))</f>
        <v/>
      </c>
      <c r="O502" s="62"/>
      <c r="P502" s="63"/>
      <c r="Q502" s="64"/>
      <c r="R502" s="65" t="str">
        <f t="shared" ref="R502:R503" si="81">IF(P502&gt;0,P502,Q502)</f>
        <v/>
      </c>
      <c r="S502" s="66"/>
      <c r="T502" s="66"/>
      <c r="U502" s="66"/>
      <c r="V502" s="66"/>
      <c r="W502" s="66"/>
      <c r="X502" s="66"/>
      <c r="Y502" s="66"/>
      <c r="Z502" s="66"/>
      <c r="AA502" s="66"/>
      <c r="AB502" s="66"/>
      <c r="AC502" s="66"/>
      <c r="AD502" s="66"/>
      <c r="AE502" s="66"/>
      <c r="AF502" s="66"/>
      <c r="AG502" s="66"/>
      <c r="AH502" s="66"/>
      <c r="AI502" s="67"/>
    </row>
    <row r="503" ht="11.25" customHeight="1">
      <c r="A503" s="54" t="s">
        <v>363</v>
      </c>
      <c r="B503" s="72" t="s">
        <v>362</v>
      </c>
      <c r="C503" s="55" t="s">
        <v>336</v>
      </c>
      <c r="D503" s="54" t="s">
        <v>362</v>
      </c>
      <c r="E503" s="57"/>
      <c r="F503" s="60"/>
      <c r="G503" s="59">
        <v>0.0</v>
      </c>
      <c r="H503" s="60">
        <f t="array" ref="H503">IF(G503=0,0,IF(ISNA(MATCH($G503,Magento_products!$E$1:$E$1013,0))=TRUE,INDEX(Special_products!$A$1:$AL$748,MATCH($G503,Special_products!$E$1:$E$748,0),H$1),INDEX(Magento_products!$A$1:$AJ$1013,MATCH($G503,Magento_products!$E$1:$E$1013,0),H$1)))</f>
        <v>0</v>
      </c>
      <c r="I503" s="60" t="str">
        <f t="array" ref="I503">IF(G503=0,D503,IF(ISNA(MATCH($G503,Magento_products!$E$1:$E$1013,0))=TRUE,INDEX(Special_products!$A$1:$AL$748,MATCH($G503,Special_products!$E$1:$E$748,0),I$1),INDEX(Magento_products!$A$1:$AJ$1013,MATCH($G503,Magento_products!$E$1:$E$1013,0),I$1)))</f>
        <v>Bayonetta</v>
      </c>
      <c r="J503" s="60">
        <f t="array" ref="J503">IF(G503=0,0,IF(ISNA(MATCH($G503,Magento_products!$E$1:$E$1013,0))=TRUE,INDEX(Special_products!$A$1:$AL$748,MATCH($G503,Special_products!$E$1:$E$748,0),J$1),INDEX(Magento_products!$A$1:$AJ$1013,MATCH($G503,Magento_products!$E$1:$E$1013,0),J$1)))</f>
        <v>0</v>
      </c>
      <c r="K503" s="57">
        <f t="array" ref="K503">IF(ISNA(MATCH($J503,Group!$B$2:$B$100105,0))=TRUE,0,INDEX(Group!$A$2:$FZ$100105,MATCH($J503,Group!$B$2:$B$100105,0),K$1))</f>
        <v>0</v>
      </c>
      <c r="L503" s="60"/>
      <c r="M503" s="61"/>
      <c r="N503" s="62" t="str">
        <f t="array" ref="N503">IF(ISNA(MATCH($H503,Magento_products!$B$2:$B$100105,0))=TRUE,0,INDEX(Magento_products!$A$2:$FZ$100105,MATCH($H503,Magento_products!$B$2:$B$100105,0),N$1))</f>
        <v/>
      </c>
      <c r="O503" s="62"/>
      <c r="P503" s="63"/>
      <c r="Q503" s="64"/>
      <c r="R503" s="65" t="str">
        <f t="shared" si="81"/>
        <v/>
      </c>
      <c r="S503" s="66"/>
      <c r="T503" s="66"/>
      <c r="U503" s="66"/>
      <c r="V503" s="66"/>
      <c r="W503" s="66"/>
      <c r="X503" s="66"/>
      <c r="Y503" s="66"/>
      <c r="Z503" s="66"/>
      <c r="AA503" s="66"/>
      <c r="AB503" s="66"/>
      <c r="AC503" s="66"/>
      <c r="AD503" s="66"/>
      <c r="AE503" s="66"/>
      <c r="AF503" s="66"/>
      <c r="AG503" s="66"/>
      <c r="AH503" s="66"/>
      <c r="AI503" s="67"/>
    </row>
    <row r="504" ht="11.25" customHeight="1">
      <c r="A504" s="54"/>
      <c r="B504" s="72"/>
      <c r="C504" s="55"/>
      <c r="D504" s="54"/>
      <c r="E504" s="57"/>
      <c r="F504" s="60"/>
      <c r="G504" s="59"/>
      <c r="H504" s="60"/>
      <c r="I504" s="60"/>
      <c r="J504" s="60"/>
      <c r="K504" s="57"/>
      <c r="L504" s="60"/>
      <c r="M504" s="61"/>
      <c r="N504" s="62"/>
      <c r="O504" s="62"/>
      <c r="P504" s="63"/>
      <c r="Q504" s="64"/>
      <c r="R504" s="65"/>
      <c r="S504" s="66"/>
      <c r="T504" s="66"/>
      <c r="U504" s="66"/>
      <c r="V504" s="66"/>
      <c r="W504" s="66"/>
      <c r="X504" s="66"/>
      <c r="Y504" s="66"/>
      <c r="Z504" s="66"/>
      <c r="AA504" s="66"/>
      <c r="AB504" s="66"/>
      <c r="AC504" s="66"/>
      <c r="AD504" s="66"/>
      <c r="AE504" s="66"/>
      <c r="AF504" s="66"/>
      <c r="AG504" s="66"/>
      <c r="AH504" s="66"/>
      <c r="AI504" s="67"/>
    </row>
    <row r="505" ht="11.25" customHeight="1">
      <c r="A505" s="54" t="s">
        <v>363</v>
      </c>
      <c r="B505" s="72" t="s">
        <v>362</v>
      </c>
      <c r="C505" s="55" t="s">
        <v>336</v>
      </c>
      <c r="D505" s="54" t="s">
        <v>202</v>
      </c>
      <c r="E505" s="57"/>
      <c r="F505" s="60"/>
      <c r="G505" s="59"/>
      <c r="H505" s="60">
        <f t="array" ref="H505">IF(G505=0,0,IF(ISNA(MATCH($G505,Magento_products!$E$1:$E$1013,0))=TRUE,INDEX(Special_products!$A$1:$AL$748,MATCH($G505,Special_products!$E$1:$E$748,0),H$1),INDEX(Magento_products!$A$1:$AJ$1013,MATCH($G505,Magento_products!$E$1:$E$1013,0),H$1)))</f>
        <v>0</v>
      </c>
      <c r="I505" s="60" t="str">
        <f t="array" ref="I505">IF(G505=0,D505,IF(ISNA(MATCH($G505,Magento_products!$E$1:$E$1013,0))=TRUE,INDEX(Special_products!$A$1:$AL$748,MATCH($G505,Special_products!$E$1:$E$748,0),I$1),INDEX(Magento_products!$A$1:$AJ$1013,MATCH($G505,Magento_products!$E$1:$E$1013,0),I$1)))</f>
        <v>Bayonetta guns</v>
      </c>
      <c r="J505" s="60">
        <f t="array" ref="J505">IF(G505=0,0,IF(ISNA(MATCH($G505,Magento_products!$E$1:$E$1013,0))=TRUE,INDEX(Special_products!$A$1:$AL$748,MATCH($G505,Special_products!$E$1:$E$748,0),J$1),INDEX(Magento_products!$A$1:$AJ$1013,MATCH($G505,Magento_products!$E$1:$E$1013,0),J$1)))</f>
        <v>0</v>
      </c>
      <c r="K505" s="57">
        <f t="array" ref="K505">IF(ISNA(MATCH($J505,Group!$B$2:$B$100105,0))=TRUE,0,INDEX(Group!$A$2:$FZ$100105,MATCH($J505,Group!$B$2:$B$100105,0),K$1))</f>
        <v>0</v>
      </c>
      <c r="L505" s="60"/>
      <c r="M505" s="61"/>
      <c r="N505" s="62" t="str">
        <f t="array" ref="N505">IF(ISNA(MATCH($H505,Magento_products!$B$2:$B$100105,0))=TRUE,0,INDEX(Magento_products!$A$2:$FZ$100105,MATCH($H505,Magento_products!$B$2:$B$100105,0),N$1))</f>
        <v/>
      </c>
      <c r="O505" s="62"/>
      <c r="P505" s="63"/>
      <c r="Q505" s="64"/>
      <c r="R505" s="65" t="str">
        <f t="shared" ref="R505:R515" si="82">IF(P505&gt;0,P505,Q505)</f>
        <v/>
      </c>
      <c r="S505" s="66"/>
      <c r="T505" s="66"/>
      <c r="U505" s="66"/>
      <c r="V505" s="66"/>
      <c r="W505" s="66"/>
      <c r="X505" s="66"/>
      <c r="Y505" s="66"/>
      <c r="Z505" s="66"/>
      <c r="AA505" s="66"/>
      <c r="AB505" s="66"/>
      <c r="AC505" s="66"/>
      <c r="AD505" s="66"/>
      <c r="AE505" s="66"/>
      <c r="AF505" s="66"/>
      <c r="AG505" s="66"/>
      <c r="AH505" s="66"/>
      <c r="AI505" s="67"/>
    </row>
    <row r="506" ht="11.25" customHeight="1">
      <c r="A506" s="54" t="s">
        <v>363</v>
      </c>
      <c r="B506" s="72" t="s">
        <v>362</v>
      </c>
      <c r="C506" s="55" t="s">
        <v>336</v>
      </c>
      <c r="D506" s="54" t="s">
        <v>202</v>
      </c>
      <c r="E506" s="57"/>
      <c r="F506" s="60"/>
      <c r="G506" s="59">
        <v>0.0</v>
      </c>
      <c r="H506" s="60">
        <f t="array" ref="H506">IF(G506=0,0,IF(ISNA(MATCH($G506,Magento_products!$E$1:$E$1013,0))=TRUE,INDEX(Special_products!$A$1:$AL$748,MATCH($G506,Special_products!$E$1:$E$748,0),H$1),INDEX(Magento_products!$A$1:$AJ$1013,MATCH($G506,Magento_products!$E$1:$E$1013,0),H$1)))</f>
        <v>0</v>
      </c>
      <c r="I506" s="60" t="str">
        <f t="array" ref="I506">IF(G506=0,D506,IF(ISNA(MATCH($G506,Magento_products!$E$1:$E$1013,0))=TRUE,INDEX(Special_products!$A$1:$AL$748,MATCH($G506,Special_products!$E$1:$E$748,0),I$1),INDEX(Magento_products!$A$1:$AJ$1013,MATCH($G506,Magento_products!$E$1:$E$1013,0),I$1)))</f>
        <v>Bayonetta guns</v>
      </c>
      <c r="J506" s="60">
        <f t="array" ref="J506">IF(G506=0,0,IF(ISNA(MATCH($G506,Magento_products!$E$1:$E$1013,0))=TRUE,INDEX(Special_products!$A$1:$AL$748,MATCH($G506,Special_products!$E$1:$E$748,0),J$1),INDEX(Magento_products!$A$1:$AJ$1013,MATCH($G506,Magento_products!$E$1:$E$1013,0),J$1)))</f>
        <v>0</v>
      </c>
      <c r="K506" s="57">
        <f t="array" ref="K506">IF(ISNA(MATCH($J506,Group!$B$2:$B$100105,0))=TRUE,0,INDEX(Group!$A$2:$FZ$100105,MATCH($J506,Group!$B$2:$B$100105,0),K$1))</f>
        <v>0</v>
      </c>
      <c r="L506" s="60"/>
      <c r="M506" s="61"/>
      <c r="N506" s="62" t="str">
        <f t="array" ref="N506">IF(ISNA(MATCH($H506,Magento_products!$B$2:$B$100105,0))=TRUE,0,INDEX(Magento_products!$A$2:$FZ$100105,MATCH($H506,Magento_products!$B$2:$B$100105,0),N$1))</f>
        <v/>
      </c>
      <c r="O506" s="62"/>
      <c r="P506" s="63"/>
      <c r="Q506" s="64"/>
      <c r="R506" s="65" t="str">
        <f t="shared" si="82"/>
        <v/>
      </c>
      <c r="S506" s="66"/>
      <c r="T506" s="66"/>
      <c r="U506" s="66"/>
      <c r="V506" s="66"/>
      <c r="W506" s="66"/>
      <c r="X506" s="66"/>
      <c r="Y506" s="66"/>
      <c r="Z506" s="66"/>
      <c r="AA506" s="66"/>
      <c r="AB506" s="66"/>
      <c r="AC506" s="66"/>
      <c r="AD506" s="66"/>
      <c r="AE506" s="66"/>
      <c r="AF506" s="66"/>
      <c r="AG506" s="66"/>
      <c r="AH506" s="66"/>
      <c r="AI506" s="67"/>
    </row>
    <row r="507" ht="11.25" customHeight="1">
      <c r="A507" s="54" t="s">
        <v>363</v>
      </c>
      <c r="B507" s="72" t="s">
        <v>362</v>
      </c>
      <c r="C507" s="55" t="s">
        <v>336</v>
      </c>
      <c r="D507" s="54" t="s">
        <v>202</v>
      </c>
      <c r="E507" s="57"/>
      <c r="F507" s="60"/>
      <c r="G507" s="59">
        <v>0.0</v>
      </c>
      <c r="H507" s="60">
        <f t="array" ref="H507">IF(G507=0,0,IF(ISNA(MATCH($G507,Magento_products!$E$1:$E$1013,0))=TRUE,INDEX(Special_products!$A$1:$AL$748,MATCH($G507,Special_products!$E$1:$E$748,0),H$1),INDEX(Magento_products!$A$1:$AJ$1013,MATCH($G507,Magento_products!$E$1:$E$1013,0),H$1)))</f>
        <v>0</v>
      </c>
      <c r="I507" s="60" t="str">
        <f t="array" ref="I507">IF(G507=0,D507,IF(ISNA(MATCH($G507,Magento_products!$E$1:$E$1013,0))=TRUE,INDEX(Special_products!$A$1:$AL$748,MATCH($G507,Special_products!$E$1:$E$748,0),I$1),INDEX(Magento_products!$A$1:$AJ$1013,MATCH($G507,Magento_products!$E$1:$E$1013,0),I$1)))</f>
        <v>Bayonetta guns</v>
      </c>
      <c r="J507" s="60">
        <f t="array" ref="J507">IF(G507=0,0,IF(ISNA(MATCH($G507,Magento_products!$E$1:$E$1013,0))=TRUE,INDEX(Special_products!$A$1:$AL$748,MATCH($G507,Special_products!$E$1:$E$748,0),J$1),INDEX(Magento_products!$A$1:$AJ$1013,MATCH($G507,Magento_products!$E$1:$E$1013,0),J$1)))</f>
        <v>0</v>
      </c>
      <c r="K507" s="57">
        <f t="array" ref="K507">IF(ISNA(MATCH($J507,Group!$B$2:$B$100105,0))=TRUE,0,INDEX(Group!$A$2:$FZ$100105,MATCH($J507,Group!$B$2:$B$100105,0),K$1))</f>
        <v>0</v>
      </c>
      <c r="L507" s="60"/>
      <c r="M507" s="61"/>
      <c r="N507" s="62" t="str">
        <f t="array" ref="N507">IF(ISNA(MATCH($H507,Magento_products!$B$2:$B$100105,0))=TRUE,0,INDEX(Magento_products!$A$2:$FZ$100105,MATCH($H507,Magento_products!$B$2:$B$100105,0),N$1))</f>
        <v/>
      </c>
      <c r="O507" s="62"/>
      <c r="P507" s="63"/>
      <c r="Q507" s="64"/>
      <c r="R507" s="65" t="str">
        <f t="shared" si="82"/>
        <v/>
      </c>
      <c r="S507" s="66"/>
      <c r="T507" s="66"/>
      <c r="U507" s="66"/>
      <c r="V507" s="66"/>
      <c r="W507" s="66"/>
      <c r="X507" s="66"/>
      <c r="Y507" s="66"/>
      <c r="Z507" s="66"/>
      <c r="AA507" s="66"/>
      <c r="AB507" s="66"/>
      <c r="AC507" s="66"/>
      <c r="AD507" s="66"/>
      <c r="AE507" s="66"/>
      <c r="AF507" s="66"/>
      <c r="AG507" s="66"/>
      <c r="AH507" s="66"/>
      <c r="AI507" s="67"/>
    </row>
    <row r="508" ht="11.25" customHeight="1">
      <c r="A508" s="54" t="s">
        <v>363</v>
      </c>
      <c r="B508" s="72" t="s">
        <v>362</v>
      </c>
      <c r="C508" s="55" t="s">
        <v>336</v>
      </c>
      <c r="D508" s="54" t="s">
        <v>202</v>
      </c>
      <c r="E508" s="57"/>
      <c r="F508" s="60"/>
      <c r="G508" s="59">
        <v>0.0</v>
      </c>
      <c r="H508" s="60">
        <f t="array" ref="H508">IF(G508=0,0,IF(ISNA(MATCH($G508,Magento_products!$E$1:$E$1013,0))=TRUE,INDEX(Special_products!$A$1:$AL$748,MATCH($G508,Special_products!$E$1:$E$748,0),H$1),INDEX(Magento_products!$A$1:$AJ$1013,MATCH($G508,Magento_products!$E$1:$E$1013,0),H$1)))</f>
        <v>0</v>
      </c>
      <c r="I508" s="60" t="str">
        <f t="array" ref="I508">IF(G508=0,D508,IF(ISNA(MATCH($G508,Magento_products!$E$1:$E$1013,0))=TRUE,INDEX(Special_products!$A$1:$AL$748,MATCH($G508,Special_products!$E$1:$E$748,0),I$1),INDEX(Magento_products!$A$1:$AJ$1013,MATCH($G508,Magento_products!$E$1:$E$1013,0),I$1)))</f>
        <v>Bayonetta guns</v>
      </c>
      <c r="J508" s="60">
        <f t="array" ref="J508">IF(G508=0,0,IF(ISNA(MATCH($G508,Magento_products!$E$1:$E$1013,0))=TRUE,INDEX(Special_products!$A$1:$AL$748,MATCH($G508,Special_products!$E$1:$E$748,0),J$1),INDEX(Magento_products!$A$1:$AJ$1013,MATCH($G508,Magento_products!$E$1:$E$1013,0),J$1)))</f>
        <v>0</v>
      </c>
      <c r="K508" s="57">
        <f t="array" ref="K508">IF(ISNA(MATCH($J508,Group!$B$2:$B$100105,0))=TRUE,0,INDEX(Group!$A$2:$FZ$100105,MATCH($J508,Group!$B$2:$B$100105,0),K$1))</f>
        <v>0</v>
      </c>
      <c r="L508" s="60"/>
      <c r="M508" s="61"/>
      <c r="N508" s="62" t="str">
        <f t="array" ref="N508">IF(ISNA(MATCH($H508,Magento_products!$B$2:$B$100105,0))=TRUE,0,INDEX(Magento_products!$A$2:$FZ$100105,MATCH($H508,Magento_products!$B$2:$B$100105,0),N$1))</f>
        <v/>
      </c>
      <c r="O508" s="62"/>
      <c r="P508" s="63"/>
      <c r="Q508" s="64"/>
      <c r="R508" s="65" t="str">
        <f t="shared" si="82"/>
        <v/>
      </c>
      <c r="S508" s="66"/>
      <c r="T508" s="66"/>
      <c r="U508" s="66"/>
      <c r="V508" s="66"/>
      <c r="W508" s="66"/>
      <c r="X508" s="66"/>
      <c r="Y508" s="66"/>
      <c r="Z508" s="66"/>
      <c r="AA508" s="66"/>
      <c r="AB508" s="66"/>
      <c r="AC508" s="66"/>
      <c r="AD508" s="66"/>
      <c r="AE508" s="66"/>
      <c r="AF508" s="66"/>
      <c r="AG508" s="66"/>
      <c r="AH508" s="66"/>
      <c r="AI508" s="67"/>
    </row>
    <row r="509" ht="11.25" customHeight="1">
      <c r="A509" s="54" t="s">
        <v>363</v>
      </c>
      <c r="B509" s="72" t="s">
        <v>362</v>
      </c>
      <c r="C509" s="55" t="s">
        <v>336</v>
      </c>
      <c r="D509" s="54" t="s">
        <v>202</v>
      </c>
      <c r="E509" s="57"/>
      <c r="F509" s="60"/>
      <c r="G509" s="59">
        <v>0.0</v>
      </c>
      <c r="H509" s="60">
        <f t="array" ref="H509">IF(G509=0,0,IF(ISNA(MATCH($G509,Magento_products!$E$1:$E$1013,0))=TRUE,INDEX(Special_products!$A$1:$AL$748,MATCH($G509,Special_products!$E$1:$E$748,0),H$1),INDEX(Magento_products!$A$1:$AJ$1013,MATCH($G509,Magento_products!$E$1:$E$1013,0),H$1)))</f>
        <v>0</v>
      </c>
      <c r="I509" s="60" t="str">
        <f t="array" ref="I509">IF(G509=0,D509,IF(ISNA(MATCH($G509,Magento_products!$E$1:$E$1013,0))=TRUE,INDEX(Special_products!$A$1:$AL$748,MATCH($G509,Special_products!$E$1:$E$748,0),I$1),INDEX(Magento_products!$A$1:$AJ$1013,MATCH($G509,Magento_products!$E$1:$E$1013,0),I$1)))</f>
        <v>Bayonetta guns</v>
      </c>
      <c r="J509" s="60">
        <f t="array" ref="J509">IF(G509=0,0,IF(ISNA(MATCH($G509,Magento_products!$E$1:$E$1013,0))=TRUE,INDEX(Special_products!$A$1:$AL$748,MATCH($G509,Special_products!$E$1:$E$748,0),J$1),INDEX(Magento_products!$A$1:$AJ$1013,MATCH($G509,Magento_products!$E$1:$E$1013,0),J$1)))</f>
        <v>0</v>
      </c>
      <c r="K509" s="57">
        <f t="array" ref="K509">IF(ISNA(MATCH($J509,Group!$B$2:$B$100105,0))=TRUE,0,INDEX(Group!$A$2:$FZ$100105,MATCH($J509,Group!$B$2:$B$100105,0),K$1))</f>
        <v>0</v>
      </c>
      <c r="L509" s="60"/>
      <c r="M509" s="61"/>
      <c r="N509" s="62" t="str">
        <f t="array" ref="N509">IF(ISNA(MATCH($H509,Magento_products!$B$2:$B$100105,0))=TRUE,0,INDEX(Magento_products!$A$2:$FZ$100105,MATCH($H509,Magento_products!$B$2:$B$100105,0),N$1))</f>
        <v/>
      </c>
      <c r="O509" s="62"/>
      <c r="P509" s="63"/>
      <c r="Q509" s="64"/>
      <c r="R509" s="65" t="str">
        <f t="shared" si="82"/>
        <v/>
      </c>
      <c r="S509" s="66"/>
      <c r="T509" s="66"/>
      <c r="U509" s="66"/>
      <c r="V509" s="66"/>
      <c r="W509" s="66"/>
      <c r="X509" s="66"/>
      <c r="Y509" s="66"/>
      <c r="Z509" s="66"/>
      <c r="AA509" s="66"/>
      <c r="AB509" s="66"/>
      <c r="AC509" s="66"/>
      <c r="AD509" s="66"/>
      <c r="AE509" s="66"/>
      <c r="AF509" s="66"/>
      <c r="AG509" s="66"/>
      <c r="AH509" s="66"/>
      <c r="AI509" s="67"/>
    </row>
    <row r="510" ht="11.25" customHeight="1">
      <c r="A510" s="54" t="s">
        <v>363</v>
      </c>
      <c r="B510" s="72" t="s">
        <v>362</v>
      </c>
      <c r="C510" s="55" t="s">
        <v>336</v>
      </c>
      <c r="D510" s="54" t="s">
        <v>202</v>
      </c>
      <c r="E510" s="57"/>
      <c r="F510" s="60"/>
      <c r="G510" s="59">
        <v>0.0</v>
      </c>
      <c r="H510" s="60">
        <f t="array" ref="H510">IF(G510=0,0,IF(ISNA(MATCH($G510,Magento_products!$E$1:$E$1013,0))=TRUE,INDEX(Special_products!$A$1:$AL$748,MATCH($G510,Special_products!$E$1:$E$748,0),H$1),INDEX(Magento_products!$A$1:$AJ$1013,MATCH($G510,Magento_products!$E$1:$E$1013,0),H$1)))</f>
        <v>0</v>
      </c>
      <c r="I510" s="60" t="str">
        <f t="array" ref="I510">IF(G510=0,D510,IF(ISNA(MATCH($G510,Magento_products!$E$1:$E$1013,0))=TRUE,INDEX(Special_products!$A$1:$AL$748,MATCH($G510,Special_products!$E$1:$E$748,0),I$1),INDEX(Magento_products!$A$1:$AJ$1013,MATCH($G510,Magento_products!$E$1:$E$1013,0),I$1)))</f>
        <v>Bayonetta guns</v>
      </c>
      <c r="J510" s="60">
        <f t="array" ref="J510">IF(G510=0,0,IF(ISNA(MATCH($G510,Magento_products!$E$1:$E$1013,0))=TRUE,INDEX(Special_products!$A$1:$AL$748,MATCH($G510,Special_products!$E$1:$E$748,0),J$1),INDEX(Magento_products!$A$1:$AJ$1013,MATCH($G510,Magento_products!$E$1:$E$1013,0),J$1)))</f>
        <v>0</v>
      </c>
      <c r="K510" s="57">
        <f t="array" ref="K510">IF(ISNA(MATCH($J510,Group!$B$2:$B$100105,0))=TRUE,0,INDEX(Group!$A$2:$FZ$100105,MATCH($J510,Group!$B$2:$B$100105,0),K$1))</f>
        <v>0</v>
      </c>
      <c r="L510" s="60"/>
      <c r="M510" s="61"/>
      <c r="N510" s="62" t="str">
        <f t="array" ref="N510">IF(ISNA(MATCH($H510,Magento_products!$B$2:$B$100105,0))=TRUE,0,INDEX(Magento_products!$A$2:$FZ$100105,MATCH($H510,Magento_products!$B$2:$B$100105,0),N$1))</f>
        <v/>
      </c>
      <c r="O510" s="62"/>
      <c r="P510" s="63"/>
      <c r="Q510" s="64"/>
      <c r="R510" s="65" t="str">
        <f t="shared" si="82"/>
        <v/>
      </c>
      <c r="S510" s="66"/>
      <c r="T510" s="66"/>
      <c r="U510" s="66"/>
      <c r="V510" s="66"/>
      <c r="W510" s="66"/>
      <c r="X510" s="66"/>
      <c r="Y510" s="66"/>
      <c r="Z510" s="66"/>
      <c r="AA510" s="66"/>
      <c r="AB510" s="66"/>
      <c r="AC510" s="66"/>
      <c r="AD510" s="66"/>
      <c r="AE510" s="66"/>
      <c r="AF510" s="66"/>
      <c r="AG510" s="66"/>
      <c r="AH510" s="66"/>
      <c r="AI510" s="67"/>
    </row>
    <row r="511" ht="11.25" customHeight="1">
      <c r="A511" s="54" t="s">
        <v>363</v>
      </c>
      <c r="B511" s="72" t="s">
        <v>362</v>
      </c>
      <c r="C511" s="55" t="s">
        <v>336</v>
      </c>
      <c r="D511" s="54" t="s">
        <v>202</v>
      </c>
      <c r="E511" s="57"/>
      <c r="F511" s="60"/>
      <c r="G511" s="59">
        <v>0.0</v>
      </c>
      <c r="H511" s="60">
        <f t="array" ref="H511">IF(G511=0,0,IF(ISNA(MATCH($G511,Magento_products!$E$1:$E$1013,0))=TRUE,INDEX(Special_products!$A$1:$AL$748,MATCH($G511,Special_products!$E$1:$E$748,0),H$1),INDEX(Magento_products!$A$1:$AJ$1013,MATCH($G511,Magento_products!$E$1:$E$1013,0),H$1)))</f>
        <v>0</v>
      </c>
      <c r="I511" s="60" t="str">
        <f t="array" ref="I511">IF(G511=0,D511,IF(ISNA(MATCH($G511,Magento_products!$E$1:$E$1013,0))=TRUE,INDEX(Special_products!$A$1:$AL$748,MATCH($G511,Special_products!$E$1:$E$748,0),I$1),INDEX(Magento_products!$A$1:$AJ$1013,MATCH($G511,Magento_products!$E$1:$E$1013,0),I$1)))</f>
        <v>Bayonetta guns</v>
      </c>
      <c r="J511" s="60">
        <f t="array" ref="J511">IF(G511=0,0,IF(ISNA(MATCH($G511,Magento_products!$E$1:$E$1013,0))=TRUE,INDEX(Special_products!$A$1:$AL$748,MATCH($G511,Special_products!$E$1:$E$748,0),J$1),INDEX(Magento_products!$A$1:$AJ$1013,MATCH($G511,Magento_products!$E$1:$E$1013,0),J$1)))</f>
        <v>0</v>
      </c>
      <c r="K511" s="57">
        <f t="array" ref="K511">IF(ISNA(MATCH($J511,Group!$B$2:$B$100105,0))=TRUE,0,INDEX(Group!$A$2:$FZ$100105,MATCH($J511,Group!$B$2:$B$100105,0),K$1))</f>
        <v>0</v>
      </c>
      <c r="L511" s="60"/>
      <c r="M511" s="61"/>
      <c r="N511" s="62" t="str">
        <f t="array" ref="N511">IF(ISNA(MATCH($H511,Magento_products!$B$2:$B$100105,0))=TRUE,0,INDEX(Magento_products!$A$2:$FZ$100105,MATCH($H511,Magento_products!$B$2:$B$100105,0),N$1))</f>
        <v/>
      </c>
      <c r="O511" s="62"/>
      <c r="P511" s="63"/>
      <c r="Q511" s="64"/>
      <c r="R511" s="65" t="str">
        <f t="shared" si="82"/>
        <v/>
      </c>
      <c r="S511" s="66"/>
      <c r="T511" s="66"/>
      <c r="U511" s="66"/>
      <c r="V511" s="66"/>
      <c r="W511" s="66"/>
      <c r="X511" s="66"/>
      <c r="Y511" s="66"/>
      <c r="Z511" s="66"/>
      <c r="AA511" s="66"/>
      <c r="AB511" s="66"/>
      <c r="AC511" s="66"/>
      <c r="AD511" s="66"/>
      <c r="AE511" s="66"/>
      <c r="AF511" s="66"/>
      <c r="AG511" s="66"/>
      <c r="AH511" s="66"/>
      <c r="AI511" s="67"/>
    </row>
    <row r="512" ht="11.25" customHeight="1">
      <c r="A512" s="54" t="s">
        <v>363</v>
      </c>
      <c r="B512" s="72" t="s">
        <v>362</v>
      </c>
      <c r="C512" s="55" t="s">
        <v>336</v>
      </c>
      <c r="D512" s="54" t="s">
        <v>202</v>
      </c>
      <c r="E512" s="57"/>
      <c r="F512" s="60"/>
      <c r="G512" s="59">
        <v>0.0</v>
      </c>
      <c r="H512" s="60">
        <f t="array" ref="H512">IF(G512=0,0,IF(ISNA(MATCH($G512,Magento_products!$E$1:$E$1013,0))=TRUE,INDEX(Special_products!$A$1:$AL$748,MATCH($G512,Special_products!$E$1:$E$748,0),H$1),INDEX(Magento_products!$A$1:$AJ$1013,MATCH($G512,Magento_products!$E$1:$E$1013,0),H$1)))</f>
        <v>0</v>
      </c>
      <c r="I512" s="60" t="str">
        <f t="array" ref="I512">IF(G512=0,D512,IF(ISNA(MATCH($G512,Magento_products!$E$1:$E$1013,0))=TRUE,INDEX(Special_products!$A$1:$AL$748,MATCH($G512,Special_products!$E$1:$E$748,0),I$1),INDEX(Magento_products!$A$1:$AJ$1013,MATCH($G512,Magento_products!$E$1:$E$1013,0),I$1)))</f>
        <v>Bayonetta guns</v>
      </c>
      <c r="J512" s="60">
        <f t="array" ref="J512">IF(G512=0,0,IF(ISNA(MATCH($G512,Magento_products!$E$1:$E$1013,0))=TRUE,INDEX(Special_products!$A$1:$AL$748,MATCH($G512,Special_products!$E$1:$E$748,0),J$1),INDEX(Magento_products!$A$1:$AJ$1013,MATCH($G512,Magento_products!$E$1:$E$1013,0),J$1)))</f>
        <v>0</v>
      </c>
      <c r="K512" s="57">
        <f t="array" ref="K512">IF(ISNA(MATCH($J512,Group!$B$2:$B$100105,0))=TRUE,0,INDEX(Group!$A$2:$FZ$100105,MATCH($J512,Group!$B$2:$B$100105,0),K$1))</f>
        <v>0</v>
      </c>
      <c r="L512" s="60"/>
      <c r="M512" s="61"/>
      <c r="N512" s="62" t="str">
        <f t="array" ref="N512">IF(ISNA(MATCH($H512,Magento_products!$B$2:$B$100105,0))=TRUE,0,INDEX(Magento_products!$A$2:$FZ$100105,MATCH($H512,Magento_products!$B$2:$B$100105,0),N$1))</f>
        <v/>
      </c>
      <c r="O512" s="62"/>
      <c r="P512" s="63"/>
      <c r="Q512" s="64"/>
      <c r="R512" s="65" t="str">
        <f t="shared" si="82"/>
        <v/>
      </c>
      <c r="S512" s="66"/>
      <c r="T512" s="66"/>
      <c r="U512" s="66"/>
      <c r="V512" s="66"/>
      <c r="W512" s="66"/>
      <c r="X512" s="66"/>
      <c r="Y512" s="66"/>
      <c r="Z512" s="66"/>
      <c r="AA512" s="66"/>
      <c r="AB512" s="66"/>
      <c r="AC512" s="66"/>
      <c r="AD512" s="66"/>
      <c r="AE512" s="66"/>
      <c r="AF512" s="66"/>
      <c r="AG512" s="66"/>
      <c r="AH512" s="66"/>
      <c r="AI512" s="67"/>
    </row>
    <row r="513" ht="11.25" customHeight="1">
      <c r="A513" s="54"/>
      <c r="B513" s="72"/>
      <c r="C513" s="55"/>
      <c r="D513" s="54"/>
      <c r="E513" s="57"/>
      <c r="F513" s="60"/>
      <c r="G513" s="59">
        <v>0.0</v>
      </c>
      <c r="H513" s="60">
        <f t="array" ref="H513">IF(G513=0,0,IF(ISNA(MATCH($G513,Magento_products!$E$1:$E$1013,0))=TRUE,INDEX(Special_products!$A$1:$AL$748,MATCH($G513,Special_products!$E$1:$E$748,0),H$1),INDEX(Magento_products!$A$1:$AJ$1013,MATCH($G513,Magento_products!$E$1:$E$1013,0),H$1)))</f>
        <v>0</v>
      </c>
      <c r="I513" s="60" t="str">
        <f t="array" ref="I513">IF(G513=0,D513,IF(ISNA(MATCH($G513,Magento_products!$E$1:$E$1013,0))=TRUE,INDEX(Special_products!$A$1:$AL$748,MATCH($G513,Special_products!$E$1:$E$748,0),I$1),INDEX(Magento_products!$A$1:$AJ$1013,MATCH($G513,Magento_products!$E$1:$E$1013,0),I$1)))</f>
        <v/>
      </c>
      <c r="J513" s="60">
        <f t="array" ref="J513">IF(G513=0,0,IF(ISNA(MATCH($G513,Magento_products!$E$1:$E$1013,0))=TRUE,INDEX(Special_products!$A$1:$AL$748,MATCH($G513,Special_products!$E$1:$E$748,0),J$1),INDEX(Magento_products!$A$1:$AJ$1013,MATCH($G513,Magento_products!$E$1:$E$1013,0),J$1)))</f>
        <v>0</v>
      </c>
      <c r="K513" s="57">
        <f t="array" ref="K513">IF(ISNA(MATCH($J513,Group!$B$2:$B$100105,0))=TRUE,0,INDEX(Group!$A$2:$FZ$100105,MATCH($J513,Group!$B$2:$B$100105,0),K$1))</f>
        <v>0</v>
      </c>
      <c r="L513" s="60"/>
      <c r="M513" s="61"/>
      <c r="N513" s="62" t="str">
        <f t="array" ref="N513">IF(ISNA(MATCH($H513,Magento_products!$B$2:$B$100105,0))=TRUE,0,INDEX(Magento_products!$A$2:$FZ$100105,MATCH($H513,Magento_products!$B$2:$B$100105,0),N$1))</f>
        <v/>
      </c>
      <c r="O513" s="62"/>
      <c r="P513" s="63"/>
      <c r="Q513" s="64"/>
      <c r="R513" s="65" t="str">
        <f t="shared" si="82"/>
        <v/>
      </c>
      <c r="S513" s="66"/>
      <c r="T513" s="66"/>
      <c r="U513" s="66"/>
      <c r="V513" s="66"/>
      <c r="W513" s="66"/>
      <c r="X513" s="66"/>
      <c r="Y513" s="66"/>
      <c r="Z513" s="66"/>
      <c r="AA513" s="66"/>
      <c r="AB513" s="66"/>
      <c r="AC513" s="66"/>
      <c r="AD513" s="66"/>
      <c r="AE513" s="66"/>
      <c r="AF513" s="66"/>
      <c r="AG513" s="66"/>
      <c r="AH513" s="66"/>
      <c r="AI513" s="67"/>
    </row>
    <row r="514" ht="11.25" customHeight="1">
      <c r="A514" s="72" t="s">
        <v>1115</v>
      </c>
      <c r="B514" s="72" t="s">
        <v>1115</v>
      </c>
      <c r="C514" s="55" t="s">
        <v>336</v>
      </c>
      <c r="D514" s="54" t="s">
        <v>47</v>
      </c>
      <c r="E514" s="57"/>
      <c r="F514" s="60"/>
      <c r="G514" s="59">
        <v>176.0</v>
      </c>
      <c r="H514" s="60" t="str">
        <f t="array" ref="H514">IF(G514=0,0,IF(ISNA(MATCH($G514,Magento_products!$E$1:$E$1013,0))=TRUE,INDEX(Special_products!$A$1:$AL$748,MATCH($G514,Special_products!$E$1:$E$748,0),H$1),INDEX(Magento_products!$A$1:$AJ$1013,MATCH($G514,Magento_products!$E$1:$E$1013,0),H$1)))</f>
        <v>OPMS6102R</v>
      </c>
      <c r="I514" s="60" t="str">
        <f t="array" ref="I514">IF(G514=0,D514,IF(ISNA(MATCH($G514,Magento_products!$E$1:$E$1013,0))=TRUE,INDEX(Special_products!$A$1:$AL$748,MATCH($G514,Special_products!$E$1:$E$748,0),I$1),INDEX(Magento_products!$A$1:$AJ$1013,MATCH($G514,Magento_products!$E$1:$E$1013,0),I$1)))</f>
        <v>Saitama (Regular)</v>
      </c>
      <c r="J514" s="60" t="str">
        <f t="array" ref="J514">IF(G514=0,0,IF(ISNA(MATCH($G514,Magento_products!$E$1:$E$1013,0))=TRUE,INDEX(Special_products!$A$1:$AL$748,MATCH($G514,Special_products!$E$1:$E$748,0),J$1),INDEX(Magento_products!$A$1:$AJ$1013,MATCH($G514,Magento_products!$E$1:$E$1013,0),J$1)))</f>
        <v>OPMS</v>
      </c>
      <c r="K514" s="57" t="str">
        <f t="array" ref="K514">IF(ISNA(MATCH($J514,Group!$B$2:$B$100105,0))=TRUE,0,INDEX(Group!$A$2:$FZ$100105,MATCH($J514,Group!$B$2:$B$100105,0),K$1))</f>
        <v>Saitama</v>
      </c>
      <c r="L514" s="60"/>
      <c r="M514" s="61"/>
      <c r="N514" s="62">
        <f t="array" ref="N514">IF(ISNA(MATCH($H514,Magento_products!$B$2:$B$100105,0))=TRUE,0,INDEX(Magento_products!$A$2:$FZ$100105,MATCH($H514,Magento_products!$B$2:$B$100105,0),N$1))</f>
        <v>42619</v>
      </c>
      <c r="O514" s="62"/>
      <c r="P514" s="63">
        <f t="array" ref="P514">IF(ISNA(MATCH($G514,Magento_products!$E$1:$E$1013,0))=TRUE,INDEX(Special_products!$A$1:$AL$748,MATCH($G514,Special_products!$E$1:$E$748,0),P$1),INDEX(Magento_products!$A$1:$AJ$1013,MATCH($G514,Magento_products!$E$1:$E$1013,0),P$1))</f>
        <v>349.99</v>
      </c>
      <c r="Q514" s="64"/>
      <c r="R514" s="65">
        <f t="shared" si="82"/>
        <v>349.99</v>
      </c>
      <c r="S514" s="66"/>
      <c r="T514" s="66"/>
      <c r="U514" s="66"/>
      <c r="V514" s="66"/>
      <c r="W514" s="66"/>
      <c r="X514" s="66"/>
      <c r="Y514" s="66"/>
      <c r="Z514" s="66"/>
      <c r="AA514" s="66"/>
      <c r="AB514" s="66"/>
      <c r="AC514" s="66"/>
      <c r="AD514" s="66"/>
      <c r="AE514" s="66"/>
      <c r="AF514" s="66"/>
      <c r="AG514" s="66"/>
      <c r="AH514" s="66"/>
      <c r="AI514" s="67"/>
    </row>
    <row r="515" ht="11.25" customHeight="1">
      <c r="A515" s="72" t="s">
        <v>1115</v>
      </c>
      <c r="B515" s="72" t="s">
        <v>1115</v>
      </c>
      <c r="C515" s="55" t="s">
        <v>336</v>
      </c>
      <c r="D515" s="54" t="s">
        <v>47</v>
      </c>
      <c r="E515" s="57"/>
      <c r="F515" s="60"/>
      <c r="G515" s="59">
        <v>177.0</v>
      </c>
      <c r="H515" s="60" t="str">
        <f t="array" ref="H515">IF(G515=0,0,IF(ISNA(MATCH($G515,Magento_products!$E$1:$E$1013,0))=TRUE,INDEX(Special_products!$A$1:$AL$748,MATCH($G515,Special_products!$E$1:$E$748,0),H$1),INDEX(Magento_products!$A$1:$AJ$1013,MATCH($G515,Magento_products!$E$1:$E$1013,0),H$1)))</f>
        <v>OPMS6102X</v>
      </c>
      <c r="I515" s="60" t="str">
        <f t="array" ref="I515">IF(G515=0,D515,IF(ISNA(MATCH($G515,Magento_products!$E$1:$E$1013,0))=TRUE,INDEX(Special_products!$A$1:$AL$748,MATCH($G515,Special_products!$E$1:$E$748,0),I$1),INDEX(Magento_products!$A$1:$AJ$1013,MATCH($G515,Magento_products!$E$1:$E$1013,0),I$1)))</f>
        <v>Saitama (Exclusive)</v>
      </c>
      <c r="J515" s="60" t="str">
        <f t="array" ref="J515">IF(G515=0,0,IF(ISNA(MATCH($G515,Magento_products!$E$1:$E$1013,0))=TRUE,INDEX(Special_products!$A$1:$AL$748,MATCH($G515,Special_products!$E$1:$E$748,0),J$1),INDEX(Magento_products!$A$1:$AJ$1013,MATCH($G515,Magento_products!$E$1:$E$1013,0),J$1)))</f>
        <v>OPMS</v>
      </c>
      <c r="K515" s="57" t="str">
        <f t="array" ref="K515">IF(ISNA(MATCH($J515,Group!$B$2:$B$100105,0))=TRUE,0,INDEX(Group!$A$2:$FZ$100105,MATCH($J515,Group!$B$2:$B$100105,0),K$1))</f>
        <v>Saitama</v>
      </c>
      <c r="L515" s="60"/>
      <c r="M515" s="61"/>
      <c r="N515" s="62">
        <f t="array" ref="N515">IF(ISNA(MATCH($H515,Magento_products!$B$2:$B$100105,0))=TRUE,0,INDEX(Magento_products!$A$2:$FZ$100105,MATCH($H515,Magento_products!$B$2:$B$100105,0),N$1))</f>
        <v>42619</v>
      </c>
      <c r="O515" s="62"/>
      <c r="P515" s="63">
        <f t="array" ref="P515">IF(ISNA(MATCH($G515,Magento_products!$E$1:$E$1013,0))=TRUE,INDEX(Special_products!$A$1:$AL$748,MATCH($G515,Special_products!$E$1:$E$748,0),P$1),INDEX(Magento_products!$A$1:$AJ$1013,MATCH($G515,Magento_products!$E$1:$E$1013,0),P$1))</f>
        <v>374.99</v>
      </c>
      <c r="Q515" s="64"/>
      <c r="R515" s="65">
        <f t="shared" si="82"/>
        <v>374.99</v>
      </c>
      <c r="S515" s="66"/>
      <c r="T515" s="66"/>
      <c r="U515" s="66"/>
      <c r="V515" s="66"/>
      <c r="W515" s="66"/>
      <c r="X515" s="66"/>
      <c r="Y515" s="66"/>
      <c r="Z515" s="66"/>
      <c r="AA515" s="66"/>
      <c r="AB515" s="66"/>
      <c r="AC515" s="66"/>
      <c r="AD515" s="66"/>
      <c r="AE515" s="66"/>
      <c r="AF515" s="66"/>
      <c r="AG515" s="66"/>
      <c r="AH515" s="66"/>
      <c r="AI515" s="67"/>
    </row>
    <row r="516" ht="11.25" customHeight="1">
      <c r="A516" s="72"/>
      <c r="B516" s="72"/>
      <c r="C516" s="55"/>
      <c r="D516" s="54"/>
      <c r="E516" s="57"/>
      <c r="F516" s="60"/>
      <c r="G516" s="59"/>
      <c r="H516" s="60"/>
      <c r="I516" s="60"/>
      <c r="J516" s="60"/>
      <c r="K516" s="57"/>
      <c r="L516" s="60"/>
      <c r="M516" s="61"/>
      <c r="N516" s="62"/>
      <c r="O516" s="62"/>
      <c r="P516" s="63"/>
      <c r="Q516" s="64"/>
      <c r="R516" s="65"/>
      <c r="S516" s="66"/>
      <c r="T516" s="66"/>
      <c r="U516" s="66"/>
      <c r="V516" s="66"/>
      <c r="W516" s="66"/>
      <c r="X516" s="66"/>
      <c r="Y516" s="66"/>
      <c r="Z516" s="66"/>
      <c r="AA516" s="66"/>
      <c r="AB516" s="66"/>
      <c r="AC516" s="66"/>
      <c r="AD516" s="66"/>
      <c r="AE516" s="66"/>
      <c r="AF516" s="66"/>
      <c r="AG516" s="66"/>
      <c r="AH516" s="66"/>
      <c r="AI516" s="67"/>
    </row>
    <row r="517" ht="11.25" customHeight="1">
      <c r="A517" s="72" t="s">
        <v>1115</v>
      </c>
      <c r="B517" s="72" t="s">
        <v>1115</v>
      </c>
      <c r="C517" s="55" t="s">
        <v>336</v>
      </c>
      <c r="D517" s="54" t="s">
        <v>1907</v>
      </c>
      <c r="E517" s="57"/>
      <c r="F517" s="60"/>
      <c r="G517" s="59">
        <v>0.0</v>
      </c>
      <c r="H517" s="60">
        <f t="array" ref="H517">IF(G517=0,0,IF(ISNA(MATCH($G517,Magento_products!$E$1:$E$1013,0))=TRUE,INDEX(Special_products!$A$1:$AL$748,MATCH($G517,Special_products!$E$1:$E$748,0),H$1),INDEX(Magento_products!$A$1:$AJ$1013,MATCH($G517,Magento_products!$E$1:$E$1013,0),H$1)))</f>
        <v>0</v>
      </c>
      <c r="I517" s="60" t="str">
        <f t="array" ref="I517">IF(G517=0,D517,IF(ISNA(MATCH($G517,Magento_products!$E$1:$E$1013,0))=TRUE,INDEX(Special_products!$A$1:$AL$748,MATCH($G517,Special_products!$E$1:$E$748,0),I$1),INDEX(Magento_products!$A$1:$AJ$1013,MATCH($G517,Magento_products!$E$1:$E$1013,0),I$1)))</f>
        <v>Genos</v>
      </c>
      <c r="J517" s="60">
        <f t="array" ref="J517">IF(G517=0,0,IF(ISNA(MATCH($G517,Magento_products!$E$1:$E$1013,0))=TRUE,INDEX(Special_products!$A$1:$AL$748,MATCH($G517,Special_products!$E$1:$E$748,0),J$1),INDEX(Magento_products!$A$1:$AJ$1013,MATCH($G517,Magento_products!$E$1:$E$1013,0),J$1)))</f>
        <v>0</v>
      </c>
      <c r="K517" s="57">
        <f t="array" ref="K517">IF(ISNA(MATCH($J517,Group!$B$2:$B$100105,0))=TRUE,0,INDEX(Group!$A$2:$FZ$100105,MATCH($J517,Group!$B$2:$B$100105,0),K$1))</f>
        <v>0</v>
      </c>
      <c r="L517" s="60"/>
      <c r="M517" s="61"/>
      <c r="N517" s="62" t="str">
        <f t="array" ref="N517">IF(ISNA(MATCH($H517,Magento_products!$B$2:$B$100105,0))=TRUE,0,INDEX(Magento_products!$A$2:$FZ$100105,MATCH($H517,Magento_products!$B$2:$B$100105,0),N$1))</f>
        <v/>
      </c>
      <c r="O517" s="62"/>
      <c r="P517" s="63"/>
      <c r="Q517" s="64"/>
      <c r="R517" s="65" t="str">
        <f t="shared" ref="R517:R521" si="83">IF(P517&gt;0,P517,Q517)</f>
        <v/>
      </c>
      <c r="S517" s="66"/>
      <c r="T517" s="66"/>
      <c r="U517" s="66"/>
      <c r="V517" s="66"/>
      <c r="W517" s="66"/>
      <c r="X517" s="66"/>
      <c r="Y517" s="66"/>
      <c r="Z517" s="66"/>
      <c r="AA517" s="66"/>
      <c r="AB517" s="66"/>
      <c r="AC517" s="66"/>
      <c r="AD517" s="66"/>
      <c r="AE517" s="66"/>
      <c r="AF517" s="66"/>
      <c r="AG517" s="66"/>
      <c r="AH517" s="66"/>
      <c r="AI517" s="67"/>
    </row>
    <row r="518" ht="11.25" customHeight="1">
      <c r="A518" s="72" t="s">
        <v>1115</v>
      </c>
      <c r="B518" s="72" t="s">
        <v>1115</v>
      </c>
      <c r="C518" s="55" t="s">
        <v>336</v>
      </c>
      <c r="D518" s="54" t="s">
        <v>1907</v>
      </c>
      <c r="E518" s="57"/>
      <c r="F518" s="60"/>
      <c r="G518" s="59">
        <v>0.0</v>
      </c>
      <c r="H518" s="60">
        <f t="array" ref="H518">IF(G518=0,0,IF(ISNA(MATCH($G518,Magento_products!$E$1:$E$1013,0))=TRUE,INDEX(Special_products!$A$1:$AL$748,MATCH($G518,Special_products!$E$1:$E$748,0),H$1),INDEX(Magento_products!$A$1:$AJ$1013,MATCH($G518,Magento_products!$E$1:$E$1013,0),H$1)))</f>
        <v>0</v>
      </c>
      <c r="I518" s="60" t="str">
        <f t="array" ref="I518">IF(G518=0,D518,IF(ISNA(MATCH($G518,Magento_products!$E$1:$E$1013,0))=TRUE,INDEX(Special_products!$A$1:$AL$748,MATCH($G518,Special_products!$E$1:$E$748,0),I$1),INDEX(Magento_products!$A$1:$AJ$1013,MATCH($G518,Magento_products!$E$1:$E$1013,0),I$1)))</f>
        <v>Genos</v>
      </c>
      <c r="J518" s="60">
        <f t="array" ref="J518">IF(G518=0,0,IF(ISNA(MATCH($G518,Magento_products!$E$1:$E$1013,0))=TRUE,INDEX(Special_products!$A$1:$AL$748,MATCH($G518,Special_products!$E$1:$E$748,0),J$1),INDEX(Magento_products!$A$1:$AJ$1013,MATCH($G518,Magento_products!$E$1:$E$1013,0),J$1)))</f>
        <v>0</v>
      </c>
      <c r="K518" s="57">
        <f t="array" ref="K518">IF(ISNA(MATCH($J518,Group!$B$2:$B$100105,0))=TRUE,0,INDEX(Group!$A$2:$FZ$100105,MATCH($J518,Group!$B$2:$B$100105,0),K$1))</f>
        <v>0</v>
      </c>
      <c r="L518" s="60"/>
      <c r="M518" s="61"/>
      <c r="N518" s="62" t="str">
        <f t="array" ref="N518">IF(ISNA(MATCH($H518,Magento_products!$B$2:$B$100105,0))=TRUE,0,INDEX(Magento_products!$A$2:$FZ$100105,MATCH($H518,Magento_products!$B$2:$B$100105,0),N$1))</f>
        <v/>
      </c>
      <c r="O518" s="62"/>
      <c r="P518" s="63"/>
      <c r="Q518" s="64"/>
      <c r="R518" s="65" t="str">
        <f t="shared" si="83"/>
        <v/>
      </c>
      <c r="S518" s="66"/>
      <c r="T518" s="66"/>
      <c r="U518" s="66"/>
      <c r="V518" s="66"/>
      <c r="W518" s="66"/>
      <c r="X518" s="66"/>
      <c r="Y518" s="66"/>
      <c r="Z518" s="66"/>
      <c r="AA518" s="66"/>
      <c r="AB518" s="66"/>
      <c r="AC518" s="66"/>
      <c r="AD518" s="66"/>
      <c r="AE518" s="66"/>
      <c r="AF518" s="66"/>
      <c r="AG518" s="66"/>
      <c r="AH518" s="66"/>
      <c r="AI518" s="67"/>
    </row>
    <row r="519" ht="11.25" customHeight="1">
      <c r="A519" s="54"/>
      <c r="B519" s="72"/>
      <c r="C519" s="55"/>
      <c r="D519" s="54"/>
      <c r="E519" s="57"/>
      <c r="F519" s="60"/>
      <c r="G519" s="59">
        <v>0.0</v>
      </c>
      <c r="H519" s="60">
        <f t="array" ref="H519">IF(G519=0,0,IF(ISNA(MATCH($G519,Magento_products!$E$1:$E$1013,0))=TRUE,INDEX(Special_products!$A$1:$AL$748,MATCH($G519,Special_products!$E$1:$E$748,0),H$1),INDEX(Magento_products!$A$1:$AJ$1013,MATCH($G519,Magento_products!$E$1:$E$1013,0),H$1)))</f>
        <v>0</v>
      </c>
      <c r="I519" s="60" t="str">
        <f t="array" ref="I519">IF(G519=0,D519,IF(ISNA(MATCH($G519,Magento_products!$E$1:$E$1013,0))=TRUE,INDEX(Special_products!$A$1:$AL$748,MATCH($G519,Special_products!$E$1:$E$748,0),I$1),INDEX(Magento_products!$A$1:$AJ$1013,MATCH($G519,Magento_products!$E$1:$E$1013,0),I$1)))</f>
        <v/>
      </c>
      <c r="J519" s="60">
        <f t="array" ref="J519">IF(G519=0,0,IF(ISNA(MATCH($G519,Magento_products!$E$1:$E$1013,0))=TRUE,INDEX(Special_products!$A$1:$AL$748,MATCH($G519,Special_products!$E$1:$E$748,0),J$1),INDEX(Magento_products!$A$1:$AJ$1013,MATCH($G519,Magento_products!$E$1:$E$1013,0),J$1)))</f>
        <v>0</v>
      </c>
      <c r="K519" s="57">
        <f t="array" ref="K519">IF(ISNA(MATCH($J519,Group!$B$2:$B$100105,0))=TRUE,0,INDEX(Group!$A$2:$FZ$100105,MATCH($J519,Group!$B$2:$B$100105,0),K$1))</f>
        <v>0</v>
      </c>
      <c r="L519" s="60"/>
      <c r="M519" s="61"/>
      <c r="N519" s="62" t="str">
        <f t="array" ref="N519">IF(ISNA(MATCH($H519,Magento_products!$B$2:$B$100105,0))=TRUE,0,INDEX(Magento_products!$A$2:$FZ$100105,MATCH($H519,Magento_products!$B$2:$B$100105,0),N$1))</f>
        <v/>
      </c>
      <c r="O519" s="62"/>
      <c r="P519" s="63"/>
      <c r="Q519" s="64"/>
      <c r="R519" s="65" t="str">
        <f t="shared" si="83"/>
        <v/>
      </c>
      <c r="S519" s="66"/>
      <c r="T519" s="66"/>
      <c r="U519" s="66"/>
      <c r="V519" s="66"/>
      <c r="W519" s="66"/>
      <c r="X519" s="66"/>
      <c r="Y519" s="66"/>
      <c r="Z519" s="66"/>
      <c r="AA519" s="66"/>
      <c r="AB519" s="66"/>
      <c r="AC519" s="66"/>
      <c r="AD519" s="66"/>
      <c r="AE519" s="66"/>
      <c r="AF519" s="66"/>
      <c r="AG519" s="66"/>
      <c r="AH519" s="66"/>
      <c r="AI519" s="67"/>
    </row>
    <row r="520" ht="11.25" customHeight="1">
      <c r="A520" s="54" t="s">
        <v>384</v>
      </c>
      <c r="B520" s="72" t="s">
        <v>505</v>
      </c>
      <c r="C520" s="55" t="s">
        <v>336</v>
      </c>
      <c r="D520" s="54" t="s">
        <v>15</v>
      </c>
      <c r="E520" s="57"/>
      <c r="F520" s="60"/>
      <c r="G520" s="59">
        <v>119.0</v>
      </c>
      <c r="H520" s="60" t="str">
        <f t="array" ref="H520">IF(G520=0,0,IF(ISNA(MATCH($G520,Magento_products!$E$1:$E$1013,0))=TRUE,INDEX(Special_products!$A$1:$AL$748,MATCH($G520,Special_products!$E$1:$E$748,0),H$1),INDEX(Magento_products!$A$1:$AJ$1013,MATCH($G520,Magento_products!$E$1:$E$1013,0),H$1)))</f>
        <v>KSWK</v>
      </c>
      <c r="I520" s="60" t="str">
        <f t="array" ref="I520">IF(G520=0,D520,IF(ISNA(MATCH($G520,Magento_products!$E$1:$E$1013,0))=TRUE,INDEX(Special_products!$A$1:$AL$748,MATCH($G520,Special_products!$E$1:$E$748,0),I$1),INDEX(Magento_products!$A$1:$AJ$1013,MATCH($G520,Magento_products!$E$1:$E$1013,0),I$1)))</f>
        <v>Sword Kirby</v>
      </c>
      <c r="J520" s="60" t="str">
        <f t="array" ref="J520">IF(G520=0,0,IF(ISNA(MATCH($G520,Magento_products!$E$1:$E$1013,0))=TRUE,INDEX(Special_products!$A$1:$AL$748,MATCH($G520,Special_products!$E$1:$E$748,0),J$1),INDEX(Magento_products!$A$1:$AJ$1013,MATCH($G520,Magento_products!$E$1:$E$1013,0),J$1)))</f>
        <v>SWO</v>
      </c>
      <c r="K520" s="57" t="str">
        <f t="array" ref="K520">IF(ISNA(MATCH($J520,Group!$B$2:$B$100105,0))=TRUE,0,INDEX(Group!$A$2:$FZ$100105,MATCH($J520,Group!$B$2:$B$100105,0),K$1))</f>
        <v>Sword Kirby</v>
      </c>
      <c r="L520" s="60"/>
      <c r="M520" s="61"/>
      <c r="N520" s="62">
        <f t="array" ref="N520">IF(ISNA(MATCH($H520,Magento_products!$B$2:$B$100105,0))=TRUE,0,INDEX(Magento_products!$A$2:$FZ$100105,MATCH($H520,Magento_products!$B$2:$B$100105,0),N$1))</f>
        <v>41870</v>
      </c>
      <c r="O520" s="62"/>
      <c r="P520" s="63">
        <f t="array" ref="P520">IF(ISNA(MATCH($G520,Magento_products!$E$1:$E$1013,0))=TRUE,INDEX(Special_products!$A$1:$AL$748,MATCH($G520,Special_products!$E$1:$E$748,0),P$1),INDEX(Magento_products!$A$1:$AJ$1013,MATCH($G520,Magento_products!$E$1:$E$1013,0),P$1))</f>
        <v>219.99</v>
      </c>
      <c r="Q520" s="64"/>
      <c r="R520" s="65">
        <f t="shared" si="83"/>
        <v>219.99</v>
      </c>
      <c r="S520" s="66"/>
      <c r="T520" s="66"/>
      <c r="U520" s="66"/>
      <c r="V520" s="66"/>
      <c r="W520" s="66"/>
      <c r="X520" s="66"/>
      <c r="Y520" s="66"/>
      <c r="Z520" s="66"/>
      <c r="AA520" s="66"/>
      <c r="AB520" s="66"/>
      <c r="AC520" s="66"/>
      <c r="AD520" s="66"/>
      <c r="AE520" s="66"/>
      <c r="AF520" s="66"/>
      <c r="AG520" s="66"/>
      <c r="AH520" s="66"/>
      <c r="AI520" s="67"/>
    </row>
    <row r="521" ht="11.25" customHeight="1">
      <c r="A521" s="54" t="s">
        <v>384</v>
      </c>
      <c r="B521" s="72" t="s">
        <v>505</v>
      </c>
      <c r="C521" s="55" t="s">
        <v>336</v>
      </c>
      <c r="D521" s="54" t="s">
        <v>15</v>
      </c>
      <c r="E521" s="57"/>
      <c r="F521" s="60"/>
      <c r="G521" s="59">
        <v>120.0</v>
      </c>
      <c r="H521" s="60" t="str">
        <f t="array" ref="H521">IF(G521=0,0,IF(ISNA(MATCH($G521,Magento_products!$E$1:$E$1013,0))=TRUE,INDEX(Special_products!$A$1:$AL$748,MATCH($G521,Special_products!$E$1:$E$748,0),H$1),INDEX(Magento_products!$A$1:$AJ$1013,MATCH($G521,Magento_products!$E$1:$E$1013,0),H$1)))</f>
        <v>KSWKX</v>
      </c>
      <c r="I521" s="60" t="str">
        <f t="array" ref="I521">IF(G521=0,D521,IF(ISNA(MATCH($G521,Magento_products!$E$1:$E$1013,0))=TRUE,INDEX(Special_products!$A$1:$AL$748,MATCH($G521,Special_products!$E$1:$E$748,0),I$1),INDEX(Magento_products!$A$1:$AJ$1013,MATCH($G521,Magento_products!$E$1:$E$1013,0),I$1)))</f>
        <v>Sword Kirby Exclusive</v>
      </c>
      <c r="J521" s="60" t="str">
        <f t="array" ref="J521">IF(G521=0,0,IF(ISNA(MATCH($G521,Magento_products!$E$1:$E$1013,0))=TRUE,INDEX(Special_products!$A$1:$AL$748,MATCH($G521,Special_products!$E$1:$E$748,0),J$1),INDEX(Magento_products!$A$1:$AJ$1013,MATCH($G521,Magento_products!$E$1:$E$1013,0),J$1)))</f>
        <v>SWO</v>
      </c>
      <c r="K521" s="57" t="str">
        <f t="array" ref="K521">IF(ISNA(MATCH($J521,Group!$B$2:$B$100105,0))=TRUE,0,INDEX(Group!$A$2:$FZ$100105,MATCH($J521,Group!$B$2:$B$100105,0),K$1))</f>
        <v>Sword Kirby</v>
      </c>
      <c r="L521" s="60"/>
      <c r="M521" s="61"/>
      <c r="N521" s="62">
        <f t="array" ref="N521">IF(ISNA(MATCH($H521,Magento_products!$B$2:$B$100105,0))=TRUE,0,INDEX(Magento_products!$A$2:$FZ$100105,MATCH($H521,Magento_products!$B$2:$B$100105,0),N$1))</f>
        <v>41870</v>
      </c>
      <c r="O521" s="62"/>
      <c r="P521" s="63">
        <f t="array" ref="P521">IF(ISNA(MATCH($G521,Magento_products!$E$1:$E$1013,0))=TRUE,INDEX(Special_products!$A$1:$AL$748,MATCH($G521,Special_products!$E$1:$E$748,0),P$1),INDEX(Magento_products!$A$1:$AJ$1013,MATCH($G521,Magento_products!$E$1:$E$1013,0),P$1))</f>
        <v>239.99</v>
      </c>
      <c r="Q521" s="64"/>
      <c r="R521" s="65">
        <f t="shared" si="83"/>
        <v>239.99</v>
      </c>
      <c r="S521" s="66"/>
      <c r="T521" s="66"/>
      <c r="U521" s="66"/>
      <c r="V521" s="66"/>
      <c r="W521" s="66"/>
      <c r="X521" s="66"/>
      <c r="Y521" s="66"/>
      <c r="Z521" s="66"/>
      <c r="AA521" s="66"/>
      <c r="AB521" s="66"/>
      <c r="AC521" s="66"/>
      <c r="AD521" s="66"/>
      <c r="AE521" s="66"/>
      <c r="AF521" s="66"/>
      <c r="AG521" s="66"/>
      <c r="AH521" s="66"/>
      <c r="AI521" s="67"/>
    </row>
    <row r="522" ht="11.25" customHeight="1">
      <c r="A522" s="54"/>
      <c r="B522" s="72"/>
      <c r="C522" s="55"/>
      <c r="D522" s="54"/>
      <c r="E522" s="57"/>
      <c r="F522" s="60"/>
      <c r="G522" s="59"/>
      <c r="H522" s="60"/>
      <c r="I522" s="60"/>
      <c r="J522" s="60"/>
      <c r="K522" s="57"/>
      <c r="L522" s="60"/>
      <c r="M522" s="61"/>
      <c r="N522" s="62"/>
      <c r="O522" s="62"/>
      <c r="P522" s="63"/>
      <c r="Q522" s="64"/>
      <c r="R522" s="65"/>
      <c r="S522" s="66"/>
      <c r="T522" s="66"/>
      <c r="U522" s="66"/>
      <c r="V522" s="66"/>
      <c r="W522" s="66"/>
      <c r="X522" s="66"/>
      <c r="Y522" s="66"/>
      <c r="Z522" s="66"/>
      <c r="AA522" s="66"/>
      <c r="AB522" s="66"/>
      <c r="AC522" s="66"/>
      <c r="AD522" s="66"/>
      <c r="AE522" s="66"/>
      <c r="AF522" s="66"/>
      <c r="AG522" s="66"/>
      <c r="AH522" s="66"/>
      <c r="AI522" s="67"/>
    </row>
    <row r="523" ht="11.25" customHeight="1">
      <c r="A523" s="54" t="s">
        <v>384</v>
      </c>
      <c r="B523" s="72" t="s">
        <v>505</v>
      </c>
      <c r="C523" s="55" t="s">
        <v>336</v>
      </c>
      <c r="D523" s="54" t="s">
        <v>1908</v>
      </c>
      <c r="E523" s="57"/>
      <c r="F523" s="60"/>
      <c r="G523" s="59">
        <v>143.0</v>
      </c>
      <c r="H523" s="60" t="str">
        <f t="array" ref="H523">IF(G523=0,0,IF(ISNA(MATCH($G523,Magento_products!$E$1:$E$1013,0))=TRUE,INDEX(Special_products!$A$1:$AL$748,MATCH($G523,Special_products!$E$1:$E$748,0),H$1),INDEX(Magento_products!$A$1:$AJ$1013,MATCH($G523,Magento_products!$E$1:$E$1013,0),H$1)))</f>
        <v>KMETK</v>
      </c>
      <c r="I523" s="60" t="str">
        <f t="array" ref="I523">IF(G523=0,D523,IF(ISNA(MATCH($G523,Magento_products!$E$1:$E$1013,0))=TRUE,INDEX(Special_products!$A$1:$AL$748,MATCH($G523,Special_products!$E$1:$E$748,0),I$1),INDEX(Magento_products!$A$1:$AJ$1013,MATCH($G523,Magento_products!$E$1:$E$1013,0),I$1)))</f>
        <v>Meta Knight </v>
      </c>
      <c r="J523" s="60" t="str">
        <f t="array" ref="J523">IF(G523=0,0,IF(ISNA(MATCH($G523,Magento_products!$E$1:$E$1013,0))=TRUE,INDEX(Special_products!$A$1:$AL$748,MATCH($G523,Special_products!$E$1:$E$748,0),J$1),INDEX(Magento_products!$A$1:$AJ$1013,MATCH($G523,Magento_products!$E$1:$E$1013,0),J$1)))</f>
        <v>MKNI</v>
      </c>
      <c r="K523" s="57" t="str">
        <f t="array" ref="K523">IF(ISNA(MATCH($J523,Group!$B$2:$B$100105,0))=TRUE,0,INDEX(Group!$A$2:$FZ$100105,MATCH($J523,Group!$B$2:$B$100105,0),K$1))</f>
        <v>Meta Night</v>
      </c>
      <c r="L523" s="60"/>
      <c r="M523" s="61"/>
      <c r="N523" s="62">
        <f t="array" ref="N523">IF(ISNA(MATCH($H523,Magento_products!$B$2:$B$100105,0))=TRUE,0,INDEX(Magento_products!$A$2:$FZ$100105,MATCH($H523,Magento_products!$B$2:$B$100105,0),N$1))</f>
        <v>42213</v>
      </c>
      <c r="O523" s="62"/>
      <c r="P523" s="63">
        <f t="array" ref="P523">IF(ISNA(MATCH($G523,Magento_products!$E$1:$E$1013,0))=TRUE,INDEX(Special_products!$A$1:$AL$748,MATCH($G523,Special_products!$E$1:$E$748,0),P$1),INDEX(Magento_products!$A$1:$AJ$1013,MATCH($G523,Magento_products!$E$1:$E$1013,0),P$1))</f>
        <v>239.99</v>
      </c>
      <c r="Q523" s="64"/>
      <c r="R523" s="65">
        <f t="shared" ref="R523:R524" si="84">IF(P523&gt;0,P523,Q523)</f>
        <v>239.99</v>
      </c>
      <c r="S523" s="66"/>
      <c r="T523" s="66"/>
      <c r="U523" s="66"/>
      <c r="V523" s="66"/>
      <c r="W523" s="66"/>
      <c r="X523" s="66"/>
      <c r="Y523" s="66"/>
      <c r="Z523" s="66"/>
      <c r="AA523" s="66"/>
      <c r="AB523" s="66"/>
      <c r="AC523" s="66"/>
      <c r="AD523" s="66"/>
      <c r="AE523" s="66"/>
      <c r="AF523" s="66"/>
      <c r="AG523" s="66"/>
      <c r="AH523" s="66"/>
      <c r="AI523" s="67"/>
    </row>
    <row r="524" ht="11.25" customHeight="1">
      <c r="A524" s="54" t="s">
        <v>384</v>
      </c>
      <c r="B524" s="72" t="s">
        <v>505</v>
      </c>
      <c r="C524" s="55" t="s">
        <v>336</v>
      </c>
      <c r="D524" s="54" t="s">
        <v>1908</v>
      </c>
      <c r="E524" s="57"/>
      <c r="F524" s="60"/>
      <c r="G524" s="59">
        <v>142.0</v>
      </c>
      <c r="H524" s="60" t="str">
        <f t="array" ref="H524">IF(G524=0,0,IF(ISNA(MATCH($G524,Magento_products!$E$1:$E$1013,0))=TRUE,INDEX(Special_products!$A$1:$AL$748,MATCH($G524,Special_products!$E$1:$E$748,0),H$1),INDEX(Magento_products!$A$1:$AJ$1013,MATCH($G524,Magento_products!$E$1:$E$1013,0),H$1)))</f>
        <v>KMETKX</v>
      </c>
      <c r="I524" s="60" t="str">
        <f t="array" ref="I524">IF(G524=0,D524,IF(ISNA(MATCH($G524,Magento_products!$E$1:$E$1013,0))=TRUE,INDEX(Special_products!$A$1:$AL$748,MATCH($G524,Special_products!$E$1:$E$748,0),I$1),INDEX(Magento_products!$A$1:$AJ$1013,MATCH($G524,Magento_products!$E$1:$E$1013,0),I$1)))</f>
        <v>Meta Knight Exclusive</v>
      </c>
      <c r="J524" s="60" t="str">
        <f t="array" ref="J524">IF(G524=0,0,IF(ISNA(MATCH($G524,Magento_products!$E$1:$E$1013,0))=TRUE,INDEX(Special_products!$A$1:$AL$748,MATCH($G524,Special_products!$E$1:$E$748,0),J$1),INDEX(Magento_products!$A$1:$AJ$1013,MATCH($G524,Magento_products!$E$1:$E$1013,0),J$1)))</f>
        <v>MKNI</v>
      </c>
      <c r="K524" s="57" t="str">
        <f t="array" ref="K524">IF(ISNA(MATCH($J524,Group!$B$2:$B$100105,0))=TRUE,0,INDEX(Group!$A$2:$FZ$100105,MATCH($J524,Group!$B$2:$B$100105,0),K$1))</f>
        <v>Meta Night</v>
      </c>
      <c r="L524" s="60"/>
      <c r="M524" s="61"/>
      <c r="N524" s="62">
        <f t="array" ref="N524">IF(ISNA(MATCH($H524,Magento_products!$B$2:$B$100105,0))=TRUE,0,INDEX(Magento_products!$A$2:$FZ$100105,MATCH($H524,Magento_products!$B$2:$B$100105,0),N$1))</f>
        <v>42213</v>
      </c>
      <c r="O524" s="62"/>
      <c r="P524" s="63">
        <f t="array" ref="P524">IF(ISNA(MATCH($G524,Magento_products!$E$1:$E$1013,0))=TRUE,INDEX(Special_products!$A$1:$AL$748,MATCH($G524,Special_products!$E$1:$E$748,0),P$1),INDEX(Magento_products!$A$1:$AJ$1013,MATCH($G524,Magento_products!$E$1:$E$1013,0),P$1))</f>
        <v>259.99</v>
      </c>
      <c r="Q524" s="64"/>
      <c r="R524" s="65">
        <f t="shared" si="84"/>
        <v>259.99</v>
      </c>
      <c r="S524" s="66"/>
      <c r="T524" s="66"/>
      <c r="U524" s="66"/>
      <c r="V524" s="66"/>
      <c r="W524" s="66"/>
      <c r="X524" s="66"/>
      <c r="Y524" s="66"/>
      <c r="Z524" s="66"/>
      <c r="AA524" s="66"/>
      <c r="AB524" s="66"/>
      <c r="AC524" s="66"/>
      <c r="AD524" s="66"/>
      <c r="AE524" s="66"/>
      <c r="AF524" s="66"/>
      <c r="AG524" s="66"/>
      <c r="AH524" s="66"/>
      <c r="AI524" s="67"/>
    </row>
    <row r="525" ht="11.25" customHeight="1">
      <c r="A525" s="54"/>
      <c r="B525" s="72"/>
      <c r="C525" s="55"/>
      <c r="D525" s="54"/>
      <c r="E525" s="57"/>
      <c r="F525" s="60"/>
      <c r="G525" s="59"/>
      <c r="H525" s="60"/>
      <c r="I525" s="60"/>
      <c r="J525" s="60"/>
      <c r="K525" s="57"/>
      <c r="L525" s="60"/>
      <c r="M525" s="61"/>
      <c r="N525" s="62"/>
      <c r="O525" s="62"/>
      <c r="P525" s="63"/>
      <c r="Q525" s="64"/>
      <c r="R525" s="65"/>
      <c r="S525" s="66"/>
      <c r="T525" s="66"/>
      <c r="U525" s="66"/>
      <c r="V525" s="66"/>
      <c r="W525" s="66"/>
      <c r="X525" s="66"/>
      <c r="Y525" s="66"/>
      <c r="Z525" s="66"/>
      <c r="AA525" s="66"/>
      <c r="AB525" s="66"/>
      <c r="AC525" s="66"/>
      <c r="AD525" s="66"/>
      <c r="AE525" s="66"/>
      <c r="AF525" s="66"/>
      <c r="AG525" s="66"/>
      <c r="AH525" s="66"/>
      <c r="AI525" s="67"/>
    </row>
    <row r="526" ht="11.25" customHeight="1">
      <c r="A526" s="54" t="s">
        <v>384</v>
      </c>
      <c r="B526" s="72" t="s">
        <v>505</v>
      </c>
      <c r="C526" s="55" t="s">
        <v>336</v>
      </c>
      <c r="D526" s="54" t="s">
        <v>67</v>
      </c>
      <c r="E526" s="57"/>
      <c r="F526" s="60"/>
      <c r="G526" s="59">
        <v>197.0</v>
      </c>
      <c r="H526" s="60" t="str">
        <f t="array" ref="H526">IF(G526=0,0,IF(ISNA(MATCH($G526,Magento_products!$E$1:$E$1013,0))=TRUE,INDEX(Special_products!$A$1:$AL$748,MATCH($G526,Special_products!$E$1:$E$748,0),H$1),INDEX(Magento_products!$A$1:$AJ$1013,MATCH($G526,Magento_products!$E$1:$E$1013,0),H$1)))</f>
        <v>FIGHTKR</v>
      </c>
      <c r="I526" s="60" t="str">
        <f t="array" ref="I526">IF(G526=0,D526,IF(ISNA(MATCH($G526,Magento_products!$E$1:$E$1013,0))=TRUE,INDEX(Special_products!$A$1:$AL$748,MATCH($G526,Special_products!$E$1:$E$748,0),I$1),INDEX(Magento_products!$A$1:$AJ$1013,MATCH($G526,Magento_products!$E$1:$E$1013,0),I$1)))</f>
        <v>Fighter Kirby (Regular)</v>
      </c>
      <c r="J526" s="60" t="str">
        <f t="array" ref="J526">IF(G526=0,0,IF(ISNA(MATCH($G526,Magento_products!$E$1:$E$1013,0))=TRUE,INDEX(Special_products!$A$1:$AL$748,MATCH($G526,Special_products!$E$1:$E$748,0),J$1),INDEX(Magento_products!$A$1:$AJ$1013,MATCH($G526,Magento_products!$E$1:$E$1013,0),J$1)))</f>
        <v>FIGHT</v>
      </c>
      <c r="K526" s="57" t="str">
        <f t="array" ref="K526">IF(ISNA(MATCH($J526,Group!$B$2:$B$100105,0))=TRUE,0,INDEX(Group!$A$2:$FZ$100105,MATCH($J526,Group!$B$2:$B$100105,0),K$1))</f>
        <v>Fighter Kirby</v>
      </c>
      <c r="L526" s="60"/>
      <c r="M526" s="61"/>
      <c r="N526" s="62">
        <f t="array" ref="N526">IF(ISNA(MATCH($H526,Magento_products!$B$2:$B$100105,0))=TRUE,0,INDEX(Magento_products!$A$2:$FZ$100105,MATCH($H526,Magento_products!$B$2:$B$100105,0),N$1))</f>
        <v>42836</v>
      </c>
      <c r="O526" s="62"/>
      <c r="P526" s="63">
        <f t="array" ref="P526">IF(ISNA(MATCH($G526,Magento_products!$E$1:$E$1013,0))=TRUE,INDEX(Special_products!$A$1:$AL$748,MATCH($G526,Special_products!$E$1:$E$748,0),P$1),INDEX(Magento_products!$A$1:$AJ$1013,MATCH($G526,Magento_products!$E$1:$E$1013,0),P$1))</f>
        <v>249.99</v>
      </c>
      <c r="Q526" s="64"/>
      <c r="R526" s="65">
        <f t="shared" ref="R526:R527" si="85">IF(P526&gt;0,P526,Q526)</f>
        <v>249.99</v>
      </c>
      <c r="S526" s="66"/>
      <c r="T526" s="66"/>
      <c r="U526" s="66"/>
      <c r="V526" s="66"/>
      <c r="W526" s="66"/>
      <c r="X526" s="66"/>
      <c r="Y526" s="66"/>
      <c r="Z526" s="66"/>
      <c r="AA526" s="66"/>
      <c r="AB526" s="66"/>
      <c r="AC526" s="66"/>
      <c r="AD526" s="66"/>
      <c r="AE526" s="66"/>
      <c r="AF526" s="66"/>
      <c r="AG526" s="66"/>
      <c r="AH526" s="66"/>
      <c r="AI526" s="67"/>
    </row>
    <row r="527" ht="11.25" customHeight="1">
      <c r="A527" s="54" t="s">
        <v>384</v>
      </c>
      <c r="B527" s="72" t="s">
        <v>505</v>
      </c>
      <c r="C527" s="55" t="s">
        <v>336</v>
      </c>
      <c r="D527" s="54" t="s">
        <v>67</v>
      </c>
      <c r="E527" s="57"/>
      <c r="F527" s="60"/>
      <c r="G527" s="59">
        <v>198.0</v>
      </c>
      <c r="H527" s="60" t="str">
        <f t="array" ref="H527">IF(G527=0,0,IF(ISNA(MATCH($G527,Magento_products!$E$1:$E$1013,0))=TRUE,INDEX(Special_products!$A$1:$AL$748,MATCH($G527,Special_products!$E$1:$E$748,0),H$1),INDEX(Magento_products!$A$1:$AJ$1013,MATCH($G527,Magento_products!$E$1:$E$1013,0),H$1)))</f>
        <v>FIGHTKX</v>
      </c>
      <c r="I527" s="60" t="str">
        <f t="array" ref="I527">IF(G527=0,D527,IF(ISNA(MATCH($G527,Magento_products!$E$1:$E$1013,0))=TRUE,INDEX(Special_products!$A$1:$AL$748,MATCH($G527,Special_products!$E$1:$E$748,0),I$1),INDEX(Magento_products!$A$1:$AJ$1013,MATCH($G527,Magento_products!$E$1:$E$1013,0),I$1)))</f>
        <v>Fighter Kirby (Exclusive)</v>
      </c>
      <c r="J527" s="60" t="str">
        <f t="array" ref="J527">IF(G527=0,0,IF(ISNA(MATCH($G527,Magento_products!$E$1:$E$1013,0))=TRUE,INDEX(Special_products!$A$1:$AL$748,MATCH($G527,Special_products!$E$1:$E$748,0),J$1),INDEX(Magento_products!$A$1:$AJ$1013,MATCH($G527,Magento_products!$E$1:$E$1013,0),J$1)))</f>
        <v>FIGHT</v>
      </c>
      <c r="K527" s="57" t="str">
        <f t="array" ref="K527">IF(ISNA(MATCH($J527,Group!$B$2:$B$100105,0))=TRUE,0,INDEX(Group!$A$2:$FZ$100105,MATCH($J527,Group!$B$2:$B$100105,0),K$1))</f>
        <v>Fighter Kirby</v>
      </c>
      <c r="L527" s="60"/>
      <c r="M527" s="61"/>
      <c r="N527" s="62">
        <f t="array" ref="N527">IF(ISNA(MATCH($H527,Magento_products!$B$2:$B$100105,0))=TRUE,0,INDEX(Magento_products!$A$2:$FZ$100105,MATCH($H527,Magento_products!$B$2:$B$100105,0),N$1))</f>
        <v>42836</v>
      </c>
      <c r="O527" s="62"/>
      <c r="P527" s="63">
        <f t="array" ref="P527">IF(ISNA(MATCH($G527,Magento_products!$E$1:$E$1013,0))=TRUE,INDEX(Special_products!$A$1:$AL$748,MATCH($G527,Special_products!$E$1:$E$748,0),P$1),INDEX(Magento_products!$A$1:$AJ$1013,MATCH($G527,Magento_products!$E$1:$E$1013,0),P$1))</f>
        <v>269.99</v>
      </c>
      <c r="Q527" s="64"/>
      <c r="R527" s="65">
        <f t="shared" si="85"/>
        <v>269.99</v>
      </c>
      <c r="S527" s="66"/>
      <c r="T527" s="66"/>
      <c r="U527" s="66"/>
      <c r="V527" s="66"/>
      <c r="W527" s="66"/>
      <c r="X527" s="66"/>
      <c r="Y527" s="66"/>
      <c r="Z527" s="66"/>
      <c r="AA527" s="66"/>
      <c r="AB527" s="66"/>
      <c r="AC527" s="66"/>
      <c r="AD527" s="66"/>
      <c r="AE527" s="66"/>
      <c r="AF527" s="66"/>
      <c r="AG527" s="66"/>
      <c r="AH527" s="66"/>
      <c r="AI527" s="67"/>
    </row>
    <row r="528" ht="11.25" customHeight="1">
      <c r="A528" s="54"/>
      <c r="B528" s="72"/>
      <c r="C528" s="55"/>
      <c r="D528" s="54"/>
      <c r="E528" s="57"/>
      <c r="F528" s="60"/>
      <c r="G528" s="59"/>
      <c r="H528" s="60"/>
      <c r="I528" s="60"/>
      <c r="J528" s="60"/>
      <c r="K528" s="57"/>
      <c r="L528" s="60"/>
      <c r="M528" s="61"/>
      <c r="N528" s="62"/>
      <c r="O528" s="62"/>
      <c r="P528" s="63"/>
      <c r="Q528" s="64"/>
      <c r="R528" s="65"/>
      <c r="S528" s="66"/>
      <c r="T528" s="66"/>
      <c r="U528" s="66"/>
      <c r="V528" s="66"/>
      <c r="W528" s="66"/>
      <c r="X528" s="66"/>
      <c r="Y528" s="66"/>
      <c r="Z528" s="66"/>
      <c r="AA528" s="66"/>
      <c r="AB528" s="66"/>
      <c r="AC528" s="66"/>
      <c r="AD528" s="66"/>
      <c r="AE528" s="66"/>
      <c r="AF528" s="66"/>
      <c r="AG528" s="66"/>
      <c r="AH528" s="66"/>
      <c r="AI528" s="67"/>
    </row>
    <row r="529" ht="11.25" customHeight="1">
      <c r="A529" s="54" t="s">
        <v>384</v>
      </c>
      <c r="B529" s="72" t="s">
        <v>505</v>
      </c>
      <c r="C529" s="55" t="s">
        <v>336</v>
      </c>
      <c r="D529" s="54" t="s">
        <v>115</v>
      </c>
      <c r="E529" s="57"/>
      <c r="F529" s="60"/>
      <c r="G529" s="59">
        <v>273.0</v>
      </c>
      <c r="H529" s="60" t="str">
        <f t="array" ref="H529">IF(G529=0,0,IF(ISNA(MATCH($G529,Magento_products!$E$1:$E$1013,0))=TRUE,INDEX(Special_products!$A$1:$AL$748,MATCH($G529,Special_products!$E$1:$E$748,0),H$1),INDEX(Magento_products!$A$1:$AJ$1013,MATCH($G529,Magento_products!$E$1:$E$1013,0),H$1)))</f>
        <v>KWARP</v>
      </c>
      <c r="I529" s="60" t="str">
        <f t="array" ref="I529">IF(G529=0,D529,IF(ISNA(MATCH($G529,Magento_products!$E$1:$E$1013,0))=TRUE,INDEX(Special_products!$A$1:$AL$748,MATCH($G529,Special_products!$E$1:$E$748,0),I$1),INDEX(Magento_products!$A$1:$AJ$1013,MATCH($G529,Magento_products!$E$1:$E$1013,0),I$1)))</f>
        <v>Warp Star Kirby (Regular)</v>
      </c>
      <c r="J529" s="60" t="str">
        <f t="array" ref="J529">IF(G529=0,0,IF(ISNA(MATCH($G529,Magento_products!$E$1:$E$1013,0))=TRUE,INDEX(Special_products!$A$1:$AL$748,MATCH($G529,Special_products!$E$1:$E$748,0),J$1),INDEX(Magento_products!$A$1:$AJ$1013,MATCH($G529,Magento_products!$E$1:$E$1013,0),J$1)))</f>
        <v>WARP</v>
      </c>
      <c r="K529" s="57" t="str">
        <f t="array" ref="K529">IF(ISNA(MATCH($J529,Group!$B$2:$B$100105,0))=TRUE,0,INDEX(Group!$A$2:$FZ$100105,MATCH($J529,Group!$B$2:$B$100105,0),K$1))</f>
        <v>Warpstar Kirby</v>
      </c>
      <c r="L529" s="60"/>
      <c r="M529" s="61"/>
      <c r="N529" s="62">
        <f t="array" ref="N529">IF(ISNA(MATCH($H529,Magento_products!$B$2:$B$100105,0))=TRUE,0,INDEX(Magento_products!$A$2:$FZ$100105,MATCH($H529,Magento_products!$B$2:$B$100105,0),N$1))</f>
        <v>43315</v>
      </c>
      <c r="O529" s="62"/>
      <c r="P529" s="63">
        <f t="array" ref="P529">IF(ISNA(MATCH($G529,Magento_products!$E$1:$E$1013,0))=TRUE,INDEX(Special_products!$A$1:$AL$748,MATCH($G529,Special_products!$E$1:$E$748,0),P$1),INDEX(Magento_products!$A$1:$AJ$1013,MATCH($G529,Magento_products!$E$1:$E$1013,0),P$1))</f>
        <v>349.99</v>
      </c>
      <c r="Q529" s="64"/>
      <c r="R529" s="65">
        <f t="shared" ref="R529:R535" si="86">IF(P529&gt;0,P529,Q529)</f>
        <v>349.99</v>
      </c>
      <c r="S529" s="66"/>
      <c r="T529" s="66"/>
      <c r="U529" s="66"/>
      <c r="V529" s="66"/>
      <c r="W529" s="66"/>
      <c r="X529" s="66"/>
      <c r="Y529" s="66"/>
      <c r="Z529" s="66"/>
      <c r="AA529" s="66"/>
      <c r="AB529" s="66"/>
      <c r="AC529" s="66"/>
      <c r="AD529" s="66"/>
      <c r="AE529" s="66"/>
      <c r="AF529" s="66"/>
      <c r="AG529" s="66"/>
      <c r="AH529" s="66"/>
      <c r="AI529" s="67"/>
    </row>
    <row r="530" ht="11.25" customHeight="1">
      <c r="A530" s="54" t="s">
        <v>384</v>
      </c>
      <c r="B530" s="72" t="s">
        <v>505</v>
      </c>
      <c r="C530" s="55" t="s">
        <v>336</v>
      </c>
      <c r="D530" s="54" t="s">
        <v>115</v>
      </c>
      <c r="E530" s="57"/>
      <c r="F530" s="60"/>
      <c r="G530" s="59">
        <v>274.0</v>
      </c>
      <c r="H530" s="60" t="str">
        <f t="array" ref="H530">IF(G530=0,0,IF(ISNA(MATCH($G530,Magento_products!$E$1:$E$1013,0))=TRUE,INDEX(Special_products!$A$1:$AL$748,MATCH($G530,Special_products!$E$1:$E$748,0),H$1),INDEX(Magento_products!$A$1:$AJ$1013,MATCH($G530,Magento_products!$E$1:$E$1013,0),H$1)))</f>
        <v>KWARPX</v>
      </c>
      <c r="I530" s="60" t="str">
        <f t="array" ref="I530">IF(G530=0,D530,IF(ISNA(MATCH($G530,Magento_products!$E$1:$E$1013,0))=TRUE,INDEX(Special_products!$A$1:$AL$748,MATCH($G530,Special_products!$E$1:$E$748,0),I$1),INDEX(Magento_products!$A$1:$AJ$1013,MATCH($G530,Magento_products!$E$1:$E$1013,0),I$1)))</f>
        <v>Warp Star Kirby (Exclusive)</v>
      </c>
      <c r="J530" s="60" t="str">
        <f t="array" ref="J530">IF(G530=0,0,IF(ISNA(MATCH($G530,Magento_products!$E$1:$E$1013,0))=TRUE,INDEX(Special_products!$A$1:$AL$748,MATCH($G530,Special_products!$E$1:$E$748,0),J$1),INDEX(Magento_products!$A$1:$AJ$1013,MATCH($G530,Magento_products!$E$1:$E$1013,0),J$1)))</f>
        <v>WARP</v>
      </c>
      <c r="K530" s="57" t="str">
        <f t="array" ref="K530">IF(ISNA(MATCH($J530,Group!$B$2:$B$100105,0))=TRUE,0,INDEX(Group!$A$2:$FZ$100105,MATCH($J530,Group!$B$2:$B$100105,0),K$1))</f>
        <v>Warpstar Kirby</v>
      </c>
      <c r="L530" s="60"/>
      <c r="M530" s="61"/>
      <c r="N530" s="62">
        <f t="array" ref="N530">IF(ISNA(MATCH($H530,Magento_products!$B$2:$B$100105,0))=TRUE,0,INDEX(Magento_products!$A$2:$FZ$100105,MATCH($H530,Magento_products!$B$2:$B$100105,0),N$1))</f>
        <v>43315</v>
      </c>
      <c r="O530" s="62"/>
      <c r="P530" s="63">
        <f t="array" ref="P530">IF(ISNA(MATCH($G530,Magento_products!$E$1:$E$1013,0))=TRUE,INDEX(Special_products!$A$1:$AL$748,MATCH($G530,Special_products!$E$1:$E$748,0),P$1),INDEX(Magento_products!$A$1:$AJ$1013,MATCH($G530,Magento_products!$E$1:$E$1013,0),P$1))</f>
        <v>349.99</v>
      </c>
      <c r="Q530" s="64"/>
      <c r="R530" s="65">
        <f t="shared" si="86"/>
        <v>349.99</v>
      </c>
      <c r="S530" s="66"/>
      <c r="T530" s="66"/>
      <c r="U530" s="66"/>
      <c r="V530" s="66"/>
      <c r="W530" s="66"/>
      <c r="X530" s="66"/>
      <c r="Y530" s="66"/>
      <c r="Z530" s="66"/>
      <c r="AA530" s="66"/>
      <c r="AB530" s="66"/>
      <c r="AC530" s="66"/>
      <c r="AD530" s="66"/>
      <c r="AE530" s="66"/>
      <c r="AF530" s="66"/>
      <c r="AG530" s="66"/>
      <c r="AH530" s="66"/>
      <c r="AI530" s="67"/>
    </row>
    <row r="531" ht="11.25" customHeight="1">
      <c r="A531" s="54"/>
      <c r="B531" s="54"/>
      <c r="C531" s="55"/>
      <c r="D531" s="54"/>
      <c r="E531" s="57"/>
      <c r="F531" s="60"/>
      <c r="G531" s="59">
        <v>0.0</v>
      </c>
      <c r="H531" s="60">
        <f t="array" ref="H531">IF(G531=0,0,IF(ISNA(MATCH($G531,Magento_products!$E$1:$E$1013,0))=TRUE,INDEX(Special_products!$A$1:$AL$748,MATCH($G531,Special_products!$E$1:$E$748,0),H$1),INDEX(Magento_products!$A$1:$AJ$1013,MATCH($G531,Magento_products!$E$1:$E$1013,0),H$1)))</f>
        <v>0</v>
      </c>
      <c r="I531" s="60" t="str">
        <f t="array" ref="I531">IF(G531=0,D531,IF(ISNA(MATCH($G531,Magento_products!$E$1:$E$1013,0))=TRUE,INDEX(Special_products!$A$1:$AL$748,MATCH($G531,Special_products!$E$1:$E$748,0),I$1),INDEX(Magento_products!$A$1:$AJ$1013,MATCH($G531,Magento_products!$E$1:$E$1013,0),I$1)))</f>
        <v/>
      </c>
      <c r="J531" s="60">
        <f t="array" ref="J531">IF(G531=0,0,IF(ISNA(MATCH($G531,Magento_products!$E$1:$E$1013,0))=TRUE,INDEX(Special_products!$A$1:$AL$748,MATCH($G531,Special_products!$E$1:$E$748,0),J$1),INDEX(Magento_products!$A$1:$AJ$1013,MATCH($G531,Magento_products!$E$1:$E$1013,0),J$1)))</f>
        <v>0</v>
      </c>
      <c r="K531" s="57">
        <f t="array" ref="K531">IF(ISNA(MATCH($J531,Group!$B$2:$B$100105,0))=TRUE,0,INDEX(Group!$A$2:$FZ$100105,MATCH($J531,Group!$B$2:$B$100105,0),K$1))</f>
        <v>0</v>
      </c>
      <c r="L531" s="60"/>
      <c r="M531" s="61"/>
      <c r="N531" s="62" t="str">
        <f t="array" ref="N531">IF(ISNA(MATCH($H531,Magento_products!$B$2:$B$100105,0))=TRUE,0,INDEX(Magento_products!$A$2:$FZ$100105,MATCH($H531,Magento_products!$B$2:$B$100105,0),N$1))</f>
        <v/>
      </c>
      <c r="O531" s="62"/>
      <c r="P531" s="63"/>
      <c r="Q531" s="64"/>
      <c r="R531" s="65" t="str">
        <f t="shared" si="86"/>
        <v/>
      </c>
      <c r="S531" s="66"/>
      <c r="T531" s="66"/>
      <c r="U531" s="66"/>
      <c r="V531" s="66"/>
      <c r="W531" s="66"/>
      <c r="X531" s="66"/>
      <c r="Y531" s="66"/>
      <c r="Z531" s="66"/>
      <c r="AA531" s="66"/>
      <c r="AB531" s="66"/>
      <c r="AC531" s="66"/>
      <c r="AD531" s="66"/>
      <c r="AE531" s="66"/>
      <c r="AF531" s="66"/>
      <c r="AG531" s="66"/>
      <c r="AH531" s="66"/>
      <c r="AI531" s="67"/>
    </row>
    <row r="532" ht="11.25" customHeight="1">
      <c r="A532" s="54" t="s">
        <v>1909</v>
      </c>
      <c r="B532" s="54" t="s">
        <v>576</v>
      </c>
      <c r="C532" s="55" t="s">
        <v>336</v>
      </c>
      <c r="D532" s="54" t="s">
        <v>1910</v>
      </c>
      <c r="E532" s="57"/>
      <c r="F532" s="60"/>
      <c r="G532" s="59">
        <v>249.0</v>
      </c>
      <c r="H532" s="60" t="str">
        <f t="array" ref="H532">IF(G532=0,0,IF(ISNA(MATCH($G532,Magento_products!$E$1:$E$1013,0))=TRUE,INDEX(Special_products!$A$1:$AL$748,MATCH($G532,Special_products!$E$1:$E$748,0),H$1),INDEX(Magento_products!$A$1:$AJ$1013,MATCH($G532,Magento_products!$E$1:$E$1013,0),H$1)))</f>
        <v>BSKGUTSNOR</v>
      </c>
      <c r="I532" s="60" t="str">
        <f t="array" ref="I532">IF(G532=0,D532,IF(ISNA(MATCH($G532,Magento_products!$E$1:$E$1013,0))=TRUE,INDEX(Special_products!$A$1:$AL$748,MATCH($G532,Special_products!$E$1:$E$748,0),I$1),INDEX(Magento_products!$A$1:$AJ$1013,MATCH($G532,Magento_products!$E$1:$E$1013,0),I$1)))</f>
        <v>Guts: Black Swordsman (Regular)</v>
      </c>
      <c r="J532" s="60" t="str">
        <f t="array" ref="J532">IF(G532=0,0,IF(ISNA(MATCH($G532,Magento_products!$E$1:$E$1013,0))=TRUE,INDEX(Special_products!$A$1:$AL$748,MATCH($G532,Special_products!$E$1:$E$748,0),J$1),INDEX(Magento_products!$A$1:$AJ$1013,MATCH($G532,Magento_products!$E$1:$E$1013,0),J$1)))</f>
        <v>BSGUTS</v>
      </c>
      <c r="K532" s="57" t="str">
        <f t="array" ref="K532">IF(ISNA(MATCH($J532,Group!$B$2:$B$100105,0))=TRUE,0,INDEX(Group!$A$2:$FZ$100105,MATCH($J532,Group!$B$2:$B$100105,0),K$1))</f>
        <v>Guts</v>
      </c>
      <c r="L532" s="60"/>
      <c r="M532" s="61"/>
      <c r="N532" s="62">
        <f t="array" ref="N532">IF(ISNA(MATCH($H532,Magento_products!$B$2:$B$100105,0))=TRUE,0,INDEX(Magento_products!$A$2:$FZ$100105,MATCH($H532,Magento_products!$B$2:$B$100105,0),N$1))</f>
        <v>43196</v>
      </c>
      <c r="O532" s="62"/>
      <c r="P532" s="63">
        <f t="array" ref="P532">IF(ISNA(MATCH($G532,Magento_products!$E$1:$E$1013,0))=TRUE,INDEX(Special_products!$A$1:$AL$748,MATCH($G532,Special_products!$E$1:$E$748,0),P$1),INDEX(Magento_products!$A$1:$AJ$1013,MATCH($G532,Magento_products!$E$1:$E$1013,0),P$1))</f>
        <v>599.99</v>
      </c>
      <c r="Q532" s="64"/>
      <c r="R532" s="65">
        <f t="shared" si="86"/>
        <v>599.99</v>
      </c>
      <c r="S532" s="66"/>
      <c r="T532" s="66"/>
      <c r="U532" s="66"/>
      <c r="V532" s="66"/>
      <c r="W532" s="66"/>
      <c r="X532" s="66"/>
      <c r="Y532" s="66"/>
      <c r="Z532" s="66"/>
      <c r="AA532" s="66"/>
      <c r="AB532" s="66"/>
      <c r="AC532" s="66"/>
      <c r="AD532" s="66"/>
      <c r="AE532" s="66"/>
      <c r="AF532" s="66"/>
      <c r="AG532" s="66"/>
      <c r="AH532" s="66"/>
      <c r="AI532" s="67"/>
    </row>
    <row r="533" ht="11.25" customHeight="1">
      <c r="A533" s="54" t="s">
        <v>1909</v>
      </c>
      <c r="B533" s="54" t="s">
        <v>576</v>
      </c>
      <c r="C533" s="55" t="s">
        <v>336</v>
      </c>
      <c r="D533" s="54" t="s">
        <v>1911</v>
      </c>
      <c r="E533" s="57"/>
      <c r="F533" s="60"/>
      <c r="G533" s="59">
        <v>250.0</v>
      </c>
      <c r="H533" s="60" t="str">
        <f t="array" ref="H533">IF(G533=0,0,IF(ISNA(MATCH($G533,Magento_products!$E$1:$E$1013,0))=TRUE,INDEX(Special_products!$A$1:$AL$748,MATCH($G533,Special_products!$E$1:$E$748,0),H$1),INDEX(Magento_products!$A$1:$AJ$1013,MATCH($G533,Magento_products!$E$1:$E$1013,0),H$1)))</f>
        <v>BSKGUTSNOX</v>
      </c>
      <c r="I533" s="60" t="str">
        <f t="array" ref="I533">IF(G533=0,D533,IF(ISNA(MATCH($G533,Magento_products!$E$1:$E$1013,0))=TRUE,INDEX(Special_products!$A$1:$AL$748,MATCH($G533,Special_products!$E$1:$E$748,0),I$1),INDEX(Magento_products!$A$1:$AJ$1013,MATCH($G533,Magento_products!$E$1:$E$1013,0),I$1)))</f>
        <v>Guts: Black Swordsman (Exclusive)</v>
      </c>
      <c r="J533" s="60" t="str">
        <f t="array" ref="J533">IF(G533=0,0,IF(ISNA(MATCH($G533,Magento_products!$E$1:$E$1013,0))=TRUE,INDEX(Special_products!$A$1:$AL$748,MATCH($G533,Special_products!$E$1:$E$748,0),J$1),INDEX(Magento_products!$A$1:$AJ$1013,MATCH($G533,Magento_products!$E$1:$E$1013,0),J$1)))</f>
        <v>BSGUTS</v>
      </c>
      <c r="K533" s="57" t="str">
        <f t="array" ref="K533">IF(ISNA(MATCH($J533,Group!$B$2:$B$100105,0))=TRUE,0,INDEX(Group!$A$2:$FZ$100105,MATCH($J533,Group!$B$2:$B$100105,0),K$1))</f>
        <v>Guts</v>
      </c>
      <c r="L533" s="60"/>
      <c r="M533" s="61"/>
      <c r="N533" s="62">
        <f t="array" ref="N533">IF(ISNA(MATCH($H533,Magento_products!$B$2:$B$100105,0))=TRUE,0,INDEX(Magento_products!$A$2:$FZ$100105,MATCH($H533,Magento_products!$B$2:$B$100105,0),N$1))</f>
        <v>43196</v>
      </c>
      <c r="O533" s="62"/>
      <c r="P533" s="63">
        <f t="array" ref="P533">IF(ISNA(MATCH($G533,Magento_products!$E$1:$E$1013,0))=TRUE,INDEX(Special_products!$A$1:$AL$748,MATCH($G533,Special_products!$E$1:$E$748,0),P$1),INDEX(Magento_products!$A$1:$AJ$1013,MATCH($G533,Magento_products!$E$1:$E$1013,0),P$1))</f>
        <v>724.99</v>
      </c>
      <c r="Q533" s="64"/>
      <c r="R533" s="65">
        <f t="shared" si="86"/>
        <v>724.99</v>
      </c>
      <c r="S533" s="66"/>
      <c r="T533" s="66"/>
      <c r="U533" s="66"/>
      <c r="V533" s="66"/>
      <c r="W533" s="66"/>
      <c r="X533" s="66"/>
      <c r="Y533" s="66"/>
      <c r="Z533" s="66"/>
      <c r="AA533" s="66"/>
      <c r="AB533" s="66"/>
      <c r="AC533" s="66"/>
      <c r="AD533" s="66"/>
      <c r="AE533" s="66"/>
      <c r="AF533" s="66"/>
      <c r="AG533" s="66"/>
      <c r="AH533" s="66"/>
      <c r="AI533" s="67"/>
    </row>
    <row r="534" ht="11.25" customHeight="1">
      <c r="A534" s="54" t="s">
        <v>1909</v>
      </c>
      <c r="B534" s="54" t="s">
        <v>576</v>
      </c>
      <c r="C534" s="55" t="s">
        <v>336</v>
      </c>
      <c r="D534" s="54" t="s">
        <v>1910</v>
      </c>
      <c r="E534" s="57"/>
      <c r="F534" s="60"/>
      <c r="G534" s="59">
        <v>251.0</v>
      </c>
      <c r="H534" s="60" t="str">
        <f t="array" ref="H534">IF(G534=0,0,IF(ISNA(MATCH($G534,Magento_products!$E$1:$E$1013,0))=TRUE,INDEX(Special_products!$A$1:$AL$748,MATCH($G534,Special_products!$E$1:$E$748,0),H$1),INDEX(Magento_products!$A$1:$AJ$1013,MATCH($G534,Magento_products!$E$1:$E$1013,0),H$1)))</f>
        <v>BSKGUTSWBR</v>
      </c>
      <c r="I534" s="60" t="str">
        <f t="array" ref="I534">IF(G534=0,D534,IF(ISNA(MATCH($G534,Magento_products!$E$1:$E$1013,0))=TRUE,INDEX(Special_products!$A$1:$AL$748,MATCH($G534,Special_products!$E$1:$E$748,0),I$1),INDEX(Magento_products!$A$1:$AJ$1013,MATCH($G534,Magento_products!$E$1:$E$1013,0),I$1)))</f>
        <v>Guts: Black Swordsman (Regular Bloody Variant)</v>
      </c>
      <c r="J534" s="60" t="str">
        <f t="array" ref="J534">IF(G534=0,0,IF(ISNA(MATCH($G534,Magento_products!$E$1:$E$1013,0))=TRUE,INDEX(Special_products!$A$1:$AL$748,MATCH($G534,Special_products!$E$1:$E$748,0),J$1),INDEX(Magento_products!$A$1:$AJ$1013,MATCH($G534,Magento_products!$E$1:$E$1013,0),J$1)))</f>
        <v>BSGUTS</v>
      </c>
      <c r="K534" s="57" t="str">
        <f t="array" ref="K534">IF(ISNA(MATCH($J534,Group!$B$2:$B$100105,0))=TRUE,0,INDEX(Group!$A$2:$FZ$100105,MATCH($J534,Group!$B$2:$B$100105,0),K$1))</f>
        <v>Guts</v>
      </c>
      <c r="L534" s="60"/>
      <c r="M534" s="61"/>
      <c r="N534" s="62">
        <f t="array" ref="N534">IF(ISNA(MATCH($H534,Magento_products!$B$2:$B$100105,0))=TRUE,0,INDEX(Magento_products!$A$2:$FZ$100105,MATCH($H534,Magento_products!$B$2:$B$100105,0),N$1))</f>
        <v>43196</v>
      </c>
      <c r="O534" s="62"/>
      <c r="P534" s="63">
        <f t="array" ref="P534">IF(ISNA(MATCH($G534,Magento_products!$E$1:$E$1013,0))=TRUE,INDEX(Special_products!$A$1:$AL$748,MATCH($G534,Special_products!$E$1:$E$748,0),P$1),INDEX(Magento_products!$A$1:$AJ$1013,MATCH($G534,Magento_products!$E$1:$E$1013,0),P$1))</f>
        <v>599.99</v>
      </c>
      <c r="Q534" s="64"/>
      <c r="R534" s="65">
        <f t="shared" si="86"/>
        <v>599.99</v>
      </c>
      <c r="S534" s="66"/>
      <c r="T534" s="66"/>
      <c r="U534" s="66"/>
      <c r="V534" s="66"/>
      <c r="W534" s="66"/>
      <c r="X534" s="66"/>
      <c r="Y534" s="66"/>
      <c r="Z534" s="66"/>
      <c r="AA534" s="66"/>
      <c r="AB534" s="66"/>
      <c r="AC534" s="66"/>
      <c r="AD534" s="66"/>
      <c r="AE534" s="66"/>
      <c r="AF534" s="66"/>
      <c r="AG534" s="66"/>
      <c r="AH534" s="66"/>
      <c r="AI534" s="67"/>
    </row>
    <row r="535" ht="11.25" customHeight="1">
      <c r="A535" s="54" t="s">
        <v>1909</v>
      </c>
      <c r="B535" s="54" t="s">
        <v>576</v>
      </c>
      <c r="C535" s="55" t="s">
        <v>336</v>
      </c>
      <c r="D535" s="54" t="s">
        <v>1911</v>
      </c>
      <c r="E535" s="57"/>
      <c r="F535" s="60"/>
      <c r="G535" s="59">
        <v>252.0</v>
      </c>
      <c r="H535" s="60" t="str">
        <f t="array" ref="H535">IF(G535=0,0,IF(ISNA(MATCH($G535,Magento_products!$E$1:$E$1013,0))=TRUE,INDEX(Special_products!$A$1:$AL$748,MATCH($G535,Special_products!$E$1:$E$748,0),H$1),INDEX(Magento_products!$A$1:$AJ$1013,MATCH($G535,Magento_products!$E$1:$E$1013,0),H$1)))</f>
        <v>BSKGUTSWBX</v>
      </c>
      <c r="I535" s="60" t="str">
        <f t="array" ref="I535">IF(G535=0,D535,IF(ISNA(MATCH($G535,Magento_products!$E$1:$E$1013,0))=TRUE,INDEX(Special_products!$A$1:$AL$748,MATCH($G535,Special_products!$E$1:$E$748,0),I$1),INDEX(Magento_products!$A$1:$AJ$1013,MATCH($G535,Magento_products!$E$1:$E$1013,0),I$1)))</f>
        <v>Guts: Black Swordsman (Exclusive Bloody Variant)</v>
      </c>
      <c r="J535" s="60" t="str">
        <f t="array" ref="J535">IF(G535=0,0,IF(ISNA(MATCH($G535,Magento_products!$E$1:$E$1013,0))=TRUE,INDEX(Special_products!$A$1:$AL$748,MATCH($G535,Special_products!$E$1:$E$748,0),J$1),INDEX(Magento_products!$A$1:$AJ$1013,MATCH($G535,Magento_products!$E$1:$E$1013,0),J$1)))</f>
        <v>BSGUTS</v>
      </c>
      <c r="K535" s="57" t="str">
        <f t="array" ref="K535">IF(ISNA(MATCH($J535,Group!$B$2:$B$100105,0))=TRUE,0,INDEX(Group!$A$2:$FZ$100105,MATCH($J535,Group!$B$2:$B$100105,0),K$1))</f>
        <v>Guts</v>
      </c>
      <c r="L535" s="60"/>
      <c r="M535" s="61"/>
      <c r="N535" s="62">
        <f t="array" ref="N535">IF(ISNA(MATCH($H535,Magento_products!$B$2:$B$100105,0))=TRUE,0,INDEX(Magento_products!$A$2:$FZ$100105,MATCH($H535,Magento_products!$B$2:$B$100105,0),N$1))</f>
        <v>43196</v>
      </c>
      <c r="O535" s="62"/>
      <c r="P535" s="63">
        <f t="array" ref="P535">IF(ISNA(MATCH($G535,Magento_products!$E$1:$E$1013,0))=TRUE,INDEX(Special_products!$A$1:$AL$748,MATCH($G535,Special_products!$E$1:$E$748,0),P$1),INDEX(Magento_products!$A$1:$AJ$1013,MATCH($G535,Magento_products!$E$1:$E$1013,0),P$1))</f>
        <v>724.99</v>
      </c>
      <c r="Q535" s="64"/>
      <c r="R535" s="65">
        <f t="shared" si="86"/>
        <v>724.99</v>
      </c>
      <c r="S535" s="66"/>
      <c r="T535" s="66"/>
      <c r="U535" s="66"/>
      <c r="V535" s="66"/>
      <c r="W535" s="66"/>
      <c r="X535" s="66"/>
      <c r="Y535" s="66"/>
      <c r="Z535" s="66"/>
      <c r="AA535" s="66"/>
      <c r="AB535" s="66"/>
      <c r="AC535" s="66"/>
      <c r="AD535" s="66"/>
      <c r="AE535" s="66"/>
      <c r="AF535" s="66"/>
      <c r="AG535" s="66"/>
      <c r="AH535" s="66"/>
      <c r="AI535" s="67"/>
    </row>
    <row r="536" ht="11.25" customHeight="1">
      <c r="A536" s="54"/>
      <c r="B536" s="54"/>
      <c r="C536" s="55"/>
      <c r="D536" s="54"/>
      <c r="E536" s="57"/>
      <c r="F536" s="60"/>
      <c r="G536" s="59"/>
      <c r="H536" s="60"/>
      <c r="I536" s="60"/>
      <c r="J536" s="60"/>
      <c r="K536" s="57"/>
      <c r="L536" s="60"/>
      <c r="M536" s="61"/>
      <c r="N536" s="62"/>
      <c r="O536" s="62"/>
      <c r="P536" s="63"/>
      <c r="Q536" s="64"/>
      <c r="R536" s="65"/>
      <c r="S536" s="66"/>
      <c r="T536" s="66"/>
      <c r="U536" s="66"/>
      <c r="V536" s="66"/>
      <c r="W536" s="66"/>
      <c r="X536" s="66"/>
      <c r="Y536" s="66"/>
      <c r="Z536" s="66"/>
      <c r="AA536" s="66"/>
      <c r="AB536" s="66"/>
      <c r="AC536" s="66"/>
      <c r="AD536" s="66"/>
      <c r="AE536" s="66"/>
      <c r="AF536" s="66"/>
      <c r="AG536" s="66"/>
      <c r="AH536" s="66"/>
      <c r="AI536" s="67"/>
    </row>
    <row r="537" ht="11.25" customHeight="1">
      <c r="A537" s="54" t="s">
        <v>1909</v>
      </c>
      <c r="B537" s="54" t="s">
        <v>576</v>
      </c>
      <c r="C537" s="55" t="s">
        <v>336</v>
      </c>
      <c r="D537" s="54" t="s">
        <v>1911</v>
      </c>
      <c r="E537" s="57"/>
      <c r="F537" s="60"/>
      <c r="G537" s="59">
        <v>442.0</v>
      </c>
      <c r="H537" s="60" t="str">
        <f t="array" ref="H537">IF(G537=0,0,IF(ISNA(MATCH($G537,Magento_products!$E$1:$E$1013,0))=TRUE,INDEX(Special_products!$A$1:$AL$748,MATCH($G537,Special_products!$E$1:$E$748,0),H$1),INDEX(Magento_products!$A$1:$AJ$1013,MATCH($G537,Magento_products!$E$1:$E$1013,0),H$1)))</f>
        <v>BKSKDEC</v>
      </c>
      <c r="I537" s="60" t="str">
        <f t="array" ref="I537">IF(G537=0,D537,IF(ISNA(MATCH($G537,Magento_products!$E$1:$E$1013,0))=TRUE,INDEX(Special_products!$A$1:$AL$748,MATCH($G537,Special_products!$E$1:$E$748,0),I$1),INDEX(Magento_products!$A$1:$AJ$1013,MATCH($G537,Magento_products!$E$1:$E$1013,0),I$1)))</f>
        <v>Berserk - Skull Knight (Definitive Combo Edition)</v>
      </c>
      <c r="J537" s="60" t="str">
        <f t="array" ref="J537">IF(G537=0,0,IF(ISNA(MATCH($G537,Magento_products!$E$1:$E$1013,0))=TRUE,INDEX(Special_products!$A$1:$AL$748,MATCH($G537,Special_products!$E$1:$E$748,0),J$1),INDEX(Magento_products!$A$1:$AJ$1013,MATCH($G537,Magento_products!$E$1:$E$1013,0),J$1)))</f>
        <v>BSSKULL</v>
      </c>
      <c r="K537" s="57" t="str">
        <f t="array" ref="K537">IF(ISNA(MATCH($J537,Group!$B$2:$B$100105,0))=TRUE,0,INDEX(Group!$A$2:$FZ$100105,MATCH($J537,Group!$B$2:$B$100105,0),K$1))</f>
        <v>Skull Knight</v>
      </c>
      <c r="L537" s="60"/>
      <c r="M537" s="61"/>
      <c r="N537" s="62">
        <f t="array" ref="N537">IF(ISNA(MATCH($H537,Magento_products!$B$2:$B$100105,0))=TRUE,0,INDEX(Magento_products!$A$2:$FZ$100105,MATCH($H537,Magento_products!$B$2:$B$100105,0),N$1))</f>
        <v>43917</v>
      </c>
      <c r="O537" s="62"/>
      <c r="P537" s="63">
        <f t="array" ref="P537">IF(ISNA(MATCH($G537,Magento_products!$E$1:$E$1013,0))=TRUE,INDEX(Special_products!$A$1:$AL$748,MATCH($G537,Special_products!$E$1:$E$748,0),P$1),INDEX(Magento_products!$A$1:$AJ$1013,MATCH($G537,Magento_products!$E$1:$E$1013,0),P$1))</f>
        <v>1499.99</v>
      </c>
      <c r="Q537" s="64"/>
      <c r="R537" s="65">
        <f t="shared" ref="R537:R544" si="87">IF(P537&gt;0,P537,Q537)</f>
        <v>1499.99</v>
      </c>
      <c r="S537" s="66"/>
      <c r="T537" s="66"/>
      <c r="U537" s="66"/>
      <c r="V537" s="66"/>
      <c r="W537" s="66"/>
      <c r="X537" s="66"/>
      <c r="Y537" s="66"/>
      <c r="Z537" s="66"/>
      <c r="AA537" s="66"/>
      <c r="AB537" s="66"/>
      <c r="AC537" s="66"/>
      <c r="AD537" s="66"/>
      <c r="AE537" s="66"/>
      <c r="AF537" s="66"/>
      <c r="AG537" s="66"/>
      <c r="AH537" s="66"/>
      <c r="AI537" s="67"/>
    </row>
    <row r="538" ht="11.25" customHeight="1">
      <c r="A538" s="54" t="s">
        <v>1909</v>
      </c>
      <c r="B538" s="54" t="s">
        <v>576</v>
      </c>
      <c r="C538" s="55" t="s">
        <v>336</v>
      </c>
      <c r="D538" s="54" t="s">
        <v>1911</v>
      </c>
      <c r="E538" s="57"/>
      <c r="F538" s="60"/>
      <c r="G538" s="59">
        <v>441.0</v>
      </c>
      <c r="H538" s="60" t="str">
        <f t="array" ref="H538">IF(G538=0,0,IF(ISNA(MATCH($G538,Magento_products!$E$1:$E$1013,0))=TRUE,INDEX(Special_products!$A$1:$AL$748,MATCH($G538,Special_products!$E$1:$E$748,0),H$1),INDEX(Magento_products!$A$1:$AJ$1013,MATCH($G538,Magento_products!$E$1:$E$1013,0),H$1)))</f>
        <v>BKSKEXC</v>
      </c>
      <c r="I538" s="60" t="str">
        <f t="array" ref="I538">IF(G538=0,D538,IF(ISNA(MATCH($G538,Magento_products!$E$1:$E$1013,0))=TRUE,INDEX(Special_products!$A$1:$AL$748,MATCH($G538,Special_products!$E$1:$E$748,0),I$1),INDEX(Magento_products!$A$1:$AJ$1013,MATCH($G538,Magento_products!$E$1:$E$1013,0),I$1)))</f>
        <v>Berserk - Skull Knight (Exclusive Combo Edition)</v>
      </c>
      <c r="J538" s="60" t="str">
        <f t="array" ref="J538">IF(G538=0,0,IF(ISNA(MATCH($G538,Magento_products!$E$1:$E$1013,0))=TRUE,INDEX(Special_products!$A$1:$AL$748,MATCH($G538,Special_products!$E$1:$E$748,0),J$1),INDEX(Magento_products!$A$1:$AJ$1013,MATCH($G538,Magento_products!$E$1:$E$1013,0),J$1)))</f>
        <v>BSSKULL</v>
      </c>
      <c r="K538" s="57" t="str">
        <f t="array" ref="K538">IF(ISNA(MATCH($J538,Group!$B$2:$B$100105,0))=TRUE,0,INDEX(Group!$A$2:$FZ$100105,MATCH($J538,Group!$B$2:$B$100105,0),K$1))</f>
        <v>Skull Knight</v>
      </c>
      <c r="L538" s="60"/>
      <c r="M538" s="61"/>
      <c r="N538" s="62">
        <f t="array" ref="N538">IF(ISNA(MATCH($H538,Magento_products!$B$2:$B$100105,0))=TRUE,0,INDEX(Magento_products!$A$2:$FZ$100105,MATCH($H538,Magento_products!$B$2:$B$100105,0),N$1))</f>
        <v>43917</v>
      </c>
      <c r="O538" s="62"/>
      <c r="P538" s="63">
        <f t="array" ref="P538">IF(ISNA(MATCH($G538,Magento_products!$E$1:$E$1013,0))=TRUE,INDEX(Special_products!$A$1:$AL$748,MATCH($G538,Special_products!$E$1:$E$748,0),P$1),INDEX(Magento_products!$A$1:$AJ$1013,MATCH($G538,Magento_products!$E$1:$E$1013,0),P$1))</f>
        <v>1224.99</v>
      </c>
      <c r="Q538" s="64"/>
      <c r="R538" s="65">
        <f t="shared" si="87"/>
        <v>1224.99</v>
      </c>
      <c r="S538" s="66"/>
      <c r="T538" s="66"/>
      <c r="U538" s="66"/>
      <c r="V538" s="66"/>
      <c r="W538" s="66"/>
      <c r="X538" s="66"/>
      <c r="Y538" s="66"/>
      <c r="Z538" s="66"/>
      <c r="AA538" s="66"/>
      <c r="AB538" s="66"/>
      <c r="AC538" s="66"/>
      <c r="AD538" s="66"/>
      <c r="AE538" s="66"/>
      <c r="AF538" s="66"/>
      <c r="AG538" s="66"/>
      <c r="AH538" s="66"/>
      <c r="AI538" s="67"/>
    </row>
    <row r="539" ht="11.25" customHeight="1">
      <c r="A539" s="54" t="s">
        <v>1909</v>
      </c>
      <c r="B539" s="54" t="s">
        <v>576</v>
      </c>
      <c r="C539" s="55" t="s">
        <v>336</v>
      </c>
      <c r="D539" s="54" t="s">
        <v>1911</v>
      </c>
      <c r="E539" s="57"/>
      <c r="F539" s="60"/>
      <c r="G539" s="59">
        <v>440.0</v>
      </c>
      <c r="H539" s="60" t="str">
        <f t="array" ref="H539">IF(G539=0,0,IF(ISNA(MATCH($G539,Magento_products!$E$1:$E$1013,0))=TRUE,INDEX(Special_products!$A$1:$AL$748,MATCH($G539,Special_products!$E$1:$E$748,0),H$1),INDEX(Magento_products!$A$1:$AJ$1013,MATCH($G539,Magento_products!$E$1:$E$1013,0),H$1)))</f>
        <v>BKSKWDE</v>
      </c>
      <c r="I539" s="60" t="str">
        <f t="array" ref="I539">IF(G539=0,D539,IF(ISNA(MATCH($G539,Magento_products!$E$1:$E$1013,0))=TRUE,INDEX(Special_products!$A$1:$AL$748,MATCH($G539,Special_products!$E$1:$E$748,0),I$1),INDEX(Magento_products!$A$1:$AJ$1013,MATCH($G539,Magento_products!$E$1:$E$1013,0),I$1)))</f>
        <v>Berserk - Skull Knight (Definitive White Bone Variant)</v>
      </c>
      <c r="J539" s="60" t="str">
        <f t="array" ref="J539">IF(G539=0,0,IF(ISNA(MATCH($G539,Magento_products!$E$1:$E$1013,0))=TRUE,INDEX(Special_products!$A$1:$AL$748,MATCH($G539,Special_products!$E$1:$E$748,0),J$1),INDEX(Magento_products!$A$1:$AJ$1013,MATCH($G539,Magento_products!$E$1:$E$1013,0),J$1)))</f>
        <v>BSSKULL</v>
      </c>
      <c r="K539" s="57" t="str">
        <f t="array" ref="K539">IF(ISNA(MATCH($J539,Group!$B$2:$B$100105,0))=TRUE,0,INDEX(Group!$A$2:$FZ$100105,MATCH($J539,Group!$B$2:$B$100105,0),K$1))</f>
        <v>Skull Knight</v>
      </c>
      <c r="L539" s="60"/>
      <c r="M539" s="61"/>
      <c r="N539" s="62">
        <f t="array" ref="N539">IF(ISNA(MATCH($H539,Magento_products!$B$2:$B$100105,0))=TRUE,0,INDEX(Magento_products!$A$2:$FZ$100105,MATCH($H539,Magento_products!$B$2:$B$100105,0),N$1))</f>
        <v>43917</v>
      </c>
      <c r="O539" s="62"/>
      <c r="P539" s="63">
        <f t="array" ref="P539">IF(ISNA(MATCH($G539,Magento_products!$E$1:$E$1013,0))=TRUE,INDEX(Special_products!$A$1:$AL$748,MATCH($G539,Special_products!$E$1:$E$748,0),P$1),INDEX(Magento_products!$A$1:$AJ$1013,MATCH($G539,Magento_products!$E$1:$E$1013,0),P$1))</f>
        <v>799.99</v>
      </c>
      <c r="Q539" s="64"/>
      <c r="R539" s="65">
        <f t="shared" si="87"/>
        <v>799.99</v>
      </c>
      <c r="S539" s="66"/>
      <c r="T539" s="66"/>
      <c r="U539" s="66"/>
      <c r="V539" s="66"/>
      <c r="W539" s="66"/>
      <c r="X539" s="66"/>
      <c r="Y539" s="66"/>
      <c r="Z539" s="66"/>
      <c r="AA539" s="66"/>
      <c r="AB539" s="66"/>
      <c r="AC539" s="66"/>
      <c r="AD539" s="66"/>
      <c r="AE539" s="66"/>
      <c r="AF539" s="66"/>
      <c r="AG539" s="66"/>
      <c r="AH539" s="66"/>
      <c r="AI539" s="67"/>
    </row>
    <row r="540" ht="11.25" customHeight="1">
      <c r="A540" s="54" t="s">
        <v>1909</v>
      </c>
      <c r="B540" s="54" t="s">
        <v>576</v>
      </c>
      <c r="C540" s="55" t="s">
        <v>336</v>
      </c>
      <c r="D540" s="54" t="s">
        <v>1911</v>
      </c>
      <c r="E540" s="57"/>
      <c r="F540" s="60"/>
      <c r="G540" s="59">
        <v>439.0</v>
      </c>
      <c r="H540" s="60" t="str">
        <f t="array" ref="H540">IF(G540=0,0,IF(ISNA(MATCH($G540,Magento_products!$E$1:$E$1013,0))=TRUE,INDEX(Special_products!$A$1:$AL$748,MATCH($G540,Special_products!$E$1:$E$748,0),H$1),INDEX(Magento_products!$A$1:$AJ$1013,MATCH($G540,Magento_products!$E$1:$E$1013,0),H$1)))</f>
        <v>BKSKWEX</v>
      </c>
      <c r="I540" s="60" t="str">
        <f t="array" ref="I540">IF(G540=0,D540,IF(ISNA(MATCH($G540,Magento_products!$E$1:$E$1013,0))=TRUE,INDEX(Special_products!$A$1:$AL$748,MATCH($G540,Special_products!$E$1:$E$748,0),I$1),INDEX(Magento_products!$A$1:$AJ$1013,MATCH($G540,Magento_products!$E$1:$E$1013,0),I$1)))</f>
        <v>Berserk - Skull Knight (Exclusive White Bone Variant)</v>
      </c>
      <c r="J540" s="60" t="str">
        <f t="array" ref="J540">IF(G540=0,0,IF(ISNA(MATCH($G540,Magento_products!$E$1:$E$1013,0))=TRUE,INDEX(Special_products!$A$1:$AL$748,MATCH($G540,Special_products!$E$1:$E$748,0),J$1),INDEX(Magento_products!$A$1:$AJ$1013,MATCH($G540,Magento_products!$E$1:$E$1013,0),J$1)))</f>
        <v>BSSKULL</v>
      </c>
      <c r="K540" s="57" t="str">
        <f t="array" ref="K540">IF(ISNA(MATCH($J540,Group!$B$2:$B$100105,0))=TRUE,0,INDEX(Group!$A$2:$FZ$100105,MATCH($J540,Group!$B$2:$B$100105,0),K$1))</f>
        <v>Skull Knight</v>
      </c>
      <c r="L540" s="60"/>
      <c r="M540" s="61"/>
      <c r="N540" s="62">
        <f t="array" ref="N540">IF(ISNA(MATCH($H540,Magento_products!$B$2:$B$100105,0))=TRUE,0,INDEX(Magento_products!$A$2:$FZ$100105,MATCH($H540,Magento_products!$B$2:$B$100105,0),N$1))</f>
        <v>43917</v>
      </c>
      <c r="O540" s="62"/>
      <c r="P540" s="63">
        <f t="array" ref="P540">IF(ISNA(MATCH($G540,Magento_products!$E$1:$E$1013,0))=TRUE,INDEX(Special_products!$A$1:$AL$748,MATCH($G540,Special_products!$E$1:$E$748,0),P$1),INDEX(Magento_products!$A$1:$AJ$1013,MATCH($G540,Magento_products!$E$1:$E$1013,0),P$1))</f>
        <v>649.99</v>
      </c>
      <c r="Q540" s="64"/>
      <c r="R540" s="65">
        <f t="shared" si="87"/>
        <v>649.99</v>
      </c>
      <c r="S540" s="66"/>
      <c r="T540" s="66"/>
      <c r="U540" s="66"/>
      <c r="V540" s="66"/>
      <c r="W540" s="66"/>
      <c r="X540" s="66"/>
      <c r="Y540" s="66"/>
      <c r="Z540" s="66"/>
      <c r="AA540" s="66"/>
      <c r="AB540" s="66"/>
      <c r="AC540" s="66"/>
      <c r="AD540" s="66"/>
      <c r="AE540" s="66"/>
      <c r="AF540" s="66"/>
      <c r="AG540" s="66"/>
      <c r="AH540" s="66"/>
      <c r="AI540" s="67"/>
    </row>
    <row r="541" ht="11.25" customHeight="1">
      <c r="A541" s="54" t="s">
        <v>1909</v>
      </c>
      <c r="B541" s="54" t="s">
        <v>576</v>
      </c>
      <c r="C541" s="55" t="s">
        <v>336</v>
      </c>
      <c r="D541" s="54" t="s">
        <v>1911</v>
      </c>
      <c r="E541" s="57"/>
      <c r="F541" s="60"/>
      <c r="G541" s="59">
        <v>438.0</v>
      </c>
      <c r="H541" s="60" t="str">
        <f t="array" ref="H541">IF(G541=0,0,IF(ISNA(MATCH($G541,Magento_products!$E$1:$E$1013,0))=TRUE,INDEX(Special_products!$A$1:$AL$748,MATCH($G541,Special_products!$E$1:$E$748,0),H$1),INDEX(Magento_products!$A$1:$AJ$1013,MATCH($G541,Magento_products!$E$1:$E$1013,0),H$1)))</f>
        <v>BKSKWST</v>
      </c>
      <c r="I541" s="60" t="str">
        <f t="array" ref="I541">IF(G541=0,D541,IF(ISNA(MATCH($G541,Magento_products!$E$1:$E$1013,0))=TRUE,INDEX(Special_products!$A$1:$AL$748,MATCH($G541,Special_products!$E$1:$E$748,0),I$1),INDEX(Magento_products!$A$1:$AJ$1013,MATCH($G541,Magento_products!$E$1:$E$1013,0),I$1)))</f>
        <v>Berserk - Skull Knight (Standard White Bone Variant)</v>
      </c>
      <c r="J541" s="60" t="str">
        <f t="array" ref="J541">IF(G541=0,0,IF(ISNA(MATCH($G541,Magento_products!$E$1:$E$1013,0))=TRUE,INDEX(Special_products!$A$1:$AL$748,MATCH($G541,Special_products!$E$1:$E$748,0),J$1),INDEX(Magento_products!$A$1:$AJ$1013,MATCH($G541,Magento_products!$E$1:$E$1013,0),J$1)))</f>
        <v>BSSKULL</v>
      </c>
      <c r="K541" s="57" t="str">
        <f t="array" ref="K541">IF(ISNA(MATCH($J541,Group!$B$2:$B$100105,0))=TRUE,0,INDEX(Group!$A$2:$FZ$100105,MATCH($J541,Group!$B$2:$B$100105,0),K$1))</f>
        <v>Skull Knight</v>
      </c>
      <c r="L541" s="60"/>
      <c r="M541" s="61"/>
      <c r="N541" s="62">
        <f t="array" ref="N541">IF(ISNA(MATCH($H541,Magento_products!$B$2:$B$100105,0))=TRUE,0,INDEX(Magento_products!$A$2:$FZ$100105,MATCH($H541,Magento_products!$B$2:$B$100105,0),N$1))</f>
        <v>43917</v>
      </c>
      <c r="O541" s="62"/>
      <c r="P541" s="63">
        <f t="array" ref="P541">IF(ISNA(MATCH($G541,Magento_products!$E$1:$E$1013,0))=TRUE,INDEX(Special_products!$A$1:$AL$748,MATCH($G541,Special_products!$E$1:$E$748,0),P$1),INDEX(Magento_products!$A$1:$AJ$1013,MATCH($G541,Magento_products!$E$1:$E$1013,0),P$1))</f>
        <v>649.99</v>
      </c>
      <c r="Q541" s="64"/>
      <c r="R541" s="65">
        <f t="shared" si="87"/>
        <v>649.99</v>
      </c>
      <c r="S541" s="66"/>
      <c r="T541" s="66"/>
      <c r="U541" s="66"/>
      <c r="V541" s="66"/>
      <c r="W541" s="66"/>
      <c r="X541" s="66"/>
      <c r="Y541" s="66"/>
      <c r="Z541" s="66"/>
      <c r="AA541" s="66"/>
      <c r="AB541" s="66"/>
      <c r="AC541" s="66"/>
      <c r="AD541" s="66"/>
      <c r="AE541" s="66"/>
      <c r="AF541" s="66"/>
      <c r="AG541" s="66"/>
      <c r="AH541" s="66"/>
      <c r="AI541" s="67"/>
    </row>
    <row r="542" ht="11.25" customHeight="1">
      <c r="A542" s="54" t="s">
        <v>1909</v>
      </c>
      <c r="B542" s="54" t="s">
        <v>576</v>
      </c>
      <c r="C542" s="55" t="s">
        <v>336</v>
      </c>
      <c r="D542" s="54" t="s">
        <v>1911</v>
      </c>
      <c r="E542" s="57"/>
      <c r="F542" s="60"/>
      <c r="G542" s="59">
        <v>437.0</v>
      </c>
      <c r="H542" s="60" t="str">
        <f t="array" ref="H542">IF(G542=0,0,IF(ISNA(MATCH($G542,Magento_products!$E$1:$E$1013,0))=TRUE,INDEX(Special_products!$A$1:$AL$748,MATCH($G542,Special_products!$E$1:$E$748,0),H$1),INDEX(Magento_products!$A$1:$AJ$1013,MATCH($G542,Magento_products!$E$1:$E$1013,0),H$1)))</f>
        <v>BKSKSDE</v>
      </c>
      <c r="I542" s="60" t="str">
        <f t="array" ref="I542">IF(G542=0,D542,IF(ISNA(MATCH($G542,Magento_products!$E$1:$E$1013,0))=TRUE,INDEX(Special_products!$A$1:$AL$748,MATCH($G542,Special_products!$E$1:$E$748,0),I$1),INDEX(Magento_products!$A$1:$AJ$1013,MATCH($G542,Magento_products!$E$1:$E$1013,0),I$1)))</f>
        <v>Berserk - Skull Knight (Definitive Edition)</v>
      </c>
      <c r="J542" s="60" t="str">
        <f t="array" ref="J542">IF(G542=0,0,IF(ISNA(MATCH($G542,Magento_products!$E$1:$E$1013,0))=TRUE,INDEX(Special_products!$A$1:$AL$748,MATCH($G542,Special_products!$E$1:$E$748,0),J$1),INDEX(Magento_products!$A$1:$AJ$1013,MATCH($G542,Magento_products!$E$1:$E$1013,0),J$1)))</f>
        <v>BSSKULL</v>
      </c>
      <c r="K542" s="57" t="str">
        <f t="array" ref="K542">IF(ISNA(MATCH($J542,Group!$B$2:$B$100105,0))=TRUE,0,INDEX(Group!$A$2:$FZ$100105,MATCH($J542,Group!$B$2:$B$100105,0),K$1))</f>
        <v>Skull Knight</v>
      </c>
      <c r="L542" s="60"/>
      <c r="M542" s="61"/>
      <c r="N542" s="62">
        <f t="array" ref="N542">IF(ISNA(MATCH($H542,Magento_products!$B$2:$B$100105,0))=TRUE,0,INDEX(Magento_products!$A$2:$FZ$100105,MATCH($H542,Magento_products!$B$2:$B$100105,0),N$1))</f>
        <v>43917</v>
      </c>
      <c r="O542" s="62"/>
      <c r="P542" s="63">
        <f t="array" ref="P542">IF(ISNA(MATCH($G542,Magento_products!$E$1:$E$1013,0))=TRUE,INDEX(Special_products!$A$1:$AL$748,MATCH($G542,Special_products!$E$1:$E$748,0),P$1),INDEX(Magento_products!$A$1:$AJ$1013,MATCH($G542,Magento_products!$E$1:$E$1013,0),P$1))</f>
        <v>799.99</v>
      </c>
      <c r="Q542" s="64"/>
      <c r="R542" s="65">
        <f t="shared" si="87"/>
        <v>799.99</v>
      </c>
      <c r="S542" s="66"/>
      <c r="T542" s="66"/>
      <c r="U542" s="66"/>
      <c r="V542" s="66"/>
      <c r="W542" s="66"/>
      <c r="X542" s="66"/>
      <c r="Y542" s="66"/>
      <c r="Z542" s="66"/>
      <c r="AA542" s="66"/>
      <c r="AB542" s="66"/>
      <c r="AC542" s="66"/>
      <c r="AD542" s="66"/>
      <c r="AE542" s="66"/>
      <c r="AF542" s="66"/>
      <c r="AG542" s="66"/>
      <c r="AH542" s="66"/>
      <c r="AI542" s="67"/>
    </row>
    <row r="543" ht="11.25" customHeight="1">
      <c r="A543" s="54" t="s">
        <v>1909</v>
      </c>
      <c r="B543" s="54" t="s">
        <v>576</v>
      </c>
      <c r="C543" s="55" t="s">
        <v>336</v>
      </c>
      <c r="D543" s="54" t="s">
        <v>1911</v>
      </c>
      <c r="E543" s="57"/>
      <c r="F543" s="60"/>
      <c r="G543" s="59">
        <v>436.0</v>
      </c>
      <c r="H543" s="60" t="str">
        <f t="array" ref="H543">IF(G543=0,0,IF(ISNA(MATCH($G543,Magento_products!$E$1:$E$1013,0))=TRUE,INDEX(Special_products!$A$1:$AL$748,MATCH($G543,Special_products!$E$1:$E$748,0),H$1),INDEX(Magento_products!$A$1:$AJ$1013,MATCH($G543,Magento_products!$E$1:$E$1013,0),H$1)))</f>
        <v>BKSKSEX</v>
      </c>
      <c r="I543" s="60" t="str">
        <f t="array" ref="I543">IF(G543=0,D543,IF(ISNA(MATCH($G543,Magento_products!$E$1:$E$1013,0))=TRUE,INDEX(Special_products!$A$1:$AL$748,MATCH($G543,Special_products!$E$1:$E$748,0),I$1),INDEX(Magento_products!$A$1:$AJ$1013,MATCH($G543,Magento_products!$E$1:$E$1013,0),I$1)))</f>
        <v>Berserk - Skull Knight (Exclusive Edition)</v>
      </c>
      <c r="J543" s="60" t="str">
        <f t="array" ref="J543">IF(G543=0,0,IF(ISNA(MATCH($G543,Magento_products!$E$1:$E$1013,0))=TRUE,INDEX(Special_products!$A$1:$AL$748,MATCH($G543,Special_products!$E$1:$E$748,0),J$1),INDEX(Magento_products!$A$1:$AJ$1013,MATCH($G543,Magento_products!$E$1:$E$1013,0),J$1)))</f>
        <v>BSSKULL</v>
      </c>
      <c r="K543" s="57" t="str">
        <f t="array" ref="K543">IF(ISNA(MATCH($J543,Group!$B$2:$B$100105,0))=TRUE,0,INDEX(Group!$A$2:$FZ$100105,MATCH($J543,Group!$B$2:$B$100105,0),K$1))</f>
        <v>Skull Knight</v>
      </c>
      <c r="L543" s="60"/>
      <c r="M543" s="61"/>
      <c r="N543" s="62">
        <f t="array" ref="N543">IF(ISNA(MATCH($H543,Magento_products!$B$2:$B$100105,0))=TRUE,0,INDEX(Magento_products!$A$2:$FZ$100105,MATCH($H543,Magento_products!$B$2:$B$100105,0),N$1))</f>
        <v>43917</v>
      </c>
      <c r="O543" s="62"/>
      <c r="P543" s="63">
        <f t="array" ref="P543">IF(ISNA(MATCH($G543,Magento_products!$E$1:$E$1013,0))=TRUE,INDEX(Special_products!$A$1:$AL$748,MATCH($G543,Special_products!$E$1:$E$748,0),P$1),INDEX(Magento_products!$A$1:$AJ$1013,MATCH($G543,Magento_products!$E$1:$E$1013,0),P$1))</f>
        <v>649.99</v>
      </c>
      <c r="Q543" s="64"/>
      <c r="R543" s="65">
        <f t="shared" si="87"/>
        <v>649.99</v>
      </c>
      <c r="S543" s="66"/>
      <c r="T543" s="66"/>
      <c r="U543" s="66"/>
      <c r="V543" s="66"/>
      <c r="W543" s="66"/>
      <c r="X543" s="66"/>
      <c r="Y543" s="66"/>
      <c r="Z543" s="66"/>
      <c r="AA543" s="66"/>
      <c r="AB543" s="66"/>
      <c r="AC543" s="66"/>
      <c r="AD543" s="66"/>
      <c r="AE543" s="66"/>
      <c r="AF543" s="66"/>
      <c r="AG543" s="66"/>
      <c r="AH543" s="66"/>
      <c r="AI543" s="67"/>
    </row>
    <row r="544" ht="11.25" customHeight="1">
      <c r="A544" s="54" t="s">
        <v>1909</v>
      </c>
      <c r="B544" s="54" t="s">
        <v>576</v>
      </c>
      <c r="C544" s="55" t="s">
        <v>336</v>
      </c>
      <c r="D544" s="54" t="s">
        <v>1911</v>
      </c>
      <c r="E544" s="57"/>
      <c r="F544" s="60"/>
      <c r="G544" s="59">
        <v>435.0</v>
      </c>
      <c r="H544" s="60" t="str">
        <f t="array" ref="H544">IF(G544=0,0,IF(ISNA(MATCH($G544,Magento_products!$E$1:$E$1013,0))=TRUE,INDEX(Special_products!$A$1:$AL$748,MATCH($G544,Special_products!$E$1:$E$748,0),H$1),INDEX(Magento_products!$A$1:$AJ$1013,MATCH($G544,Magento_products!$E$1:$E$1013,0),H$1)))</f>
        <v>BKSKSST</v>
      </c>
      <c r="I544" s="60" t="str">
        <f t="array" ref="I544">IF(G544=0,D544,IF(ISNA(MATCH($G544,Magento_products!$E$1:$E$1013,0))=TRUE,INDEX(Special_products!$A$1:$AL$748,MATCH($G544,Special_products!$E$1:$E$748,0),I$1),INDEX(Magento_products!$A$1:$AJ$1013,MATCH($G544,Magento_products!$E$1:$E$1013,0),I$1)))</f>
        <v>Berserk - Skull Knight (Standard Edition)</v>
      </c>
      <c r="J544" s="60" t="str">
        <f t="array" ref="J544">IF(G544=0,0,IF(ISNA(MATCH($G544,Magento_products!$E$1:$E$1013,0))=TRUE,INDEX(Special_products!$A$1:$AL$748,MATCH($G544,Special_products!$E$1:$E$748,0),J$1),INDEX(Magento_products!$A$1:$AJ$1013,MATCH($G544,Magento_products!$E$1:$E$1013,0),J$1)))</f>
        <v>BSSKULL</v>
      </c>
      <c r="K544" s="57" t="str">
        <f t="array" ref="K544">IF(ISNA(MATCH($J544,Group!$B$2:$B$100105,0))=TRUE,0,INDEX(Group!$A$2:$FZ$100105,MATCH($J544,Group!$B$2:$B$100105,0),K$1))</f>
        <v>Skull Knight</v>
      </c>
      <c r="L544" s="60"/>
      <c r="M544" s="61"/>
      <c r="N544" s="62">
        <f t="array" ref="N544">IF(ISNA(MATCH($H544,Magento_products!$B$2:$B$100105,0))=TRUE,0,INDEX(Magento_products!$A$2:$FZ$100105,MATCH($H544,Magento_products!$B$2:$B$100105,0),N$1))</f>
        <v>43917</v>
      </c>
      <c r="O544" s="62"/>
      <c r="P544" s="63">
        <f t="array" ref="P544">IF(ISNA(MATCH($G544,Magento_products!$E$1:$E$1013,0))=TRUE,INDEX(Special_products!$A$1:$AL$748,MATCH($G544,Special_products!$E$1:$E$748,0),P$1),INDEX(Magento_products!$A$1:$AJ$1013,MATCH($G544,Magento_products!$E$1:$E$1013,0),P$1))</f>
        <v>649.99</v>
      </c>
      <c r="Q544" s="64"/>
      <c r="R544" s="65">
        <f t="shared" si="87"/>
        <v>649.99</v>
      </c>
      <c r="S544" s="66"/>
      <c r="T544" s="66"/>
      <c r="U544" s="66"/>
      <c r="V544" s="66"/>
      <c r="W544" s="66"/>
      <c r="X544" s="66"/>
      <c r="Y544" s="66"/>
      <c r="Z544" s="66"/>
      <c r="AA544" s="66"/>
      <c r="AB544" s="66"/>
      <c r="AC544" s="66"/>
      <c r="AD544" s="66"/>
      <c r="AE544" s="66"/>
      <c r="AF544" s="66"/>
      <c r="AG544" s="66"/>
      <c r="AH544" s="66"/>
      <c r="AI544" s="67"/>
    </row>
    <row r="545" ht="11.25" customHeight="1">
      <c r="A545" s="54"/>
      <c r="B545" s="54"/>
      <c r="C545" s="55"/>
      <c r="D545" s="54"/>
      <c r="E545" s="57"/>
      <c r="F545" s="60"/>
      <c r="G545" s="59"/>
      <c r="H545" s="60"/>
      <c r="I545" s="60"/>
      <c r="J545" s="60"/>
      <c r="K545" s="57"/>
      <c r="L545" s="60"/>
      <c r="M545" s="61"/>
      <c r="N545" s="62"/>
      <c r="O545" s="62"/>
      <c r="P545" s="63"/>
      <c r="Q545" s="64"/>
      <c r="R545" s="65"/>
      <c r="S545" s="66"/>
      <c r="T545" s="66"/>
      <c r="U545" s="66"/>
      <c r="V545" s="66"/>
      <c r="W545" s="66"/>
      <c r="X545" s="66"/>
      <c r="Y545" s="66"/>
      <c r="Z545" s="66"/>
      <c r="AA545" s="66"/>
      <c r="AB545" s="66"/>
      <c r="AC545" s="66"/>
      <c r="AD545" s="66"/>
      <c r="AE545" s="66"/>
      <c r="AF545" s="66"/>
      <c r="AG545" s="66"/>
      <c r="AH545" s="66"/>
      <c r="AI545" s="67"/>
    </row>
    <row r="546" ht="11.25" customHeight="1">
      <c r="A546" s="54" t="s">
        <v>1909</v>
      </c>
      <c r="B546" s="54" t="s">
        <v>576</v>
      </c>
      <c r="C546" s="55" t="s">
        <v>336</v>
      </c>
      <c r="D546" s="54" t="s">
        <v>1912</v>
      </c>
      <c r="E546" s="57"/>
      <c r="F546" s="60"/>
      <c r="G546" s="59">
        <v>0.0</v>
      </c>
      <c r="H546" s="60">
        <f t="array" ref="H546">IF(G546=0,0,IF(ISNA(MATCH($G546,Magento_products!$E$1:$E$1013,0))=TRUE,INDEX(Special_products!$A$1:$AL$748,MATCH($G546,Special_products!$E$1:$E$748,0),H$1),INDEX(Magento_products!$A$1:$AJ$1013,MATCH($G546,Magento_products!$E$1:$E$1013,0),H$1)))</f>
        <v>0</v>
      </c>
      <c r="I546" s="60" t="str">
        <f t="array" ref="I546">IF(G546=0,D546,IF(ISNA(MATCH($G546,Magento_products!$E$1:$E$1013,0))=TRUE,INDEX(Special_products!$A$1:$AL$748,MATCH($G546,Special_products!$E$1:$E$748,0),I$1),INDEX(Magento_products!$A$1:$AJ$1013,MATCH($G546,Magento_products!$E$1:$E$1013,0),I$1)))</f>
        <v>Beserker Armour</v>
      </c>
      <c r="J546" s="60">
        <f t="array" ref="J546">IF(G546=0,0,IF(ISNA(MATCH($G546,Magento_products!$E$1:$E$1013,0))=TRUE,INDEX(Special_products!$A$1:$AL$748,MATCH($G546,Special_products!$E$1:$E$748,0),J$1),INDEX(Magento_products!$A$1:$AJ$1013,MATCH($G546,Magento_products!$E$1:$E$1013,0),J$1)))</f>
        <v>0</v>
      </c>
      <c r="K546" s="57">
        <f t="array" ref="K546">IF(ISNA(MATCH($J546,Group!$B$2:$B$100105,0))=TRUE,0,INDEX(Group!$A$2:$FZ$100105,MATCH($J546,Group!$B$2:$B$100105,0),K$1))</f>
        <v>0</v>
      </c>
      <c r="L546" s="60"/>
      <c r="M546" s="61"/>
      <c r="N546" s="62" t="str">
        <f t="array" ref="N546">IF(ISNA(MATCH($H546,Magento_products!$B$2:$B$100105,0))=TRUE,0,INDEX(Magento_products!$A$2:$FZ$100105,MATCH($H546,Magento_products!$B$2:$B$100105,0),N$1))</f>
        <v/>
      </c>
      <c r="O546" s="62"/>
      <c r="P546" s="63"/>
      <c r="Q546" s="64"/>
      <c r="R546" s="65" t="str">
        <f t="shared" ref="R546:R547" si="88">IF(P546&gt;0,P546,Q546)</f>
        <v/>
      </c>
      <c r="S546" s="66"/>
      <c r="T546" s="66"/>
      <c r="U546" s="66"/>
      <c r="V546" s="66"/>
      <c r="W546" s="66"/>
      <c r="X546" s="66"/>
      <c r="Y546" s="66"/>
      <c r="Z546" s="66"/>
      <c r="AA546" s="66"/>
      <c r="AB546" s="66"/>
      <c r="AC546" s="66"/>
      <c r="AD546" s="66"/>
      <c r="AE546" s="66"/>
      <c r="AF546" s="66"/>
      <c r="AG546" s="66"/>
      <c r="AH546" s="66"/>
      <c r="AI546" s="67"/>
    </row>
    <row r="547" ht="11.25" customHeight="1">
      <c r="A547" s="54" t="s">
        <v>1909</v>
      </c>
      <c r="B547" s="54" t="s">
        <v>576</v>
      </c>
      <c r="C547" s="55" t="s">
        <v>336</v>
      </c>
      <c r="D547" s="54" t="s">
        <v>1912</v>
      </c>
      <c r="E547" s="57"/>
      <c r="F547" s="60"/>
      <c r="G547" s="59">
        <v>0.0</v>
      </c>
      <c r="H547" s="60">
        <f t="array" ref="H547">IF(G547=0,0,IF(ISNA(MATCH($G547,Magento_products!$E$1:$E$1013,0))=TRUE,INDEX(Special_products!$A$1:$AL$748,MATCH($G547,Special_products!$E$1:$E$748,0),H$1),INDEX(Magento_products!$A$1:$AJ$1013,MATCH($G547,Magento_products!$E$1:$E$1013,0),H$1)))</f>
        <v>0</v>
      </c>
      <c r="I547" s="60" t="str">
        <f t="array" ref="I547">IF(G547=0,D547,IF(ISNA(MATCH($G547,Magento_products!$E$1:$E$1013,0))=TRUE,INDEX(Special_products!$A$1:$AL$748,MATCH($G547,Special_products!$E$1:$E$748,0),I$1),INDEX(Magento_products!$A$1:$AJ$1013,MATCH($G547,Magento_products!$E$1:$E$1013,0),I$1)))</f>
        <v>Beserker Armour</v>
      </c>
      <c r="J547" s="60">
        <f t="array" ref="J547">IF(G547=0,0,IF(ISNA(MATCH($G547,Magento_products!$E$1:$E$1013,0))=TRUE,INDEX(Special_products!$A$1:$AL$748,MATCH($G547,Special_products!$E$1:$E$748,0),J$1),INDEX(Magento_products!$A$1:$AJ$1013,MATCH($G547,Magento_products!$E$1:$E$1013,0),J$1)))</f>
        <v>0</v>
      </c>
      <c r="K547" s="57">
        <f t="array" ref="K547">IF(ISNA(MATCH($J547,Group!$B$2:$B$100105,0))=TRUE,0,INDEX(Group!$A$2:$FZ$100105,MATCH($J547,Group!$B$2:$B$100105,0),K$1))</f>
        <v>0</v>
      </c>
      <c r="L547" s="60"/>
      <c r="M547" s="61"/>
      <c r="N547" s="62" t="str">
        <f t="array" ref="N547">IF(ISNA(MATCH($H547,Magento_products!$B$2:$B$100105,0))=TRUE,0,INDEX(Magento_products!$A$2:$FZ$100105,MATCH($H547,Magento_products!$B$2:$B$100105,0),N$1))</f>
        <v/>
      </c>
      <c r="O547" s="62"/>
      <c r="P547" s="63"/>
      <c r="Q547" s="64"/>
      <c r="R547" s="65" t="str">
        <f t="shared" si="88"/>
        <v/>
      </c>
      <c r="S547" s="66"/>
      <c r="T547" s="66"/>
      <c r="U547" s="66"/>
      <c r="V547" s="66"/>
      <c r="W547" s="66"/>
      <c r="X547" s="66"/>
      <c r="Y547" s="66"/>
      <c r="Z547" s="66"/>
      <c r="AA547" s="66"/>
      <c r="AB547" s="66"/>
      <c r="AC547" s="66"/>
      <c r="AD547" s="66"/>
      <c r="AE547" s="66"/>
      <c r="AF547" s="66"/>
      <c r="AG547" s="66"/>
      <c r="AH547" s="66"/>
      <c r="AI547" s="67"/>
    </row>
    <row r="548" ht="11.25" customHeight="1">
      <c r="A548" s="54"/>
      <c r="B548" s="54"/>
      <c r="C548" s="55"/>
      <c r="D548" s="54"/>
      <c r="E548" s="57"/>
      <c r="F548" s="60"/>
      <c r="G548" s="59"/>
      <c r="H548" s="60"/>
      <c r="I548" s="60"/>
      <c r="J548" s="60"/>
      <c r="K548" s="57"/>
      <c r="L548" s="60"/>
      <c r="M548" s="61"/>
      <c r="N548" s="62"/>
      <c r="O548" s="62"/>
      <c r="P548" s="63"/>
      <c r="Q548" s="64"/>
      <c r="R548" s="65"/>
      <c r="S548" s="66"/>
      <c r="T548" s="66"/>
      <c r="U548" s="66"/>
      <c r="V548" s="66"/>
      <c r="W548" s="66"/>
      <c r="X548" s="66"/>
      <c r="Y548" s="66"/>
      <c r="Z548" s="66"/>
      <c r="AA548" s="66"/>
      <c r="AB548" s="66"/>
      <c r="AC548" s="66"/>
      <c r="AD548" s="66"/>
      <c r="AE548" s="66"/>
      <c r="AF548" s="66"/>
      <c r="AG548" s="66"/>
      <c r="AH548" s="66"/>
      <c r="AI548" s="67"/>
    </row>
    <row r="549" ht="11.25" customHeight="1">
      <c r="A549" s="54" t="s">
        <v>1909</v>
      </c>
      <c r="B549" s="54" t="s">
        <v>576</v>
      </c>
      <c r="C549" s="55" t="s">
        <v>336</v>
      </c>
      <c r="D549" s="54" t="s">
        <v>1913</v>
      </c>
      <c r="E549" s="57"/>
      <c r="F549" s="60"/>
      <c r="G549" s="59">
        <v>0.0</v>
      </c>
      <c r="H549" s="60">
        <f t="array" ref="H549">IF(G549=0,0,IF(ISNA(MATCH($G549,Magento_products!$E$1:$E$1013,0))=TRUE,INDEX(Special_products!$A$1:$AL$748,MATCH($G549,Special_products!$E$1:$E$748,0),H$1),INDEX(Magento_products!$A$1:$AJ$1013,MATCH($G549,Magento_products!$E$1:$E$1013,0),H$1)))</f>
        <v>0</v>
      </c>
      <c r="I549" s="60" t="str">
        <f t="array" ref="I549">IF(G549=0,D549,IF(ISNA(MATCH($G549,Magento_products!$E$1:$E$1013,0))=TRUE,INDEX(Special_products!$A$1:$AL$748,MATCH($G549,Special_products!$E$1:$E$748,0),I$1),INDEX(Magento_products!$A$1:$AJ$1013,MATCH($G549,Magento_products!$E$1:$E$1013,0),I$1)))</f>
        <v>Griffith</v>
      </c>
      <c r="J549" s="60">
        <f t="array" ref="J549">IF(G549=0,0,IF(ISNA(MATCH($G549,Magento_products!$E$1:$E$1013,0))=TRUE,INDEX(Special_products!$A$1:$AL$748,MATCH($G549,Special_products!$E$1:$E$748,0),J$1),INDEX(Magento_products!$A$1:$AJ$1013,MATCH($G549,Magento_products!$E$1:$E$1013,0),J$1)))</f>
        <v>0</v>
      </c>
      <c r="K549" s="57">
        <f t="array" ref="K549">IF(ISNA(MATCH($J549,Group!$B$2:$B$100105,0))=TRUE,0,INDEX(Group!$A$2:$FZ$100105,MATCH($J549,Group!$B$2:$B$100105,0),K$1))</f>
        <v>0</v>
      </c>
      <c r="L549" s="60"/>
      <c r="M549" s="61"/>
      <c r="N549" s="62" t="str">
        <f t="array" ref="N549">IF(ISNA(MATCH($H549,Magento_products!$B$2:$B$100105,0))=TRUE,0,INDEX(Magento_products!$A$2:$FZ$100105,MATCH($H549,Magento_products!$B$2:$B$100105,0),N$1))</f>
        <v/>
      </c>
      <c r="O549" s="62"/>
      <c r="P549" s="63"/>
      <c r="Q549" s="64"/>
      <c r="R549" s="65" t="str">
        <f t="shared" ref="R549:R571" si="89">IF(P549&gt;0,P549,Q549)</f>
        <v/>
      </c>
      <c r="S549" s="66"/>
      <c r="T549" s="66"/>
      <c r="U549" s="66"/>
      <c r="V549" s="66"/>
      <c r="W549" s="66"/>
      <c r="X549" s="66"/>
      <c r="Y549" s="66"/>
      <c r="Z549" s="66"/>
      <c r="AA549" s="66"/>
      <c r="AB549" s="66"/>
      <c r="AC549" s="66"/>
      <c r="AD549" s="66"/>
      <c r="AE549" s="66"/>
      <c r="AF549" s="66"/>
      <c r="AG549" s="66"/>
      <c r="AH549" s="66"/>
      <c r="AI549" s="67"/>
    </row>
    <row r="550" ht="11.25" customHeight="1">
      <c r="A550" s="54" t="s">
        <v>1909</v>
      </c>
      <c r="B550" s="54" t="s">
        <v>576</v>
      </c>
      <c r="C550" s="55" t="s">
        <v>336</v>
      </c>
      <c r="D550" s="54" t="s">
        <v>1913</v>
      </c>
      <c r="E550" s="57"/>
      <c r="F550" s="60"/>
      <c r="G550" s="59">
        <v>0.0</v>
      </c>
      <c r="H550" s="60">
        <f t="array" ref="H550">IF(G550=0,0,IF(ISNA(MATCH($G550,Magento_products!$E$1:$E$1013,0))=TRUE,INDEX(Special_products!$A$1:$AL$748,MATCH($G550,Special_products!$E$1:$E$748,0),H$1),INDEX(Magento_products!$A$1:$AJ$1013,MATCH($G550,Magento_products!$E$1:$E$1013,0),H$1)))</f>
        <v>0</v>
      </c>
      <c r="I550" s="60" t="str">
        <f t="array" ref="I550">IF(G550=0,D550,IF(ISNA(MATCH($G550,Magento_products!$E$1:$E$1013,0))=TRUE,INDEX(Special_products!$A$1:$AL$748,MATCH($G550,Special_products!$E$1:$E$748,0),I$1),INDEX(Magento_products!$A$1:$AJ$1013,MATCH($G550,Magento_products!$E$1:$E$1013,0),I$1)))</f>
        <v>Griffith</v>
      </c>
      <c r="J550" s="60">
        <f t="array" ref="J550">IF(G550=0,0,IF(ISNA(MATCH($G550,Magento_products!$E$1:$E$1013,0))=TRUE,INDEX(Special_products!$A$1:$AL$748,MATCH($G550,Special_products!$E$1:$E$748,0),J$1),INDEX(Magento_products!$A$1:$AJ$1013,MATCH($G550,Magento_products!$E$1:$E$1013,0),J$1)))</f>
        <v>0</v>
      </c>
      <c r="K550" s="57">
        <f t="array" ref="K550">IF(ISNA(MATCH($J550,Group!$B$2:$B$100105,0))=TRUE,0,INDEX(Group!$A$2:$FZ$100105,MATCH($J550,Group!$B$2:$B$100105,0),K$1))</f>
        <v>0</v>
      </c>
      <c r="L550" s="60"/>
      <c r="M550" s="61"/>
      <c r="N550" s="62" t="str">
        <f t="array" ref="N550">IF(ISNA(MATCH($H550,Magento_products!$B$2:$B$100105,0))=TRUE,0,INDEX(Magento_products!$A$2:$FZ$100105,MATCH($H550,Magento_products!$B$2:$B$100105,0),N$1))</f>
        <v/>
      </c>
      <c r="O550" s="62"/>
      <c r="P550" s="63"/>
      <c r="Q550" s="64"/>
      <c r="R550" s="65" t="str">
        <f t="shared" si="89"/>
        <v/>
      </c>
      <c r="S550" s="66"/>
      <c r="T550" s="66"/>
      <c r="U550" s="66"/>
      <c r="V550" s="66"/>
      <c r="W550" s="66"/>
      <c r="X550" s="66"/>
      <c r="Y550" s="66"/>
      <c r="Z550" s="66"/>
      <c r="AA550" s="66"/>
      <c r="AB550" s="66"/>
      <c r="AC550" s="66"/>
      <c r="AD550" s="66"/>
      <c r="AE550" s="66"/>
      <c r="AF550" s="66"/>
      <c r="AG550" s="66"/>
      <c r="AH550" s="66"/>
      <c r="AI550" s="67"/>
    </row>
    <row r="551" ht="11.25" customHeight="1">
      <c r="A551" s="54"/>
      <c r="B551" s="54"/>
      <c r="C551" s="55"/>
      <c r="D551" s="54"/>
      <c r="E551" s="57"/>
      <c r="F551" s="60"/>
      <c r="G551" s="59">
        <v>0.0</v>
      </c>
      <c r="H551" s="60">
        <f t="array" ref="H551">IF(G551=0,0,IF(ISNA(MATCH($G551,Magento_products!$E$1:$E$1013,0))=TRUE,INDEX(Special_products!$A$1:$AL$748,MATCH($G551,Special_products!$E$1:$E$748,0),H$1),INDEX(Magento_products!$A$1:$AJ$1013,MATCH($G551,Magento_products!$E$1:$E$1013,0),H$1)))</f>
        <v>0</v>
      </c>
      <c r="I551" s="60" t="str">
        <f t="array" ref="I551">IF(G551=0,D551,IF(ISNA(MATCH($G551,Magento_products!$E$1:$E$1013,0))=TRUE,INDEX(Special_products!$A$1:$AL$748,MATCH($G551,Special_products!$E$1:$E$748,0),I$1),INDEX(Magento_products!$A$1:$AJ$1013,MATCH($G551,Magento_products!$E$1:$E$1013,0),I$1)))</f>
        <v/>
      </c>
      <c r="J551" s="60">
        <f t="array" ref="J551">IF(G551=0,0,IF(ISNA(MATCH($G551,Magento_products!$E$1:$E$1013,0))=TRUE,INDEX(Special_products!$A$1:$AL$748,MATCH($G551,Special_products!$E$1:$E$748,0),J$1),INDEX(Magento_products!$A$1:$AJ$1013,MATCH($G551,Magento_products!$E$1:$E$1013,0),J$1)))</f>
        <v>0</v>
      </c>
      <c r="K551" s="57">
        <f t="array" ref="K551">IF(ISNA(MATCH($J551,Group!$B$2:$B$100105,0))=TRUE,0,INDEX(Group!$A$2:$FZ$100105,MATCH($J551,Group!$B$2:$B$100105,0),K$1))</f>
        <v>0</v>
      </c>
      <c r="L551" s="60"/>
      <c r="M551" s="61"/>
      <c r="N551" s="62" t="str">
        <f t="array" ref="N551">IF(ISNA(MATCH($H551,Magento_products!$B$2:$B$100105,0))=TRUE,0,INDEX(Magento_products!$A$2:$FZ$100105,MATCH($H551,Magento_products!$B$2:$B$100105,0),N$1))</f>
        <v/>
      </c>
      <c r="O551" s="62"/>
      <c r="P551" s="63"/>
      <c r="Q551" s="64"/>
      <c r="R551" s="65" t="str">
        <f t="shared" si="89"/>
        <v/>
      </c>
      <c r="S551" s="66"/>
      <c r="T551" s="66"/>
      <c r="U551" s="66"/>
      <c r="V551" s="66"/>
      <c r="W551" s="66"/>
      <c r="X551" s="66"/>
      <c r="Y551" s="66"/>
      <c r="Z551" s="66"/>
      <c r="AA551" s="66"/>
      <c r="AB551" s="66"/>
      <c r="AC551" s="66"/>
      <c r="AD551" s="66"/>
      <c r="AE551" s="66"/>
      <c r="AF551" s="66"/>
      <c r="AG551" s="66"/>
      <c r="AH551" s="66"/>
      <c r="AI551" s="71"/>
    </row>
    <row r="552" ht="11.25" customHeight="1">
      <c r="A552" s="54" t="s">
        <v>361</v>
      </c>
      <c r="B552" s="54" t="s">
        <v>1914</v>
      </c>
      <c r="C552" s="55" t="s">
        <v>336</v>
      </c>
      <c r="D552" s="54" t="s">
        <v>1915</v>
      </c>
      <c r="E552" s="57"/>
      <c r="F552" s="60"/>
      <c r="G552" s="59">
        <v>235.0</v>
      </c>
      <c r="H552" s="60" t="str">
        <f t="array" ref="H552">IF(G552=0,0,IF(ISNA(MATCH($G552,Magento_products!$E$1:$E$1013,0))=TRUE,INDEX(Special_products!$A$1:$AL$748,MATCH($G552,Special_products!$E$1:$E$748,0),H$1),INDEX(Magento_products!$A$1:$AJ$1013,MATCH($G552,Magento_products!$E$1:$E$1013,0),H$1)))</f>
        <v>SHOVREG</v>
      </c>
      <c r="I552" s="60" t="str">
        <f t="array" ref="I552">IF(G552=0,D552,IF(ISNA(MATCH($G552,Magento_products!$E$1:$E$1013,0))=TRUE,INDEX(Special_products!$A$1:$AL$748,MATCH($G552,Special_products!$E$1:$E$748,0),I$1),INDEX(Magento_products!$A$1:$AJ$1013,MATCH($G552,Magento_products!$E$1:$E$1013,0),I$1)))</f>
        <v>Shovel Knight (Regular)</v>
      </c>
      <c r="J552" s="60" t="str">
        <f t="array" ref="J552">IF(G552=0,0,IF(ISNA(MATCH($G552,Magento_products!$E$1:$E$1013,0))=TRUE,INDEX(Special_products!$A$1:$AL$748,MATCH($G552,Special_products!$E$1:$E$748,0),J$1),INDEX(Magento_products!$A$1:$AJ$1013,MATCH($G552,Magento_products!$E$1:$E$1013,0),J$1)))</f>
        <v>SHOV</v>
      </c>
      <c r="K552" s="57" t="str">
        <f t="array" ref="K552">IF(ISNA(MATCH($J552,Group!$B$2:$B$100105,0))=TRUE,0,INDEX(Group!$A$2:$FZ$100105,MATCH($J552,Group!$B$2:$B$100105,0),K$1))</f>
        <v>Shovel Knight</v>
      </c>
      <c r="L552" s="60"/>
      <c r="M552" s="61"/>
      <c r="N552" s="62">
        <f t="array" ref="N552">IF(ISNA(MATCH($H552,Magento_products!$B$2:$B$100105,0))=TRUE,0,INDEX(Magento_products!$A$2:$FZ$100105,MATCH($H552,Magento_products!$B$2:$B$100105,0),N$1))</f>
        <v>43077</v>
      </c>
      <c r="O552" s="62"/>
      <c r="P552" s="63">
        <f t="array" ref="P552">IF(ISNA(MATCH($G552,Magento_products!$E$1:$E$1013,0))=TRUE,INDEX(Special_products!$A$1:$AL$748,MATCH($G552,Special_products!$E$1:$E$748,0),P$1),INDEX(Magento_products!$A$1:$AJ$1013,MATCH($G552,Magento_products!$E$1:$E$1013,0),P$1))</f>
        <v>299.99</v>
      </c>
      <c r="Q552" s="64"/>
      <c r="R552" s="65">
        <f t="shared" si="89"/>
        <v>299.99</v>
      </c>
      <c r="S552" s="66"/>
      <c r="T552" s="66"/>
      <c r="U552" s="66"/>
      <c r="V552" s="66"/>
      <c r="W552" s="66"/>
      <c r="X552" s="66"/>
      <c r="Y552" s="66"/>
      <c r="Z552" s="66"/>
      <c r="AA552" s="66"/>
      <c r="AB552" s="66"/>
      <c r="AC552" s="66"/>
      <c r="AD552" s="66"/>
      <c r="AE552" s="66"/>
      <c r="AF552" s="66"/>
      <c r="AG552" s="66"/>
      <c r="AH552" s="66"/>
      <c r="AI552" s="67"/>
    </row>
    <row r="553" ht="11.25" customHeight="1">
      <c r="A553" s="54" t="s">
        <v>361</v>
      </c>
      <c r="B553" s="54" t="s">
        <v>1914</v>
      </c>
      <c r="C553" s="55" t="s">
        <v>336</v>
      </c>
      <c r="D553" s="54" t="s">
        <v>1915</v>
      </c>
      <c r="E553" s="57"/>
      <c r="F553" s="60"/>
      <c r="G553" s="59">
        <v>236.0</v>
      </c>
      <c r="H553" s="60" t="str">
        <f t="array" ref="H553">IF(G553=0,0,IF(ISNA(MATCH($G553,Magento_products!$E$1:$E$1013,0))=TRUE,INDEX(Special_products!$A$1:$AL$748,MATCH($G553,Special_products!$E$1:$E$748,0),H$1),INDEX(Magento_products!$A$1:$AJ$1013,MATCH($G553,Magento_products!$E$1:$E$1013,0),H$1)))</f>
        <v>SHOVEX</v>
      </c>
      <c r="I553" s="60" t="str">
        <f t="array" ref="I553">IF(G553=0,D553,IF(ISNA(MATCH($G553,Magento_products!$E$1:$E$1013,0))=TRUE,INDEX(Special_products!$A$1:$AL$748,MATCH($G553,Special_products!$E$1:$E$748,0),I$1),INDEX(Magento_products!$A$1:$AJ$1013,MATCH($G553,Magento_products!$E$1:$E$1013,0),I$1)))</f>
        <v>Shovel Knight (Exclusive)</v>
      </c>
      <c r="J553" s="60" t="str">
        <f t="array" ref="J553">IF(G553=0,0,IF(ISNA(MATCH($G553,Magento_products!$E$1:$E$1013,0))=TRUE,INDEX(Special_products!$A$1:$AL$748,MATCH($G553,Special_products!$E$1:$E$748,0),J$1),INDEX(Magento_products!$A$1:$AJ$1013,MATCH($G553,Magento_products!$E$1:$E$1013,0),J$1)))</f>
        <v>SHOV</v>
      </c>
      <c r="K553" s="57" t="str">
        <f t="array" ref="K553">IF(ISNA(MATCH($J553,Group!$B$2:$B$100105,0))=TRUE,0,INDEX(Group!$A$2:$FZ$100105,MATCH($J553,Group!$B$2:$B$100105,0),K$1))</f>
        <v>Shovel Knight</v>
      </c>
      <c r="L553" s="60"/>
      <c r="M553" s="61"/>
      <c r="N553" s="62">
        <f t="array" ref="N553">IF(ISNA(MATCH($H553,Magento_products!$B$2:$B$100105,0))=TRUE,0,INDEX(Magento_products!$A$2:$FZ$100105,MATCH($H553,Magento_products!$B$2:$B$100105,0),N$1))</f>
        <v>43077</v>
      </c>
      <c r="O553" s="62"/>
      <c r="P553" s="63">
        <f t="array" ref="P553">IF(ISNA(MATCH($G553,Magento_products!$E$1:$E$1013,0))=TRUE,INDEX(Special_products!$A$1:$AL$748,MATCH($G553,Special_products!$E$1:$E$748,0),P$1),INDEX(Magento_products!$A$1:$AJ$1013,MATCH($G553,Magento_products!$E$1:$E$1013,0),P$1))</f>
        <v>299.99</v>
      </c>
      <c r="Q553" s="64"/>
      <c r="R553" s="65">
        <f t="shared" si="89"/>
        <v>299.99</v>
      </c>
      <c r="S553" s="66"/>
      <c r="T553" s="66"/>
      <c r="U553" s="66"/>
      <c r="V553" s="66"/>
      <c r="W553" s="66"/>
      <c r="X553" s="66"/>
      <c r="Y553" s="66"/>
      <c r="Z553" s="66"/>
      <c r="AA553" s="66"/>
      <c r="AB553" s="66"/>
      <c r="AC553" s="66"/>
      <c r="AD553" s="66"/>
      <c r="AE553" s="66"/>
      <c r="AF553" s="66"/>
      <c r="AG553" s="66"/>
      <c r="AH553" s="66"/>
      <c r="AI553" s="67"/>
    </row>
    <row r="554" ht="11.25" customHeight="1">
      <c r="A554" s="54" t="s">
        <v>361</v>
      </c>
      <c r="B554" s="54" t="s">
        <v>1914</v>
      </c>
      <c r="C554" s="55" t="s">
        <v>336</v>
      </c>
      <c r="D554" s="54" t="s">
        <v>1915</v>
      </c>
      <c r="E554" s="57"/>
      <c r="F554" s="60"/>
      <c r="G554" s="59">
        <v>237.0</v>
      </c>
      <c r="H554" s="60" t="str">
        <f t="array" ref="H554">IF(G554=0,0,IF(ISNA(MATCH($G554,Magento_products!$E$1:$E$1013,0))=TRUE,INDEX(Special_products!$A$1:$AL$748,MATCH($G554,Special_products!$E$1:$E$748,0),H$1),INDEX(Magento_products!$A$1:$AJ$1013,MATCH($G554,Magento_products!$E$1:$E$1013,0),H$1)))</f>
        <v>SHOVORN</v>
      </c>
      <c r="I554" s="60" t="str">
        <f t="array" ref="I554">IF(G554=0,D554,IF(ISNA(MATCH($G554,Magento_products!$E$1:$E$1013,0))=TRUE,INDEX(Special_products!$A$1:$AL$748,MATCH($G554,Special_products!$E$1:$E$748,0),I$1),INDEX(Magento_products!$A$1:$AJ$1013,MATCH($G554,Magento_products!$E$1:$E$1013,0),I$1)))</f>
        <v>Shovel Knight (Ornate Plate Armor Edition)</v>
      </c>
      <c r="J554" s="60" t="str">
        <f t="array" ref="J554">IF(G554=0,0,IF(ISNA(MATCH($G554,Magento_products!$E$1:$E$1013,0))=TRUE,INDEX(Special_products!$A$1:$AL$748,MATCH($G554,Special_products!$E$1:$E$748,0),J$1),INDEX(Magento_products!$A$1:$AJ$1013,MATCH($G554,Magento_products!$E$1:$E$1013,0),J$1)))</f>
        <v>SHOV</v>
      </c>
      <c r="K554" s="57" t="str">
        <f t="array" ref="K554">IF(ISNA(MATCH($J554,Group!$B$2:$B$100105,0))=TRUE,0,INDEX(Group!$A$2:$FZ$100105,MATCH($J554,Group!$B$2:$B$100105,0),K$1))</f>
        <v>Shovel Knight</v>
      </c>
      <c r="L554" s="60"/>
      <c r="M554" s="61"/>
      <c r="N554" s="62">
        <f t="array" ref="N554">IF(ISNA(MATCH($H554,Magento_products!$B$2:$B$100105,0))=TRUE,0,INDEX(Magento_products!$A$2:$FZ$100105,MATCH($H554,Magento_products!$B$2:$B$100105,0),N$1))</f>
        <v>43077</v>
      </c>
      <c r="O554" s="62"/>
      <c r="P554" s="63">
        <f t="array" ref="P554">IF(ISNA(MATCH($G554,Magento_products!$E$1:$E$1013,0))=TRUE,INDEX(Special_products!$A$1:$AL$748,MATCH($G554,Special_products!$E$1:$E$748,0),P$1),INDEX(Magento_products!$A$1:$AJ$1013,MATCH($G554,Magento_products!$E$1:$E$1013,0),P$1))</f>
        <v>299.99</v>
      </c>
      <c r="Q554" s="64"/>
      <c r="R554" s="65">
        <f t="shared" si="89"/>
        <v>299.99</v>
      </c>
      <c r="S554" s="66"/>
      <c r="T554" s="66"/>
      <c r="U554" s="66"/>
      <c r="V554" s="66"/>
      <c r="W554" s="66"/>
      <c r="X554" s="66"/>
      <c r="Y554" s="66"/>
      <c r="Z554" s="66"/>
      <c r="AA554" s="66"/>
      <c r="AB554" s="66"/>
      <c r="AC554" s="66"/>
      <c r="AD554" s="66"/>
      <c r="AE554" s="66"/>
      <c r="AF554" s="66"/>
      <c r="AG554" s="66"/>
      <c r="AH554" s="66"/>
      <c r="AI554" s="67"/>
    </row>
    <row r="555" ht="11.25" customHeight="1">
      <c r="A555" s="54" t="s">
        <v>361</v>
      </c>
      <c r="B555" s="54" t="s">
        <v>1914</v>
      </c>
      <c r="C555" s="55" t="s">
        <v>336</v>
      </c>
      <c r="D555" s="54" t="s">
        <v>1915</v>
      </c>
      <c r="E555" s="57"/>
      <c r="F555" s="60"/>
      <c r="G555" s="59">
        <v>238.0</v>
      </c>
      <c r="H555" s="60" t="str">
        <f t="array" ref="H555">IF(G555=0,0,IF(ISNA(MATCH($G555,Magento_products!$E$1:$E$1013,0))=TRUE,INDEX(Special_products!$A$1:$AL$748,MATCH($G555,Special_products!$E$1:$E$748,0),H$1),INDEX(Magento_products!$A$1:$AJ$1013,MATCH($G555,Magento_products!$E$1:$E$1013,0),H$1)))</f>
        <v>SHOVCOM</v>
      </c>
      <c r="I555" s="60" t="str">
        <f t="array" ref="I555">IF(G555=0,D555,IF(ISNA(MATCH($G555,Magento_products!$E$1:$E$1013,0))=TRUE,INDEX(Special_products!$A$1:$AL$748,MATCH($G555,Special_products!$E$1:$E$748,0),I$1),INDEX(Magento_products!$A$1:$AJ$1013,MATCH($G555,Magento_products!$E$1:$E$1013,0),I$1)))</f>
        <v>Shovel Knight (Combo Edition)</v>
      </c>
      <c r="J555" s="60" t="str">
        <f t="array" ref="J555">IF(G555=0,0,IF(ISNA(MATCH($G555,Magento_products!$E$1:$E$1013,0))=TRUE,INDEX(Special_products!$A$1:$AL$748,MATCH($G555,Special_products!$E$1:$E$748,0),J$1),INDEX(Magento_products!$A$1:$AJ$1013,MATCH($G555,Magento_products!$E$1:$E$1013,0),J$1)))</f>
        <v>SHOV</v>
      </c>
      <c r="K555" s="57" t="str">
        <f t="array" ref="K555">IF(ISNA(MATCH($J555,Group!$B$2:$B$100105,0))=TRUE,0,INDEX(Group!$A$2:$FZ$100105,MATCH($J555,Group!$B$2:$B$100105,0),K$1))</f>
        <v>Shovel Knight</v>
      </c>
      <c r="L555" s="60"/>
      <c r="M555" s="61"/>
      <c r="N555" s="62">
        <f t="array" ref="N555">IF(ISNA(MATCH($H555,Magento_products!$B$2:$B$100105,0))=TRUE,0,INDEX(Magento_products!$A$2:$FZ$100105,MATCH($H555,Magento_products!$B$2:$B$100105,0),N$1))</f>
        <v>43077</v>
      </c>
      <c r="O555" s="62"/>
      <c r="P555" s="63">
        <f t="array" ref="P555">IF(ISNA(MATCH($G555,Magento_products!$E$1:$E$1013,0))=TRUE,INDEX(Special_products!$A$1:$AL$748,MATCH($G555,Special_products!$E$1:$E$748,0),P$1),INDEX(Magento_products!$A$1:$AJ$1013,MATCH($G555,Magento_products!$E$1:$E$1013,0),P$1))</f>
        <v>549.99</v>
      </c>
      <c r="Q555" s="64"/>
      <c r="R555" s="65">
        <f t="shared" si="89"/>
        <v>549.99</v>
      </c>
      <c r="S555" s="66"/>
      <c r="T555" s="66"/>
      <c r="U555" s="66"/>
      <c r="V555" s="66"/>
      <c r="W555" s="66"/>
      <c r="X555" s="66"/>
      <c r="Y555" s="66"/>
      <c r="Z555" s="66"/>
      <c r="AA555" s="66"/>
      <c r="AB555" s="66"/>
      <c r="AC555" s="66"/>
      <c r="AD555" s="66"/>
      <c r="AE555" s="66"/>
      <c r="AF555" s="66"/>
      <c r="AG555" s="66"/>
      <c r="AH555" s="66"/>
      <c r="AI555" s="67"/>
    </row>
    <row r="556" ht="11.25" customHeight="1">
      <c r="A556" s="54" t="s">
        <v>361</v>
      </c>
      <c r="B556" s="54" t="s">
        <v>1914</v>
      </c>
      <c r="C556" s="55" t="s">
        <v>336</v>
      </c>
      <c r="D556" s="54" t="s">
        <v>1915</v>
      </c>
      <c r="E556" s="57"/>
      <c r="F556" s="60"/>
      <c r="G556" s="59">
        <v>338.0</v>
      </c>
      <c r="H556" s="60" t="str">
        <f t="array" ref="H556">IF(G556=0,0,IF(ISNA(MATCH($G556,Magento_products!$E$1:$E$1013,0))=TRUE,INDEX(Special_products!$A$1:$AL$748,MATCH($G556,Special_products!$E$1:$E$748,0),H$1),INDEX(Magento_products!$A$1:$AJ$1013,MATCH($G556,Magento_products!$E$1:$E$1013,0),H$1)))</f>
        <v>SHOVP2ST</v>
      </c>
      <c r="I556" s="60" t="str">
        <f t="array" ref="I556">IF(G556=0,D556,IF(ISNA(MATCH($G556,Magento_products!$E$1:$E$1013,0))=TRUE,INDEX(Special_products!$A$1:$AL$748,MATCH($G556,Special_products!$E$1:$E$748,0),I$1),INDEX(Magento_products!$A$1:$AJ$1013,MATCH($G556,Magento_products!$E$1:$E$1013,0),I$1)))</f>
        <v>Shovel Knight : Player 2 - Standard Edition</v>
      </c>
      <c r="J556" s="60" t="str">
        <f t="array" ref="J556">IF(G556=0,0,IF(ISNA(MATCH($G556,Magento_products!$E$1:$E$1013,0))=TRUE,INDEX(Special_products!$A$1:$AL$748,MATCH($G556,Special_products!$E$1:$E$748,0),J$1),INDEX(Magento_products!$A$1:$AJ$1013,MATCH($G556,Magento_products!$E$1:$E$1013,0),J$1)))</f>
        <v>SHOV 2</v>
      </c>
      <c r="K556" s="57" t="str">
        <f t="array" ref="K556">IF(ISNA(MATCH($J556,Group!$B$2:$B$100105,0))=TRUE,0,INDEX(Group!$A$2:$FZ$100105,MATCH($J556,Group!$B$2:$B$100105,0),K$1))</f>
        <v>Shovel Knight 2</v>
      </c>
      <c r="L556" s="60"/>
      <c r="M556" s="61"/>
      <c r="N556" s="62">
        <f t="array" ref="N556">IF(ISNA(MATCH($H556,Magento_products!$B$2:$B$100105,0))=TRUE,0,INDEX(Magento_products!$A$2:$FZ$100105,MATCH($H556,Magento_products!$B$2:$B$100105,0),N$1))</f>
        <v>43441</v>
      </c>
      <c r="O556" s="62"/>
      <c r="P556" s="63">
        <f t="array" ref="P556">IF(ISNA(MATCH($G556,Magento_products!$E$1:$E$1013,0))=TRUE,INDEX(Special_products!$A$1:$AL$748,MATCH($G556,Special_products!$E$1:$E$748,0),P$1),INDEX(Magento_products!$A$1:$AJ$1013,MATCH($G556,Magento_products!$E$1:$E$1013,0),P$1))</f>
        <v>299.99</v>
      </c>
      <c r="Q556" s="64"/>
      <c r="R556" s="65">
        <f t="shared" si="89"/>
        <v>299.99</v>
      </c>
      <c r="S556" s="66"/>
      <c r="T556" s="66"/>
      <c r="U556" s="66"/>
      <c r="V556" s="66"/>
      <c r="W556" s="66"/>
      <c r="X556" s="66"/>
      <c r="Y556" s="66"/>
      <c r="Z556" s="66"/>
      <c r="AA556" s="66"/>
      <c r="AB556" s="66"/>
      <c r="AC556" s="66"/>
      <c r="AD556" s="66"/>
      <c r="AE556" s="66"/>
      <c r="AF556" s="66"/>
      <c r="AG556" s="66"/>
      <c r="AH556" s="66"/>
      <c r="AI556" s="67"/>
    </row>
    <row r="557" ht="11.25" customHeight="1">
      <c r="A557" s="54" t="s">
        <v>361</v>
      </c>
      <c r="B557" s="54" t="s">
        <v>1914</v>
      </c>
      <c r="C557" s="55" t="s">
        <v>336</v>
      </c>
      <c r="D557" s="54" t="s">
        <v>1915</v>
      </c>
      <c r="E557" s="57"/>
      <c r="F557" s="60"/>
      <c r="G557" s="59">
        <v>339.0</v>
      </c>
      <c r="H557" s="60" t="str">
        <f t="array" ref="H557">IF(G557=0,0,IF(ISNA(MATCH($G557,Magento_products!$E$1:$E$1013,0))=TRUE,INDEX(Special_products!$A$1:$AL$748,MATCH($G557,Special_products!$E$1:$E$748,0),H$1),INDEX(Magento_products!$A$1:$AJ$1013,MATCH($G557,Magento_products!$E$1:$E$1013,0),H$1)))</f>
        <v>SHOVP2EX</v>
      </c>
      <c r="I557" s="60" t="str">
        <f t="array" ref="I557">IF(G557=0,D557,IF(ISNA(MATCH($G557,Magento_products!$E$1:$E$1013,0))=TRUE,INDEX(Special_products!$A$1:$AL$748,MATCH($G557,Special_products!$E$1:$E$748,0),I$1),INDEX(Magento_products!$A$1:$AJ$1013,MATCH($G557,Magento_products!$E$1:$E$1013,0),I$1)))</f>
        <v>Shovel Knight : Player 2 - Exclusive Edition</v>
      </c>
      <c r="J557" s="60" t="str">
        <f t="array" ref="J557">IF(G557=0,0,IF(ISNA(MATCH($G557,Magento_products!$E$1:$E$1013,0))=TRUE,INDEX(Special_products!$A$1:$AL$748,MATCH($G557,Special_products!$E$1:$E$748,0),J$1),INDEX(Magento_products!$A$1:$AJ$1013,MATCH($G557,Magento_products!$E$1:$E$1013,0),J$1)))</f>
        <v>SHOV 2</v>
      </c>
      <c r="K557" s="57" t="str">
        <f t="array" ref="K557">IF(ISNA(MATCH($J557,Group!$B$2:$B$100105,0))=TRUE,0,INDEX(Group!$A$2:$FZ$100105,MATCH($J557,Group!$B$2:$B$100105,0),K$1))</f>
        <v>Shovel Knight 2</v>
      </c>
      <c r="L557" s="60"/>
      <c r="M557" s="61"/>
      <c r="N557" s="62">
        <f t="array" ref="N557">IF(ISNA(MATCH($H557,Magento_products!$B$2:$B$100105,0))=TRUE,0,INDEX(Magento_products!$A$2:$FZ$100105,MATCH($H557,Magento_products!$B$2:$B$100105,0),N$1))</f>
        <v>43441</v>
      </c>
      <c r="O557" s="62"/>
      <c r="P557" s="63">
        <f t="array" ref="P557">IF(ISNA(MATCH($G557,Magento_products!$E$1:$E$1013,0))=TRUE,INDEX(Special_products!$A$1:$AL$748,MATCH($G557,Special_products!$E$1:$E$748,0),P$1),INDEX(Magento_products!$A$1:$AJ$1013,MATCH($G557,Magento_products!$E$1:$E$1013,0),P$1))</f>
        <v>299.99</v>
      </c>
      <c r="Q557" s="64"/>
      <c r="R557" s="65">
        <f t="shared" si="89"/>
        <v>299.99</v>
      </c>
      <c r="S557" s="66"/>
      <c r="T557" s="66"/>
      <c r="U557" s="66"/>
      <c r="V557" s="66"/>
      <c r="W557" s="66"/>
      <c r="X557" s="66"/>
      <c r="Y557" s="66"/>
      <c r="Z557" s="66"/>
      <c r="AA557" s="66"/>
      <c r="AB557" s="66"/>
      <c r="AC557" s="66"/>
      <c r="AD557" s="66"/>
      <c r="AE557" s="66"/>
      <c r="AF557" s="66"/>
      <c r="AG557" s="66"/>
      <c r="AH557" s="66"/>
      <c r="AI557" s="67"/>
    </row>
    <row r="558" ht="11.25" customHeight="1">
      <c r="A558" s="54"/>
      <c r="B558" s="54"/>
      <c r="C558" s="55"/>
      <c r="D558" s="54"/>
      <c r="E558" s="57"/>
      <c r="F558" s="60"/>
      <c r="G558" s="59">
        <v>0.0</v>
      </c>
      <c r="H558" s="60">
        <f t="array" ref="H558">IF(G558=0,0,IF(ISNA(MATCH($G558,Magento_products!$E$1:$E$1013,0))=TRUE,INDEX(Special_products!$A$1:$AL$748,MATCH($G558,Special_products!$E$1:$E$748,0),H$1),INDEX(Magento_products!$A$1:$AJ$1013,MATCH($G558,Magento_products!$E$1:$E$1013,0),H$1)))</f>
        <v>0</v>
      </c>
      <c r="I558" s="60" t="str">
        <f t="array" ref="I558">IF(G558=0,D558,IF(ISNA(MATCH($G558,Magento_products!$E$1:$E$1013,0))=TRUE,INDEX(Special_products!$A$1:$AL$748,MATCH($G558,Special_products!$E$1:$E$748,0),I$1),INDEX(Magento_products!$A$1:$AJ$1013,MATCH($G558,Magento_products!$E$1:$E$1013,0),I$1)))</f>
        <v/>
      </c>
      <c r="J558" s="60">
        <f t="array" ref="J558">IF(G558=0,0,IF(ISNA(MATCH($G558,Magento_products!$E$1:$E$1013,0))=TRUE,INDEX(Special_products!$A$1:$AL$748,MATCH($G558,Special_products!$E$1:$E$748,0),J$1),INDEX(Magento_products!$A$1:$AJ$1013,MATCH($G558,Magento_products!$E$1:$E$1013,0),J$1)))</f>
        <v>0</v>
      </c>
      <c r="K558" s="57">
        <f t="array" ref="K558">IF(ISNA(MATCH($J558,Group!$B$2:$B$100105,0))=TRUE,0,INDEX(Group!$A$2:$FZ$100105,MATCH($J558,Group!$B$2:$B$100105,0),K$1))</f>
        <v>0</v>
      </c>
      <c r="L558" s="60"/>
      <c r="M558" s="61"/>
      <c r="N558" s="62" t="str">
        <f t="array" ref="N558">IF(ISNA(MATCH($H558,Magento_products!$B$2:$B$100105,0))=TRUE,0,INDEX(Magento_products!$A$2:$FZ$100105,MATCH($H558,Magento_products!$B$2:$B$100105,0),N$1))</f>
        <v/>
      </c>
      <c r="O558" s="62"/>
      <c r="P558" s="63"/>
      <c r="Q558" s="73"/>
      <c r="R558" s="65" t="str">
        <f t="shared" si="89"/>
        <v/>
      </c>
      <c r="S558" s="66"/>
      <c r="T558" s="66"/>
      <c r="U558" s="66"/>
      <c r="V558" s="66"/>
      <c r="W558" s="66"/>
      <c r="X558" s="66"/>
      <c r="Y558" s="66"/>
      <c r="Z558" s="66"/>
      <c r="AA558" s="66"/>
      <c r="AB558" s="66"/>
      <c r="AC558" s="66"/>
      <c r="AD558" s="66"/>
      <c r="AE558" s="66"/>
      <c r="AF558" s="66"/>
      <c r="AG558" s="66"/>
      <c r="AH558" s="66"/>
      <c r="AI558" s="71"/>
    </row>
    <row r="559" ht="11.25" customHeight="1">
      <c r="A559" s="54" t="s">
        <v>1916</v>
      </c>
      <c r="B559" s="54" t="s">
        <v>1917</v>
      </c>
      <c r="C559" s="55" t="s">
        <v>336</v>
      </c>
      <c r="D559" s="54" t="s">
        <v>1918</v>
      </c>
      <c r="E559" s="57"/>
      <c r="F559" s="60"/>
      <c r="G559" s="59">
        <v>0.0</v>
      </c>
      <c r="H559" s="60">
        <f t="array" ref="H559">IF(G559=0,0,IF(ISNA(MATCH($G559,Magento_products!$E$1:$E$1013,0))=TRUE,INDEX(Special_products!$A$1:$AL$748,MATCH($G559,Special_products!$E$1:$E$748,0),H$1),INDEX(Magento_products!$A$1:$AJ$1013,MATCH($G559,Magento_products!$E$1:$E$1013,0),H$1)))</f>
        <v>0</v>
      </c>
      <c r="I559" s="60" t="str">
        <f t="array" ref="I559">IF(G559=0,D559,IF(ISNA(MATCH($G559,Magento_products!$E$1:$E$1013,0))=TRUE,INDEX(Special_products!$A$1:$AL$748,MATCH($G559,Special_products!$E$1:$E$748,0),I$1),INDEX(Magento_products!$A$1:$AJ$1013,MATCH($G559,Magento_products!$E$1:$E$1013,0),I$1)))</f>
        <v>Blues eyes white dragon</v>
      </c>
      <c r="J559" s="60">
        <f t="array" ref="J559">IF(G559=0,0,IF(ISNA(MATCH($G559,Magento_products!$E$1:$E$1013,0))=TRUE,INDEX(Special_products!$A$1:$AL$748,MATCH($G559,Special_products!$E$1:$E$748,0),J$1),INDEX(Magento_products!$A$1:$AJ$1013,MATCH($G559,Magento_products!$E$1:$E$1013,0),J$1)))</f>
        <v>0</v>
      </c>
      <c r="K559" s="57">
        <f t="array" ref="K559">IF(ISNA(MATCH($J559,Group!$B$2:$B$100105,0))=TRUE,0,INDEX(Group!$A$2:$FZ$100105,MATCH($J559,Group!$B$2:$B$100105,0),K$1))</f>
        <v>0</v>
      </c>
      <c r="L559" s="60"/>
      <c r="M559" s="61"/>
      <c r="N559" s="62" t="str">
        <f t="array" ref="N559">IF(ISNA(MATCH($H559,Magento_products!$B$2:$B$100105,0))=TRUE,0,INDEX(Magento_products!$A$2:$FZ$100105,MATCH($H559,Magento_products!$B$2:$B$100105,0),N$1))</f>
        <v/>
      </c>
      <c r="O559" s="62"/>
      <c r="P559" s="63"/>
      <c r="Q559" s="64"/>
      <c r="R559" s="65" t="str">
        <f t="shared" si="89"/>
        <v/>
      </c>
      <c r="S559" s="66"/>
      <c r="T559" s="66"/>
      <c r="U559" s="66"/>
      <c r="V559" s="66"/>
      <c r="W559" s="66"/>
      <c r="X559" s="66"/>
      <c r="Y559" s="66"/>
      <c r="Z559" s="66"/>
      <c r="AA559" s="66"/>
      <c r="AB559" s="66"/>
      <c r="AC559" s="66"/>
      <c r="AD559" s="66"/>
      <c r="AE559" s="66"/>
      <c r="AF559" s="66"/>
      <c r="AG559" s="66"/>
      <c r="AH559" s="66"/>
      <c r="AI559" s="71"/>
    </row>
    <row r="560" ht="11.25" customHeight="1">
      <c r="A560" s="54" t="s">
        <v>1916</v>
      </c>
      <c r="B560" s="54" t="s">
        <v>1917</v>
      </c>
      <c r="C560" s="55" t="s">
        <v>336</v>
      </c>
      <c r="D560" s="54" t="s">
        <v>1918</v>
      </c>
      <c r="E560" s="57"/>
      <c r="F560" s="60"/>
      <c r="G560" s="59">
        <v>0.0</v>
      </c>
      <c r="H560" s="60">
        <f t="array" ref="H560">IF(G560=0,0,IF(ISNA(MATCH($G560,Magento_products!$E$1:$E$1013,0))=TRUE,INDEX(Special_products!$A$1:$AL$748,MATCH($G560,Special_products!$E$1:$E$748,0),H$1),INDEX(Magento_products!$A$1:$AJ$1013,MATCH($G560,Magento_products!$E$1:$E$1013,0),H$1)))</f>
        <v>0</v>
      </c>
      <c r="I560" s="60" t="str">
        <f t="array" ref="I560">IF(G560=0,D560,IF(ISNA(MATCH($G560,Magento_products!$E$1:$E$1013,0))=TRUE,INDEX(Special_products!$A$1:$AL$748,MATCH($G560,Special_products!$E$1:$E$748,0),I$1),INDEX(Magento_products!$A$1:$AJ$1013,MATCH($G560,Magento_products!$E$1:$E$1013,0),I$1)))</f>
        <v>Blues eyes white dragon</v>
      </c>
      <c r="J560" s="60">
        <f t="array" ref="J560">IF(G560=0,0,IF(ISNA(MATCH($G560,Magento_products!$E$1:$E$1013,0))=TRUE,INDEX(Special_products!$A$1:$AL$748,MATCH($G560,Special_products!$E$1:$E$748,0),J$1),INDEX(Magento_products!$A$1:$AJ$1013,MATCH($G560,Magento_products!$E$1:$E$1013,0),J$1)))</f>
        <v>0</v>
      </c>
      <c r="K560" s="57">
        <f t="array" ref="K560">IF(ISNA(MATCH($J560,Group!$B$2:$B$100105,0))=TRUE,0,INDEX(Group!$A$2:$FZ$100105,MATCH($J560,Group!$B$2:$B$100105,0),K$1))</f>
        <v>0</v>
      </c>
      <c r="L560" s="60"/>
      <c r="M560" s="61"/>
      <c r="N560" s="62" t="str">
        <f t="array" ref="N560">IF(ISNA(MATCH($H560,Magento_products!$B$2:$B$100105,0))=TRUE,0,INDEX(Magento_products!$A$2:$FZ$100105,MATCH($H560,Magento_products!$B$2:$B$100105,0),N$1))</f>
        <v/>
      </c>
      <c r="O560" s="62"/>
      <c r="P560" s="63"/>
      <c r="Q560" s="64"/>
      <c r="R560" s="65" t="str">
        <f t="shared" si="89"/>
        <v/>
      </c>
      <c r="S560" s="66"/>
      <c r="T560" s="66"/>
      <c r="U560" s="66"/>
      <c r="V560" s="66"/>
      <c r="W560" s="66"/>
      <c r="X560" s="66"/>
      <c r="Y560" s="66"/>
      <c r="Z560" s="66"/>
      <c r="AA560" s="66"/>
      <c r="AB560" s="66"/>
      <c r="AC560" s="66"/>
      <c r="AD560" s="66"/>
      <c r="AE560" s="66"/>
      <c r="AF560" s="66"/>
      <c r="AG560" s="66"/>
      <c r="AH560" s="66"/>
      <c r="AI560" s="71"/>
    </row>
    <row r="561" ht="11.25" customHeight="1">
      <c r="A561" s="54" t="s">
        <v>1916</v>
      </c>
      <c r="B561" s="54" t="s">
        <v>1917</v>
      </c>
      <c r="C561" s="55" t="s">
        <v>336</v>
      </c>
      <c r="D561" s="54" t="s">
        <v>1919</v>
      </c>
      <c r="E561" s="57"/>
      <c r="F561" s="60"/>
      <c r="G561" s="59">
        <v>0.0</v>
      </c>
      <c r="H561" s="60">
        <f t="array" ref="H561">IF(G561=0,0,IF(ISNA(MATCH($G561,Magento_products!$E$1:$E$1013,0))=TRUE,INDEX(Special_products!$A$1:$AL$748,MATCH($G561,Special_products!$E$1:$E$748,0),H$1),INDEX(Magento_products!$A$1:$AJ$1013,MATCH($G561,Magento_products!$E$1:$E$1013,0),H$1)))</f>
        <v>0</v>
      </c>
      <c r="I561" s="60" t="str">
        <f t="array" ref="I561">IF(G561=0,D561,IF(ISNA(MATCH($G561,Magento_products!$E$1:$E$1013,0))=TRUE,INDEX(Special_products!$A$1:$AL$748,MATCH($G561,Special_products!$E$1:$E$748,0),I$1),INDEX(Magento_products!$A$1:$AJ$1013,MATCH($G561,Magento_products!$E$1:$E$1013,0),I$1)))</f>
        <v>Red eyes black dragon</v>
      </c>
      <c r="J561" s="60">
        <f t="array" ref="J561">IF(G561=0,0,IF(ISNA(MATCH($G561,Magento_products!$E$1:$E$1013,0))=TRUE,INDEX(Special_products!$A$1:$AL$748,MATCH($G561,Special_products!$E$1:$E$748,0),J$1),INDEX(Magento_products!$A$1:$AJ$1013,MATCH($G561,Magento_products!$E$1:$E$1013,0),J$1)))</f>
        <v>0</v>
      </c>
      <c r="K561" s="57">
        <f t="array" ref="K561">IF(ISNA(MATCH($J561,Group!$B$2:$B$100105,0))=TRUE,0,INDEX(Group!$A$2:$FZ$100105,MATCH($J561,Group!$B$2:$B$100105,0),K$1))</f>
        <v>0</v>
      </c>
      <c r="L561" s="60"/>
      <c r="M561" s="61"/>
      <c r="N561" s="62" t="str">
        <f t="array" ref="N561">IF(ISNA(MATCH($H561,Magento_products!$B$2:$B$100105,0))=TRUE,0,INDEX(Magento_products!$A$2:$FZ$100105,MATCH($H561,Magento_products!$B$2:$B$100105,0),N$1))</f>
        <v/>
      </c>
      <c r="O561" s="62"/>
      <c r="P561" s="63"/>
      <c r="Q561" s="64"/>
      <c r="R561" s="65" t="str">
        <f t="shared" si="89"/>
        <v/>
      </c>
      <c r="S561" s="66"/>
      <c r="T561" s="66"/>
      <c r="U561" s="66"/>
      <c r="V561" s="66"/>
      <c r="W561" s="66"/>
      <c r="X561" s="66"/>
      <c r="Y561" s="66"/>
      <c r="Z561" s="66"/>
      <c r="AA561" s="66"/>
      <c r="AB561" s="66"/>
      <c r="AC561" s="66"/>
      <c r="AD561" s="66"/>
      <c r="AE561" s="66"/>
      <c r="AF561" s="66"/>
      <c r="AG561" s="66"/>
      <c r="AH561" s="66"/>
      <c r="AI561" s="71"/>
    </row>
    <row r="562" ht="11.25" customHeight="1">
      <c r="A562" s="54" t="s">
        <v>1916</v>
      </c>
      <c r="B562" s="54" t="s">
        <v>1917</v>
      </c>
      <c r="C562" s="55" t="s">
        <v>336</v>
      </c>
      <c r="D562" s="54" t="s">
        <v>1919</v>
      </c>
      <c r="E562" s="57"/>
      <c r="F562" s="60"/>
      <c r="G562" s="59">
        <v>0.0</v>
      </c>
      <c r="H562" s="60">
        <f t="array" ref="H562">IF(G562=0,0,IF(ISNA(MATCH($G562,Magento_products!$E$1:$E$1013,0))=TRUE,INDEX(Special_products!$A$1:$AL$748,MATCH($G562,Special_products!$E$1:$E$748,0),H$1),INDEX(Magento_products!$A$1:$AJ$1013,MATCH($G562,Magento_products!$E$1:$E$1013,0),H$1)))</f>
        <v>0</v>
      </c>
      <c r="I562" s="60" t="str">
        <f t="array" ref="I562">IF(G562=0,D562,IF(ISNA(MATCH($G562,Magento_products!$E$1:$E$1013,0))=TRUE,INDEX(Special_products!$A$1:$AL$748,MATCH($G562,Special_products!$E$1:$E$748,0),I$1),INDEX(Magento_products!$A$1:$AJ$1013,MATCH($G562,Magento_products!$E$1:$E$1013,0),I$1)))</f>
        <v>Red eyes black dragon</v>
      </c>
      <c r="J562" s="60">
        <f t="array" ref="J562">IF(G562=0,0,IF(ISNA(MATCH($G562,Magento_products!$E$1:$E$1013,0))=TRUE,INDEX(Special_products!$A$1:$AL$748,MATCH($G562,Special_products!$E$1:$E$748,0),J$1),INDEX(Magento_products!$A$1:$AJ$1013,MATCH($G562,Magento_products!$E$1:$E$1013,0),J$1)))</f>
        <v>0</v>
      </c>
      <c r="K562" s="57">
        <f t="array" ref="K562">IF(ISNA(MATCH($J562,Group!$B$2:$B$100105,0))=TRUE,0,INDEX(Group!$A$2:$FZ$100105,MATCH($J562,Group!$B$2:$B$100105,0),K$1))</f>
        <v>0</v>
      </c>
      <c r="L562" s="60"/>
      <c r="M562" s="61"/>
      <c r="N562" s="62" t="str">
        <f t="array" ref="N562">IF(ISNA(MATCH($H562,Magento_products!$B$2:$B$100105,0))=TRUE,0,INDEX(Magento_products!$A$2:$FZ$100105,MATCH($H562,Magento_products!$B$2:$B$100105,0),N$1))</f>
        <v/>
      </c>
      <c r="O562" s="62"/>
      <c r="P562" s="63"/>
      <c r="Q562" s="64"/>
      <c r="R562" s="65" t="str">
        <f t="shared" si="89"/>
        <v/>
      </c>
      <c r="S562" s="66"/>
      <c r="T562" s="66"/>
      <c r="U562" s="66"/>
      <c r="V562" s="66"/>
      <c r="W562" s="66"/>
      <c r="X562" s="66"/>
      <c r="Y562" s="66"/>
      <c r="Z562" s="66"/>
      <c r="AA562" s="66"/>
      <c r="AB562" s="66"/>
      <c r="AC562" s="66"/>
      <c r="AD562" s="66"/>
      <c r="AE562" s="66"/>
      <c r="AF562" s="66"/>
      <c r="AG562" s="66"/>
      <c r="AH562" s="66"/>
      <c r="AI562" s="71"/>
    </row>
    <row r="563" ht="11.25" customHeight="1">
      <c r="A563" s="54" t="s">
        <v>1916</v>
      </c>
      <c r="B563" s="54" t="s">
        <v>1917</v>
      </c>
      <c r="C563" s="55" t="s">
        <v>336</v>
      </c>
      <c r="D563" s="54" t="s">
        <v>1920</v>
      </c>
      <c r="E563" s="57"/>
      <c r="F563" s="60"/>
      <c r="G563" s="59">
        <v>0.0</v>
      </c>
      <c r="H563" s="60">
        <f t="array" ref="H563">IF(G563=0,0,IF(ISNA(MATCH($G563,Magento_products!$E$1:$E$1013,0))=TRUE,INDEX(Special_products!$A$1:$AL$748,MATCH($G563,Special_products!$E$1:$E$748,0),H$1),INDEX(Magento_products!$A$1:$AJ$1013,MATCH($G563,Magento_products!$E$1:$E$1013,0),H$1)))</f>
        <v>0</v>
      </c>
      <c r="I563" s="60" t="str">
        <f t="array" ref="I563">IF(G563=0,D563,IF(ISNA(MATCH($G563,Magento_products!$E$1:$E$1013,0))=TRUE,INDEX(Special_products!$A$1:$AL$748,MATCH($G563,Special_products!$E$1:$E$748,0),I$1),INDEX(Magento_products!$A$1:$AJ$1013,MATCH($G563,Magento_products!$E$1:$E$1013,0),I$1)))</f>
        <v>Dark magician</v>
      </c>
      <c r="J563" s="60">
        <f t="array" ref="J563">IF(G563=0,0,IF(ISNA(MATCH($G563,Magento_products!$E$1:$E$1013,0))=TRUE,INDEX(Special_products!$A$1:$AL$748,MATCH($G563,Special_products!$E$1:$E$748,0),J$1),INDEX(Magento_products!$A$1:$AJ$1013,MATCH($G563,Magento_products!$E$1:$E$1013,0),J$1)))</f>
        <v>0</v>
      </c>
      <c r="K563" s="57">
        <f t="array" ref="K563">IF(ISNA(MATCH($J563,Group!$B$2:$B$100105,0))=TRUE,0,INDEX(Group!$A$2:$FZ$100105,MATCH($J563,Group!$B$2:$B$100105,0),K$1))</f>
        <v>0</v>
      </c>
      <c r="L563" s="60"/>
      <c r="M563" s="61"/>
      <c r="N563" s="62" t="str">
        <f t="array" ref="N563">IF(ISNA(MATCH($H563,Magento_products!$B$2:$B$100105,0))=TRUE,0,INDEX(Magento_products!$A$2:$FZ$100105,MATCH($H563,Magento_products!$B$2:$B$100105,0),N$1))</f>
        <v/>
      </c>
      <c r="O563" s="62"/>
      <c r="P563" s="63"/>
      <c r="Q563" s="64"/>
      <c r="R563" s="65" t="str">
        <f t="shared" si="89"/>
        <v/>
      </c>
      <c r="S563" s="66"/>
      <c r="T563" s="66"/>
      <c r="U563" s="66"/>
      <c r="V563" s="66"/>
      <c r="W563" s="66"/>
      <c r="X563" s="66"/>
      <c r="Y563" s="66"/>
      <c r="Z563" s="66"/>
      <c r="AA563" s="66"/>
      <c r="AB563" s="66"/>
      <c r="AC563" s="66"/>
      <c r="AD563" s="66"/>
      <c r="AE563" s="66"/>
      <c r="AF563" s="66"/>
      <c r="AG563" s="66"/>
      <c r="AH563" s="66"/>
      <c r="AI563" s="71"/>
    </row>
    <row r="564" ht="11.25" customHeight="1">
      <c r="A564" s="54" t="s">
        <v>1916</v>
      </c>
      <c r="B564" s="54" t="s">
        <v>1917</v>
      </c>
      <c r="C564" s="55" t="s">
        <v>336</v>
      </c>
      <c r="D564" s="54" t="s">
        <v>1920</v>
      </c>
      <c r="E564" s="57"/>
      <c r="F564" s="60"/>
      <c r="G564" s="59">
        <v>0.0</v>
      </c>
      <c r="H564" s="60">
        <f t="array" ref="H564">IF(G564=0,0,IF(ISNA(MATCH($G564,Magento_products!$E$1:$E$1013,0))=TRUE,INDEX(Special_products!$A$1:$AL$748,MATCH($G564,Special_products!$E$1:$E$748,0),H$1),INDEX(Magento_products!$A$1:$AJ$1013,MATCH($G564,Magento_products!$E$1:$E$1013,0),H$1)))</f>
        <v>0</v>
      </c>
      <c r="I564" s="60" t="str">
        <f t="array" ref="I564">IF(G564=0,D564,IF(ISNA(MATCH($G564,Magento_products!$E$1:$E$1013,0))=TRUE,INDEX(Special_products!$A$1:$AL$748,MATCH($G564,Special_products!$E$1:$E$748,0),I$1),INDEX(Magento_products!$A$1:$AJ$1013,MATCH($G564,Magento_products!$E$1:$E$1013,0),I$1)))</f>
        <v>Dark magician</v>
      </c>
      <c r="J564" s="60">
        <f t="array" ref="J564">IF(G564=0,0,IF(ISNA(MATCH($G564,Magento_products!$E$1:$E$1013,0))=TRUE,INDEX(Special_products!$A$1:$AL$748,MATCH($G564,Special_products!$E$1:$E$748,0),J$1),INDEX(Magento_products!$A$1:$AJ$1013,MATCH($G564,Magento_products!$E$1:$E$1013,0),J$1)))</f>
        <v>0</v>
      </c>
      <c r="K564" s="57">
        <f t="array" ref="K564">IF(ISNA(MATCH($J564,Group!$B$2:$B$100105,0))=TRUE,0,INDEX(Group!$A$2:$FZ$100105,MATCH($J564,Group!$B$2:$B$100105,0),K$1))</f>
        <v>0</v>
      </c>
      <c r="L564" s="60"/>
      <c r="M564" s="61"/>
      <c r="N564" s="62" t="str">
        <f t="array" ref="N564">IF(ISNA(MATCH($H564,Magento_products!$B$2:$B$100105,0))=TRUE,0,INDEX(Magento_products!$A$2:$FZ$100105,MATCH($H564,Magento_products!$B$2:$B$100105,0),N$1))</f>
        <v/>
      </c>
      <c r="O564" s="62"/>
      <c r="P564" s="63"/>
      <c r="Q564" s="64"/>
      <c r="R564" s="65" t="str">
        <f t="shared" si="89"/>
        <v/>
      </c>
      <c r="S564" s="66"/>
      <c r="T564" s="66"/>
      <c r="U564" s="66"/>
      <c r="V564" s="66"/>
      <c r="W564" s="66"/>
      <c r="X564" s="66"/>
      <c r="Y564" s="66"/>
      <c r="Z564" s="66"/>
      <c r="AA564" s="66"/>
      <c r="AB564" s="66"/>
      <c r="AC564" s="66"/>
      <c r="AD564" s="66"/>
      <c r="AE564" s="66"/>
      <c r="AF564" s="66"/>
      <c r="AG564" s="66"/>
      <c r="AH564" s="66"/>
      <c r="AI564" s="71"/>
    </row>
    <row r="565" ht="11.25" customHeight="1">
      <c r="A565" s="54" t="s">
        <v>1916</v>
      </c>
      <c r="B565" s="54" t="s">
        <v>1917</v>
      </c>
      <c r="C565" s="55" t="s">
        <v>336</v>
      </c>
      <c r="D565" s="54" t="s">
        <v>1921</v>
      </c>
      <c r="E565" s="57"/>
      <c r="F565" s="60"/>
      <c r="G565" s="59">
        <v>0.0</v>
      </c>
      <c r="H565" s="60">
        <f t="array" ref="H565">IF(G565=0,0,IF(ISNA(MATCH($G565,Magento_products!$E$1:$E$1013,0))=TRUE,INDEX(Special_products!$A$1:$AL$748,MATCH($G565,Special_products!$E$1:$E$748,0),H$1),INDEX(Magento_products!$A$1:$AJ$1013,MATCH($G565,Magento_products!$E$1:$E$1013,0),H$1)))</f>
        <v>0</v>
      </c>
      <c r="I565" s="60" t="str">
        <f t="array" ref="I565">IF(G565=0,D565,IF(ISNA(MATCH($G565,Magento_products!$E$1:$E$1013,0))=TRUE,INDEX(Special_products!$A$1:$AL$748,MATCH($G565,Special_products!$E$1:$E$748,0),I$1),INDEX(Magento_products!$A$1:$AJ$1013,MATCH($G565,Magento_products!$E$1:$E$1013,0),I$1)))</f>
        <v>Dark Magician girl</v>
      </c>
      <c r="J565" s="60">
        <f t="array" ref="J565">IF(G565=0,0,IF(ISNA(MATCH($G565,Magento_products!$E$1:$E$1013,0))=TRUE,INDEX(Special_products!$A$1:$AL$748,MATCH($G565,Special_products!$E$1:$E$748,0),J$1),INDEX(Magento_products!$A$1:$AJ$1013,MATCH($G565,Magento_products!$E$1:$E$1013,0),J$1)))</f>
        <v>0</v>
      </c>
      <c r="K565" s="57">
        <f t="array" ref="K565">IF(ISNA(MATCH($J565,Group!$B$2:$B$100105,0))=TRUE,0,INDEX(Group!$A$2:$FZ$100105,MATCH($J565,Group!$B$2:$B$100105,0),K$1))</f>
        <v>0</v>
      </c>
      <c r="L565" s="60"/>
      <c r="M565" s="61"/>
      <c r="N565" s="62" t="str">
        <f t="array" ref="N565">IF(ISNA(MATCH($H565,Magento_products!$B$2:$B$100105,0))=TRUE,0,INDEX(Magento_products!$A$2:$FZ$100105,MATCH($H565,Magento_products!$B$2:$B$100105,0),N$1))</f>
        <v/>
      </c>
      <c r="O565" s="62"/>
      <c r="P565" s="63"/>
      <c r="Q565" s="64"/>
      <c r="R565" s="65" t="str">
        <f t="shared" si="89"/>
        <v/>
      </c>
      <c r="S565" s="66"/>
      <c r="T565" s="66"/>
      <c r="U565" s="66"/>
      <c r="V565" s="66"/>
      <c r="W565" s="66"/>
      <c r="X565" s="66"/>
      <c r="Y565" s="66"/>
      <c r="Z565" s="66"/>
      <c r="AA565" s="66"/>
      <c r="AB565" s="66"/>
      <c r="AC565" s="66"/>
      <c r="AD565" s="66"/>
      <c r="AE565" s="66"/>
      <c r="AF565" s="66"/>
      <c r="AG565" s="66"/>
      <c r="AH565" s="66"/>
      <c r="AI565" s="71"/>
    </row>
    <row r="566" ht="11.25" customHeight="1">
      <c r="A566" s="54" t="s">
        <v>1916</v>
      </c>
      <c r="B566" s="54" t="s">
        <v>1917</v>
      </c>
      <c r="C566" s="55" t="s">
        <v>336</v>
      </c>
      <c r="D566" s="54" t="s">
        <v>1921</v>
      </c>
      <c r="E566" s="57"/>
      <c r="F566" s="60"/>
      <c r="G566" s="59">
        <v>0.0</v>
      </c>
      <c r="H566" s="60">
        <f t="array" ref="H566">IF(G566=0,0,IF(ISNA(MATCH($G566,Magento_products!$E$1:$E$1013,0))=TRUE,INDEX(Special_products!$A$1:$AL$748,MATCH($G566,Special_products!$E$1:$E$748,0),H$1),INDEX(Magento_products!$A$1:$AJ$1013,MATCH($G566,Magento_products!$E$1:$E$1013,0),H$1)))</f>
        <v>0</v>
      </c>
      <c r="I566" s="60" t="str">
        <f t="array" ref="I566">IF(G566=0,D566,IF(ISNA(MATCH($G566,Magento_products!$E$1:$E$1013,0))=TRUE,INDEX(Special_products!$A$1:$AL$748,MATCH($G566,Special_products!$E$1:$E$748,0),I$1),INDEX(Magento_products!$A$1:$AJ$1013,MATCH($G566,Magento_products!$E$1:$E$1013,0),I$1)))</f>
        <v>Dark Magician girl</v>
      </c>
      <c r="J566" s="60">
        <f t="array" ref="J566">IF(G566=0,0,IF(ISNA(MATCH($G566,Magento_products!$E$1:$E$1013,0))=TRUE,INDEX(Special_products!$A$1:$AL$748,MATCH($G566,Special_products!$E$1:$E$748,0),J$1),INDEX(Magento_products!$A$1:$AJ$1013,MATCH($G566,Magento_products!$E$1:$E$1013,0),J$1)))</f>
        <v>0</v>
      </c>
      <c r="K566" s="57">
        <f t="array" ref="K566">IF(ISNA(MATCH($J566,Group!$B$2:$B$100105,0))=TRUE,0,INDEX(Group!$A$2:$FZ$100105,MATCH($J566,Group!$B$2:$B$100105,0),K$1))</f>
        <v>0</v>
      </c>
      <c r="L566" s="60"/>
      <c r="M566" s="61"/>
      <c r="N566" s="62" t="str">
        <f t="array" ref="N566">IF(ISNA(MATCH($H566,Magento_products!$B$2:$B$100105,0))=TRUE,0,INDEX(Magento_products!$A$2:$FZ$100105,MATCH($H566,Magento_products!$B$2:$B$100105,0),N$1))</f>
        <v/>
      </c>
      <c r="O566" s="62"/>
      <c r="P566" s="63"/>
      <c r="Q566" s="64"/>
      <c r="R566" s="65" t="str">
        <f t="shared" si="89"/>
        <v/>
      </c>
      <c r="S566" s="66"/>
      <c r="T566" s="66"/>
      <c r="U566" s="66"/>
      <c r="V566" s="66"/>
      <c r="W566" s="66"/>
      <c r="X566" s="66"/>
      <c r="Y566" s="66"/>
      <c r="Z566" s="66"/>
      <c r="AA566" s="66"/>
      <c r="AB566" s="66"/>
      <c r="AC566" s="66"/>
      <c r="AD566" s="66"/>
      <c r="AE566" s="66"/>
      <c r="AF566" s="66"/>
      <c r="AG566" s="66"/>
      <c r="AH566" s="66"/>
      <c r="AI566" s="71"/>
    </row>
    <row r="567" ht="11.25" customHeight="1">
      <c r="A567" s="54"/>
      <c r="B567" s="54"/>
      <c r="C567" s="55"/>
      <c r="D567" s="54"/>
      <c r="E567" s="57"/>
      <c r="F567" s="60"/>
      <c r="G567" s="59">
        <v>0.0</v>
      </c>
      <c r="H567" s="60">
        <f t="array" ref="H567">IF(G567=0,0,IF(ISNA(MATCH($G567,Magento_products!$E$1:$E$1013,0))=TRUE,INDEX(Special_products!$A$1:$AL$748,MATCH($G567,Special_products!$E$1:$E$748,0),H$1),INDEX(Magento_products!$A$1:$AJ$1013,MATCH($G567,Magento_products!$E$1:$E$1013,0),H$1)))</f>
        <v>0</v>
      </c>
      <c r="I567" s="60" t="str">
        <f t="array" ref="I567">IF(G567=0,D567,IF(ISNA(MATCH($G567,Magento_products!$E$1:$E$1013,0))=TRUE,INDEX(Special_products!$A$1:$AL$748,MATCH($G567,Special_products!$E$1:$E$748,0),I$1),INDEX(Magento_products!$A$1:$AJ$1013,MATCH($G567,Magento_products!$E$1:$E$1013,0),I$1)))</f>
        <v/>
      </c>
      <c r="J567" s="60">
        <f t="array" ref="J567">IF(G567=0,0,IF(ISNA(MATCH($G567,Magento_products!$E$1:$E$1013,0))=TRUE,INDEX(Special_products!$A$1:$AL$748,MATCH($G567,Special_products!$E$1:$E$748,0),J$1),INDEX(Magento_products!$A$1:$AJ$1013,MATCH($G567,Magento_products!$E$1:$E$1013,0),J$1)))</f>
        <v>0</v>
      </c>
      <c r="K567" s="57">
        <f t="array" ref="K567">IF(ISNA(MATCH($J567,Group!$B$2:$B$100105,0))=TRUE,0,INDEX(Group!$A$2:$FZ$100105,MATCH($J567,Group!$B$2:$B$100105,0),K$1))</f>
        <v>0</v>
      </c>
      <c r="L567" s="60"/>
      <c r="M567" s="61"/>
      <c r="N567" s="62" t="str">
        <f t="array" ref="N567">IF(ISNA(MATCH($H567,Magento_products!$B$2:$B$100105,0))=TRUE,0,INDEX(Magento_products!$A$2:$FZ$100105,MATCH($H567,Magento_products!$B$2:$B$100105,0),N$1))</f>
        <v/>
      </c>
      <c r="O567" s="62"/>
      <c r="P567" s="63"/>
      <c r="Q567" s="73"/>
      <c r="R567" s="65" t="str">
        <f t="shared" si="89"/>
        <v/>
      </c>
      <c r="S567" s="66"/>
      <c r="T567" s="66"/>
      <c r="U567" s="66"/>
      <c r="V567" s="66"/>
      <c r="W567" s="66"/>
      <c r="X567" s="66"/>
      <c r="Y567" s="66"/>
      <c r="Z567" s="66"/>
      <c r="AA567" s="66"/>
      <c r="AB567" s="66"/>
      <c r="AC567" s="66"/>
      <c r="AD567" s="66"/>
      <c r="AE567" s="66"/>
      <c r="AF567" s="66"/>
      <c r="AG567" s="66"/>
      <c r="AH567" s="66"/>
      <c r="AI567" s="71"/>
    </row>
    <row r="568" ht="11.25" customHeight="1">
      <c r="A568" s="54" t="s">
        <v>1922</v>
      </c>
      <c r="B568" s="54" t="s">
        <v>1923</v>
      </c>
      <c r="C568" s="55" t="s">
        <v>336</v>
      </c>
      <c r="D568" s="54" t="s">
        <v>1924</v>
      </c>
      <c r="E568" s="57"/>
      <c r="F568" s="60"/>
      <c r="G568" s="59">
        <v>0.0</v>
      </c>
      <c r="H568" s="60">
        <f t="array" ref="H568">IF(G568=0,0,IF(ISNA(MATCH($G568,Magento_products!$E$1:$E$1013,0))=TRUE,INDEX(Special_products!$A$1:$AL$748,MATCH($G568,Special_products!$E$1:$E$748,0),H$1),INDEX(Magento_products!$A$1:$AJ$1013,MATCH($G568,Magento_products!$E$1:$E$1013,0),H$1)))</f>
        <v>0</v>
      </c>
      <c r="I568" s="60" t="str">
        <f t="array" ref="I568">IF(G568=0,D568,IF(ISNA(MATCH($G568,Magento_products!$E$1:$E$1013,0))=TRUE,INDEX(Special_products!$A$1:$AL$748,MATCH($G568,Special_products!$E$1:$E$748,0),I$1),INDEX(Magento_products!$A$1:$AJ$1013,MATCH($G568,Magento_products!$E$1:$E$1013,0),I$1)))</f>
        <v>Joker</v>
      </c>
      <c r="J568" s="60">
        <f t="array" ref="J568">IF(G568=0,0,IF(ISNA(MATCH($G568,Magento_products!$E$1:$E$1013,0))=TRUE,INDEX(Special_products!$A$1:$AL$748,MATCH($G568,Special_products!$E$1:$E$748,0),J$1),INDEX(Magento_products!$A$1:$AJ$1013,MATCH($G568,Magento_products!$E$1:$E$1013,0),J$1)))</f>
        <v>0</v>
      </c>
      <c r="K568" s="57">
        <f t="array" ref="K568">IF(ISNA(MATCH($J568,Group!$B$2:$B$100105,0))=TRUE,0,INDEX(Group!$A$2:$FZ$100105,MATCH($J568,Group!$B$2:$B$100105,0),K$1))</f>
        <v>0</v>
      </c>
      <c r="L568" s="60"/>
      <c r="M568" s="61"/>
      <c r="N568" s="62" t="str">
        <f t="array" ref="N568">IF(ISNA(MATCH($H568,Magento_products!$B$2:$B$100105,0))=TRUE,0,INDEX(Magento_products!$A$2:$FZ$100105,MATCH($H568,Magento_products!$B$2:$B$100105,0),N$1))</f>
        <v/>
      </c>
      <c r="O568" s="62"/>
      <c r="P568" s="63"/>
      <c r="Q568" s="73"/>
      <c r="R568" s="65" t="str">
        <f t="shared" si="89"/>
        <v/>
      </c>
      <c r="S568" s="66"/>
      <c r="T568" s="66"/>
      <c r="U568" s="66"/>
      <c r="V568" s="66"/>
      <c r="W568" s="66"/>
      <c r="X568" s="66"/>
      <c r="Y568" s="66"/>
      <c r="Z568" s="66"/>
      <c r="AA568" s="66"/>
      <c r="AB568" s="66"/>
      <c r="AC568" s="66"/>
      <c r="AD568" s="66"/>
      <c r="AE568" s="66"/>
      <c r="AF568" s="66"/>
      <c r="AG568" s="66"/>
      <c r="AH568" s="66"/>
      <c r="AI568" s="71"/>
    </row>
    <row r="569" ht="11.25" customHeight="1">
      <c r="A569" s="54"/>
      <c r="B569" s="54"/>
      <c r="C569" s="55"/>
      <c r="D569" s="54"/>
      <c r="E569" s="57"/>
      <c r="F569" s="60"/>
      <c r="G569" s="59">
        <v>0.0</v>
      </c>
      <c r="H569" s="60">
        <f t="array" ref="H569">IF(G569=0,0,IF(ISNA(MATCH($G569,Magento_products!$E$1:$E$1013,0))=TRUE,INDEX(Special_products!$A$1:$AL$748,MATCH($G569,Special_products!$E$1:$E$748,0),H$1),INDEX(Magento_products!$A$1:$AJ$1013,MATCH($G569,Magento_products!$E$1:$E$1013,0),H$1)))</f>
        <v>0</v>
      </c>
      <c r="I569" s="60" t="str">
        <f t="array" ref="I569">IF(G569=0,D569,IF(ISNA(MATCH($G569,Magento_products!$E$1:$E$1013,0))=TRUE,INDEX(Special_products!$A$1:$AL$748,MATCH($G569,Special_products!$E$1:$E$748,0),I$1),INDEX(Magento_products!$A$1:$AJ$1013,MATCH($G569,Magento_products!$E$1:$E$1013,0),I$1)))</f>
        <v/>
      </c>
      <c r="J569" s="60">
        <f t="array" ref="J569">IF(G569=0,0,IF(ISNA(MATCH($G569,Magento_products!$E$1:$E$1013,0))=TRUE,INDEX(Special_products!$A$1:$AL$748,MATCH($G569,Special_products!$E$1:$E$748,0),J$1),INDEX(Magento_products!$A$1:$AJ$1013,MATCH($G569,Magento_products!$E$1:$E$1013,0),J$1)))</f>
        <v>0</v>
      </c>
      <c r="K569" s="57">
        <f t="array" ref="K569">IF(ISNA(MATCH($J569,Group!$B$2:$B$100105,0))=TRUE,0,INDEX(Group!$A$2:$FZ$100105,MATCH($J569,Group!$B$2:$B$100105,0),K$1))</f>
        <v>0</v>
      </c>
      <c r="L569" s="60"/>
      <c r="M569" s="61"/>
      <c r="N569" s="62" t="str">
        <f t="array" ref="N569">IF(ISNA(MATCH($H569,Magento_products!$B$2:$B$100105,0))=TRUE,0,INDEX(Magento_products!$A$2:$FZ$100105,MATCH($H569,Magento_products!$B$2:$B$100105,0),N$1))</f>
        <v/>
      </c>
      <c r="O569" s="62"/>
      <c r="P569" s="63"/>
      <c r="Q569" s="73"/>
      <c r="R569" s="65" t="str">
        <f t="shared" si="89"/>
        <v/>
      </c>
      <c r="S569" s="66"/>
      <c r="T569" s="66"/>
      <c r="U569" s="66"/>
      <c r="V569" s="66"/>
      <c r="W569" s="66"/>
      <c r="X569" s="66"/>
      <c r="Y569" s="66"/>
      <c r="Z569" s="66"/>
      <c r="AA569" s="66"/>
      <c r="AB569" s="66"/>
      <c r="AC569" s="66"/>
      <c r="AD569" s="66"/>
      <c r="AE569" s="66"/>
      <c r="AF569" s="66"/>
      <c r="AG569" s="66"/>
      <c r="AH569" s="66"/>
      <c r="AI569" s="71"/>
    </row>
    <row r="570" ht="11.25" customHeight="1">
      <c r="A570" s="54" t="s">
        <v>1925</v>
      </c>
      <c r="B570" s="54" t="s">
        <v>369</v>
      </c>
      <c r="C570" s="55" t="s">
        <v>336</v>
      </c>
      <c r="D570" s="54" t="s">
        <v>1926</v>
      </c>
      <c r="E570" s="57"/>
      <c r="F570" s="60"/>
      <c r="G570" s="59">
        <v>271.0</v>
      </c>
      <c r="H570" s="60" t="str">
        <f t="array" ref="H570">IF(G570=0,0,IF(ISNA(MATCH($G570,Magento_products!$E$1:$E$1013,0))=TRUE,INDEX(Special_products!$A$1:$AL$748,MATCH($G570,Special_products!$E$1:$E$748,0),H$1),INDEX(Magento_products!$A$1:$AJ$1013,MATCH($G570,Magento_products!$E$1:$E$1013,0),H$1)))</f>
        <v>CBSPIKEREG</v>
      </c>
      <c r="I570" s="60" t="str">
        <f t="array" ref="I570">IF(G570=0,D570,IF(ISNA(MATCH($G570,Magento_products!$E$1:$E$1013,0))=TRUE,INDEX(Special_products!$A$1:$AL$748,MATCH($G570,Special_products!$E$1:$E$748,0),I$1),INDEX(Magento_products!$A$1:$AJ$1013,MATCH($G570,Magento_products!$E$1:$E$1013,0),I$1)))</f>
        <v>Spike Spiegel (Regular)</v>
      </c>
      <c r="J570" s="60" t="str">
        <f t="array" ref="J570">IF(G570=0,0,IF(ISNA(MATCH($G570,Magento_products!$E$1:$E$1013,0))=TRUE,INDEX(Special_products!$A$1:$AL$748,MATCH($G570,Special_products!$E$1:$E$748,0),J$1),INDEX(Magento_products!$A$1:$AJ$1013,MATCH($G570,Magento_products!$E$1:$E$1013,0),J$1)))</f>
        <v>COWSP</v>
      </c>
      <c r="K570" s="57" t="str">
        <f t="array" ref="K570">IF(ISNA(MATCH($J570,Group!$B$2:$B$100105,0))=TRUE,0,INDEX(Group!$A$2:$FZ$100105,MATCH($J570,Group!$B$2:$B$100105,0),K$1))</f>
        <v>Spike resin</v>
      </c>
      <c r="L570" s="60"/>
      <c r="M570" s="61"/>
      <c r="N570" s="62">
        <f t="array" ref="N570">IF(ISNA(MATCH($H570,Magento_products!$B$2:$B$100105,0))=TRUE,0,INDEX(Magento_products!$A$2:$FZ$100105,MATCH($H570,Magento_products!$B$2:$B$100105,0),N$1))</f>
        <v>43301</v>
      </c>
      <c r="O570" s="62"/>
      <c r="P570" s="63">
        <f t="array" ref="P570">IF(ISNA(MATCH($G570,Magento_products!$E$1:$E$1013,0))=TRUE,INDEX(Special_products!$A$1:$AL$748,MATCH($G570,Special_products!$E$1:$E$748,0),P$1),INDEX(Magento_products!$A$1:$AJ$1013,MATCH($G570,Magento_products!$E$1:$E$1013,0),P$1))</f>
        <v>349.99</v>
      </c>
      <c r="Q570" s="64"/>
      <c r="R570" s="65">
        <f t="shared" si="89"/>
        <v>349.99</v>
      </c>
      <c r="S570" s="66"/>
      <c r="T570" s="66"/>
      <c r="U570" s="66"/>
      <c r="V570" s="66"/>
      <c r="W570" s="66"/>
      <c r="X570" s="66"/>
      <c r="Y570" s="66"/>
      <c r="Z570" s="66"/>
      <c r="AA570" s="66"/>
      <c r="AB570" s="66"/>
      <c r="AC570" s="66"/>
      <c r="AD570" s="66"/>
      <c r="AE570" s="66"/>
      <c r="AF570" s="66"/>
      <c r="AG570" s="66"/>
      <c r="AH570" s="66"/>
      <c r="AI570" s="71"/>
    </row>
    <row r="571" ht="11.25" customHeight="1">
      <c r="A571" s="54" t="s">
        <v>1925</v>
      </c>
      <c r="B571" s="54" t="s">
        <v>369</v>
      </c>
      <c r="C571" s="55" t="s">
        <v>336</v>
      </c>
      <c r="D571" s="54" t="s">
        <v>1926</v>
      </c>
      <c r="E571" s="57"/>
      <c r="F571" s="60"/>
      <c r="G571" s="59">
        <v>272.0</v>
      </c>
      <c r="H571" s="60" t="str">
        <f t="array" ref="H571">IF(G571=0,0,IF(ISNA(MATCH($G571,Magento_products!$E$1:$E$1013,0))=TRUE,INDEX(Special_products!$A$1:$AL$748,MATCH($G571,Special_products!$E$1:$E$748,0),H$1),INDEX(Magento_products!$A$1:$AJ$1013,MATCH($G571,Magento_products!$E$1:$E$1013,0),H$1)))</f>
        <v>CBSPIKEEX</v>
      </c>
      <c r="I571" s="60" t="str">
        <f t="array" ref="I571">IF(G571=0,D571,IF(ISNA(MATCH($G571,Magento_products!$E$1:$E$1013,0))=TRUE,INDEX(Special_products!$A$1:$AL$748,MATCH($G571,Special_products!$E$1:$E$748,0),I$1),INDEX(Magento_products!$A$1:$AJ$1013,MATCH($G571,Magento_products!$E$1:$E$1013,0),I$1)))</f>
        <v>Spike Spiegel (Exclusive)</v>
      </c>
      <c r="J571" s="60" t="str">
        <f t="array" ref="J571">IF(G571=0,0,IF(ISNA(MATCH($G571,Magento_products!$E$1:$E$1013,0))=TRUE,INDEX(Special_products!$A$1:$AL$748,MATCH($G571,Special_products!$E$1:$E$748,0),J$1),INDEX(Magento_products!$A$1:$AJ$1013,MATCH($G571,Magento_products!$E$1:$E$1013,0),J$1)))</f>
        <v>COWSP</v>
      </c>
      <c r="K571" s="57" t="str">
        <f t="array" ref="K571">IF(ISNA(MATCH($J571,Group!$B$2:$B$100105,0))=TRUE,0,INDEX(Group!$A$2:$FZ$100105,MATCH($J571,Group!$B$2:$B$100105,0),K$1))</f>
        <v>Spike resin</v>
      </c>
      <c r="L571" s="60"/>
      <c r="M571" s="61"/>
      <c r="N571" s="62">
        <f t="array" ref="N571">IF(ISNA(MATCH($H571,Magento_products!$B$2:$B$100105,0))=TRUE,0,INDEX(Magento_products!$A$2:$FZ$100105,MATCH($H571,Magento_products!$B$2:$B$100105,0),N$1))</f>
        <v>43301</v>
      </c>
      <c r="O571" s="62"/>
      <c r="P571" s="63">
        <f t="array" ref="P571">IF(ISNA(MATCH($G571,Magento_products!$E$1:$E$1013,0))=TRUE,INDEX(Special_products!$A$1:$AL$748,MATCH($G571,Special_products!$E$1:$E$748,0),P$1),INDEX(Magento_products!$A$1:$AJ$1013,MATCH($G571,Magento_products!$E$1:$E$1013,0),P$1))</f>
        <v>349.99</v>
      </c>
      <c r="Q571" s="64"/>
      <c r="R571" s="65">
        <f t="shared" si="89"/>
        <v>349.99</v>
      </c>
      <c r="S571" s="66"/>
      <c r="T571" s="66"/>
      <c r="U571" s="66"/>
      <c r="V571" s="66"/>
      <c r="W571" s="66"/>
      <c r="X571" s="66"/>
      <c r="Y571" s="66"/>
      <c r="Z571" s="66"/>
      <c r="AA571" s="66"/>
      <c r="AB571" s="66"/>
      <c r="AC571" s="66"/>
      <c r="AD571" s="66"/>
      <c r="AE571" s="66"/>
      <c r="AF571" s="66"/>
      <c r="AG571" s="66"/>
      <c r="AH571" s="66"/>
      <c r="AI571" s="71"/>
    </row>
    <row r="572" ht="11.25" customHeight="1">
      <c r="A572" s="54"/>
      <c r="B572" s="54"/>
      <c r="C572" s="55"/>
      <c r="D572" s="54"/>
      <c r="E572" s="57"/>
      <c r="F572" s="60"/>
      <c r="G572" s="59"/>
      <c r="H572" s="60"/>
      <c r="I572" s="60"/>
      <c r="J572" s="60"/>
      <c r="K572" s="57"/>
      <c r="L572" s="60"/>
      <c r="M572" s="61"/>
      <c r="N572" s="62"/>
      <c r="O572" s="62"/>
      <c r="P572" s="63"/>
      <c r="Q572" s="64"/>
      <c r="R572" s="65"/>
      <c r="S572" s="66"/>
      <c r="T572" s="66"/>
      <c r="U572" s="66"/>
      <c r="V572" s="66"/>
      <c r="W572" s="66"/>
      <c r="X572" s="66"/>
      <c r="Y572" s="66"/>
      <c r="Z572" s="66"/>
      <c r="AA572" s="66"/>
      <c r="AB572" s="66"/>
      <c r="AC572" s="66"/>
      <c r="AD572" s="66"/>
      <c r="AE572" s="66"/>
      <c r="AF572" s="66"/>
      <c r="AG572" s="66"/>
      <c r="AH572" s="66"/>
      <c r="AI572" s="71"/>
    </row>
    <row r="573" ht="11.25" customHeight="1">
      <c r="A573" s="54" t="s">
        <v>1925</v>
      </c>
      <c r="B573" s="54" t="s">
        <v>369</v>
      </c>
      <c r="C573" s="55" t="s">
        <v>336</v>
      </c>
      <c r="D573" s="54" t="s">
        <v>1927</v>
      </c>
      <c r="E573" s="57"/>
      <c r="F573" s="60"/>
      <c r="G573" s="59">
        <v>381.0</v>
      </c>
      <c r="H573" s="60" t="str">
        <f t="array" ref="H573">IF(G573=0,0,IF(ISNA(MATCH($G573,Magento_products!$E$1:$E$1013,0))=TRUE,INDEX(Special_products!$A$1:$AL$748,MATCH($G573,Special_products!$E$1:$E$748,0),H$1),INDEX(Magento_products!$A$1:$AJ$1013,MATCH($G573,Magento_products!$E$1:$E$1013,0),H$1)))</f>
        <v>CBJETBLEX</v>
      </c>
      <c r="I573" s="60" t="str">
        <f t="array" ref="I573">IF(G573=0,D573,IF(ISNA(MATCH($G573,Magento_products!$E$1:$E$1013,0))=TRUE,INDEX(Special_products!$A$1:$AL$748,MATCH($G573,Special_products!$E$1:$E$748,0),I$1),INDEX(Magento_products!$A$1:$AJ$1013,MATCH($G573,Magento_products!$E$1:$E$1013,0),I$1)))</f>
        <v>Cowboy Bebop – Jet Black Exclusive Edition</v>
      </c>
      <c r="J573" s="60" t="str">
        <f t="array" ref="J573">IF(G573=0,0,IF(ISNA(MATCH($G573,Magento_products!$E$1:$E$1013,0))=TRUE,INDEX(Special_products!$A$1:$AL$748,MATCH($G573,Special_products!$E$1:$E$748,0),J$1),INDEX(Magento_products!$A$1:$AJ$1013,MATCH($G573,Magento_products!$E$1:$E$1013,0),J$1)))</f>
        <v>CBJET</v>
      </c>
      <c r="K573" s="57" t="str">
        <f t="array" ref="K573">IF(ISNA(MATCH($J573,Group!$B$2:$B$100105,0))=TRUE,0,INDEX(Group!$A$2:$FZ$100105,MATCH($J573,Group!$B$2:$B$100105,0),K$1))</f>
        <v>Jet Black</v>
      </c>
      <c r="L573" s="60"/>
      <c r="M573" s="61"/>
      <c r="N573" s="62">
        <f t="array" ref="N573">IF(ISNA(MATCH($H573,Magento_products!$B$2:$B$100105,0))=TRUE,0,INDEX(Magento_products!$A$2:$FZ$100105,MATCH($H573,Magento_products!$B$2:$B$100105,0),N$1))</f>
        <v>43588</v>
      </c>
      <c r="O573" s="62"/>
      <c r="P573" s="63">
        <f t="array" ref="P573">IF(ISNA(MATCH($G573,Magento_products!$E$1:$E$1013,0))=TRUE,INDEX(Special_products!$A$1:$AL$748,MATCH($G573,Special_products!$E$1:$E$748,0),P$1),INDEX(Magento_products!$A$1:$AJ$1013,MATCH($G573,Magento_products!$E$1:$E$1013,0),P$1))</f>
        <v>374.99</v>
      </c>
      <c r="Q573" s="64"/>
      <c r="R573" s="65">
        <f t="shared" ref="R573:R574" si="90">IF(P573&gt;0,P573,Q573)</f>
        <v>374.99</v>
      </c>
      <c r="S573" s="66"/>
      <c r="T573" s="66"/>
      <c r="U573" s="66"/>
      <c r="V573" s="66"/>
      <c r="W573" s="66"/>
      <c r="X573" s="66"/>
      <c r="Y573" s="66"/>
      <c r="Z573" s="66"/>
      <c r="AA573" s="66"/>
      <c r="AB573" s="66"/>
      <c r="AC573" s="66"/>
      <c r="AD573" s="66"/>
      <c r="AE573" s="66"/>
      <c r="AF573" s="66"/>
      <c r="AG573" s="66"/>
      <c r="AH573" s="66"/>
      <c r="AI573" s="71"/>
    </row>
    <row r="574" ht="11.25" customHeight="1">
      <c r="A574" s="54" t="s">
        <v>1925</v>
      </c>
      <c r="B574" s="54" t="s">
        <v>369</v>
      </c>
      <c r="C574" s="55" t="s">
        <v>336</v>
      </c>
      <c r="D574" s="54" t="s">
        <v>1927</v>
      </c>
      <c r="E574" s="57"/>
      <c r="F574" s="60"/>
      <c r="G574" s="59">
        <v>380.0</v>
      </c>
      <c r="H574" s="60" t="str">
        <f t="array" ref="H574">IF(G574=0,0,IF(ISNA(MATCH($G574,Magento_products!$E$1:$E$1013,0))=TRUE,INDEX(Special_products!$A$1:$AL$748,MATCH($G574,Special_products!$E$1:$E$748,0),H$1),INDEX(Magento_products!$A$1:$AJ$1013,MATCH($G574,Magento_products!$E$1:$E$1013,0),H$1)))</f>
        <v>CBJETBLST</v>
      </c>
      <c r="I574" s="60" t="str">
        <f t="array" ref="I574">IF(G574=0,D574,IF(ISNA(MATCH($G574,Magento_products!$E$1:$E$1013,0))=TRUE,INDEX(Special_products!$A$1:$AL$748,MATCH($G574,Special_products!$E$1:$E$748,0),I$1),INDEX(Magento_products!$A$1:$AJ$1013,MATCH($G574,Magento_products!$E$1:$E$1013,0),I$1)))</f>
        <v>Cowboy Bebop – Jet Black Standard Edition</v>
      </c>
      <c r="J574" s="60" t="str">
        <f t="array" ref="J574">IF(G574=0,0,IF(ISNA(MATCH($G574,Magento_products!$E$1:$E$1013,0))=TRUE,INDEX(Special_products!$A$1:$AL$748,MATCH($G574,Special_products!$E$1:$E$748,0),J$1),INDEX(Magento_products!$A$1:$AJ$1013,MATCH($G574,Magento_products!$E$1:$E$1013,0),J$1)))</f>
        <v>CBJET</v>
      </c>
      <c r="K574" s="57" t="str">
        <f t="array" ref="K574">IF(ISNA(MATCH($J574,Group!$B$2:$B$100105,0))=TRUE,0,INDEX(Group!$A$2:$FZ$100105,MATCH($J574,Group!$B$2:$B$100105,0),K$1))</f>
        <v>Jet Black</v>
      </c>
      <c r="L574" s="60"/>
      <c r="M574" s="61"/>
      <c r="N574" s="62">
        <f t="array" ref="N574">IF(ISNA(MATCH($H574,Magento_products!$B$2:$B$100105,0))=TRUE,0,INDEX(Magento_products!$A$2:$FZ$100105,MATCH($H574,Magento_products!$B$2:$B$100105,0),N$1))</f>
        <v>43588</v>
      </c>
      <c r="O574" s="62"/>
      <c r="P574" s="63">
        <f t="array" ref="P574">IF(ISNA(MATCH($G574,Magento_products!$E$1:$E$1013,0))=TRUE,INDEX(Special_products!$A$1:$AL$748,MATCH($G574,Special_products!$E$1:$E$748,0),P$1),INDEX(Magento_products!$A$1:$AJ$1013,MATCH($G574,Magento_products!$E$1:$E$1013,0),P$1))</f>
        <v>374.99</v>
      </c>
      <c r="Q574" s="64"/>
      <c r="R574" s="65">
        <f t="shared" si="90"/>
        <v>374.99</v>
      </c>
      <c r="S574" s="66"/>
      <c r="T574" s="66"/>
      <c r="U574" s="66"/>
      <c r="V574" s="66"/>
      <c r="W574" s="66"/>
      <c r="X574" s="66"/>
      <c r="Y574" s="66"/>
      <c r="Z574" s="66"/>
      <c r="AA574" s="66"/>
      <c r="AB574" s="66"/>
      <c r="AC574" s="66"/>
      <c r="AD574" s="66"/>
      <c r="AE574" s="66"/>
      <c r="AF574" s="66"/>
      <c r="AG574" s="66"/>
      <c r="AH574" s="66"/>
      <c r="AI574" s="71"/>
    </row>
    <row r="575" ht="11.25" customHeight="1">
      <c r="A575" s="54"/>
      <c r="B575" s="54"/>
      <c r="C575" s="55"/>
      <c r="D575" s="54"/>
      <c r="E575" s="57"/>
      <c r="F575" s="60"/>
      <c r="G575" s="59"/>
      <c r="H575" s="60"/>
      <c r="I575" s="60"/>
      <c r="J575" s="60"/>
      <c r="K575" s="57"/>
      <c r="L575" s="60"/>
      <c r="M575" s="61"/>
      <c r="N575" s="62"/>
      <c r="O575" s="62"/>
      <c r="P575" s="63"/>
      <c r="Q575" s="64"/>
      <c r="R575" s="65"/>
      <c r="S575" s="66"/>
      <c r="T575" s="66"/>
      <c r="U575" s="66"/>
      <c r="V575" s="66"/>
      <c r="W575" s="66"/>
      <c r="X575" s="66"/>
      <c r="Y575" s="66"/>
      <c r="Z575" s="66"/>
      <c r="AA575" s="66"/>
      <c r="AB575" s="66"/>
      <c r="AC575" s="66"/>
      <c r="AD575" s="66"/>
      <c r="AE575" s="66"/>
      <c r="AF575" s="66"/>
      <c r="AG575" s="66"/>
      <c r="AH575" s="66"/>
      <c r="AI575" s="71"/>
    </row>
    <row r="576" ht="11.25" customHeight="1">
      <c r="A576" s="54" t="s">
        <v>1925</v>
      </c>
      <c r="B576" s="54" t="s">
        <v>369</v>
      </c>
      <c r="C576" s="55" t="s">
        <v>336</v>
      </c>
      <c r="D576" s="54" t="s">
        <v>266</v>
      </c>
      <c r="E576" s="57"/>
      <c r="F576" s="60"/>
      <c r="G576" s="59">
        <v>0.0</v>
      </c>
      <c r="H576" s="60">
        <f t="array" ref="H576">IF(G576=0,0,IF(ISNA(MATCH($G576,Magento_products!$E$1:$E$1013,0))=TRUE,INDEX(Special_products!$A$1:$AL$748,MATCH($G576,Special_products!$E$1:$E$748,0),H$1),INDEX(Magento_products!$A$1:$AJ$1013,MATCH($G576,Magento_products!$E$1:$E$1013,0),H$1)))</f>
        <v>0</v>
      </c>
      <c r="I576" s="60" t="str">
        <f t="array" ref="I576">IF(G576=0,D576,IF(ISNA(MATCH($G576,Magento_products!$E$1:$E$1013,0))=TRUE,INDEX(Special_products!$A$1:$AL$748,MATCH($G576,Special_products!$E$1:$E$748,0),I$1),INDEX(Magento_products!$A$1:$AJ$1013,MATCH($G576,Magento_products!$E$1:$E$1013,0),I$1)))</f>
        <v>Faye</v>
      </c>
      <c r="J576" s="60">
        <f t="array" ref="J576">IF(G576=0,0,IF(ISNA(MATCH($G576,Magento_products!$E$1:$E$1013,0))=TRUE,INDEX(Special_products!$A$1:$AL$748,MATCH($G576,Special_products!$E$1:$E$748,0),J$1),INDEX(Magento_products!$A$1:$AJ$1013,MATCH($G576,Magento_products!$E$1:$E$1013,0),J$1)))</f>
        <v>0</v>
      </c>
      <c r="K576" s="57">
        <f t="array" ref="K576">IF(ISNA(MATCH($J576,Group!$B$2:$B$100105,0))=TRUE,0,INDEX(Group!$A$2:$FZ$100105,MATCH($J576,Group!$B$2:$B$100105,0),K$1))</f>
        <v>0</v>
      </c>
      <c r="L576" s="60"/>
      <c r="M576" s="61"/>
      <c r="N576" s="62" t="str">
        <f t="array" ref="N576">IF(ISNA(MATCH($H576,Magento_products!$B$2:$B$100105,0))=TRUE,0,INDEX(Magento_products!$A$2:$FZ$100105,MATCH($H576,Magento_products!$B$2:$B$100105,0),N$1))</f>
        <v/>
      </c>
      <c r="O576" s="62"/>
      <c r="P576" s="63"/>
      <c r="Q576" s="64"/>
      <c r="R576" s="65" t="str">
        <f t="shared" ref="R576:R586" si="91">IF(P576&gt;0,P576,Q576)</f>
        <v/>
      </c>
      <c r="S576" s="66"/>
      <c r="T576" s="66"/>
      <c r="U576" s="66"/>
      <c r="V576" s="66"/>
      <c r="W576" s="66"/>
      <c r="X576" s="66"/>
      <c r="Y576" s="66"/>
      <c r="Z576" s="66"/>
      <c r="AA576" s="66"/>
      <c r="AB576" s="66"/>
      <c r="AC576" s="66"/>
      <c r="AD576" s="66"/>
      <c r="AE576" s="66"/>
      <c r="AF576" s="66"/>
      <c r="AG576" s="66"/>
      <c r="AH576" s="66"/>
      <c r="AI576" s="71"/>
    </row>
    <row r="577" ht="11.25" customHeight="1">
      <c r="A577" s="54" t="s">
        <v>1925</v>
      </c>
      <c r="B577" s="54" t="s">
        <v>369</v>
      </c>
      <c r="C577" s="55" t="s">
        <v>336</v>
      </c>
      <c r="D577" s="54" t="s">
        <v>266</v>
      </c>
      <c r="E577" s="57"/>
      <c r="F577" s="60"/>
      <c r="G577" s="59">
        <v>0.0</v>
      </c>
      <c r="H577" s="60">
        <f t="array" ref="H577">IF(G577=0,0,IF(ISNA(MATCH($G577,Magento_products!$E$1:$E$1013,0))=TRUE,INDEX(Special_products!$A$1:$AL$748,MATCH($G577,Special_products!$E$1:$E$748,0),H$1),INDEX(Magento_products!$A$1:$AJ$1013,MATCH($G577,Magento_products!$E$1:$E$1013,0),H$1)))</f>
        <v>0</v>
      </c>
      <c r="I577" s="60" t="str">
        <f t="array" ref="I577">IF(G577=0,D577,IF(ISNA(MATCH($G577,Magento_products!$E$1:$E$1013,0))=TRUE,INDEX(Special_products!$A$1:$AL$748,MATCH($G577,Special_products!$E$1:$E$748,0),I$1),INDEX(Magento_products!$A$1:$AJ$1013,MATCH($G577,Magento_products!$E$1:$E$1013,0),I$1)))</f>
        <v>Faye</v>
      </c>
      <c r="J577" s="60">
        <f t="array" ref="J577">IF(G577=0,0,IF(ISNA(MATCH($G577,Magento_products!$E$1:$E$1013,0))=TRUE,INDEX(Special_products!$A$1:$AL$748,MATCH($G577,Special_products!$E$1:$E$748,0),J$1),INDEX(Magento_products!$A$1:$AJ$1013,MATCH($G577,Magento_products!$E$1:$E$1013,0),J$1)))</f>
        <v>0</v>
      </c>
      <c r="K577" s="57">
        <f t="array" ref="K577">IF(ISNA(MATCH($J577,Group!$B$2:$B$100105,0))=TRUE,0,INDEX(Group!$A$2:$FZ$100105,MATCH($J577,Group!$B$2:$B$100105,0),K$1))</f>
        <v>0</v>
      </c>
      <c r="L577" s="60"/>
      <c r="M577" s="61"/>
      <c r="N577" s="62" t="str">
        <f t="array" ref="N577">IF(ISNA(MATCH($H577,Magento_products!$B$2:$B$100105,0))=TRUE,0,INDEX(Magento_products!$A$2:$FZ$100105,MATCH($H577,Magento_products!$B$2:$B$100105,0),N$1))</f>
        <v/>
      </c>
      <c r="O577" s="62"/>
      <c r="P577" s="63"/>
      <c r="Q577" s="64"/>
      <c r="R577" s="65" t="str">
        <f t="shared" si="91"/>
        <v/>
      </c>
      <c r="S577" s="66"/>
      <c r="T577" s="66"/>
      <c r="U577" s="66"/>
      <c r="V577" s="66"/>
      <c r="W577" s="66"/>
      <c r="X577" s="66"/>
      <c r="Y577" s="66"/>
      <c r="Z577" s="66"/>
      <c r="AA577" s="66"/>
      <c r="AB577" s="66"/>
      <c r="AC577" s="66"/>
      <c r="AD577" s="66"/>
      <c r="AE577" s="66"/>
      <c r="AF577" s="66"/>
      <c r="AG577" s="66"/>
      <c r="AH577" s="66"/>
      <c r="AI577" s="71"/>
    </row>
    <row r="578" ht="11.25" customHeight="1">
      <c r="A578" s="54"/>
      <c r="B578" s="54"/>
      <c r="C578" s="55"/>
      <c r="D578" s="54"/>
      <c r="E578" s="57"/>
      <c r="F578" s="60"/>
      <c r="G578" s="59">
        <v>0.0</v>
      </c>
      <c r="H578" s="60">
        <f t="array" ref="H578">IF(G578=0,0,IF(ISNA(MATCH($G578,Magento_products!$E$1:$E$1013,0))=TRUE,INDEX(Special_products!$A$1:$AL$748,MATCH($G578,Special_products!$E$1:$E$748,0),H$1),INDEX(Magento_products!$A$1:$AJ$1013,MATCH($G578,Magento_products!$E$1:$E$1013,0),H$1)))</f>
        <v>0</v>
      </c>
      <c r="I578" s="60" t="str">
        <f t="array" ref="I578">IF(G578=0,D578,IF(ISNA(MATCH($G578,Magento_products!$E$1:$E$1013,0))=TRUE,INDEX(Special_products!$A$1:$AL$748,MATCH($G578,Special_products!$E$1:$E$748,0),I$1),INDEX(Magento_products!$A$1:$AJ$1013,MATCH($G578,Magento_products!$E$1:$E$1013,0),I$1)))</f>
        <v/>
      </c>
      <c r="J578" s="60">
        <f t="array" ref="J578">IF(G578=0,0,IF(ISNA(MATCH($G578,Magento_products!$E$1:$E$1013,0))=TRUE,INDEX(Special_products!$A$1:$AL$748,MATCH($G578,Special_products!$E$1:$E$748,0),J$1),INDEX(Magento_products!$A$1:$AJ$1013,MATCH($G578,Magento_products!$E$1:$E$1013,0),J$1)))</f>
        <v>0</v>
      </c>
      <c r="K578" s="57">
        <f t="array" ref="K578">IF(ISNA(MATCH($J578,Group!$B$2:$B$100105,0))=TRUE,0,INDEX(Group!$A$2:$FZ$100105,MATCH($J578,Group!$B$2:$B$100105,0),K$1))</f>
        <v>0</v>
      </c>
      <c r="L578" s="60"/>
      <c r="M578" s="61"/>
      <c r="N578" s="62" t="str">
        <f t="array" ref="N578">IF(ISNA(MATCH($H578,Magento_products!$B$2:$B$100105,0))=TRUE,0,INDEX(Magento_products!$A$2:$FZ$100105,MATCH($H578,Magento_products!$B$2:$B$100105,0),N$1))</f>
        <v/>
      </c>
      <c r="O578" s="62"/>
      <c r="P578" s="63"/>
      <c r="Q578" s="64"/>
      <c r="R578" s="65" t="str">
        <f t="shared" si="91"/>
        <v/>
      </c>
      <c r="S578" s="66"/>
      <c r="T578" s="66"/>
      <c r="U578" s="66"/>
      <c r="V578" s="66"/>
      <c r="W578" s="66"/>
      <c r="X578" s="66"/>
      <c r="Y578" s="66"/>
      <c r="Z578" s="66"/>
      <c r="AA578" s="66"/>
      <c r="AB578" s="66"/>
      <c r="AC578" s="66"/>
      <c r="AD578" s="66"/>
      <c r="AE578" s="66"/>
      <c r="AF578" s="66"/>
      <c r="AG578" s="66"/>
      <c r="AH578" s="66"/>
      <c r="AI578" s="71"/>
    </row>
    <row r="579" ht="11.25" customHeight="1">
      <c r="A579" s="54" t="s">
        <v>348</v>
      </c>
      <c r="B579" s="54" t="s">
        <v>800</v>
      </c>
      <c r="C579" s="55" t="s">
        <v>336</v>
      </c>
      <c r="D579" s="54" t="s">
        <v>1928</v>
      </c>
      <c r="E579" s="57"/>
      <c r="F579" s="60"/>
      <c r="G579" s="59">
        <v>333.0</v>
      </c>
      <c r="H579" s="60" t="str">
        <f t="array" ref="H579">IF(G579=0,0,IF(ISNA(MATCH($G579,Magento_products!$E$1:$E$1013,0))=TRUE,INDEX(Special_products!$A$1:$AL$748,MATCH($G579,Special_products!$E$1:$E$748,0),H$1),INDEX(Magento_products!$A$1:$AJ$1013,MATCH($G579,Magento_products!$E$1:$E$1013,0),H$1)))</f>
        <v>FMAALDEFCOMBO</v>
      </c>
      <c r="I579" s="60" t="str">
        <f t="array" ref="I579">IF(G579=0,D579,IF(ISNA(MATCH($G579,Magento_products!$E$1:$E$1013,0))=TRUE,INDEX(Special_products!$A$1:$AL$748,MATCH($G579,Special_products!$E$1:$E$748,0),I$1),INDEX(Magento_products!$A$1:$AJ$1013,MATCH($G579,Magento_products!$E$1:$E$1013,0),I$1)))</f>
        <v>Alphonse Elric Definitive Combo Edition (Gray Variant and Silver Variant)</v>
      </c>
      <c r="J579" s="60" t="str">
        <f t="array" ref="J579">IF(G579=0,0,IF(ISNA(MATCH($G579,Magento_products!$E$1:$E$1013,0))=TRUE,INDEX(Special_products!$A$1:$AL$748,MATCH($G579,Special_products!$E$1:$E$748,0),J$1),INDEX(Magento_products!$A$1:$AJ$1013,MATCH($G579,Magento_products!$E$1:$E$1013,0),J$1)))</f>
        <v>FMAL</v>
      </c>
      <c r="K579" s="57" t="str">
        <f t="array" ref="K579">IF(ISNA(MATCH($J579,Group!$B$2:$B$100105,0))=TRUE,0,INDEX(Group!$A$2:$FZ$100105,MATCH($J579,Group!$B$2:$B$100105,0),K$1))</f>
        <v>Alphonse resin</v>
      </c>
      <c r="L579" s="60"/>
      <c r="M579" s="61"/>
      <c r="N579" s="62">
        <f t="array" ref="N579">IF(ISNA(MATCH($H579,Magento_products!$B$2:$B$100105,0))=TRUE,0,INDEX(Magento_products!$A$2:$FZ$100105,MATCH($H579,Magento_products!$B$2:$B$100105,0),N$1))</f>
        <v>43385</v>
      </c>
      <c r="O579" s="62"/>
      <c r="P579" s="63">
        <f t="array" ref="P579">IF(ISNA(MATCH($G579,Magento_products!$E$1:$E$1013,0))=TRUE,INDEX(Special_products!$A$1:$AL$748,MATCH($G579,Special_products!$E$1:$E$748,0),P$1),INDEX(Magento_products!$A$1:$AJ$1013,MATCH($G579,Magento_products!$E$1:$E$1013,0),P$1))</f>
        <v>1249.99</v>
      </c>
      <c r="Q579" s="64"/>
      <c r="R579" s="65">
        <f t="shared" si="91"/>
        <v>1249.99</v>
      </c>
      <c r="S579" s="66"/>
      <c r="T579" s="66"/>
      <c r="U579" s="66"/>
      <c r="V579" s="66"/>
      <c r="W579" s="66"/>
      <c r="X579" s="66"/>
      <c r="Y579" s="66"/>
      <c r="Z579" s="66"/>
      <c r="AA579" s="66"/>
      <c r="AB579" s="66"/>
      <c r="AC579" s="66"/>
      <c r="AD579" s="66"/>
      <c r="AE579" s="66"/>
      <c r="AF579" s="66"/>
      <c r="AG579" s="66"/>
      <c r="AH579" s="66"/>
      <c r="AI579" s="71"/>
    </row>
    <row r="580" ht="11.25" customHeight="1">
      <c r="A580" s="54" t="s">
        <v>348</v>
      </c>
      <c r="B580" s="54" t="s">
        <v>800</v>
      </c>
      <c r="C580" s="55" t="s">
        <v>336</v>
      </c>
      <c r="D580" s="54" t="s">
        <v>1928</v>
      </c>
      <c r="E580" s="57"/>
      <c r="F580" s="60"/>
      <c r="G580" s="59">
        <v>332.0</v>
      </c>
      <c r="H580" s="60" t="str">
        <f t="array" ref="H580">IF(G580=0,0,IF(ISNA(MATCH($G580,Magento_products!$E$1:$E$1013,0))=TRUE,INDEX(Special_products!$A$1:$AL$748,MATCH($G580,Special_products!$E$1:$E$748,0),H$1),INDEX(Magento_products!$A$1:$AJ$1013,MATCH($G580,Magento_products!$E$1:$E$1013,0),H$1)))</f>
        <v>FMAALEXCOMBO</v>
      </c>
      <c r="I580" s="60" t="str">
        <f t="array" ref="I580">IF(G580=0,D580,IF(ISNA(MATCH($G580,Magento_products!$E$1:$E$1013,0))=TRUE,INDEX(Special_products!$A$1:$AL$748,MATCH($G580,Special_products!$E$1:$E$748,0),I$1),INDEX(Magento_products!$A$1:$AJ$1013,MATCH($G580,Magento_products!$E$1:$E$1013,0),I$1)))</f>
        <v>Alphonse Elric Exclusive Combo Edition (Gray Variant and Silver Variant)</v>
      </c>
      <c r="J580" s="60" t="str">
        <f t="array" ref="J580">IF(G580=0,0,IF(ISNA(MATCH($G580,Magento_products!$E$1:$E$1013,0))=TRUE,INDEX(Special_products!$A$1:$AL$748,MATCH($G580,Special_products!$E$1:$E$748,0),J$1),INDEX(Magento_products!$A$1:$AJ$1013,MATCH($G580,Magento_products!$E$1:$E$1013,0),J$1)))</f>
        <v>FMAL</v>
      </c>
      <c r="K580" s="57" t="str">
        <f t="array" ref="K580">IF(ISNA(MATCH($J580,Group!$B$2:$B$100105,0))=TRUE,0,INDEX(Group!$A$2:$FZ$100105,MATCH($J580,Group!$B$2:$B$100105,0),K$1))</f>
        <v>Alphonse resin</v>
      </c>
      <c r="L580" s="60"/>
      <c r="M580" s="61"/>
      <c r="N580" s="62">
        <f t="array" ref="N580">IF(ISNA(MATCH($H580,Magento_products!$B$2:$B$100105,0))=TRUE,0,INDEX(Magento_products!$A$2:$FZ$100105,MATCH($H580,Magento_products!$B$2:$B$100105,0),N$1))</f>
        <v>43385</v>
      </c>
      <c r="O580" s="62"/>
      <c r="P580" s="63">
        <f t="array" ref="P580">IF(ISNA(MATCH($G580,Magento_products!$E$1:$E$1013,0))=TRUE,INDEX(Special_products!$A$1:$AL$748,MATCH($G580,Special_products!$E$1:$E$748,0),P$1),INDEX(Magento_products!$A$1:$AJ$1013,MATCH($G580,Magento_products!$E$1:$E$1013,0),P$1))</f>
        <v>999.99</v>
      </c>
      <c r="Q580" s="64"/>
      <c r="R580" s="65">
        <f t="shared" si="91"/>
        <v>999.99</v>
      </c>
      <c r="S580" s="66"/>
      <c r="T580" s="66"/>
      <c r="U580" s="66"/>
      <c r="V580" s="66"/>
      <c r="W580" s="66"/>
      <c r="X580" s="66"/>
      <c r="Y580" s="66"/>
      <c r="Z580" s="66"/>
      <c r="AA580" s="66"/>
      <c r="AB580" s="66"/>
      <c r="AC580" s="66"/>
      <c r="AD580" s="66"/>
      <c r="AE580" s="66"/>
      <c r="AF580" s="66"/>
      <c r="AG580" s="66"/>
      <c r="AH580" s="66"/>
      <c r="AI580" s="71"/>
    </row>
    <row r="581" ht="11.25" customHeight="1">
      <c r="A581" s="54" t="s">
        <v>348</v>
      </c>
      <c r="B581" s="54" t="s">
        <v>800</v>
      </c>
      <c r="C581" s="55" t="s">
        <v>336</v>
      </c>
      <c r="D581" s="54" t="s">
        <v>1928</v>
      </c>
      <c r="E581" s="57"/>
      <c r="F581" s="60"/>
      <c r="G581" s="59">
        <v>331.0</v>
      </c>
      <c r="H581" s="60" t="str">
        <f t="array" ref="H581">IF(G581=0,0,IF(ISNA(MATCH($G581,Magento_products!$E$1:$E$1013,0))=TRUE,INDEX(Special_products!$A$1:$AL$748,MATCH($G581,Special_products!$E$1:$E$748,0),H$1),INDEX(Magento_products!$A$1:$AJ$1013,MATCH($G581,Magento_products!$E$1:$E$1013,0),H$1)))</f>
        <v>FMAALDEFSL</v>
      </c>
      <c r="I581" s="60" t="str">
        <f t="array" ref="I581">IF(G581=0,D581,IF(ISNA(MATCH($G581,Magento_products!$E$1:$E$1013,0))=TRUE,INDEX(Special_products!$A$1:$AL$748,MATCH($G581,Special_products!$E$1:$E$748,0),I$1),INDEX(Magento_products!$A$1:$AJ$1013,MATCH($G581,Magento_products!$E$1:$E$1013,0),I$1)))</f>
        <v>Alphonse Elric Definitive Edition (Silver Variant)</v>
      </c>
      <c r="J581" s="60" t="str">
        <f t="array" ref="J581">IF(G581=0,0,IF(ISNA(MATCH($G581,Magento_products!$E$1:$E$1013,0))=TRUE,INDEX(Special_products!$A$1:$AL$748,MATCH($G581,Special_products!$E$1:$E$748,0),J$1),INDEX(Magento_products!$A$1:$AJ$1013,MATCH($G581,Magento_products!$E$1:$E$1013,0),J$1)))</f>
        <v>FMAL</v>
      </c>
      <c r="K581" s="57" t="str">
        <f t="array" ref="K581">IF(ISNA(MATCH($J581,Group!$B$2:$B$100105,0))=TRUE,0,INDEX(Group!$A$2:$FZ$100105,MATCH($J581,Group!$B$2:$B$100105,0),K$1))</f>
        <v>Alphonse resin</v>
      </c>
      <c r="L581" s="60"/>
      <c r="M581" s="61"/>
      <c r="N581" s="62">
        <f t="array" ref="N581">IF(ISNA(MATCH($H581,Magento_products!$B$2:$B$100105,0))=TRUE,0,INDEX(Magento_products!$A$2:$FZ$100105,MATCH($H581,Magento_products!$B$2:$B$100105,0),N$1))</f>
        <v>43385</v>
      </c>
      <c r="O581" s="62"/>
      <c r="P581" s="63">
        <f t="array" ref="P581">IF(ISNA(MATCH($G581,Magento_products!$E$1:$E$1013,0))=TRUE,INDEX(Special_products!$A$1:$AL$748,MATCH($G581,Special_products!$E$1:$E$748,0),P$1),INDEX(Magento_products!$A$1:$AJ$1013,MATCH($G581,Magento_products!$E$1:$E$1013,0),P$1))</f>
        <v>699.99</v>
      </c>
      <c r="Q581" s="64"/>
      <c r="R581" s="65">
        <f t="shared" si="91"/>
        <v>699.99</v>
      </c>
      <c r="S581" s="66"/>
      <c r="T581" s="66"/>
      <c r="U581" s="66"/>
      <c r="V581" s="66"/>
      <c r="W581" s="66"/>
      <c r="X581" s="66"/>
      <c r="Y581" s="66"/>
      <c r="Z581" s="66"/>
      <c r="AA581" s="66"/>
      <c r="AB581" s="66"/>
      <c r="AC581" s="66"/>
      <c r="AD581" s="66"/>
      <c r="AE581" s="66"/>
      <c r="AF581" s="66"/>
      <c r="AG581" s="66"/>
      <c r="AH581" s="66"/>
      <c r="AI581" s="71"/>
    </row>
    <row r="582" ht="11.25" customHeight="1">
      <c r="A582" s="54" t="s">
        <v>348</v>
      </c>
      <c r="B582" s="54" t="s">
        <v>800</v>
      </c>
      <c r="C582" s="55" t="s">
        <v>336</v>
      </c>
      <c r="D582" s="54" t="s">
        <v>1928</v>
      </c>
      <c r="E582" s="57"/>
      <c r="F582" s="60"/>
      <c r="G582" s="59">
        <v>330.0</v>
      </c>
      <c r="H582" s="60" t="str">
        <f t="array" ref="H582">IF(G582=0,0,IF(ISNA(MATCH($G582,Magento_products!$E$1:$E$1013,0))=TRUE,INDEX(Special_products!$A$1:$AL$748,MATCH($G582,Special_products!$E$1:$E$748,0),H$1),INDEX(Magento_products!$A$1:$AJ$1013,MATCH($G582,Magento_products!$E$1:$E$1013,0),H$1)))</f>
        <v>FMAALDEFGRY</v>
      </c>
      <c r="I582" s="60" t="str">
        <f t="array" ref="I582">IF(G582=0,D582,IF(ISNA(MATCH($G582,Magento_products!$E$1:$E$1013,0))=TRUE,INDEX(Special_products!$A$1:$AL$748,MATCH($G582,Special_products!$E$1:$E$748,0),I$1),INDEX(Magento_products!$A$1:$AJ$1013,MATCH($G582,Magento_products!$E$1:$E$1013,0),I$1)))</f>
        <v>Alphonse Elric Definitive Edition (Gray Variant)</v>
      </c>
      <c r="J582" s="60" t="str">
        <f t="array" ref="J582">IF(G582=0,0,IF(ISNA(MATCH($G582,Magento_products!$E$1:$E$1013,0))=TRUE,INDEX(Special_products!$A$1:$AL$748,MATCH($G582,Special_products!$E$1:$E$748,0),J$1),INDEX(Magento_products!$A$1:$AJ$1013,MATCH($G582,Magento_products!$E$1:$E$1013,0),J$1)))</f>
        <v>FMAL</v>
      </c>
      <c r="K582" s="57" t="str">
        <f t="array" ref="K582">IF(ISNA(MATCH($J582,Group!$B$2:$B$100105,0))=TRUE,0,INDEX(Group!$A$2:$FZ$100105,MATCH($J582,Group!$B$2:$B$100105,0),K$1))</f>
        <v>Alphonse resin</v>
      </c>
      <c r="L582" s="60"/>
      <c r="M582" s="61"/>
      <c r="N582" s="62">
        <f t="array" ref="N582">IF(ISNA(MATCH($H582,Magento_products!$B$2:$B$100105,0))=TRUE,0,INDEX(Magento_products!$A$2:$FZ$100105,MATCH($H582,Magento_products!$B$2:$B$100105,0),N$1))</f>
        <v>43385</v>
      </c>
      <c r="O582" s="62"/>
      <c r="P582" s="63">
        <f t="array" ref="P582">IF(ISNA(MATCH($G582,Magento_products!$E$1:$E$1013,0))=TRUE,INDEX(Special_products!$A$1:$AL$748,MATCH($G582,Special_products!$E$1:$E$748,0),P$1),INDEX(Magento_products!$A$1:$AJ$1013,MATCH($G582,Magento_products!$E$1:$E$1013,0),P$1))</f>
        <v>699.99</v>
      </c>
      <c r="Q582" s="64"/>
      <c r="R582" s="65">
        <f t="shared" si="91"/>
        <v>699.99</v>
      </c>
      <c r="S582" s="66"/>
      <c r="T582" s="66"/>
      <c r="U582" s="66"/>
      <c r="V582" s="66"/>
      <c r="W582" s="66"/>
      <c r="X582" s="66"/>
      <c r="Y582" s="66"/>
      <c r="Z582" s="66"/>
      <c r="AA582" s="66"/>
      <c r="AB582" s="66"/>
      <c r="AC582" s="66"/>
      <c r="AD582" s="66"/>
      <c r="AE582" s="66"/>
      <c r="AF582" s="66"/>
      <c r="AG582" s="66"/>
      <c r="AH582" s="66"/>
      <c r="AI582" s="71"/>
    </row>
    <row r="583" ht="11.25" customHeight="1">
      <c r="A583" s="54" t="s">
        <v>348</v>
      </c>
      <c r="B583" s="54" t="s">
        <v>800</v>
      </c>
      <c r="C583" s="55" t="s">
        <v>336</v>
      </c>
      <c r="D583" s="54" t="s">
        <v>1928</v>
      </c>
      <c r="E583" s="57"/>
      <c r="F583" s="60"/>
      <c r="G583" s="59">
        <v>329.0</v>
      </c>
      <c r="H583" s="60" t="str">
        <f t="array" ref="H583">IF(G583=0,0,IF(ISNA(MATCH($G583,Magento_products!$E$1:$E$1013,0))=TRUE,INDEX(Special_products!$A$1:$AL$748,MATCH($G583,Special_products!$E$1:$E$748,0),H$1),INDEX(Magento_products!$A$1:$AJ$1013,MATCH($G583,Magento_products!$E$1:$E$1013,0),H$1)))</f>
        <v>FMAALEXSL</v>
      </c>
      <c r="I583" s="60" t="str">
        <f t="array" ref="I583">IF(G583=0,D583,IF(ISNA(MATCH($G583,Magento_products!$E$1:$E$1013,0))=TRUE,INDEX(Special_products!$A$1:$AL$748,MATCH($G583,Special_products!$E$1:$E$748,0),I$1),INDEX(Magento_products!$A$1:$AJ$1013,MATCH($G583,Magento_products!$E$1:$E$1013,0),I$1)))</f>
        <v>Alphonse Elric Exclusive Edition (Silver Variant)</v>
      </c>
      <c r="J583" s="60" t="str">
        <f t="array" ref="J583">IF(G583=0,0,IF(ISNA(MATCH($G583,Magento_products!$E$1:$E$1013,0))=TRUE,INDEX(Special_products!$A$1:$AL$748,MATCH($G583,Special_products!$E$1:$E$748,0),J$1),INDEX(Magento_products!$A$1:$AJ$1013,MATCH($G583,Magento_products!$E$1:$E$1013,0),J$1)))</f>
        <v>FMAL</v>
      </c>
      <c r="K583" s="57" t="str">
        <f t="array" ref="K583">IF(ISNA(MATCH($J583,Group!$B$2:$B$100105,0))=TRUE,0,INDEX(Group!$A$2:$FZ$100105,MATCH($J583,Group!$B$2:$B$100105,0),K$1))</f>
        <v>Alphonse resin</v>
      </c>
      <c r="L583" s="60"/>
      <c r="M583" s="61"/>
      <c r="N583" s="62">
        <f t="array" ref="N583">IF(ISNA(MATCH($H583,Magento_products!$B$2:$B$100105,0))=TRUE,0,INDEX(Magento_products!$A$2:$FZ$100105,MATCH($H583,Magento_products!$B$2:$B$100105,0),N$1))</f>
        <v>43385</v>
      </c>
      <c r="O583" s="62"/>
      <c r="P583" s="63">
        <f t="array" ref="P583">IF(ISNA(MATCH($G583,Magento_products!$E$1:$E$1013,0))=TRUE,INDEX(Special_products!$A$1:$AL$748,MATCH($G583,Special_products!$E$1:$E$748,0),P$1),INDEX(Magento_products!$A$1:$AJ$1013,MATCH($G583,Magento_products!$E$1:$E$1013,0),P$1))</f>
        <v>549.99</v>
      </c>
      <c r="Q583" s="64"/>
      <c r="R583" s="65">
        <f t="shared" si="91"/>
        <v>549.99</v>
      </c>
      <c r="S583" s="66"/>
      <c r="T583" s="66"/>
      <c r="U583" s="66"/>
      <c r="V583" s="66"/>
      <c r="W583" s="66"/>
      <c r="X583" s="66"/>
      <c r="Y583" s="66"/>
      <c r="Z583" s="66"/>
      <c r="AA583" s="66"/>
      <c r="AB583" s="66"/>
      <c r="AC583" s="66"/>
      <c r="AD583" s="66"/>
      <c r="AE583" s="66"/>
      <c r="AF583" s="66"/>
      <c r="AG583" s="66"/>
      <c r="AH583" s="66"/>
      <c r="AI583" s="71"/>
    </row>
    <row r="584" ht="11.25" customHeight="1">
      <c r="A584" s="54" t="s">
        <v>348</v>
      </c>
      <c r="B584" s="54" t="s">
        <v>800</v>
      </c>
      <c r="C584" s="55" t="s">
        <v>336</v>
      </c>
      <c r="D584" s="54" t="s">
        <v>1928</v>
      </c>
      <c r="E584" s="57"/>
      <c r="F584" s="60"/>
      <c r="G584" s="59">
        <v>328.0</v>
      </c>
      <c r="H584" s="60" t="str">
        <f t="array" ref="H584">IF(G584=0,0,IF(ISNA(MATCH($G584,Magento_products!$E$1:$E$1013,0))=TRUE,INDEX(Special_products!$A$1:$AL$748,MATCH($G584,Special_products!$E$1:$E$748,0),H$1),INDEX(Magento_products!$A$1:$AJ$1013,MATCH($G584,Magento_products!$E$1:$E$1013,0),H$1)))</f>
        <v>FMAALEXGRY</v>
      </c>
      <c r="I584" s="60" t="str">
        <f t="array" ref="I584">IF(G584=0,D584,IF(ISNA(MATCH($G584,Magento_products!$E$1:$E$1013,0))=TRUE,INDEX(Special_products!$A$1:$AL$748,MATCH($G584,Special_products!$E$1:$E$748,0),I$1),INDEX(Magento_products!$A$1:$AJ$1013,MATCH($G584,Magento_products!$E$1:$E$1013,0),I$1)))</f>
        <v>Alphonse Elric Exclusive Edition (Gray Variant)</v>
      </c>
      <c r="J584" s="60" t="str">
        <f t="array" ref="J584">IF(G584=0,0,IF(ISNA(MATCH($G584,Magento_products!$E$1:$E$1013,0))=TRUE,INDEX(Special_products!$A$1:$AL$748,MATCH($G584,Special_products!$E$1:$E$748,0),J$1),INDEX(Magento_products!$A$1:$AJ$1013,MATCH($G584,Magento_products!$E$1:$E$1013,0),J$1)))</f>
        <v>FMAL</v>
      </c>
      <c r="K584" s="57" t="str">
        <f t="array" ref="K584">IF(ISNA(MATCH($J584,Group!$B$2:$B$100105,0))=TRUE,0,INDEX(Group!$A$2:$FZ$100105,MATCH($J584,Group!$B$2:$B$100105,0),K$1))</f>
        <v>Alphonse resin</v>
      </c>
      <c r="L584" s="60"/>
      <c r="M584" s="61"/>
      <c r="N584" s="62">
        <f t="array" ref="N584">IF(ISNA(MATCH($H584,Magento_products!$B$2:$B$100105,0))=TRUE,0,INDEX(Magento_products!$A$2:$FZ$100105,MATCH($H584,Magento_products!$B$2:$B$100105,0),N$1))</f>
        <v>43385</v>
      </c>
      <c r="O584" s="62"/>
      <c r="P584" s="63">
        <f t="array" ref="P584">IF(ISNA(MATCH($G584,Magento_products!$E$1:$E$1013,0))=TRUE,INDEX(Special_products!$A$1:$AL$748,MATCH($G584,Special_products!$E$1:$E$748,0),P$1),INDEX(Magento_products!$A$1:$AJ$1013,MATCH($G584,Magento_products!$E$1:$E$1013,0),P$1))</f>
        <v>549.99</v>
      </c>
      <c r="Q584" s="64"/>
      <c r="R584" s="65">
        <f t="shared" si="91"/>
        <v>549.99</v>
      </c>
      <c r="S584" s="66"/>
      <c r="T584" s="66"/>
      <c r="U584" s="66"/>
      <c r="V584" s="66"/>
      <c r="W584" s="66"/>
      <c r="X584" s="66"/>
      <c r="Y584" s="66"/>
      <c r="Z584" s="66"/>
      <c r="AA584" s="66"/>
      <c r="AB584" s="66"/>
      <c r="AC584" s="66"/>
      <c r="AD584" s="66"/>
      <c r="AE584" s="66"/>
      <c r="AF584" s="66"/>
      <c r="AG584" s="66"/>
      <c r="AH584" s="66"/>
      <c r="AI584" s="71"/>
    </row>
    <row r="585" ht="11.25" customHeight="1">
      <c r="A585" s="54" t="s">
        <v>348</v>
      </c>
      <c r="B585" s="54" t="s">
        <v>800</v>
      </c>
      <c r="C585" s="55" t="s">
        <v>336</v>
      </c>
      <c r="D585" s="54" t="s">
        <v>1928</v>
      </c>
      <c r="E585" s="57"/>
      <c r="F585" s="60"/>
      <c r="G585" s="59">
        <v>327.0</v>
      </c>
      <c r="H585" s="60" t="str">
        <f t="array" ref="H585">IF(G585=0,0,IF(ISNA(MATCH($G585,Magento_products!$E$1:$E$1013,0))=TRUE,INDEX(Special_products!$A$1:$AL$748,MATCH($G585,Special_products!$E$1:$E$748,0),H$1),INDEX(Magento_products!$A$1:$AJ$1013,MATCH($G585,Magento_products!$E$1:$E$1013,0),H$1)))</f>
        <v>FMAALREGSL</v>
      </c>
      <c r="I585" s="60" t="str">
        <f t="array" ref="I585">IF(G585=0,D585,IF(ISNA(MATCH($G585,Magento_products!$E$1:$E$1013,0))=TRUE,INDEX(Special_products!$A$1:$AL$748,MATCH($G585,Special_products!$E$1:$E$748,0),I$1),INDEX(Magento_products!$A$1:$AJ$1013,MATCH($G585,Magento_products!$E$1:$E$1013,0),I$1)))</f>
        <v>Alphonse Elric Regular Edition (Silver Variant)</v>
      </c>
      <c r="J585" s="60" t="str">
        <f t="array" ref="J585">IF(G585=0,0,IF(ISNA(MATCH($G585,Magento_products!$E$1:$E$1013,0))=TRUE,INDEX(Special_products!$A$1:$AL$748,MATCH($G585,Special_products!$E$1:$E$748,0),J$1),INDEX(Magento_products!$A$1:$AJ$1013,MATCH($G585,Magento_products!$E$1:$E$1013,0),J$1)))</f>
        <v>FMAL</v>
      </c>
      <c r="K585" s="57" t="str">
        <f t="array" ref="K585">IF(ISNA(MATCH($J585,Group!$B$2:$B$100105,0))=TRUE,0,INDEX(Group!$A$2:$FZ$100105,MATCH($J585,Group!$B$2:$B$100105,0),K$1))</f>
        <v>Alphonse resin</v>
      </c>
      <c r="L585" s="60"/>
      <c r="M585" s="61"/>
      <c r="N585" s="62">
        <f t="array" ref="N585">IF(ISNA(MATCH($H585,Magento_products!$B$2:$B$100105,0))=TRUE,0,INDEX(Magento_products!$A$2:$FZ$100105,MATCH($H585,Magento_products!$B$2:$B$100105,0),N$1))</f>
        <v>43385</v>
      </c>
      <c r="O585" s="62"/>
      <c r="P585" s="63">
        <f t="array" ref="P585">IF(ISNA(MATCH($G585,Magento_products!$E$1:$E$1013,0))=TRUE,INDEX(Special_products!$A$1:$AL$748,MATCH($G585,Special_products!$E$1:$E$748,0),P$1),INDEX(Magento_products!$A$1:$AJ$1013,MATCH($G585,Magento_products!$E$1:$E$1013,0),P$1))</f>
        <v>549.99</v>
      </c>
      <c r="Q585" s="64"/>
      <c r="R585" s="65">
        <f t="shared" si="91"/>
        <v>549.99</v>
      </c>
      <c r="S585" s="66"/>
      <c r="T585" s="66"/>
      <c r="U585" s="66"/>
      <c r="V585" s="66"/>
      <c r="W585" s="66"/>
      <c r="X585" s="66"/>
      <c r="Y585" s="66"/>
      <c r="Z585" s="66"/>
      <c r="AA585" s="66"/>
      <c r="AB585" s="66"/>
      <c r="AC585" s="66"/>
      <c r="AD585" s="66"/>
      <c r="AE585" s="66"/>
      <c r="AF585" s="66"/>
      <c r="AG585" s="66"/>
      <c r="AH585" s="66"/>
      <c r="AI585" s="71"/>
    </row>
    <row r="586" ht="11.25" customHeight="1">
      <c r="A586" s="54" t="s">
        <v>348</v>
      </c>
      <c r="B586" s="54" t="s">
        <v>800</v>
      </c>
      <c r="C586" s="55" t="s">
        <v>336</v>
      </c>
      <c r="D586" s="54" t="s">
        <v>1928</v>
      </c>
      <c r="E586" s="57"/>
      <c r="F586" s="60"/>
      <c r="G586" s="59">
        <v>326.0</v>
      </c>
      <c r="H586" s="60" t="str">
        <f t="array" ref="H586">IF(G586=0,0,IF(ISNA(MATCH($G586,Magento_products!$E$1:$E$1013,0))=TRUE,INDEX(Special_products!$A$1:$AL$748,MATCH($G586,Special_products!$E$1:$E$748,0),H$1),INDEX(Magento_products!$A$1:$AJ$1013,MATCH($G586,Magento_products!$E$1:$E$1013,0),H$1)))</f>
        <v>FMAALREGGRY</v>
      </c>
      <c r="I586" s="60" t="str">
        <f t="array" ref="I586">IF(G586=0,D586,IF(ISNA(MATCH($G586,Magento_products!$E$1:$E$1013,0))=TRUE,INDEX(Special_products!$A$1:$AL$748,MATCH($G586,Special_products!$E$1:$E$748,0),I$1),INDEX(Magento_products!$A$1:$AJ$1013,MATCH($G586,Magento_products!$E$1:$E$1013,0),I$1)))</f>
        <v>Alphonse Elric Regular Edition (Gray Variant)</v>
      </c>
      <c r="J586" s="60" t="str">
        <f t="array" ref="J586">IF(G586=0,0,IF(ISNA(MATCH($G586,Magento_products!$E$1:$E$1013,0))=TRUE,INDEX(Special_products!$A$1:$AL$748,MATCH($G586,Special_products!$E$1:$E$748,0),J$1),INDEX(Magento_products!$A$1:$AJ$1013,MATCH($G586,Magento_products!$E$1:$E$1013,0),J$1)))</f>
        <v>FMAL</v>
      </c>
      <c r="K586" s="57" t="str">
        <f t="array" ref="K586">IF(ISNA(MATCH($J586,Group!$B$2:$B$100105,0))=TRUE,0,INDEX(Group!$A$2:$FZ$100105,MATCH($J586,Group!$B$2:$B$100105,0),K$1))</f>
        <v>Alphonse resin</v>
      </c>
      <c r="L586" s="60"/>
      <c r="M586" s="61"/>
      <c r="N586" s="62">
        <f t="array" ref="N586">IF(ISNA(MATCH($H586,Magento_products!$B$2:$B$100105,0))=TRUE,0,INDEX(Magento_products!$A$2:$FZ$100105,MATCH($H586,Magento_products!$B$2:$B$100105,0),N$1))</f>
        <v>43385</v>
      </c>
      <c r="O586" s="62"/>
      <c r="P586" s="63">
        <f t="array" ref="P586">IF(ISNA(MATCH($G586,Magento_products!$E$1:$E$1013,0))=TRUE,INDEX(Special_products!$A$1:$AL$748,MATCH($G586,Special_products!$E$1:$E$748,0),P$1),INDEX(Magento_products!$A$1:$AJ$1013,MATCH($G586,Magento_products!$E$1:$E$1013,0),P$1))</f>
        <v>549.99</v>
      </c>
      <c r="Q586" s="64"/>
      <c r="R586" s="65">
        <f t="shared" si="91"/>
        <v>549.99</v>
      </c>
      <c r="S586" s="66"/>
      <c r="T586" s="66"/>
      <c r="U586" s="66"/>
      <c r="V586" s="66"/>
      <c r="W586" s="66"/>
      <c r="X586" s="66"/>
      <c r="Y586" s="66"/>
      <c r="Z586" s="66"/>
      <c r="AA586" s="66"/>
      <c r="AB586" s="66"/>
      <c r="AC586" s="66"/>
      <c r="AD586" s="66"/>
      <c r="AE586" s="66"/>
      <c r="AF586" s="66"/>
      <c r="AG586" s="66"/>
      <c r="AH586" s="66"/>
      <c r="AI586" s="71"/>
    </row>
    <row r="587" ht="11.25" customHeight="1">
      <c r="A587" s="54"/>
      <c r="B587" s="54"/>
      <c r="C587" s="55"/>
      <c r="D587" s="54"/>
      <c r="E587" s="57"/>
      <c r="F587" s="60"/>
      <c r="G587" s="59"/>
      <c r="H587" s="60"/>
      <c r="I587" s="60"/>
      <c r="J587" s="60"/>
      <c r="K587" s="57"/>
      <c r="L587" s="60"/>
      <c r="M587" s="61"/>
      <c r="N587" s="62"/>
      <c r="O587" s="62"/>
      <c r="P587" s="63"/>
      <c r="Q587" s="64"/>
      <c r="R587" s="65"/>
      <c r="S587" s="66"/>
      <c r="T587" s="66"/>
      <c r="U587" s="66"/>
      <c r="V587" s="66"/>
      <c r="W587" s="66"/>
      <c r="X587" s="66"/>
      <c r="Y587" s="66"/>
      <c r="Z587" s="66"/>
      <c r="AA587" s="66"/>
      <c r="AB587" s="66"/>
      <c r="AC587" s="66"/>
      <c r="AD587" s="66"/>
      <c r="AE587" s="66"/>
      <c r="AF587" s="66"/>
      <c r="AG587" s="66"/>
      <c r="AH587" s="66"/>
      <c r="AI587" s="71"/>
    </row>
    <row r="588" ht="11.25" customHeight="1">
      <c r="A588" s="54" t="s">
        <v>348</v>
      </c>
      <c r="B588" s="54" t="s">
        <v>800</v>
      </c>
      <c r="C588" s="55" t="s">
        <v>336</v>
      </c>
      <c r="D588" s="54" t="s">
        <v>1929</v>
      </c>
      <c r="E588" s="57"/>
      <c r="F588" s="60"/>
      <c r="G588" s="59">
        <v>0.0</v>
      </c>
      <c r="H588" s="60">
        <f t="array" ref="H588">IF(G588=0,0,IF(ISNA(MATCH($G588,Magento_products!$E$1:$E$1013,0))=TRUE,INDEX(Special_products!$A$1:$AL$748,MATCH($G588,Special_products!$E$1:$E$748,0),H$1),INDEX(Magento_products!$A$1:$AJ$1013,MATCH($G588,Magento_products!$E$1:$E$1013,0),H$1)))</f>
        <v>0</v>
      </c>
      <c r="I588" s="60" t="str">
        <f t="array" ref="I588">IF(G588=0,D588,IF(ISNA(MATCH($G588,Magento_products!$E$1:$E$1013,0))=TRUE,INDEX(Special_products!$A$1:$AL$748,MATCH($G588,Special_products!$E$1:$E$748,0),I$1),INDEX(Magento_products!$A$1:$AJ$1013,MATCH($G588,Magento_products!$E$1:$E$1013,0),I$1)))</f>
        <v>Edward</v>
      </c>
      <c r="J588" s="60">
        <f t="array" ref="J588">IF(G588=0,0,IF(ISNA(MATCH($G588,Magento_products!$E$1:$E$1013,0))=TRUE,INDEX(Special_products!$A$1:$AL$748,MATCH($G588,Special_products!$E$1:$E$748,0),J$1),INDEX(Magento_products!$A$1:$AJ$1013,MATCH($G588,Magento_products!$E$1:$E$1013,0),J$1)))</f>
        <v>0</v>
      </c>
      <c r="K588" s="57">
        <f t="array" ref="K588">IF(ISNA(MATCH($J588,Group!$B$2:$B$100105,0))=TRUE,0,INDEX(Group!$A$2:$FZ$100105,MATCH($J588,Group!$B$2:$B$100105,0),K$1))</f>
        <v>0</v>
      </c>
      <c r="L588" s="60"/>
      <c r="M588" s="61"/>
      <c r="N588" s="62" t="str">
        <f t="array" ref="N588">IF(ISNA(MATCH($H588,Magento_products!$B$2:$B$100105,0))=TRUE,0,INDEX(Magento_products!$A$2:$FZ$100105,MATCH($H588,Magento_products!$B$2:$B$100105,0),N$1))</f>
        <v/>
      </c>
      <c r="O588" s="62"/>
      <c r="P588" s="63"/>
      <c r="Q588" s="64"/>
      <c r="R588" s="65" t="str">
        <f t="shared" ref="R588:R592" si="92">IF(P588&gt;0,P588,Q588)</f>
        <v/>
      </c>
      <c r="S588" s="66"/>
      <c r="T588" s="66"/>
      <c r="U588" s="66"/>
      <c r="V588" s="66"/>
      <c r="W588" s="66"/>
      <c r="X588" s="66"/>
      <c r="Y588" s="66"/>
      <c r="Z588" s="66"/>
      <c r="AA588" s="66"/>
      <c r="AB588" s="66"/>
      <c r="AC588" s="66"/>
      <c r="AD588" s="66"/>
      <c r="AE588" s="66"/>
      <c r="AF588" s="66"/>
      <c r="AG588" s="66"/>
      <c r="AH588" s="66"/>
      <c r="AI588" s="71"/>
    </row>
    <row r="589" ht="11.25" customHeight="1">
      <c r="A589" s="54" t="s">
        <v>348</v>
      </c>
      <c r="B589" s="54" t="s">
        <v>800</v>
      </c>
      <c r="C589" s="55" t="s">
        <v>336</v>
      </c>
      <c r="D589" s="54" t="s">
        <v>1929</v>
      </c>
      <c r="E589" s="57"/>
      <c r="F589" s="60"/>
      <c r="G589" s="59">
        <v>0.0</v>
      </c>
      <c r="H589" s="60">
        <f t="array" ref="H589">IF(G589=0,0,IF(ISNA(MATCH($G589,Magento_products!$E$1:$E$1013,0))=TRUE,INDEX(Special_products!$A$1:$AL$748,MATCH($G589,Special_products!$E$1:$E$748,0),H$1),INDEX(Magento_products!$A$1:$AJ$1013,MATCH($G589,Magento_products!$E$1:$E$1013,0),H$1)))</f>
        <v>0</v>
      </c>
      <c r="I589" s="60" t="str">
        <f t="array" ref="I589">IF(G589=0,D589,IF(ISNA(MATCH($G589,Magento_products!$E$1:$E$1013,0))=TRUE,INDEX(Special_products!$A$1:$AL$748,MATCH($G589,Special_products!$E$1:$E$748,0),I$1),INDEX(Magento_products!$A$1:$AJ$1013,MATCH($G589,Magento_products!$E$1:$E$1013,0),I$1)))</f>
        <v>Edward</v>
      </c>
      <c r="J589" s="60">
        <f t="array" ref="J589">IF(G589=0,0,IF(ISNA(MATCH($G589,Magento_products!$E$1:$E$1013,0))=TRUE,INDEX(Special_products!$A$1:$AL$748,MATCH($G589,Special_products!$E$1:$E$748,0),J$1),INDEX(Magento_products!$A$1:$AJ$1013,MATCH($G589,Magento_products!$E$1:$E$1013,0),J$1)))</f>
        <v>0</v>
      </c>
      <c r="K589" s="57">
        <f t="array" ref="K589">IF(ISNA(MATCH($J589,Group!$B$2:$B$100105,0))=TRUE,0,INDEX(Group!$A$2:$FZ$100105,MATCH($J589,Group!$B$2:$B$100105,0),K$1))</f>
        <v>0</v>
      </c>
      <c r="L589" s="60"/>
      <c r="M589" s="61"/>
      <c r="N589" s="62" t="str">
        <f t="array" ref="N589">IF(ISNA(MATCH($H589,Magento_products!$B$2:$B$100105,0))=TRUE,0,INDEX(Magento_products!$A$2:$FZ$100105,MATCH($H589,Magento_products!$B$2:$B$100105,0),N$1))</f>
        <v/>
      </c>
      <c r="O589" s="62"/>
      <c r="P589" s="63"/>
      <c r="Q589" s="64"/>
      <c r="R589" s="65" t="str">
        <f t="shared" si="92"/>
        <v/>
      </c>
      <c r="S589" s="66"/>
      <c r="T589" s="66"/>
      <c r="U589" s="66"/>
      <c r="V589" s="66"/>
      <c r="W589" s="66"/>
      <c r="X589" s="66"/>
      <c r="Y589" s="66"/>
      <c r="Z589" s="66"/>
      <c r="AA589" s="66"/>
      <c r="AB589" s="66"/>
      <c r="AC589" s="66"/>
      <c r="AD589" s="66"/>
      <c r="AE589" s="66"/>
      <c r="AF589" s="66"/>
      <c r="AG589" s="66"/>
      <c r="AH589" s="66"/>
      <c r="AI589" s="71"/>
    </row>
    <row r="590" ht="11.25" customHeight="1">
      <c r="A590" s="54"/>
      <c r="B590" s="54"/>
      <c r="C590" s="55"/>
      <c r="D590" s="54"/>
      <c r="E590" s="57"/>
      <c r="F590" s="60"/>
      <c r="G590" s="59">
        <v>0.0</v>
      </c>
      <c r="H590" s="60">
        <f t="array" ref="H590">IF(G590=0,0,IF(ISNA(MATCH($G590,Magento_products!$E$1:$E$1013,0))=TRUE,INDEX(Special_products!$A$1:$AL$748,MATCH($G590,Special_products!$E$1:$E$748,0),H$1),INDEX(Magento_products!$A$1:$AJ$1013,MATCH($G590,Magento_products!$E$1:$E$1013,0),H$1)))</f>
        <v>0</v>
      </c>
      <c r="I590" s="60" t="str">
        <f t="array" ref="I590">IF(G590=0,D590,IF(ISNA(MATCH($G590,Magento_products!$E$1:$E$1013,0))=TRUE,INDEX(Special_products!$A$1:$AL$748,MATCH($G590,Special_products!$E$1:$E$748,0),I$1),INDEX(Magento_products!$A$1:$AJ$1013,MATCH($G590,Magento_products!$E$1:$E$1013,0),I$1)))</f>
        <v/>
      </c>
      <c r="J590" s="60">
        <f t="array" ref="J590">IF(G590=0,0,IF(ISNA(MATCH($G590,Magento_products!$E$1:$E$1013,0))=TRUE,INDEX(Special_products!$A$1:$AL$748,MATCH($G590,Special_products!$E$1:$E$748,0),J$1),INDEX(Magento_products!$A$1:$AJ$1013,MATCH($G590,Magento_products!$E$1:$E$1013,0),J$1)))</f>
        <v>0</v>
      </c>
      <c r="K590" s="57">
        <f t="array" ref="K590">IF(ISNA(MATCH($J590,Group!$B$2:$B$100105,0))=TRUE,0,INDEX(Group!$A$2:$FZ$100105,MATCH($J590,Group!$B$2:$B$100105,0),K$1))</f>
        <v>0</v>
      </c>
      <c r="L590" s="60"/>
      <c r="M590" s="61"/>
      <c r="N590" s="62" t="str">
        <f t="array" ref="N590">IF(ISNA(MATCH($H590,Magento_products!$B$2:$B$100105,0))=TRUE,0,INDEX(Magento_products!$A$2:$FZ$100105,MATCH($H590,Magento_products!$B$2:$B$100105,0),N$1))</f>
        <v/>
      </c>
      <c r="O590" s="62"/>
      <c r="P590" s="63"/>
      <c r="Q590" s="70"/>
      <c r="R590" s="65" t="str">
        <f t="shared" si="92"/>
        <v/>
      </c>
      <c r="S590" s="66"/>
      <c r="T590" s="66"/>
      <c r="U590" s="66"/>
      <c r="V590" s="66"/>
      <c r="W590" s="66"/>
      <c r="X590" s="66"/>
      <c r="Y590" s="66"/>
      <c r="Z590" s="66"/>
      <c r="AA590" s="66"/>
      <c r="AB590" s="66"/>
      <c r="AC590" s="66"/>
      <c r="AD590" s="66"/>
      <c r="AE590" s="66"/>
      <c r="AF590" s="66"/>
      <c r="AG590" s="66"/>
      <c r="AH590" s="66"/>
      <c r="AI590" s="71"/>
    </row>
    <row r="591" ht="11.25" customHeight="1">
      <c r="A591" s="54" t="s">
        <v>355</v>
      </c>
      <c r="B591" s="54" t="s">
        <v>111</v>
      </c>
      <c r="C591" s="55" t="s">
        <v>336</v>
      </c>
      <c r="D591" s="54" t="s">
        <v>1930</v>
      </c>
      <c r="E591" s="57"/>
      <c r="F591" s="60"/>
      <c r="G591" s="59">
        <v>269.0</v>
      </c>
      <c r="H591" s="60" t="str">
        <f t="array" ref="H591">IF(G591=0,0,IF(ISNA(MATCH($G591,Magento_products!$E$1:$E$1013,0))=TRUE,INDEX(Special_products!$A$1:$AL$748,MATCH($G591,Special_products!$E$1:$E$748,0),H$1),INDEX(Magento_products!$A$1:$AJ$1013,MATCH($G591,Magento_products!$E$1:$E$1013,0),H$1)))</f>
        <v>BANKAZREG</v>
      </c>
      <c r="I591" s="60" t="str">
        <f t="array" ref="I591">IF(G591=0,D591,IF(ISNA(MATCH($G591,Magento_products!$E$1:$E$1013,0))=TRUE,INDEX(Special_products!$A$1:$AL$748,MATCH($G591,Special_products!$E$1:$E$748,0),I$1),INDEX(Magento_products!$A$1:$AJ$1013,MATCH($G591,Magento_products!$E$1:$E$1013,0),I$1)))</f>
        <v>Banjo Kazooie (Standard)</v>
      </c>
      <c r="J591" s="60" t="str">
        <f t="array" ref="J591">IF(G591=0,0,IF(ISNA(MATCH($G591,Magento_products!$E$1:$E$1013,0))=TRUE,INDEX(Special_products!$A$1:$AL$748,MATCH($G591,Special_products!$E$1:$E$748,0),J$1),INDEX(Magento_products!$A$1:$AJ$1013,MATCH($G591,Magento_products!$E$1:$E$1013,0),J$1)))</f>
        <v>BANKAZ</v>
      </c>
      <c r="K591" s="57" t="str">
        <f t="array" ref="K591">IF(ISNA(MATCH($J591,Group!$B$2:$B$100105,0))=TRUE,0,INDEX(Group!$A$2:$FZ$100105,MATCH($J591,Group!$B$2:$B$100105,0),K$1))</f>
        <v>Banjo Kazooie</v>
      </c>
      <c r="L591" s="60"/>
      <c r="M591" s="61"/>
      <c r="N591" s="62">
        <f t="array" ref="N591">IF(ISNA(MATCH($H591,Magento_products!$B$2:$B$100105,0))=TRUE,0,INDEX(Magento_products!$A$2:$FZ$100105,MATCH($H591,Magento_products!$B$2:$B$100105,0),N$1))</f>
        <v>43287</v>
      </c>
      <c r="O591" s="62"/>
      <c r="P591" s="63">
        <f t="array" ref="P591">IF(ISNA(MATCH($G591,Magento_products!$E$1:$E$1013,0))=TRUE,INDEX(Special_products!$A$1:$AL$748,MATCH($G591,Special_products!$E$1:$E$748,0),P$1),INDEX(Magento_products!$A$1:$AJ$1013,MATCH($G591,Magento_products!$E$1:$E$1013,0),P$1))</f>
        <v>429.99</v>
      </c>
      <c r="Q591" s="64"/>
      <c r="R591" s="65">
        <f t="shared" si="92"/>
        <v>429.99</v>
      </c>
      <c r="S591" s="66"/>
      <c r="T591" s="66"/>
      <c r="U591" s="66"/>
      <c r="V591" s="66"/>
      <c r="W591" s="66"/>
      <c r="X591" s="66"/>
      <c r="Y591" s="66"/>
      <c r="Z591" s="66"/>
      <c r="AA591" s="66"/>
      <c r="AB591" s="66"/>
      <c r="AC591" s="66"/>
      <c r="AD591" s="66"/>
      <c r="AE591" s="66"/>
      <c r="AF591" s="66"/>
      <c r="AG591" s="66"/>
      <c r="AH591" s="66"/>
      <c r="AI591" s="71"/>
    </row>
    <row r="592" ht="11.25" customHeight="1">
      <c r="A592" s="54" t="s">
        <v>355</v>
      </c>
      <c r="B592" s="54" t="s">
        <v>111</v>
      </c>
      <c r="C592" s="55" t="s">
        <v>336</v>
      </c>
      <c r="D592" s="54" t="s">
        <v>1931</v>
      </c>
      <c r="E592" s="57"/>
      <c r="F592" s="60"/>
      <c r="G592" s="59">
        <v>270.0</v>
      </c>
      <c r="H592" s="60" t="str">
        <f t="array" ref="H592">IF(G592=0,0,IF(ISNA(MATCH($G592,Magento_products!$E$1:$E$1013,0))=TRUE,INDEX(Special_products!$A$1:$AL$748,MATCH($G592,Special_products!$E$1:$E$748,0),H$1),INDEX(Magento_products!$A$1:$AJ$1013,MATCH($G592,Magento_products!$E$1:$E$1013,0),H$1)))</f>
        <v>BANKAZEX</v>
      </c>
      <c r="I592" s="60" t="str">
        <f t="array" ref="I592">IF(G592=0,D592,IF(ISNA(MATCH($G592,Magento_products!$E$1:$E$1013,0))=TRUE,INDEX(Special_products!$A$1:$AL$748,MATCH($G592,Special_products!$E$1:$E$748,0),I$1),INDEX(Magento_products!$A$1:$AJ$1013,MATCH($G592,Magento_products!$E$1:$E$1013,0),I$1)))</f>
        <v>Banjo Kazooie (Exclusive)</v>
      </c>
      <c r="J592" s="60" t="str">
        <f t="array" ref="J592">IF(G592=0,0,IF(ISNA(MATCH($G592,Magento_products!$E$1:$E$1013,0))=TRUE,INDEX(Special_products!$A$1:$AL$748,MATCH($G592,Special_products!$E$1:$E$748,0),J$1),INDEX(Magento_products!$A$1:$AJ$1013,MATCH($G592,Magento_products!$E$1:$E$1013,0),J$1)))</f>
        <v>BANKAZ</v>
      </c>
      <c r="K592" s="57" t="str">
        <f t="array" ref="K592">IF(ISNA(MATCH($J592,Group!$B$2:$B$100105,0))=TRUE,0,INDEX(Group!$A$2:$FZ$100105,MATCH($J592,Group!$B$2:$B$100105,0),K$1))</f>
        <v>Banjo Kazooie</v>
      </c>
      <c r="L592" s="60"/>
      <c r="M592" s="61"/>
      <c r="N592" s="62">
        <f t="array" ref="N592">IF(ISNA(MATCH($H592,Magento_products!$B$2:$B$100105,0))=TRUE,0,INDEX(Magento_products!$A$2:$FZ$100105,MATCH($H592,Magento_products!$B$2:$B$100105,0),N$1))</f>
        <v>43287</v>
      </c>
      <c r="O592" s="62"/>
      <c r="P592" s="63">
        <f t="array" ref="P592">IF(ISNA(MATCH($G592,Magento_products!$E$1:$E$1013,0))=TRUE,INDEX(Special_products!$A$1:$AL$748,MATCH($G592,Special_products!$E$1:$E$748,0),P$1),INDEX(Magento_products!$A$1:$AJ$1013,MATCH($G592,Magento_products!$E$1:$E$1013,0),P$1))</f>
        <v>429.99</v>
      </c>
      <c r="Q592" s="64"/>
      <c r="R592" s="65">
        <f t="shared" si="92"/>
        <v>429.99</v>
      </c>
      <c r="S592" s="66"/>
      <c r="T592" s="66"/>
      <c r="U592" s="66"/>
      <c r="V592" s="66"/>
      <c r="W592" s="66"/>
      <c r="X592" s="66"/>
      <c r="Y592" s="66"/>
      <c r="Z592" s="66"/>
      <c r="AA592" s="66"/>
      <c r="AB592" s="66"/>
      <c r="AC592" s="66"/>
      <c r="AD592" s="66"/>
      <c r="AE592" s="66"/>
      <c r="AF592" s="66"/>
      <c r="AG592" s="66"/>
      <c r="AH592" s="66"/>
      <c r="AI592" s="71"/>
    </row>
    <row r="593" ht="11.25" customHeight="1">
      <c r="A593" s="54"/>
      <c r="B593" s="54"/>
      <c r="C593" s="55"/>
      <c r="D593" s="54"/>
      <c r="E593" s="57"/>
      <c r="F593" s="60"/>
      <c r="G593" s="59"/>
      <c r="H593" s="60"/>
      <c r="I593" s="60"/>
      <c r="J593" s="60"/>
      <c r="K593" s="57"/>
      <c r="L593" s="60"/>
      <c r="M593" s="61"/>
      <c r="N593" s="62"/>
      <c r="O593" s="62"/>
      <c r="P593" s="63"/>
      <c r="Q593" s="64"/>
      <c r="R593" s="65"/>
      <c r="S593" s="66"/>
      <c r="T593" s="66"/>
      <c r="U593" s="66"/>
      <c r="V593" s="66"/>
      <c r="W593" s="66"/>
      <c r="X593" s="66"/>
      <c r="Y593" s="66"/>
      <c r="Z593" s="66"/>
      <c r="AA593" s="66"/>
      <c r="AB593" s="66"/>
      <c r="AC593" s="66"/>
      <c r="AD593" s="66"/>
      <c r="AE593" s="66"/>
      <c r="AF593" s="66"/>
      <c r="AG593" s="66"/>
      <c r="AH593" s="66"/>
      <c r="AI593" s="71"/>
    </row>
    <row r="594" ht="11.25" customHeight="1">
      <c r="A594" s="54" t="s">
        <v>355</v>
      </c>
      <c r="B594" s="54" t="s">
        <v>139</v>
      </c>
      <c r="C594" s="55" t="s">
        <v>336</v>
      </c>
      <c r="D594" s="54" t="s">
        <v>139</v>
      </c>
      <c r="E594" s="57"/>
      <c r="F594" s="60"/>
      <c r="G594" s="59">
        <v>346.0</v>
      </c>
      <c r="H594" s="60" t="str">
        <f t="array" ref="H594">IF(G594=0,0,IF(ISNA(MATCH($G594,Magento_products!$E$1:$E$1013,0))=TRUE,INDEX(Special_products!$A$1:$AL$748,MATCH($G594,Special_products!$E$1:$E$748,0),H$1),INDEX(Magento_products!$A$1:$AJ$1013,MATCH($G594,Magento_products!$E$1:$E$1013,0),H$1)))</f>
        <v>CONKST</v>
      </c>
      <c r="I594" s="60" t="str">
        <f t="array" ref="I594">IF(G594=0,D594,IF(ISNA(MATCH($G594,Magento_products!$E$1:$E$1013,0))=TRUE,INDEX(Special_products!$A$1:$AL$748,MATCH($G594,Special_products!$E$1:$E$748,0),I$1),INDEX(Magento_products!$A$1:$AJ$1013,MATCH($G594,Magento_products!$E$1:$E$1013,0),I$1)))</f>
        <v>Conker: Conker's Bad Fur Day – Conker Standard Edition</v>
      </c>
      <c r="J594" s="60" t="str">
        <f t="array" ref="J594">IF(G594=0,0,IF(ISNA(MATCH($G594,Magento_products!$E$1:$E$1013,0))=TRUE,INDEX(Special_products!$A$1:$AL$748,MATCH($G594,Special_products!$E$1:$E$748,0),J$1),INDEX(Magento_products!$A$1:$AJ$1013,MATCH($G594,Magento_products!$E$1:$E$1013,0),J$1)))</f>
        <v>CONK</v>
      </c>
      <c r="K594" s="57" t="str">
        <f t="array" ref="K594">IF(ISNA(MATCH($J594,Group!$B$2:$B$100105,0))=TRUE,0,INDEX(Group!$A$2:$FZ$100105,MATCH($J594,Group!$B$2:$B$100105,0),K$1))</f>
        <v>Conker</v>
      </c>
      <c r="L594" s="60"/>
      <c r="M594" s="61"/>
      <c r="N594" s="62">
        <f t="array" ref="N594">IF(ISNA(MATCH($H594,Magento_products!$B$2:$B$100105,0))=TRUE,0,INDEX(Magento_products!$A$2:$FZ$100105,MATCH($H594,Magento_products!$B$2:$B$100105,0),N$1))</f>
        <v>43462</v>
      </c>
      <c r="O594" s="62"/>
      <c r="P594" s="63">
        <f t="array" ref="P594">IF(ISNA(MATCH($G594,Magento_products!$E$1:$E$1013,0))=TRUE,INDEX(Special_products!$A$1:$AL$748,MATCH($G594,Special_products!$E$1:$E$748,0),P$1),INDEX(Magento_products!$A$1:$AJ$1013,MATCH($G594,Magento_products!$E$1:$E$1013,0),P$1))</f>
        <v>429.99</v>
      </c>
      <c r="Q594" s="70"/>
      <c r="R594" s="65">
        <f t="shared" ref="R594:R605" si="93">IF(P594&gt;0,P594,Q594)</f>
        <v>429.99</v>
      </c>
      <c r="S594" s="66"/>
      <c r="T594" s="66"/>
      <c r="U594" s="66"/>
      <c r="V594" s="66"/>
      <c r="W594" s="66"/>
      <c r="X594" s="66"/>
      <c r="Y594" s="66"/>
      <c r="Z594" s="66"/>
      <c r="AA594" s="66"/>
      <c r="AB594" s="66"/>
      <c r="AC594" s="66"/>
      <c r="AD594" s="66"/>
      <c r="AE594" s="66"/>
      <c r="AF594" s="66"/>
      <c r="AG594" s="66"/>
      <c r="AH594" s="66"/>
      <c r="AI594" s="71"/>
    </row>
    <row r="595" ht="11.25" customHeight="1">
      <c r="A595" s="54" t="s">
        <v>355</v>
      </c>
      <c r="B595" s="54" t="s">
        <v>139</v>
      </c>
      <c r="C595" s="55" t="s">
        <v>336</v>
      </c>
      <c r="D595" s="54" t="s">
        <v>139</v>
      </c>
      <c r="E595" s="57"/>
      <c r="F595" s="60"/>
      <c r="G595" s="59">
        <v>347.0</v>
      </c>
      <c r="H595" s="60" t="str">
        <f t="array" ref="H595">IF(G595=0,0,IF(ISNA(MATCH($G595,Magento_products!$E$1:$E$1013,0))=TRUE,INDEX(Special_products!$A$1:$AL$748,MATCH($G595,Special_products!$E$1:$E$748,0),H$1),INDEX(Magento_products!$A$1:$AJ$1013,MATCH($G595,Magento_products!$E$1:$E$1013,0),H$1)))</f>
        <v>CONKEX</v>
      </c>
      <c r="I595" s="60" t="str">
        <f t="array" ref="I595">IF(G595=0,D595,IF(ISNA(MATCH($G595,Magento_products!$E$1:$E$1013,0))=TRUE,INDEX(Special_products!$A$1:$AL$748,MATCH($G595,Special_products!$E$1:$E$748,0),I$1),INDEX(Magento_products!$A$1:$AJ$1013,MATCH($G595,Magento_products!$E$1:$E$1013,0),I$1)))</f>
        <v>Conker: Conker's Bad Fur Day – Conker Exclusive Edition</v>
      </c>
      <c r="J595" s="60" t="str">
        <f t="array" ref="J595">IF(G595=0,0,IF(ISNA(MATCH($G595,Magento_products!$E$1:$E$1013,0))=TRUE,INDEX(Special_products!$A$1:$AL$748,MATCH($G595,Special_products!$E$1:$E$748,0),J$1),INDEX(Magento_products!$A$1:$AJ$1013,MATCH($G595,Magento_products!$E$1:$E$1013,0),J$1)))</f>
        <v>CONK</v>
      </c>
      <c r="K595" s="57" t="str">
        <f t="array" ref="K595">IF(ISNA(MATCH($J595,Group!$B$2:$B$100105,0))=TRUE,0,INDEX(Group!$A$2:$FZ$100105,MATCH($J595,Group!$B$2:$B$100105,0),K$1))</f>
        <v>Conker</v>
      </c>
      <c r="L595" s="60"/>
      <c r="M595" s="61"/>
      <c r="N595" s="62">
        <f t="array" ref="N595">IF(ISNA(MATCH($H595,Magento_products!$B$2:$B$100105,0))=TRUE,0,INDEX(Magento_products!$A$2:$FZ$100105,MATCH($H595,Magento_products!$B$2:$B$100105,0),N$1))</f>
        <v>43462</v>
      </c>
      <c r="O595" s="62"/>
      <c r="P595" s="63">
        <f t="array" ref="P595">IF(ISNA(MATCH($G595,Magento_products!$E$1:$E$1013,0))=TRUE,INDEX(Special_products!$A$1:$AL$748,MATCH($G595,Special_products!$E$1:$E$748,0),P$1),INDEX(Magento_products!$A$1:$AJ$1013,MATCH($G595,Magento_products!$E$1:$E$1013,0),P$1))</f>
        <v>429.99</v>
      </c>
      <c r="Q595" s="70"/>
      <c r="R595" s="65">
        <f t="shared" si="93"/>
        <v>429.99</v>
      </c>
      <c r="S595" s="66"/>
      <c r="T595" s="66"/>
      <c r="U595" s="66"/>
      <c r="V595" s="66"/>
      <c r="W595" s="66"/>
      <c r="X595" s="66"/>
      <c r="Y595" s="66"/>
      <c r="Z595" s="66"/>
      <c r="AA595" s="66"/>
      <c r="AB595" s="66"/>
      <c r="AC595" s="66"/>
      <c r="AD595" s="66"/>
      <c r="AE595" s="66"/>
      <c r="AF595" s="66"/>
      <c r="AG595" s="66"/>
      <c r="AH595" s="66"/>
      <c r="AI595" s="71"/>
    </row>
    <row r="596" ht="11.25" customHeight="1">
      <c r="A596" s="54" t="s">
        <v>355</v>
      </c>
      <c r="B596" s="54" t="s">
        <v>139</v>
      </c>
      <c r="C596" s="55" t="s">
        <v>336</v>
      </c>
      <c r="D596" s="54" t="s">
        <v>139</v>
      </c>
      <c r="E596" s="57"/>
      <c r="F596" s="60"/>
      <c r="G596" s="59">
        <v>348.0</v>
      </c>
      <c r="H596" s="60" t="str">
        <f t="array" ref="H596">IF(G596=0,0,IF(ISNA(MATCH($G596,Magento_products!$E$1:$E$1013,0))=TRUE,INDEX(Special_products!$A$1:$AL$748,MATCH($G596,Special_products!$E$1:$E$748,0),H$1),INDEX(Magento_products!$A$1:$AJ$1013,MATCH($G596,Magento_products!$E$1:$E$1013,0),H$1)))</f>
        <v>CONKDEF</v>
      </c>
      <c r="I596" s="60" t="str">
        <f t="array" ref="I596">IF(G596=0,D596,IF(ISNA(MATCH($G596,Magento_products!$E$1:$E$1013,0))=TRUE,INDEX(Special_products!$A$1:$AL$748,MATCH($G596,Special_products!$E$1:$E$748,0),I$1),INDEX(Magento_products!$A$1:$AJ$1013,MATCH($G596,Magento_products!$E$1:$E$1013,0),I$1)))</f>
        <v>Conker: Conker's Bad Fur Day – Conker Definitive Edition</v>
      </c>
      <c r="J596" s="60" t="str">
        <f t="array" ref="J596">IF(G596=0,0,IF(ISNA(MATCH($G596,Magento_products!$E$1:$E$1013,0))=TRUE,INDEX(Special_products!$A$1:$AL$748,MATCH($G596,Special_products!$E$1:$E$748,0),J$1),INDEX(Magento_products!$A$1:$AJ$1013,MATCH($G596,Magento_products!$E$1:$E$1013,0),J$1)))</f>
        <v>CONK</v>
      </c>
      <c r="K596" s="57" t="str">
        <f t="array" ref="K596">IF(ISNA(MATCH($J596,Group!$B$2:$B$100105,0))=TRUE,0,INDEX(Group!$A$2:$FZ$100105,MATCH($J596,Group!$B$2:$B$100105,0),K$1))</f>
        <v>Conker</v>
      </c>
      <c r="L596" s="60"/>
      <c r="M596" s="61"/>
      <c r="N596" s="62">
        <f t="array" ref="N596">IF(ISNA(MATCH($H596,Magento_products!$B$2:$B$100105,0))=TRUE,0,INDEX(Magento_products!$A$2:$FZ$100105,MATCH($H596,Magento_products!$B$2:$B$100105,0),N$1))</f>
        <v>43462</v>
      </c>
      <c r="O596" s="62"/>
      <c r="P596" s="63">
        <f t="array" ref="P596">IF(ISNA(MATCH($G596,Magento_products!$E$1:$E$1013,0))=TRUE,INDEX(Special_products!$A$1:$AL$748,MATCH($G596,Special_products!$E$1:$E$748,0),P$1),INDEX(Magento_products!$A$1:$AJ$1013,MATCH($G596,Magento_products!$E$1:$E$1013,0),P$1))</f>
        <v>549.99</v>
      </c>
      <c r="Q596" s="70"/>
      <c r="R596" s="65">
        <f t="shared" si="93"/>
        <v>549.99</v>
      </c>
      <c r="S596" s="66"/>
      <c r="T596" s="66"/>
      <c r="U596" s="66"/>
      <c r="V596" s="66"/>
      <c r="W596" s="66"/>
      <c r="X596" s="66"/>
      <c r="Y596" s="66"/>
      <c r="Z596" s="66"/>
      <c r="AA596" s="66"/>
      <c r="AB596" s="66"/>
      <c r="AC596" s="66"/>
      <c r="AD596" s="66"/>
      <c r="AE596" s="66"/>
      <c r="AF596" s="66"/>
      <c r="AG596" s="66"/>
      <c r="AH596" s="66"/>
      <c r="AI596" s="71"/>
    </row>
    <row r="597" ht="11.25" customHeight="1">
      <c r="A597" s="54"/>
      <c r="B597" s="54"/>
      <c r="C597" s="55"/>
      <c r="D597" s="54"/>
      <c r="E597" s="57"/>
      <c r="F597" s="61"/>
      <c r="G597" s="59"/>
      <c r="H597" s="60">
        <f t="array" ref="H597">IF(G597=0,0,IF(ISNA(MATCH($G597,Magento_products!$E$1:$E$1013,0))=TRUE,INDEX(Special_products!$A$1:$AL$748,MATCH($G597,Special_products!$E$1:$E$748,0),H$1),INDEX(Magento_products!$A$1:$AJ$1013,MATCH($G597,Magento_products!$E$1:$E$1013,0),H$1)))</f>
        <v>0</v>
      </c>
      <c r="I597" s="60" t="str">
        <f t="array" ref="I597">IF(G597=0,D597,IF(ISNA(MATCH($G597,Magento_products!$E$1:$E$1013,0))=TRUE,INDEX(Special_products!$A$1:$AL$748,MATCH($G597,Special_products!$E$1:$E$748,0),I$1),INDEX(Magento_products!$A$1:$AJ$1013,MATCH($G597,Magento_products!$E$1:$E$1013,0),I$1)))</f>
        <v/>
      </c>
      <c r="J597" s="60">
        <f t="array" ref="J597">IF(G597=0,0,IF(ISNA(MATCH($G597,Magento_products!$E$1:$E$1013,0))=TRUE,INDEX(Special_products!$A$1:$AL$748,MATCH($G597,Special_products!$E$1:$E$748,0),J$1),INDEX(Magento_products!$A$1:$AJ$1013,MATCH($G597,Magento_products!$E$1:$E$1013,0),J$1)))</f>
        <v>0</v>
      </c>
      <c r="K597" s="57">
        <f t="array" ref="K597">IF(ISNA(MATCH($J597,Group!$B$2:$B$100105,0))=TRUE,0,INDEX(Group!$A$2:$FZ$100105,MATCH($J597,Group!$B$2:$B$100105,0),K$1))</f>
        <v>0</v>
      </c>
      <c r="L597" s="60"/>
      <c r="M597" s="61"/>
      <c r="N597" s="62" t="str">
        <f t="array" ref="N597">IF(ISNA(MATCH($H597,Magento_products!$B$2:$B$100105,0))=TRUE,0,INDEX(Magento_products!$A$2:$FZ$100105,MATCH($H597,Magento_products!$B$2:$B$100105,0),N$1))</f>
        <v/>
      </c>
      <c r="O597" s="62"/>
      <c r="P597" s="63"/>
      <c r="Q597" s="74"/>
      <c r="R597" s="65" t="str">
        <f t="shared" si="93"/>
        <v/>
      </c>
      <c r="S597" s="71"/>
      <c r="T597" s="71"/>
      <c r="U597" s="71"/>
      <c r="V597" s="71"/>
      <c r="W597" s="71"/>
      <c r="X597" s="71"/>
      <c r="Y597" s="71"/>
      <c r="Z597" s="71"/>
      <c r="AA597" s="71"/>
      <c r="AB597" s="71"/>
      <c r="AC597" s="71"/>
      <c r="AD597" s="71"/>
      <c r="AE597" s="71"/>
      <c r="AF597" s="71"/>
      <c r="AG597" s="71"/>
      <c r="AH597" s="71"/>
      <c r="AI597" s="71"/>
    </row>
    <row r="598" ht="11.25" customHeight="1">
      <c r="A598" s="54" t="s">
        <v>386</v>
      </c>
      <c r="B598" s="54" t="s">
        <v>1932</v>
      </c>
      <c r="C598" s="55" t="s">
        <v>336</v>
      </c>
      <c r="D598" s="54" t="s">
        <v>1933</v>
      </c>
      <c r="E598" s="57"/>
      <c r="F598" s="61"/>
      <c r="G598" s="59">
        <v>410.0</v>
      </c>
      <c r="H598" s="60" t="str">
        <f t="array" ref="H598">IF(G598=0,0,IF(ISNA(MATCH($G598,Magento_products!$E$1:$E$1013,0))=TRUE,INDEX(Special_products!$A$1:$AL$748,MATCH($G598,Special_products!$E$1:$E$748,0),H$1),INDEX(Magento_products!$A$1:$AJ$1013,MATCH($G598,Magento_products!$E$1:$E$1013,0),H$1)))</f>
        <v>GW5KDD</v>
      </c>
      <c r="I598" s="60" t="str">
        <f t="array" ref="I598">IF(G598=0,D598,IF(ISNA(MATCH($G598,Magento_products!$E$1:$E$1013,0))=TRUE,INDEX(Special_products!$A$1:$AL$748,MATCH($G598,Special_products!$E$1:$E$748,0),I$1),INDEX(Magento_products!$A$1:$AJ$1013,MATCH($G598,Magento_products!$E$1:$E$1013,0),I$1)))</f>
        <v>Gears 5 – Kait Diaz Definitive Edition</v>
      </c>
      <c r="J598" s="60" t="str">
        <f t="array" ref="J598">IF(G598=0,0,IF(ISNA(MATCH($G598,Magento_products!$E$1:$E$1013,0))=TRUE,INDEX(Special_products!$A$1:$AL$748,MATCH($G598,Special_products!$E$1:$E$748,0),J$1),INDEX(Magento_products!$A$1:$AJ$1013,MATCH($G598,Magento_products!$E$1:$E$1013,0),J$1)))</f>
        <v>KAIT</v>
      </c>
      <c r="K598" s="57" t="str">
        <f t="array" ref="K598">IF(ISNA(MATCH($J598,Group!$B$2:$B$100105,0))=TRUE,0,INDEX(Group!$A$2:$FZ$100105,MATCH($J598,Group!$B$2:$B$100105,0),K$1))</f>
        <v>Gears 5 Kait</v>
      </c>
      <c r="L598" s="60"/>
      <c r="M598" s="61"/>
      <c r="N598" s="62">
        <f t="array" ref="N598">IF(ISNA(MATCH($H598,Magento_products!$B$2:$B$100105,0))=TRUE,0,INDEX(Magento_products!$A$2:$FZ$100105,MATCH($H598,Magento_products!$B$2:$B$100105,0),N$1))</f>
        <v>43697</v>
      </c>
      <c r="O598" s="62"/>
      <c r="P598" s="63">
        <f t="array" ref="P598">IF(ISNA(MATCH($G598,Magento_products!$E$1:$E$1013,0))=TRUE,INDEX(Special_products!$A$1:$AL$748,MATCH($G598,Special_products!$E$1:$E$748,0),P$1),INDEX(Magento_products!$A$1:$AJ$1013,MATCH($G598,Magento_products!$E$1:$E$1013,0),P$1))</f>
        <v>699.99</v>
      </c>
      <c r="Q598" s="70"/>
      <c r="R598" s="65">
        <f t="shared" si="93"/>
        <v>699.99</v>
      </c>
      <c r="S598" s="71"/>
      <c r="T598" s="71"/>
      <c r="U598" s="71"/>
      <c r="V598" s="71"/>
      <c r="W598" s="71"/>
      <c r="X598" s="71"/>
      <c r="Y598" s="71"/>
      <c r="Z598" s="71"/>
      <c r="AA598" s="71"/>
      <c r="AB598" s="71"/>
      <c r="AC598" s="71"/>
      <c r="AD598" s="71"/>
      <c r="AE598" s="71"/>
      <c r="AF598" s="71"/>
      <c r="AG598" s="71"/>
      <c r="AH598" s="71"/>
      <c r="AI598" s="71"/>
    </row>
    <row r="599" ht="11.25" customHeight="1">
      <c r="A599" s="54" t="s">
        <v>386</v>
      </c>
      <c r="B599" s="54" t="s">
        <v>1932</v>
      </c>
      <c r="C599" s="55" t="s">
        <v>336</v>
      </c>
      <c r="D599" s="54" t="s">
        <v>1933</v>
      </c>
      <c r="E599" s="57"/>
      <c r="F599" s="61"/>
      <c r="G599" s="59">
        <v>409.0</v>
      </c>
      <c r="H599" s="60" t="str">
        <f t="array" ref="H599">IF(G599=0,0,IF(ISNA(MATCH($G599,Magento_products!$E$1:$E$1013,0))=TRUE,INDEX(Special_products!$A$1:$AL$748,MATCH($G599,Special_products!$E$1:$E$748,0),H$1),INDEX(Magento_products!$A$1:$AJ$1013,MATCH($G599,Magento_products!$E$1:$E$1013,0),H$1)))</f>
        <v>GW5KDE</v>
      </c>
      <c r="I599" s="60" t="str">
        <f t="array" ref="I599">IF(G599=0,D599,IF(ISNA(MATCH($G599,Magento_products!$E$1:$E$1013,0))=TRUE,INDEX(Special_products!$A$1:$AL$748,MATCH($G599,Special_products!$E$1:$E$748,0),I$1),INDEX(Magento_products!$A$1:$AJ$1013,MATCH($G599,Magento_products!$E$1:$E$1013,0),I$1)))</f>
        <v>Gears 5 – Kait Diaz Exclusive Edition</v>
      </c>
      <c r="J599" s="60" t="str">
        <f t="array" ref="J599">IF(G599=0,0,IF(ISNA(MATCH($G599,Magento_products!$E$1:$E$1013,0))=TRUE,INDEX(Special_products!$A$1:$AL$748,MATCH($G599,Special_products!$E$1:$E$748,0),J$1),INDEX(Magento_products!$A$1:$AJ$1013,MATCH($G599,Magento_products!$E$1:$E$1013,0),J$1)))</f>
        <v>KAIT</v>
      </c>
      <c r="K599" s="57" t="str">
        <f t="array" ref="K599">IF(ISNA(MATCH($J599,Group!$B$2:$B$100105,0))=TRUE,0,INDEX(Group!$A$2:$FZ$100105,MATCH($J599,Group!$B$2:$B$100105,0),K$1))</f>
        <v>Gears 5 Kait</v>
      </c>
      <c r="L599" s="60"/>
      <c r="M599" s="61"/>
      <c r="N599" s="62">
        <f t="array" ref="N599">IF(ISNA(MATCH($H599,Magento_products!$B$2:$B$100105,0))=TRUE,0,INDEX(Magento_products!$A$2:$FZ$100105,MATCH($H599,Magento_products!$B$2:$B$100105,0),N$1))</f>
        <v>43697</v>
      </c>
      <c r="O599" s="62"/>
      <c r="P599" s="63">
        <f t="array" ref="P599">IF(ISNA(MATCH($G599,Magento_products!$E$1:$E$1013,0))=TRUE,INDEX(Special_products!$A$1:$AL$748,MATCH($G599,Special_products!$E$1:$E$748,0),P$1),INDEX(Magento_products!$A$1:$AJ$1013,MATCH($G599,Magento_products!$E$1:$E$1013,0),P$1))</f>
        <v>599.99</v>
      </c>
      <c r="Q599" s="70"/>
      <c r="R599" s="65">
        <f t="shared" si="93"/>
        <v>599.99</v>
      </c>
      <c r="S599" s="71"/>
      <c r="T599" s="71"/>
      <c r="U599" s="71"/>
      <c r="V599" s="71"/>
      <c r="W599" s="71"/>
      <c r="X599" s="71"/>
      <c r="Y599" s="71"/>
      <c r="Z599" s="71"/>
      <c r="AA599" s="71"/>
      <c r="AB599" s="71"/>
      <c r="AC599" s="71"/>
      <c r="AD599" s="71"/>
      <c r="AE599" s="71"/>
      <c r="AF599" s="71"/>
      <c r="AG599" s="71"/>
      <c r="AH599" s="71"/>
      <c r="AI599" s="71"/>
    </row>
    <row r="600" ht="11.25" customHeight="1">
      <c r="A600" s="54" t="s">
        <v>386</v>
      </c>
      <c r="B600" s="54" t="s">
        <v>1932</v>
      </c>
      <c r="C600" s="55" t="s">
        <v>336</v>
      </c>
      <c r="D600" s="54" t="s">
        <v>1933</v>
      </c>
      <c r="E600" s="57"/>
      <c r="F600" s="61"/>
      <c r="G600" s="59">
        <v>408.0</v>
      </c>
      <c r="H600" s="60" t="str">
        <f t="array" ref="H600">IF(G600=0,0,IF(ISNA(MATCH($G600,Magento_products!$E$1:$E$1013,0))=TRUE,INDEX(Special_products!$A$1:$AL$748,MATCH($G600,Special_products!$E$1:$E$748,0),H$1),INDEX(Magento_products!$A$1:$AJ$1013,MATCH($G600,Magento_products!$E$1:$E$1013,0),H$1)))</f>
        <v>GW5KDS</v>
      </c>
      <c r="I600" s="60" t="str">
        <f t="array" ref="I600">IF(G600=0,D600,IF(ISNA(MATCH($G600,Magento_products!$E$1:$E$1013,0))=TRUE,INDEX(Special_products!$A$1:$AL$748,MATCH($G600,Special_products!$E$1:$E$748,0),I$1),INDEX(Magento_products!$A$1:$AJ$1013,MATCH($G600,Magento_products!$E$1:$E$1013,0),I$1)))</f>
        <v>Gears 5 – Kait Diaz Standard Edition</v>
      </c>
      <c r="J600" s="60" t="str">
        <f t="array" ref="J600">IF(G600=0,0,IF(ISNA(MATCH($G600,Magento_products!$E$1:$E$1013,0))=TRUE,INDEX(Special_products!$A$1:$AL$748,MATCH($G600,Special_products!$E$1:$E$748,0),J$1),INDEX(Magento_products!$A$1:$AJ$1013,MATCH($G600,Magento_products!$E$1:$E$1013,0),J$1)))</f>
        <v>KAIT</v>
      </c>
      <c r="K600" s="57" t="str">
        <f t="array" ref="K600">IF(ISNA(MATCH($J600,Group!$B$2:$B$100105,0))=TRUE,0,INDEX(Group!$A$2:$FZ$100105,MATCH($J600,Group!$B$2:$B$100105,0),K$1))</f>
        <v>Gears 5 Kait</v>
      </c>
      <c r="L600" s="60"/>
      <c r="M600" s="61"/>
      <c r="N600" s="62">
        <f t="array" ref="N600">IF(ISNA(MATCH($H600,Magento_products!$B$2:$B$100105,0))=TRUE,0,INDEX(Magento_products!$A$2:$FZ$100105,MATCH($H600,Magento_products!$B$2:$B$100105,0),N$1))</f>
        <v>43697</v>
      </c>
      <c r="O600" s="62"/>
      <c r="P600" s="63">
        <f t="array" ref="P600">IF(ISNA(MATCH($G600,Magento_products!$E$1:$E$1013,0))=TRUE,INDEX(Special_products!$A$1:$AL$748,MATCH($G600,Special_products!$E$1:$E$748,0),P$1),INDEX(Magento_products!$A$1:$AJ$1013,MATCH($G600,Magento_products!$E$1:$E$1013,0),P$1))</f>
        <v>599.99</v>
      </c>
      <c r="Q600" s="70"/>
      <c r="R600" s="65">
        <f t="shared" si="93"/>
        <v>599.99</v>
      </c>
      <c r="S600" s="71"/>
      <c r="T600" s="71"/>
      <c r="U600" s="71"/>
      <c r="V600" s="71"/>
      <c r="W600" s="71"/>
      <c r="X600" s="71"/>
      <c r="Y600" s="71"/>
      <c r="Z600" s="71"/>
      <c r="AA600" s="71"/>
      <c r="AB600" s="71"/>
      <c r="AC600" s="71"/>
      <c r="AD600" s="71"/>
      <c r="AE600" s="71"/>
      <c r="AF600" s="71"/>
      <c r="AG600" s="71"/>
      <c r="AH600" s="71"/>
      <c r="AI600" s="71"/>
    </row>
    <row r="601" ht="11.25" customHeight="1">
      <c r="A601" s="54"/>
      <c r="B601" s="54"/>
      <c r="C601" s="55"/>
      <c r="D601" s="54"/>
      <c r="E601" s="57"/>
      <c r="F601" s="61"/>
      <c r="G601" s="59"/>
      <c r="H601" s="60">
        <f t="array" ref="H601">IF(G601=0,0,IF(ISNA(MATCH($G601,Magento_products!$E$1:$E$1013,0))=TRUE,INDEX(Special_products!$A$1:$AL$748,MATCH($G601,Special_products!$E$1:$E$748,0),H$1),INDEX(Magento_products!$A$1:$AJ$1013,MATCH($G601,Magento_products!$E$1:$E$1013,0),H$1)))</f>
        <v>0</v>
      </c>
      <c r="I601" s="60" t="str">
        <f t="array" ref="I601">IF(G601=0,D601,IF(ISNA(MATCH($G601,Magento_products!$E$1:$E$1013,0))=TRUE,INDEX(Special_products!$A$1:$AL$748,MATCH($G601,Special_products!$E$1:$E$748,0),I$1),INDEX(Magento_products!$A$1:$AJ$1013,MATCH($G601,Magento_products!$E$1:$E$1013,0),I$1)))</f>
        <v/>
      </c>
      <c r="J601" s="60">
        <f t="array" ref="J601">IF(G601=0,0,IF(ISNA(MATCH($G601,Magento_products!$E$1:$E$1013,0))=TRUE,INDEX(Special_products!$A$1:$AL$748,MATCH($G601,Special_products!$E$1:$E$748,0),J$1),INDEX(Magento_products!$A$1:$AJ$1013,MATCH($G601,Magento_products!$E$1:$E$1013,0),J$1)))</f>
        <v>0</v>
      </c>
      <c r="K601" s="57">
        <f t="array" ref="K601">IF(ISNA(MATCH($J601,Group!$B$2:$B$100105,0))=TRUE,0,INDEX(Group!$A$2:$FZ$100105,MATCH($J601,Group!$B$2:$B$100105,0),K$1))</f>
        <v>0</v>
      </c>
      <c r="L601" s="60"/>
      <c r="M601" s="61"/>
      <c r="N601" s="62" t="str">
        <f t="array" ref="N601">IF(ISNA(MATCH($H601,Magento_products!$B$2:$B$100105,0))=TRUE,0,INDEX(Magento_products!$A$2:$FZ$100105,MATCH($H601,Magento_products!$B$2:$B$100105,0),N$1))</f>
        <v/>
      </c>
      <c r="O601" s="62"/>
      <c r="P601" s="63"/>
      <c r="Q601" s="74"/>
      <c r="R601" s="65" t="str">
        <f t="shared" si="93"/>
        <v/>
      </c>
      <c r="S601" s="71"/>
      <c r="T601" s="71"/>
      <c r="U601" s="71"/>
      <c r="V601" s="71"/>
      <c r="W601" s="71"/>
      <c r="X601" s="71"/>
      <c r="Y601" s="71"/>
      <c r="Z601" s="71"/>
      <c r="AA601" s="71"/>
      <c r="AB601" s="71"/>
      <c r="AC601" s="71"/>
      <c r="AD601" s="71"/>
      <c r="AE601" s="71"/>
      <c r="AF601" s="71"/>
      <c r="AG601" s="71"/>
      <c r="AH601" s="71"/>
      <c r="AI601" s="71"/>
    </row>
    <row r="602" ht="11.25" customHeight="1">
      <c r="A602" s="54"/>
      <c r="B602" s="54"/>
      <c r="C602" s="55"/>
      <c r="D602" s="54"/>
      <c r="E602" s="57"/>
      <c r="F602" s="61"/>
      <c r="G602" s="59">
        <v>0.0</v>
      </c>
      <c r="H602" s="60">
        <f t="array" ref="H602">IF(G602=0,0,IF(ISNA(MATCH($G602,Magento_products!$E$1:$E$1013,0))=TRUE,INDEX(Special_products!$A$1:$AL$748,MATCH($G602,Special_products!$E$1:$E$748,0),H$1),INDEX(Magento_products!$A$1:$AJ$1013,MATCH($G602,Magento_products!$E$1:$E$1013,0),H$1)))</f>
        <v>0</v>
      </c>
      <c r="I602" s="60" t="str">
        <f t="array" ref="I602">IF(G602=0,D602,IF(ISNA(MATCH($G602,Magento_products!$E$1:$E$1013,0))=TRUE,INDEX(Special_products!$A$1:$AL$748,MATCH($G602,Special_products!$E$1:$E$748,0),I$1),INDEX(Magento_products!$A$1:$AJ$1013,MATCH($G602,Magento_products!$E$1:$E$1013,0),I$1)))</f>
        <v/>
      </c>
      <c r="J602" s="60">
        <f t="array" ref="J602">IF(G602=0,0,IF(ISNA(MATCH($G602,Magento_products!$E$1:$E$1013,0))=TRUE,INDEX(Special_products!$A$1:$AL$748,MATCH($G602,Special_products!$E$1:$E$748,0),J$1),INDEX(Magento_products!$A$1:$AJ$1013,MATCH($G602,Magento_products!$E$1:$E$1013,0),J$1)))</f>
        <v>0</v>
      </c>
      <c r="K602" s="57">
        <f t="array" ref="K602">IF(ISNA(MATCH($J602,Group!$B$2:$B$100105,0))=TRUE,0,INDEX(Group!$A$2:$FZ$100105,MATCH($J602,Group!$B$2:$B$100105,0),K$1))</f>
        <v>0</v>
      </c>
      <c r="L602" s="60"/>
      <c r="M602" s="61"/>
      <c r="N602" s="62" t="str">
        <f t="array" ref="N602">IF(ISNA(MATCH($H602,Magento_products!$B$2:$B$100105,0))=TRUE,0,INDEX(Magento_products!$A$2:$FZ$100105,MATCH($H602,Magento_products!$B$2:$B$100105,0),N$1))</f>
        <v/>
      </c>
      <c r="O602" s="62"/>
      <c r="P602" s="63"/>
      <c r="Q602" s="74"/>
      <c r="R602" s="65" t="str">
        <f t="shared" si="93"/>
        <v/>
      </c>
      <c r="S602" s="71"/>
      <c r="T602" s="71"/>
      <c r="U602" s="71"/>
      <c r="V602" s="71"/>
      <c r="W602" s="71"/>
      <c r="X602" s="71"/>
      <c r="Y602" s="71"/>
      <c r="Z602" s="71"/>
      <c r="AA602" s="71"/>
      <c r="AB602" s="71"/>
      <c r="AC602" s="71"/>
      <c r="AD602" s="71"/>
      <c r="AE602" s="71"/>
      <c r="AF602" s="71"/>
      <c r="AG602" s="71"/>
      <c r="AH602" s="71"/>
      <c r="AI602" s="71"/>
    </row>
    <row r="603" ht="11.25" customHeight="1">
      <c r="A603" s="54" t="s">
        <v>1934</v>
      </c>
      <c r="B603" s="54" t="s">
        <v>366</v>
      </c>
      <c r="C603" s="55" t="s">
        <v>334</v>
      </c>
      <c r="D603" s="54" t="s">
        <v>1935</v>
      </c>
      <c r="E603" s="57"/>
      <c r="F603" s="61"/>
      <c r="G603" s="59">
        <v>434.0</v>
      </c>
      <c r="H603" s="60" t="str">
        <f t="array" ref="H603">IF(G603=0,0,IF(ISNA(MATCH($G603,Magento_products!$E$1:$E$1013,0))=TRUE,INDEX(Special_products!$A$1:$AL$748,MATCH($G603,Special_products!$E$1:$E$748,0),H$1),INDEX(Magento_products!$A$1:$AJ$1013,MATCH($G603,Magento_products!$E$1:$E$1013,0),H$1)))</f>
        <v>MHAASEX</v>
      </c>
      <c r="I603" s="60" t="str">
        <f t="array" ref="I603">IF(G603=0,D603,IF(ISNA(MATCH($G603,Magento_products!$E$1:$E$1013,0))=TRUE,INDEX(Special_products!$A$1:$AL$748,MATCH($G603,Special_products!$E$1:$E$748,0),I$1),INDEX(Magento_products!$A$1:$AJ$1013,MATCH($G603,Magento_products!$E$1:$E$1013,0),I$1)))</f>
        <v>All Might - Silver Age PVC - Exclusive Edition</v>
      </c>
      <c r="J603" s="60" t="str">
        <f t="array" ref="J603">IF(G603=0,0,IF(ISNA(MATCH($G603,Magento_products!$E$1:$E$1013,0))=TRUE,INDEX(Special_products!$A$1:$AL$748,MATCH($G603,Special_products!$E$1:$E$748,0),J$1),INDEX(Magento_products!$A$1:$AJ$1013,MATCH($G603,Magento_products!$E$1:$E$1013,0),J$1)))</f>
        <v>ALLMIGHTSAPVC</v>
      </c>
      <c r="K603" s="57" t="str">
        <f t="array" ref="K603">IF(ISNA(MATCH($J603,Group!$B$2:$B$100105,0))=TRUE,0,INDEX(Group!$A$2:$FZ$100105,MATCH($J603,Group!$B$2:$B$100105,0),K$1))</f>
        <v>Allmight Silver Age PVC</v>
      </c>
      <c r="L603" s="60"/>
      <c r="M603" s="61"/>
      <c r="N603" s="62" t="str">
        <f t="array" ref="N603">IF(ISNA(MATCH($H603,Magento_products!$B$2:$B$100105,0))=TRUE,0,INDEX(Magento_products!$A$2:$FZ$100105,MATCH($H603,Magento_products!$B$2:$B$100105,0),N$1))</f>
        <v/>
      </c>
      <c r="O603" s="62"/>
      <c r="P603" s="63"/>
      <c r="Q603" s="74">
        <v>114.99</v>
      </c>
      <c r="R603" s="65">
        <f t="shared" si="93"/>
        <v>114.99</v>
      </c>
      <c r="S603" s="71"/>
      <c r="T603" s="71"/>
      <c r="U603" s="71"/>
      <c r="V603" s="71"/>
      <c r="W603" s="71"/>
      <c r="X603" s="71"/>
      <c r="Y603" s="71"/>
      <c r="Z603" s="71"/>
      <c r="AA603" s="71"/>
      <c r="AB603" s="71"/>
      <c r="AC603" s="71"/>
      <c r="AD603" s="71"/>
      <c r="AE603" s="71"/>
      <c r="AF603" s="71"/>
      <c r="AG603" s="71"/>
      <c r="AH603" s="71"/>
      <c r="AI603" s="71"/>
    </row>
    <row r="604" ht="11.25" customHeight="1">
      <c r="A604" s="54" t="s">
        <v>1934</v>
      </c>
      <c r="B604" s="54" t="s">
        <v>366</v>
      </c>
      <c r="C604" s="55" t="s">
        <v>334</v>
      </c>
      <c r="D604" s="54" t="s">
        <v>1935</v>
      </c>
      <c r="E604" s="57"/>
      <c r="F604" s="61"/>
      <c r="G604" s="59">
        <v>433.0</v>
      </c>
      <c r="H604" s="60" t="str">
        <f t="array" ref="H604">IF(G604=0,0,IF(ISNA(MATCH($G604,Magento_products!$E$1:$E$1013,0))=TRUE,INDEX(Special_products!$A$1:$AL$748,MATCH($G604,Special_products!$E$1:$E$748,0),H$1),INDEX(Magento_products!$A$1:$AJ$1013,MATCH($G604,Magento_products!$E$1:$E$1013,0),H$1)))</f>
        <v>MHAASCO</v>
      </c>
      <c r="I604" s="60" t="str">
        <f t="array" ref="I604">IF(G604=0,D604,IF(ISNA(MATCH($G604,Magento_products!$E$1:$E$1013,0))=TRUE,INDEX(Special_products!$A$1:$AL$748,MATCH($G604,Special_products!$E$1:$E$748,0),I$1),INDEX(Magento_products!$A$1:$AJ$1013,MATCH($G604,Magento_products!$E$1:$E$1013,0),I$1)))</f>
        <v>All Might - Silver Age PVC - Collector's Edition</v>
      </c>
      <c r="J604" s="60" t="str">
        <f t="array" ref="J604">IF(G604=0,0,IF(ISNA(MATCH($G604,Magento_products!$E$1:$E$1013,0))=TRUE,INDEX(Special_products!$A$1:$AL$748,MATCH($G604,Special_products!$E$1:$E$748,0),J$1),INDEX(Magento_products!$A$1:$AJ$1013,MATCH($G604,Magento_products!$E$1:$E$1013,0),J$1)))</f>
        <v>ALLMIGHTSAPVC</v>
      </c>
      <c r="K604" s="57" t="str">
        <f t="array" ref="K604">IF(ISNA(MATCH($J604,Group!$B$2:$B$100105,0))=TRUE,0,INDEX(Group!$A$2:$FZ$100105,MATCH($J604,Group!$B$2:$B$100105,0),K$1))</f>
        <v>Allmight Silver Age PVC</v>
      </c>
      <c r="L604" s="60"/>
      <c r="M604" s="61"/>
      <c r="N604" s="62" t="str">
        <f t="array" ref="N604">IF(ISNA(MATCH($H604,Magento_products!$B$2:$B$100105,0))=TRUE,0,INDEX(Magento_products!$A$2:$FZ$100105,MATCH($H604,Magento_products!$B$2:$B$100105,0),N$1))</f>
        <v/>
      </c>
      <c r="O604" s="62"/>
      <c r="P604" s="63"/>
      <c r="Q604" s="74">
        <v>99.99</v>
      </c>
      <c r="R604" s="65">
        <f t="shared" si="93"/>
        <v>99.99</v>
      </c>
      <c r="S604" s="71"/>
      <c r="T604" s="71"/>
      <c r="U604" s="71"/>
      <c r="V604" s="71"/>
      <c r="W604" s="71"/>
      <c r="X604" s="71"/>
      <c r="Y604" s="71"/>
      <c r="Z604" s="71"/>
      <c r="AA604" s="71"/>
      <c r="AB604" s="71"/>
      <c r="AC604" s="71"/>
      <c r="AD604" s="71"/>
      <c r="AE604" s="71"/>
      <c r="AF604" s="71"/>
      <c r="AG604" s="71"/>
      <c r="AH604" s="71"/>
      <c r="AI604" s="71"/>
    </row>
    <row r="605" ht="11.25" customHeight="1">
      <c r="A605" s="54" t="s">
        <v>1934</v>
      </c>
      <c r="B605" s="54" t="s">
        <v>366</v>
      </c>
      <c r="C605" s="55" t="s">
        <v>334</v>
      </c>
      <c r="D605" s="54" t="s">
        <v>1935</v>
      </c>
      <c r="E605" s="57"/>
      <c r="F605" s="61"/>
      <c r="G605" s="59">
        <v>432.0</v>
      </c>
      <c r="H605" s="60" t="str">
        <f t="array" ref="H605">IF(G605=0,0,IF(ISNA(MATCH($G605,Magento_products!$E$1:$E$1013,0))=TRUE,INDEX(Special_products!$A$1:$AL$748,MATCH($G605,Special_products!$E$1:$E$748,0),H$1),INDEX(Magento_products!$A$1:$AJ$1013,MATCH($G605,Magento_products!$E$1:$E$1013,0),H$1)))</f>
        <v>MHAASST</v>
      </c>
      <c r="I605" s="60" t="str">
        <f t="array" ref="I605">IF(G605=0,D605,IF(ISNA(MATCH($G605,Magento_products!$E$1:$E$1013,0))=TRUE,INDEX(Special_products!$A$1:$AL$748,MATCH($G605,Special_products!$E$1:$E$748,0),I$1),INDEX(Magento_products!$A$1:$AJ$1013,MATCH($G605,Magento_products!$E$1:$E$1013,0),I$1)))</f>
        <v>All Might - Silver Age PVC - Standard Edition</v>
      </c>
      <c r="J605" s="60" t="str">
        <f t="array" ref="J605">IF(G605=0,0,IF(ISNA(MATCH($G605,Magento_products!$E$1:$E$1013,0))=TRUE,INDEX(Special_products!$A$1:$AL$748,MATCH($G605,Special_products!$E$1:$E$748,0),J$1),INDEX(Magento_products!$A$1:$AJ$1013,MATCH($G605,Magento_products!$E$1:$E$1013,0),J$1)))</f>
        <v>ALLMIGHTSAPVC</v>
      </c>
      <c r="K605" s="57" t="str">
        <f t="array" ref="K605">IF(ISNA(MATCH($J605,Group!$B$2:$B$100105,0))=TRUE,0,INDEX(Group!$A$2:$FZ$100105,MATCH($J605,Group!$B$2:$B$100105,0),K$1))</f>
        <v>Allmight Silver Age PVC</v>
      </c>
      <c r="L605" s="60"/>
      <c r="M605" s="61"/>
      <c r="N605" s="62" t="str">
        <f t="array" ref="N605">IF(ISNA(MATCH($H605,Magento_products!$B$2:$B$100105,0))=TRUE,0,INDEX(Magento_products!$A$2:$FZ$100105,MATCH($H605,Magento_products!$B$2:$B$100105,0),N$1))</f>
        <v/>
      </c>
      <c r="O605" s="62"/>
      <c r="P605" s="63"/>
      <c r="Q605" s="74">
        <v>84.99</v>
      </c>
      <c r="R605" s="65">
        <f t="shared" si="93"/>
        <v>84.99</v>
      </c>
      <c r="S605" s="71"/>
      <c r="T605" s="71"/>
      <c r="U605" s="71"/>
      <c r="V605" s="71"/>
      <c r="W605" s="71"/>
      <c r="X605" s="71"/>
      <c r="Y605" s="71"/>
      <c r="Z605" s="71"/>
      <c r="AA605" s="71"/>
      <c r="AB605" s="71"/>
      <c r="AC605" s="71"/>
      <c r="AD605" s="71"/>
      <c r="AE605" s="71"/>
      <c r="AF605" s="71"/>
      <c r="AG605" s="71"/>
      <c r="AH605" s="71"/>
      <c r="AI605" s="71"/>
    </row>
    <row r="606" ht="11.25" customHeight="1">
      <c r="A606" s="54"/>
      <c r="B606" s="54"/>
      <c r="C606" s="55"/>
      <c r="D606" s="54"/>
      <c r="E606" s="57"/>
      <c r="F606" s="61"/>
      <c r="G606" s="59">
        <v>0.0</v>
      </c>
      <c r="H606" s="60">
        <f t="array" ref="H606">IF(G606=0,0,IF(ISNA(MATCH($G606,Magento_products!$E$1:$E$1013,0))=TRUE,INDEX(Special_products!$A$1:$AL$748,MATCH($G606,Special_products!$E$1:$E$748,0),H$1),INDEX(Magento_products!$A$1:$AJ$1013,MATCH($G606,Magento_products!$E$1:$E$1013,0),H$1)))</f>
        <v>0</v>
      </c>
      <c r="I606" s="60" t="str">
        <f t="array" ref="I606">IF(G606=0,D606,IF(ISNA(MATCH($G606,Magento_products!$E$1:$E$1013,0))=TRUE,INDEX(Special_products!$A$1:$AL$748,MATCH($G606,Special_products!$E$1:$E$748,0),I$1),INDEX(Magento_products!$A$1:$AJ$1013,MATCH($G606,Magento_products!$E$1:$E$1013,0),I$1)))</f>
        <v/>
      </c>
      <c r="J606" s="60">
        <f t="array" ref="J606">IF(G606=0,0,IF(ISNA(MATCH($G606,Magento_products!$E$1:$E$1013,0))=TRUE,INDEX(Special_products!$A$1:$AL$748,MATCH($G606,Special_products!$E$1:$E$748,0),J$1),INDEX(Magento_products!$A$1:$AJ$1013,MATCH($G606,Magento_products!$E$1:$E$1013,0),J$1)))</f>
        <v>0</v>
      </c>
      <c r="K606" s="57">
        <f t="array" ref="K606">IF(ISNA(MATCH($J606,Group!$B$2:$B$100105,0))=TRUE,0,INDEX(Group!$A$2:$FZ$100105,MATCH($J606,Group!$B$2:$B$100105,0),K$1))</f>
        <v>0</v>
      </c>
      <c r="L606" s="60"/>
      <c r="M606" s="61"/>
      <c r="N606" s="75"/>
      <c r="O606" s="51"/>
      <c r="P606" s="63"/>
      <c r="Q606" s="73"/>
      <c r="R606" s="76"/>
      <c r="S606" s="71"/>
      <c r="T606" s="71"/>
      <c r="U606" s="71"/>
      <c r="V606" s="71"/>
      <c r="W606" s="71"/>
      <c r="X606" s="71"/>
      <c r="Y606" s="71"/>
      <c r="Z606" s="71"/>
      <c r="AA606" s="71"/>
      <c r="AB606" s="71"/>
      <c r="AC606" s="71"/>
      <c r="AD606" s="71"/>
      <c r="AE606" s="71"/>
      <c r="AF606" s="71"/>
      <c r="AG606" s="71"/>
      <c r="AH606" s="71"/>
      <c r="AI606" s="71"/>
    </row>
    <row r="607" ht="11.25" customHeight="1">
      <c r="A607" s="54"/>
      <c r="B607" s="54"/>
      <c r="C607" s="55"/>
      <c r="D607" s="54"/>
      <c r="E607" s="57"/>
      <c r="F607" s="61"/>
      <c r="G607" s="59">
        <v>0.0</v>
      </c>
      <c r="H607" s="60">
        <f t="array" ref="H607">IF(G607=0,0,IF(ISNA(MATCH($G607,Magento_products!$E$1:$E$1013,0))=TRUE,INDEX(Special_products!$A$1:$AL$748,MATCH($G607,Special_products!$E$1:$E$748,0),H$1),INDEX(Magento_products!$A$1:$AJ$1013,MATCH($G607,Magento_products!$E$1:$E$1013,0),H$1)))</f>
        <v>0</v>
      </c>
      <c r="I607" s="60" t="str">
        <f t="array" ref="I607">IF(G607=0,D607,IF(ISNA(MATCH($G607,Magento_products!$E$1:$E$1013,0))=TRUE,INDEX(Special_products!$A$1:$AL$748,MATCH($G607,Special_products!$E$1:$E$748,0),I$1),INDEX(Magento_products!$A$1:$AJ$1013,MATCH($G607,Magento_products!$E$1:$E$1013,0),I$1)))</f>
        <v/>
      </c>
      <c r="J607" s="60">
        <f t="array" ref="J607">IF(G607=0,0,IF(ISNA(MATCH($G607,Magento_products!$E$1:$E$1013,0))=TRUE,INDEX(Special_products!$A$1:$AL$748,MATCH($G607,Special_products!$E$1:$E$748,0),J$1),INDEX(Magento_products!$A$1:$AJ$1013,MATCH($G607,Magento_products!$E$1:$E$1013,0),J$1)))</f>
        <v>0</v>
      </c>
      <c r="K607" s="57">
        <f t="array" ref="K607">IF(ISNA(MATCH($J607,Group!$B$2:$B$100105,0))=TRUE,0,INDEX(Group!$A$2:$FZ$100105,MATCH($J607,Group!$B$2:$B$100105,0),K$1))</f>
        <v>0</v>
      </c>
      <c r="L607" s="60"/>
      <c r="M607" s="61"/>
      <c r="N607" s="75"/>
      <c r="O607" s="51"/>
      <c r="P607" s="63"/>
      <c r="Q607" s="73"/>
      <c r="R607" s="76"/>
      <c r="S607" s="71"/>
      <c r="T607" s="71"/>
      <c r="U607" s="71"/>
      <c r="V607" s="71"/>
      <c r="W607" s="71"/>
      <c r="X607" s="71"/>
      <c r="Y607" s="71"/>
      <c r="Z607" s="71"/>
      <c r="AA607" s="71"/>
      <c r="AB607" s="71"/>
      <c r="AC607" s="71"/>
      <c r="AD607" s="71"/>
      <c r="AE607" s="71"/>
      <c r="AF607" s="71"/>
      <c r="AG607" s="71"/>
      <c r="AH607" s="71"/>
      <c r="AI607" s="71"/>
    </row>
    <row r="608" ht="11.25" customHeight="1">
      <c r="A608" s="54"/>
      <c r="B608" s="54"/>
      <c r="C608" s="55"/>
      <c r="D608" s="54"/>
      <c r="E608" s="57"/>
      <c r="F608" s="61"/>
      <c r="G608" s="59">
        <v>0.0</v>
      </c>
      <c r="H608" s="60">
        <f t="array" ref="H608">IF(G608=0,0,IF(ISNA(MATCH($G608,Magento_products!$E$1:$E$1013,0))=TRUE,INDEX(Special_products!$A$1:$AL$748,MATCH($G608,Special_products!$E$1:$E$748,0),H$1),INDEX(Magento_products!$A$1:$AJ$1013,MATCH($G608,Magento_products!$E$1:$E$1013,0),H$1)))</f>
        <v>0</v>
      </c>
      <c r="I608" s="60" t="str">
        <f t="array" ref="I608">IF(G608=0,D608,IF(ISNA(MATCH($G608,Magento_products!$E$1:$E$1013,0))=TRUE,INDEX(Special_products!$A$1:$AL$748,MATCH($G608,Special_products!$E$1:$E$748,0),I$1),INDEX(Magento_products!$A$1:$AJ$1013,MATCH($G608,Magento_products!$E$1:$E$1013,0),I$1)))</f>
        <v/>
      </c>
      <c r="J608" s="60">
        <f t="array" ref="J608">IF(G608=0,0,IF(ISNA(MATCH($G608,Magento_products!$E$1:$E$1013,0))=TRUE,INDEX(Special_products!$A$1:$AL$748,MATCH($G608,Special_products!$E$1:$E$748,0),J$1),INDEX(Magento_products!$A$1:$AJ$1013,MATCH($G608,Magento_products!$E$1:$E$1013,0),J$1)))</f>
        <v>0</v>
      </c>
      <c r="K608" s="57">
        <f t="array" ref="K608">IF(ISNA(MATCH($J608,Group!$B$2:$B$100105,0))=TRUE,0,INDEX(Group!$A$2:$FZ$100105,MATCH($J608,Group!$B$2:$B$100105,0),K$1))</f>
        <v>0</v>
      </c>
      <c r="L608" s="60"/>
      <c r="M608" s="61"/>
      <c r="N608" s="75"/>
      <c r="O608" s="51"/>
      <c r="P608" s="63"/>
      <c r="Q608" s="73"/>
      <c r="R608" s="76"/>
      <c r="S608" s="71"/>
      <c r="T608" s="71"/>
      <c r="U608" s="71"/>
      <c r="V608" s="71"/>
      <c r="W608" s="71"/>
      <c r="X608" s="71"/>
      <c r="Y608" s="71"/>
      <c r="Z608" s="71"/>
      <c r="AA608" s="71"/>
      <c r="AB608" s="71"/>
      <c r="AC608" s="71"/>
      <c r="AD608" s="71"/>
      <c r="AE608" s="71"/>
      <c r="AF608" s="71"/>
      <c r="AG608" s="71"/>
      <c r="AH608" s="71"/>
      <c r="AI608" s="71"/>
    </row>
    <row r="609" ht="11.25" customHeight="1">
      <c r="A609" s="54"/>
      <c r="B609" s="54"/>
      <c r="C609" s="55"/>
      <c r="D609" s="54"/>
      <c r="E609" s="57"/>
      <c r="F609" s="61"/>
      <c r="G609" s="59">
        <v>0.0</v>
      </c>
      <c r="H609" s="60">
        <f t="array" ref="H609">IF(G609=0,0,IF(ISNA(MATCH($G609,Magento_products!$E$1:$E$1013,0))=TRUE,INDEX(Special_products!$A$1:$AL$748,MATCH($G609,Special_products!$E$1:$E$748,0),H$1),INDEX(Magento_products!$A$1:$AJ$1013,MATCH($G609,Magento_products!$E$1:$E$1013,0),H$1)))</f>
        <v>0</v>
      </c>
      <c r="I609" s="60" t="str">
        <f t="array" ref="I609">IF(G609=0,D609,IF(ISNA(MATCH($G609,Magento_products!$E$1:$E$1013,0))=TRUE,INDEX(Special_products!$A$1:$AL$748,MATCH($G609,Special_products!$E$1:$E$748,0),I$1),INDEX(Magento_products!$A$1:$AJ$1013,MATCH($G609,Magento_products!$E$1:$E$1013,0),I$1)))</f>
        <v/>
      </c>
      <c r="J609" s="60">
        <f t="array" ref="J609">IF(G609=0,0,IF(ISNA(MATCH($G609,Magento_products!$E$1:$E$1013,0))=TRUE,INDEX(Special_products!$A$1:$AL$748,MATCH($G609,Special_products!$E$1:$E$748,0),J$1),INDEX(Magento_products!$A$1:$AJ$1013,MATCH($G609,Magento_products!$E$1:$E$1013,0),J$1)))</f>
        <v>0</v>
      </c>
      <c r="K609" s="57">
        <f t="array" ref="K609">IF(ISNA(MATCH($J609,Group!$B$2:$B$100105,0))=TRUE,0,INDEX(Group!$A$2:$FZ$100105,MATCH($J609,Group!$B$2:$B$100105,0),K$1))</f>
        <v>0</v>
      </c>
      <c r="L609" s="60"/>
      <c r="M609" s="61"/>
      <c r="N609" s="75"/>
      <c r="O609" s="51"/>
      <c r="P609" s="63"/>
      <c r="Q609" s="73"/>
      <c r="R609" s="76"/>
      <c r="S609" s="71"/>
      <c r="T609" s="71"/>
      <c r="U609" s="71"/>
      <c r="V609" s="71"/>
      <c r="W609" s="71"/>
      <c r="X609" s="71"/>
      <c r="Y609" s="71"/>
      <c r="Z609" s="71"/>
      <c r="AA609" s="71"/>
      <c r="AB609" s="71"/>
      <c r="AC609" s="71"/>
      <c r="AD609" s="71"/>
      <c r="AE609" s="71"/>
      <c r="AF609" s="71"/>
      <c r="AG609" s="71"/>
      <c r="AH609" s="71"/>
      <c r="AI609" s="71"/>
    </row>
    <row r="610" ht="11.25" customHeight="1">
      <c r="A610" s="54"/>
      <c r="B610" s="54"/>
      <c r="C610" s="55"/>
      <c r="D610" s="54"/>
      <c r="E610" s="57"/>
      <c r="F610" s="61"/>
      <c r="G610" s="59">
        <v>0.0</v>
      </c>
      <c r="H610" s="60">
        <f t="array" ref="H610">IF(G610=0,0,IF(ISNA(MATCH($G610,Magento_products!$E$1:$E$1013,0))=TRUE,INDEX(Special_products!$A$1:$AL$748,MATCH($G610,Special_products!$E$1:$E$748,0),H$1),INDEX(Magento_products!$A$1:$AJ$1013,MATCH($G610,Magento_products!$E$1:$E$1013,0),H$1)))</f>
        <v>0</v>
      </c>
      <c r="I610" s="60" t="str">
        <f t="array" ref="I610">IF(G610=0,D610,IF(ISNA(MATCH($G610,Magento_products!$E$1:$E$1013,0))=TRUE,INDEX(Special_products!$A$1:$AL$748,MATCH($G610,Special_products!$E$1:$E$748,0),I$1),INDEX(Magento_products!$A$1:$AJ$1013,MATCH($G610,Magento_products!$E$1:$E$1013,0),I$1)))</f>
        <v/>
      </c>
      <c r="J610" s="60">
        <f t="array" ref="J610">IF(G610=0,0,IF(ISNA(MATCH($G610,Magento_products!$E$1:$E$1013,0))=TRUE,INDEX(Special_products!$A$1:$AL$748,MATCH($G610,Special_products!$E$1:$E$748,0),J$1),INDEX(Magento_products!$A$1:$AJ$1013,MATCH($G610,Magento_products!$E$1:$E$1013,0),J$1)))</f>
        <v>0</v>
      </c>
      <c r="K610" s="57">
        <f t="array" ref="K610">IF(ISNA(MATCH($J610,Group!$B$2:$B$100105,0))=TRUE,0,INDEX(Group!$A$2:$FZ$100105,MATCH($J610,Group!$B$2:$B$100105,0),K$1))</f>
        <v>0</v>
      </c>
      <c r="L610" s="60"/>
      <c r="M610" s="61"/>
      <c r="N610" s="75"/>
      <c r="O610" s="51"/>
      <c r="P610" s="63"/>
      <c r="Q610" s="73"/>
      <c r="R610" s="76"/>
      <c r="S610" s="71"/>
      <c r="T610" s="71"/>
      <c r="U610" s="71"/>
      <c r="V610" s="71"/>
      <c r="W610" s="71"/>
      <c r="X610" s="71"/>
      <c r="Y610" s="71"/>
      <c r="Z610" s="71"/>
      <c r="AA610" s="71"/>
      <c r="AB610" s="71"/>
      <c r="AC610" s="71"/>
      <c r="AD610" s="71"/>
      <c r="AE610" s="71"/>
      <c r="AF610" s="71"/>
      <c r="AG610" s="71"/>
      <c r="AH610" s="71"/>
      <c r="AI610" s="71"/>
    </row>
    <row r="611" ht="11.25" customHeight="1">
      <c r="A611" s="54"/>
      <c r="B611" s="54"/>
      <c r="C611" s="55"/>
      <c r="D611" s="54"/>
      <c r="E611" s="57"/>
      <c r="F611" s="61"/>
      <c r="G611" s="59">
        <v>0.0</v>
      </c>
      <c r="H611" s="60">
        <f t="array" ref="H611">IF(G611=0,0,IF(ISNA(MATCH($G611,Magento_products!$E$1:$E$1013,0))=TRUE,INDEX(Special_products!$A$1:$AL$748,MATCH($G611,Special_products!$E$1:$E$748,0),H$1),INDEX(Magento_products!$A$1:$AJ$1013,MATCH($G611,Magento_products!$E$1:$E$1013,0),H$1)))</f>
        <v>0</v>
      </c>
      <c r="I611" s="60" t="str">
        <f t="array" ref="I611">IF(G611=0,D611,IF(ISNA(MATCH($G611,Magento_products!$E$1:$E$1013,0))=TRUE,INDEX(Special_products!$A$1:$AL$748,MATCH($G611,Special_products!$E$1:$E$748,0),I$1),INDEX(Magento_products!$A$1:$AJ$1013,MATCH($G611,Magento_products!$E$1:$E$1013,0),I$1)))</f>
        <v/>
      </c>
      <c r="J611" s="60">
        <f t="array" ref="J611">IF(G611=0,0,IF(ISNA(MATCH($G611,Magento_products!$E$1:$E$1013,0))=TRUE,INDEX(Special_products!$A$1:$AL$748,MATCH($G611,Special_products!$E$1:$E$748,0),J$1),INDEX(Magento_products!$A$1:$AJ$1013,MATCH($G611,Magento_products!$E$1:$E$1013,0),J$1)))</f>
        <v>0</v>
      </c>
      <c r="K611" s="57">
        <f t="array" ref="K611">IF(ISNA(MATCH($J611,Group!$B$2:$B$100105,0))=TRUE,0,INDEX(Group!$A$2:$FZ$100105,MATCH($J611,Group!$B$2:$B$100105,0),K$1))</f>
        <v>0</v>
      </c>
      <c r="L611" s="60"/>
      <c r="M611" s="61"/>
      <c r="N611" s="75"/>
      <c r="O611" s="51"/>
      <c r="P611" s="63"/>
      <c r="Q611" s="73"/>
      <c r="R611" s="76"/>
      <c r="S611" s="71"/>
      <c r="T611" s="71"/>
      <c r="U611" s="71"/>
      <c r="V611" s="71"/>
      <c r="W611" s="71"/>
      <c r="X611" s="71"/>
      <c r="Y611" s="71"/>
      <c r="Z611" s="71"/>
      <c r="AA611" s="71"/>
      <c r="AB611" s="71"/>
      <c r="AC611" s="71"/>
      <c r="AD611" s="71"/>
      <c r="AE611" s="71"/>
      <c r="AF611" s="71"/>
      <c r="AG611" s="71"/>
      <c r="AH611" s="71"/>
      <c r="AI611" s="71"/>
    </row>
    <row r="612" ht="11.25" customHeight="1">
      <c r="A612" s="54"/>
      <c r="B612" s="54"/>
      <c r="C612" s="55"/>
      <c r="D612" s="54"/>
      <c r="E612" s="57"/>
      <c r="F612" s="61"/>
      <c r="G612" s="59">
        <v>0.0</v>
      </c>
      <c r="H612" s="60">
        <f t="array" ref="H612">IF(G612=0,0,IF(ISNA(MATCH($G612,Magento_products!$E$1:$E$1013,0))=TRUE,INDEX(Special_products!$A$1:$AL$748,MATCH($G612,Special_products!$E$1:$E$748,0),H$1),INDEX(Magento_products!$A$1:$AJ$1013,MATCH($G612,Magento_products!$E$1:$E$1013,0),H$1)))</f>
        <v>0</v>
      </c>
      <c r="I612" s="60" t="str">
        <f t="array" ref="I612">IF(G612=0,D612,IF(ISNA(MATCH($G612,Magento_products!$E$1:$E$1013,0))=TRUE,INDEX(Special_products!$A$1:$AL$748,MATCH($G612,Special_products!$E$1:$E$748,0),I$1),INDEX(Magento_products!$A$1:$AJ$1013,MATCH($G612,Magento_products!$E$1:$E$1013,0),I$1)))</f>
        <v/>
      </c>
      <c r="J612" s="60">
        <f t="array" ref="J612">IF(G612=0,0,IF(ISNA(MATCH($G612,Magento_products!$E$1:$E$1013,0))=TRUE,INDEX(Special_products!$A$1:$AL$748,MATCH($G612,Special_products!$E$1:$E$748,0),J$1),INDEX(Magento_products!$A$1:$AJ$1013,MATCH($G612,Magento_products!$E$1:$E$1013,0),J$1)))</f>
        <v>0</v>
      </c>
      <c r="K612" s="57">
        <f t="array" ref="K612">IF(ISNA(MATCH($J612,Group!$B$2:$B$100105,0))=TRUE,0,INDEX(Group!$A$2:$FZ$100105,MATCH($J612,Group!$B$2:$B$100105,0),K$1))</f>
        <v>0</v>
      </c>
      <c r="L612" s="60"/>
      <c r="M612" s="61"/>
      <c r="N612" s="75"/>
      <c r="O612" s="51"/>
      <c r="P612" s="63"/>
      <c r="Q612" s="73"/>
      <c r="R612" s="76"/>
      <c r="S612" s="71"/>
      <c r="T612" s="71"/>
      <c r="U612" s="71"/>
      <c r="V612" s="71"/>
      <c r="W612" s="71"/>
      <c r="X612" s="71"/>
      <c r="Y612" s="71"/>
      <c r="Z612" s="71"/>
      <c r="AA612" s="71"/>
      <c r="AB612" s="71"/>
      <c r="AC612" s="71"/>
      <c r="AD612" s="71"/>
      <c r="AE612" s="71"/>
      <c r="AF612" s="71"/>
      <c r="AG612" s="71"/>
      <c r="AH612" s="71"/>
      <c r="AI612" s="71"/>
    </row>
    <row r="613" ht="11.25" customHeight="1">
      <c r="A613" s="54"/>
      <c r="B613" s="54"/>
      <c r="C613" s="55"/>
      <c r="D613" s="54"/>
      <c r="E613" s="57"/>
      <c r="F613" s="61"/>
      <c r="G613" s="59">
        <v>0.0</v>
      </c>
      <c r="H613" s="60">
        <f t="array" ref="H613">IF(G613=0,0,IF(ISNA(MATCH($G613,Magento_products!$E$1:$E$1013,0))=TRUE,INDEX(Special_products!$A$1:$AL$748,MATCH($G613,Special_products!$E$1:$E$748,0),H$1),INDEX(Magento_products!$A$1:$AJ$1013,MATCH($G613,Magento_products!$E$1:$E$1013,0),H$1)))</f>
        <v>0</v>
      </c>
      <c r="I613" s="60" t="str">
        <f t="array" ref="I613">IF(G613=0,D613,IF(ISNA(MATCH($G613,Magento_products!$E$1:$E$1013,0))=TRUE,INDEX(Special_products!$A$1:$AL$748,MATCH($G613,Special_products!$E$1:$E$748,0),I$1),INDEX(Magento_products!$A$1:$AJ$1013,MATCH($G613,Magento_products!$E$1:$E$1013,0),I$1)))</f>
        <v/>
      </c>
      <c r="J613" s="60">
        <f t="array" ref="J613">IF(G613=0,0,IF(ISNA(MATCH($G613,Magento_products!$E$1:$E$1013,0))=TRUE,INDEX(Special_products!$A$1:$AL$748,MATCH($G613,Special_products!$E$1:$E$748,0),J$1),INDEX(Magento_products!$A$1:$AJ$1013,MATCH($G613,Magento_products!$E$1:$E$1013,0),J$1)))</f>
        <v>0</v>
      </c>
      <c r="K613" s="57">
        <f t="array" ref="K613">IF(ISNA(MATCH($J613,Group!$B$2:$B$100105,0))=TRUE,0,INDEX(Group!$A$2:$FZ$100105,MATCH($J613,Group!$B$2:$B$100105,0),K$1))</f>
        <v>0</v>
      </c>
      <c r="L613" s="60"/>
      <c r="M613" s="61"/>
      <c r="N613" s="75"/>
      <c r="O613" s="51"/>
      <c r="P613" s="63"/>
      <c r="Q613" s="73"/>
      <c r="R613" s="76"/>
      <c r="S613" s="71"/>
      <c r="T613" s="71"/>
      <c r="U613" s="71"/>
      <c r="V613" s="71"/>
      <c r="W613" s="71"/>
      <c r="X613" s="71"/>
      <c r="Y613" s="71"/>
      <c r="Z613" s="71"/>
      <c r="AA613" s="71"/>
      <c r="AB613" s="71"/>
      <c r="AC613" s="71"/>
      <c r="AD613" s="71"/>
      <c r="AE613" s="71"/>
      <c r="AF613" s="71"/>
      <c r="AG613" s="71"/>
      <c r="AH613" s="71"/>
      <c r="AI613" s="71"/>
    </row>
    <row r="614" ht="11.25" customHeight="1">
      <c r="A614" s="54"/>
      <c r="B614" s="54"/>
      <c r="C614" s="55"/>
      <c r="D614" s="54"/>
      <c r="E614" s="57"/>
      <c r="F614" s="61"/>
      <c r="G614" s="59">
        <v>0.0</v>
      </c>
      <c r="H614" s="60">
        <f t="array" ref="H614">IF(G614=0,0,IF(ISNA(MATCH($G614,Magento_products!$E$1:$E$1013,0))=TRUE,INDEX(Special_products!$A$1:$AL$748,MATCH($G614,Special_products!$E$1:$E$748,0),H$1),INDEX(Magento_products!$A$1:$AJ$1013,MATCH($G614,Magento_products!$E$1:$E$1013,0),H$1)))</f>
        <v>0</v>
      </c>
      <c r="I614" s="60" t="str">
        <f t="array" ref="I614">IF(G614=0,D614,IF(ISNA(MATCH($G614,Magento_products!$E$1:$E$1013,0))=TRUE,INDEX(Special_products!$A$1:$AL$748,MATCH($G614,Special_products!$E$1:$E$748,0),I$1),INDEX(Magento_products!$A$1:$AJ$1013,MATCH($G614,Magento_products!$E$1:$E$1013,0),I$1)))</f>
        <v/>
      </c>
      <c r="J614" s="60">
        <f t="array" ref="J614">IF(G614=0,0,IF(ISNA(MATCH($G614,Magento_products!$E$1:$E$1013,0))=TRUE,INDEX(Special_products!$A$1:$AL$748,MATCH($G614,Special_products!$E$1:$E$748,0),J$1),INDEX(Magento_products!$A$1:$AJ$1013,MATCH($G614,Magento_products!$E$1:$E$1013,0),J$1)))</f>
        <v>0</v>
      </c>
      <c r="K614" s="57">
        <f t="array" ref="K614">IF(ISNA(MATCH($J614,Group!$B$2:$B$100105,0))=TRUE,0,INDEX(Group!$A$2:$FZ$100105,MATCH($J614,Group!$B$2:$B$100105,0),K$1))</f>
        <v>0</v>
      </c>
      <c r="L614" s="60"/>
      <c r="M614" s="61"/>
      <c r="N614" s="75"/>
      <c r="O614" s="51"/>
      <c r="P614" s="63"/>
      <c r="Q614" s="73"/>
      <c r="R614" s="76"/>
      <c r="S614" s="71"/>
      <c r="T614" s="71"/>
      <c r="U614" s="71"/>
      <c r="V614" s="71"/>
      <c r="W614" s="71"/>
      <c r="X614" s="71"/>
      <c r="Y614" s="71"/>
      <c r="Z614" s="71"/>
      <c r="AA614" s="71"/>
      <c r="AB614" s="71"/>
      <c r="AC614" s="71"/>
      <c r="AD614" s="71"/>
      <c r="AE614" s="71"/>
      <c r="AF614" s="71"/>
      <c r="AG614" s="71"/>
      <c r="AH614" s="71"/>
      <c r="AI614" s="71"/>
    </row>
    <row r="615" ht="11.25" customHeight="1">
      <c r="A615" s="54"/>
      <c r="B615" s="54"/>
      <c r="C615" s="55"/>
      <c r="D615" s="54"/>
      <c r="E615" s="57"/>
      <c r="F615" s="61"/>
      <c r="G615" s="77">
        <v>0.0</v>
      </c>
      <c r="H615" s="60">
        <f t="array" ref="H615">IF(G615=0,0,IF(ISNA(MATCH($G615,Magento_products!$E$1:$E$1013,0))=TRUE,INDEX(Special_products!$A$1:$AL$748,MATCH($G615,Special_products!$E$1:$E$748,0),H$1),INDEX(Magento_products!$A$1:$AJ$1013,MATCH($G615,Magento_products!$E$1:$E$1013,0),H$1)))</f>
        <v>0</v>
      </c>
      <c r="I615" s="60" t="str">
        <f t="array" ref="I615">IF(G615=0,D615,IF(ISNA(MATCH($G615,Magento_products!$E$1:$E$1013,0))=TRUE,INDEX(Special_products!$A$1:$AL$748,MATCH($G615,Special_products!$E$1:$E$748,0),I$1),INDEX(Magento_products!$A$1:$AJ$1013,MATCH($G615,Magento_products!$E$1:$E$1013,0),I$1)))</f>
        <v/>
      </c>
      <c r="J615" s="60">
        <f t="array" ref="J615">IF(G615=0,0,IF(ISNA(MATCH($G615,Magento_products!$E$1:$E$1013,0))=TRUE,INDEX(Special_products!$A$1:$AL$748,MATCH($G615,Special_products!$E$1:$E$748,0),J$1),INDEX(Magento_products!$A$1:$AJ$1013,MATCH($G615,Magento_products!$E$1:$E$1013,0),J$1)))</f>
        <v>0</v>
      </c>
      <c r="K615" s="57">
        <f t="array" ref="K615">IF(ISNA(MATCH($J615,Group!$B$2:$B$100105,0))=TRUE,0,INDEX(Group!$A$2:$FZ$100105,MATCH($J615,Group!$B$2:$B$100105,0),K$1))</f>
        <v>0</v>
      </c>
      <c r="L615" s="60"/>
      <c r="M615" s="61"/>
      <c r="N615" s="75"/>
      <c r="O615" s="51"/>
      <c r="P615" s="63"/>
      <c r="Q615" s="73"/>
      <c r="R615" s="76"/>
      <c r="S615" s="71"/>
      <c r="T615" s="71"/>
      <c r="U615" s="71"/>
      <c r="V615" s="71"/>
      <c r="W615" s="71"/>
      <c r="X615" s="71"/>
      <c r="Y615" s="71"/>
      <c r="Z615" s="71"/>
      <c r="AA615" s="71"/>
      <c r="AB615" s="71"/>
      <c r="AC615" s="71"/>
      <c r="AD615" s="71"/>
      <c r="AE615" s="71"/>
      <c r="AF615" s="71"/>
      <c r="AG615" s="71"/>
      <c r="AH615" s="71"/>
      <c r="AI615" s="71"/>
    </row>
    <row r="616" ht="11.25" customHeight="1">
      <c r="A616" s="54"/>
      <c r="B616" s="54"/>
      <c r="C616" s="55"/>
      <c r="D616" s="54"/>
      <c r="E616" s="57"/>
      <c r="F616" s="61"/>
      <c r="G616" s="77">
        <v>0.0</v>
      </c>
      <c r="H616" s="60">
        <f t="array" ref="H616">IF(G616=0,0,IF(ISNA(MATCH($G616,Magento_products!$E$1:$E$1013,0))=TRUE,INDEX(Special_products!$A$1:$AL$748,MATCH($G616,Special_products!$E$1:$E$748,0),H$1),INDEX(Magento_products!$A$1:$AJ$1013,MATCH($G616,Magento_products!$E$1:$E$1013,0),H$1)))</f>
        <v>0</v>
      </c>
      <c r="I616" s="60" t="str">
        <f t="array" ref="I616">IF(G616=0,D616,IF(ISNA(MATCH($G616,Magento_products!$E$1:$E$1013,0))=TRUE,INDEX(Special_products!$A$1:$AL$748,MATCH($G616,Special_products!$E$1:$E$748,0),I$1),INDEX(Magento_products!$A$1:$AJ$1013,MATCH($G616,Magento_products!$E$1:$E$1013,0),I$1)))</f>
        <v/>
      </c>
      <c r="J616" s="60">
        <f t="array" ref="J616">IF(G616=0,0,IF(ISNA(MATCH($G616,Magento_products!$E$1:$E$1013,0))=TRUE,INDEX(Special_products!$A$1:$AL$748,MATCH($G616,Special_products!$E$1:$E$748,0),J$1),INDEX(Magento_products!$A$1:$AJ$1013,MATCH($G616,Magento_products!$E$1:$E$1013,0),J$1)))</f>
        <v>0</v>
      </c>
      <c r="K616" s="57">
        <f t="array" ref="K616">IF(ISNA(MATCH($J616,Group!$B$2:$B$100105,0))=TRUE,0,INDEX(Group!$A$2:$FZ$100105,MATCH($J616,Group!$B$2:$B$100105,0),K$1))</f>
        <v>0</v>
      </c>
      <c r="L616" s="60"/>
      <c r="M616" s="61"/>
      <c r="N616" s="75"/>
      <c r="O616" s="51"/>
      <c r="P616" s="63"/>
      <c r="Q616" s="73"/>
      <c r="R616" s="76"/>
      <c r="S616" s="71"/>
      <c r="T616" s="71"/>
      <c r="U616" s="71"/>
      <c r="V616" s="71"/>
      <c r="W616" s="71"/>
      <c r="X616" s="71"/>
      <c r="Y616" s="71"/>
      <c r="Z616" s="71"/>
      <c r="AA616" s="71"/>
      <c r="AB616" s="71"/>
      <c r="AC616" s="71"/>
      <c r="AD616" s="71"/>
      <c r="AE616" s="71"/>
      <c r="AF616" s="71"/>
      <c r="AG616" s="71"/>
      <c r="AH616" s="71"/>
      <c r="AI616" s="71"/>
    </row>
    <row r="617" ht="11.25" customHeight="1">
      <c r="A617" s="54"/>
      <c r="B617" s="54"/>
      <c r="C617" s="55"/>
      <c r="D617" s="54"/>
      <c r="E617" s="57"/>
      <c r="F617" s="61"/>
      <c r="G617" s="77">
        <v>0.0</v>
      </c>
      <c r="H617" s="60">
        <f t="array" ref="H617">IF(G617=0,0,IF(ISNA(MATCH($G617,Magento_products!$E$1:$E$1013,0))=TRUE,INDEX(Special_products!$A$1:$AL$748,MATCH($G617,Special_products!$E$1:$E$748,0),H$1),INDEX(Magento_products!$A$1:$AJ$1013,MATCH($G617,Magento_products!$E$1:$E$1013,0),H$1)))</f>
        <v>0</v>
      </c>
      <c r="I617" s="60" t="str">
        <f t="array" ref="I617">IF(G617=0,D617,IF(ISNA(MATCH($G617,Magento_products!$E$1:$E$1013,0))=TRUE,INDEX(Special_products!$A$1:$AL$748,MATCH($G617,Special_products!$E$1:$E$748,0),I$1),INDEX(Magento_products!$A$1:$AJ$1013,MATCH($G617,Magento_products!$E$1:$E$1013,0),I$1)))</f>
        <v/>
      </c>
      <c r="J617" s="60">
        <f t="array" ref="J617">IF(G617=0,0,IF(ISNA(MATCH($G617,Magento_products!$E$1:$E$1013,0))=TRUE,INDEX(Special_products!$A$1:$AL$748,MATCH($G617,Special_products!$E$1:$E$748,0),J$1),INDEX(Magento_products!$A$1:$AJ$1013,MATCH($G617,Magento_products!$E$1:$E$1013,0),J$1)))</f>
        <v>0</v>
      </c>
      <c r="K617" s="57">
        <f t="array" ref="K617">IF(ISNA(MATCH($J617,Group!$B$2:$B$100105,0))=TRUE,0,INDEX(Group!$A$2:$FZ$100105,MATCH($J617,Group!$B$2:$B$100105,0),K$1))</f>
        <v>0</v>
      </c>
      <c r="L617" s="60"/>
      <c r="M617" s="61"/>
      <c r="N617" s="75"/>
      <c r="O617" s="51"/>
      <c r="P617" s="63"/>
      <c r="Q617" s="73"/>
      <c r="R617" s="76"/>
      <c r="S617" s="71"/>
      <c r="T617" s="71"/>
      <c r="U617" s="71"/>
      <c r="V617" s="71"/>
      <c r="W617" s="71"/>
      <c r="X617" s="71"/>
      <c r="Y617" s="71"/>
      <c r="Z617" s="71"/>
      <c r="AA617" s="71"/>
      <c r="AB617" s="71"/>
      <c r="AC617" s="71"/>
      <c r="AD617" s="71"/>
      <c r="AE617" s="71"/>
      <c r="AF617" s="71"/>
      <c r="AG617" s="71"/>
      <c r="AH617" s="71"/>
      <c r="AI617" s="71"/>
    </row>
    <row r="618" ht="11.25" customHeight="1">
      <c r="A618" s="60"/>
      <c r="B618" s="60"/>
      <c r="C618" s="61"/>
      <c r="D618" s="60"/>
      <c r="E618" s="61"/>
      <c r="F618" s="61"/>
      <c r="G618" s="61"/>
      <c r="H618" s="61"/>
      <c r="I618" s="61"/>
      <c r="J618" s="61"/>
      <c r="K618" s="61"/>
      <c r="L618" s="60"/>
      <c r="M618" s="61"/>
      <c r="N618" s="75"/>
      <c r="O618" s="78"/>
      <c r="P618" s="70"/>
      <c r="Q618" s="73"/>
      <c r="R618" s="73"/>
      <c r="S618" s="71"/>
      <c r="T618" s="71"/>
      <c r="U618" s="71"/>
      <c r="V618" s="71"/>
      <c r="W618" s="71"/>
      <c r="X618" s="71"/>
      <c r="Y618" s="71"/>
      <c r="Z618" s="71"/>
      <c r="AA618" s="71"/>
      <c r="AB618" s="71"/>
      <c r="AC618" s="71"/>
      <c r="AD618" s="71"/>
      <c r="AE618" s="71"/>
      <c r="AF618" s="71"/>
      <c r="AG618" s="71"/>
      <c r="AH618" s="71"/>
      <c r="AI618" s="71"/>
    </row>
    <row r="619" ht="11.25" customHeight="1">
      <c r="A619" s="60"/>
      <c r="B619" s="60"/>
      <c r="C619" s="61"/>
      <c r="D619" s="60"/>
      <c r="E619" s="61"/>
      <c r="F619" s="61"/>
      <c r="G619" s="61"/>
      <c r="H619" s="61"/>
      <c r="I619" s="61"/>
      <c r="J619" s="61"/>
      <c r="K619" s="61"/>
      <c r="L619" s="60"/>
      <c r="M619" s="61"/>
      <c r="N619" s="75"/>
      <c r="O619" s="78"/>
      <c r="P619" s="70"/>
      <c r="Q619" s="73"/>
      <c r="R619" s="73"/>
      <c r="S619" s="71"/>
      <c r="T619" s="71"/>
      <c r="U619" s="71"/>
      <c r="V619" s="71"/>
      <c r="W619" s="71"/>
      <c r="X619" s="71"/>
      <c r="Y619" s="71"/>
      <c r="Z619" s="71"/>
      <c r="AA619" s="71"/>
      <c r="AB619" s="71"/>
      <c r="AC619" s="71"/>
      <c r="AD619" s="71"/>
      <c r="AE619" s="71"/>
      <c r="AF619" s="71"/>
      <c r="AG619" s="71"/>
      <c r="AH619" s="71"/>
      <c r="AI619" s="71"/>
    </row>
    <row r="620" ht="11.25" customHeight="1">
      <c r="A620" s="60"/>
      <c r="B620" s="60"/>
      <c r="C620" s="61"/>
      <c r="D620" s="60"/>
      <c r="E620" s="61"/>
      <c r="F620" s="61"/>
      <c r="G620" s="61"/>
      <c r="H620" s="61"/>
      <c r="I620" s="61"/>
      <c r="J620" s="61"/>
      <c r="K620" s="61"/>
      <c r="L620" s="60"/>
      <c r="M620" s="61"/>
      <c r="N620" s="75"/>
      <c r="O620" s="78"/>
      <c r="P620" s="70"/>
      <c r="Q620" s="73"/>
      <c r="R620" s="73"/>
      <c r="S620" s="71"/>
      <c r="T620" s="71"/>
      <c r="U620" s="71"/>
      <c r="V620" s="71"/>
      <c r="W620" s="71"/>
      <c r="X620" s="71"/>
      <c r="Y620" s="71"/>
      <c r="Z620" s="71"/>
      <c r="AA620" s="71"/>
      <c r="AB620" s="71"/>
      <c r="AC620" s="71"/>
      <c r="AD620" s="71"/>
      <c r="AE620" s="71"/>
      <c r="AF620" s="71"/>
      <c r="AG620" s="71"/>
      <c r="AH620" s="71"/>
      <c r="AI620" s="71"/>
    </row>
    <row r="621" ht="11.25" customHeight="1">
      <c r="A621" s="60"/>
      <c r="B621" s="60"/>
      <c r="C621" s="61"/>
      <c r="D621" s="60"/>
      <c r="E621" s="61"/>
      <c r="F621" s="61"/>
      <c r="G621" s="61"/>
      <c r="H621" s="61"/>
      <c r="I621" s="61"/>
      <c r="J621" s="61"/>
      <c r="K621" s="61"/>
      <c r="L621" s="60"/>
      <c r="M621" s="61"/>
      <c r="N621" s="75"/>
      <c r="O621" s="78"/>
      <c r="P621" s="70"/>
      <c r="Q621" s="73"/>
      <c r="R621" s="73"/>
      <c r="S621" s="71"/>
      <c r="T621" s="71"/>
      <c r="U621" s="71"/>
      <c r="V621" s="71"/>
      <c r="W621" s="71"/>
      <c r="X621" s="71"/>
      <c r="Y621" s="71"/>
      <c r="Z621" s="71"/>
      <c r="AA621" s="71"/>
      <c r="AB621" s="71"/>
      <c r="AC621" s="71"/>
      <c r="AD621" s="71"/>
      <c r="AE621" s="71"/>
      <c r="AF621" s="71"/>
      <c r="AG621" s="71"/>
      <c r="AH621" s="71"/>
      <c r="AI621" s="71"/>
    </row>
    <row r="622" ht="11.25" customHeight="1">
      <c r="A622" s="60"/>
      <c r="B622" s="60"/>
      <c r="C622" s="61"/>
      <c r="D622" s="60"/>
      <c r="E622" s="61"/>
      <c r="F622" s="61"/>
      <c r="G622" s="61"/>
      <c r="H622" s="61"/>
      <c r="I622" s="61"/>
      <c r="J622" s="61"/>
      <c r="K622" s="61"/>
      <c r="L622" s="60"/>
      <c r="M622" s="61"/>
      <c r="N622" s="75"/>
      <c r="O622" s="78"/>
      <c r="P622" s="70"/>
      <c r="Q622" s="73"/>
      <c r="R622" s="73"/>
      <c r="S622" s="71"/>
      <c r="T622" s="71"/>
      <c r="U622" s="71"/>
      <c r="V622" s="71"/>
      <c r="W622" s="71"/>
      <c r="X622" s="71"/>
      <c r="Y622" s="71"/>
      <c r="Z622" s="71"/>
      <c r="AA622" s="71"/>
      <c r="AB622" s="71"/>
      <c r="AC622" s="71"/>
      <c r="AD622" s="71"/>
      <c r="AE622" s="71"/>
      <c r="AF622" s="71"/>
      <c r="AG622" s="71"/>
      <c r="AH622" s="71"/>
      <c r="AI622" s="71"/>
    </row>
    <row r="623" ht="11.25" customHeight="1">
      <c r="A623" s="60"/>
      <c r="B623" s="60"/>
      <c r="C623" s="61"/>
      <c r="D623" s="60"/>
      <c r="E623" s="61"/>
      <c r="F623" s="61"/>
      <c r="G623" s="61"/>
      <c r="H623" s="61"/>
      <c r="I623" s="61"/>
      <c r="J623" s="61"/>
      <c r="K623" s="61"/>
      <c r="L623" s="60"/>
      <c r="M623" s="61"/>
      <c r="N623" s="75"/>
      <c r="O623" s="78"/>
      <c r="P623" s="70"/>
      <c r="Q623" s="73"/>
      <c r="R623" s="73"/>
      <c r="S623" s="71"/>
      <c r="T623" s="71"/>
      <c r="U623" s="71"/>
      <c r="V623" s="71"/>
      <c r="W623" s="71"/>
      <c r="X623" s="71"/>
      <c r="Y623" s="71"/>
      <c r="Z623" s="71"/>
      <c r="AA623" s="71"/>
      <c r="AB623" s="71"/>
      <c r="AC623" s="71"/>
      <c r="AD623" s="71"/>
      <c r="AE623" s="71"/>
      <c r="AF623" s="71"/>
      <c r="AG623" s="71"/>
      <c r="AH623" s="71"/>
      <c r="AI623" s="71"/>
    </row>
    <row r="624" ht="11.25" customHeight="1">
      <c r="A624" s="60"/>
      <c r="B624" s="60"/>
      <c r="C624" s="61"/>
      <c r="D624" s="60"/>
      <c r="E624" s="61"/>
      <c r="F624" s="61"/>
      <c r="G624" s="61"/>
      <c r="H624" s="61"/>
      <c r="I624" s="61"/>
      <c r="J624" s="61"/>
      <c r="K624" s="61"/>
      <c r="L624" s="60"/>
      <c r="M624" s="61"/>
      <c r="N624" s="75"/>
      <c r="O624" s="78"/>
      <c r="P624" s="70"/>
      <c r="Q624" s="73"/>
      <c r="R624" s="73"/>
      <c r="S624" s="71"/>
      <c r="T624" s="71"/>
      <c r="U624" s="71"/>
      <c r="V624" s="71"/>
      <c r="W624" s="71"/>
      <c r="X624" s="71"/>
      <c r="Y624" s="71"/>
      <c r="Z624" s="71"/>
      <c r="AA624" s="71"/>
      <c r="AB624" s="71"/>
      <c r="AC624" s="71"/>
      <c r="AD624" s="71"/>
      <c r="AE624" s="71"/>
      <c r="AF624" s="71"/>
      <c r="AG624" s="71"/>
      <c r="AH624" s="71"/>
      <c r="AI624" s="71"/>
    </row>
    <row r="625" ht="11.25" customHeight="1">
      <c r="A625" s="60"/>
      <c r="B625" s="60"/>
      <c r="C625" s="61"/>
      <c r="D625" s="60"/>
      <c r="E625" s="61"/>
      <c r="F625" s="61"/>
      <c r="G625" s="61"/>
      <c r="H625" s="61"/>
      <c r="I625" s="61"/>
      <c r="J625" s="61"/>
      <c r="K625" s="61"/>
      <c r="L625" s="60"/>
      <c r="M625" s="61"/>
      <c r="N625" s="75"/>
      <c r="O625" s="78"/>
      <c r="P625" s="70"/>
      <c r="Q625" s="73"/>
      <c r="R625" s="73"/>
      <c r="S625" s="71"/>
      <c r="T625" s="71"/>
      <c r="U625" s="71"/>
      <c r="V625" s="71"/>
      <c r="W625" s="71"/>
      <c r="X625" s="71"/>
      <c r="Y625" s="71"/>
      <c r="Z625" s="71"/>
      <c r="AA625" s="71"/>
      <c r="AB625" s="71"/>
      <c r="AC625" s="71"/>
      <c r="AD625" s="71"/>
      <c r="AE625" s="71"/>
      <c r="AF625" s="71"/>
      <c r="AG625" s="71"/>
      <c r="AH625" s="71"/>
      <c r="AI625" s="71"/>
    </row>
    <row r="626" ht="11.25" customHeight="1">
      <c r="A626" s="60"/>
      <c r="B626" s="60"/>
      <c r="C626" s="61"/>
      <c r="D626" s="60"/>
      <c r="E626" s="61"/>
      <c r="F626" s="61"/>
      <c r="G626" s="61"/>
      <c r="H626" s="61"/>
      <c r="I626" s="61"/>
      <c r="J626" s="61"/>
      <c r="K626" s="61"/>
      <c r="L626" s="60"/>
      <c r="M626" s="61"/>
      <c r="N626" s="75"/>
      <c r="O626" s="78"/>
      <c r="P626" s="70"/>
      <c r="Q626" s="73"/>
      <c r="R626" s="73"/>
      <c r="S626" s="71"/>
      <c r="T626" s="71"/>
      <c r="U626" s="71"/>
      <c r="V626" s="71"/>
      <c r="W626" s="71"/>
      <c r="X626" s="71"/>
      <c r="Y626" s="71"/>
      <c r="Z626" s="71"/>
      <c r="AA626" s="71"/>
      <c r="AB626" s="71"/>
      <c r="AC626" s="71"/>
      <c r="AD626" s="71"/>
      <c r="AE626" s="71"/>
      <c r="AF626" s="71"/>
      <c r="AG626" s="71"/>
      <c r="AH626" s="71"/>
      <c r="AI626" s="71"/>
    </row>
    <row r="627" ht="11.25" customHeight="1">
      <c r="A627" s="60"/>
      <c r="B627" s="60"/>
      <c r="C627" s="61"/>
      <c r="D627" s="60"/>
      <c r="E627" s="61"/>
      <c r="F627" s="61"/>
      <c r="G627" s="61"/>
      <c r="H627" s="61"/>
      <c r="I627" s="61"/>
      <c r="J627" s="61"/>
      <c r="K627" s="61"/>
      <c r="L627" s="60"/>
      <c r="M627" s="61"/>
      <c r="N627" s="75"/>
      <c r="O627" s="78"/>
      <c r="P627" s="70"/>
      <c r="Q627" s="73"/>
      <c r="R627" s="73"/>
      <c r="S627" s="71"/>
      <c r="T627" s="71"/>
      <c r="U627" s="71"/>
      <c r="V627" s="71"/>
      <c r="W627" s="71"/>
      <c r="X627" s="71"/>
      <c r="Y627" s="71"/>
      <c r="Z627" s="71"/>
      <c r="AA627" s="71"/>
      <c r="AB627" s="71"/>
      <c r="AC627" s="71"/>
      <c r="AD627" s="71"/>
      <c r="AE627" s="71"/>
      <c r="AF627" s="71"/>
      <c r="AG627" s="71"/>
      <c r="AH627" s="71"/>
      <c r="AI627" s="71"/>
    </row>
    <row r="628" ht="11.25" customHeight="1">
      <c r="A628" s="60"/>
      <c r="B628" s="60"/>
      <c r="C628" s="61"/>
      <c r="D628" s="60"/>
      <c r="E628" s="61"/>
      <c r="F628" s="61"/>
      <c r="G628" s="61"/>
      <c r="H628" s="61"/>
      <c r="I628" s="61"/>
      <c r="J628" s="61"/>
      <c r="K628" s="61"/>
      <c r="L628" s="60"/>
      <c r="M628" s="61"/>
      <c r="N628" s="75"/>
      <c r="O628" s="78"/>
      <c r="P628" s="70"/>
      <c r="Q628" s="73"/>
      <c r="R628" s="73"/>
      <c r="S628" s="71"/>
      <c r="T628" s="71"/>
      <c r="U628" s="71"/>
      <c r="V628" s="71"/>
      <c r="W628" s="71"/>
      <c r="X628" s="71"/>
      <c r="Y628" s="71"/>
      <c r="Z628" s="71"/>
      <c r="AA628" s="71"/>
      <c r="AB628" s="71"/>
      <c r="AC628" s="71"/>
      <c r="AD628" s="71"/>
      <c r="AE628" s="71"/>
      <c r="AF628" s="71"/>
      <c r="AG628" s="71"/>
      <c r="AH628" s="71"/>
      <c r="AI628" s="71"/>
    </row>
    <row r="629" ht="11.25" customHeight="1">
      <c r="A629" s="60"/>
      <c r="B629" s="60"/>
      <c r="C629" s="61"/>
      <c r="D629" s="60"/>
      <c r="E629" s="61"/>
      <c r="F629" s="61"/>
      <c r="G629" s="61"/>
      <c r="H629" s="61"/>
      <c r="I629" s="61"/>
      <c r="J629" s="61"/>
      <c r="K629" s="61"/>
      <c r="L629" s="60"/>
      <c r="M629" s="61"/>
      <c r="N629" s="75"/>
      <c r="O629" s="78"/>
      <c r="P629" s="70"/>
      <c r="Q629" s="73"/>
      <c r="R629" s="73"/>
      <c r="S629" s="71"/>
      <c r="T629" s="71"/>
      <c r="U629" s="71"/>
      <c r="V629" s="71"/>
      <c r="W629" s="71"/>
      <c r="X629" s="71"/>
      <c r="Y629" s="71"/>
      <c r="Z629" s="71"/>
      <c r="AA629" s="71"/>
      <c r="AB629" s="71"/>
      <c r="AC629" s="71"/>
      <c r="AD629" s="71"/>
      <c r="AE629" s="71"/>
      <c r="AF629" s="71"/>
      <c r="AG629" s="71"/>
      <c r="AH629" s="71"/>
      <c r="AI629" s="71"/>
    </row>
    <row r="630" ht="11.25" customHeight="1">
      <c r="A630" s="60"/>
      <c r="B630" s="60"/>
      <c r="C630" s="61"/>
      <c r="D630" s="60"/>
      <c r="E630" s="61"/>
      <c r="F630" s="61"/>
      <c r="G630" s="61"/>
      <c r="H630" s="61"/>
      <c r="I630" s="61"/>
      <c r="J630" s="61"/>
      <c r="K630" s="61"/>
      <c r="L630" s="60"/>
      <c r="M630" s="61"/>
      <c r="N630" s="75"/>
      <c r="O630" s="78"/>
      <c r="P630" s="70"/>
      <c r="Q630" s="73"/>
      <c r="R630" s="73"/>
      <c r="S630" s="71"/>
      <c r="T630" s="71"/>
      <c r="U630" s="71"/>
      <c r="V630" s="71"/>
      <c r="W630" s="71"/>
      <c r="X630" s="71"/>
      <c r="Y630" s="71"/>
      <c r="Z630" s="71"/>
      <c r="AA630" s="71"/>
      <c r="AB630" s="71"/>
      <c r="AC630" s="71"/>
      <c r="AD630" s="71"/>
      <c r="AE630" s="71"/>
      <c r="AF630" s="71"/>
      <c r="AG630" s="71"/>
      <c r="AH630" s="71"/>
      <c r="AI630" s="71"/>
    </row>
    <row r="631" ht="11.25" customHeight="1">
      <c r="A631" s="60"/>
      <c r="B631" s="60"/>
      <c r="C631" s="61"/>
      <c r="D631" s="60"/>
      <c r="E631" s="61"/>
      <c r="F631" s="61"/>
      <c r="G631" s="61"/>
      <c r="H631" s="61"/>
      <c r="I631" s="61"/>
      <c r="J631" s="61"/>
      <c r="K631" s="61"/>
      <c r="L631" s="60"/>
      <c r="M631" s="61"/>
      <c r="N631" s="75"/>
      <c r="O631" s="78"/>
      <c r="P631" s="70"/>
      <c r="Q631" s="73"/>
      <c r="R631" s="73"/>
      <c r="S631" s="71"/>
      <c r="T631" s="71"/>
      <c r="U631" s="71"/>
      <c r="V631" s="71"/>
      <c r="W631" s="71"/>
      <c r="X631" s="71"/>
      <c r="Y631" s="71"/>
      <c r="Z631" s="71"/>
      <c r="AA631" s="71"/>
      <c r="AB631" s="71"/>
      <c r="AC631" s="71"/>
      <c r="AD631" s="71"/>
      <c r="AE631" s="71"/>
      <c r="AF631" s="71"/>
      <c r="AG631" s="71"/>
      <c r="AH631" s="71"/>
      <c r="AI631" s="71"/>
    </row>
    <row r="632" ht="11.25" customHeight="1">
      <c r="A632" s="60"/>
      <c r="B632" s="60"/>
      <c r="C632" s="61"/>
      <c r="D632" s="60"/>
      <c r="E632" s="61"/>
      <c r="F632" s="61"/>
      <c r="G632" s="61"/>
      <c r="H632" s="61"/>
      <c r="I632" s="61"/>
      <c r="J632" s="61"/>
      <c r="K632" s="61"/>
      <c r="L632" s="60"/>
      <c r="M632" s="61"/>
      <c r="N632" s="75"/>
      <c r="O632" s="78"/>
      <c r="P632" s="70"/>
      <c r="Q632" s="73"/>
      <c r="R632" s="73"/>
      <c r="S632" s="71"/>
      <c r="T632" s="71"/>
      <c r="U632" s="71"/>
      <c r="V632" s="71"/>
      <c r="W632" s="71"/>
      <c r="X632" s="71"/>
      <c r="Y632" s="71"/>
      <c r="Z632" s="71"/>
      <c r="AA632" s="71"/>
      <c r="AB632" s="71"/>
      <c r="AC632" s="71"/>
      <c r="AD632" s="71"/>
      <c r="AE632" s="71"/>
      <c r="AF632" s="71"/>
      <c r="AG632" s="71"/>
      <c r="AH632" s="71"/>
      <c r="AI632" s="71"/>
    </row>
    <row r="633" ht="11.25" customHeight="1">
      <c r="A633" s="60"/>
      <c r="B633" s="60"/>
      <c r="C633" s="61"/>
      <c r="D633" s="60"/>
      <c r="E633" s="61"/>
      <c r="F633" s="61"/>
      <c r="G633" s="61"/>
      <c r="H633" s="61"/>
      <c r="I633" s="61"/>
      <c r="J633" s="61"/>
      <c r="K633" s="61"/>
      <c r="L633" s="60"/>
      <c r="M633" s="61"/>
      <c r="N633" s="75"/>
      <c r="O633" s="78"/>
      <c r="P633" s="70"/>
      <c r="Q633" s="73"/>
      <c r="R633" s="73"/>
      <c r="S633" s="71"/>
      <c r="T633" s="71"/>
      <c r="U633" s="71"/>
      <c r="V633" s="71"/>
      <c r="W633" s="71"/>
      <c r="X633" s="71"/>
      <c r="Y633" s="71"/>
      <c r="Z633" s="71"/>
      <c r="AA633" s="71"/>
      <c r="AB633" s="71"/>
      <c r="AC633" s="71"/>
      <c r="AD633" s="71"/>
      <c r="AE633" s="71"/>
      <c r="AF633" s="71"/>
      <c r="AG633" s="71"/>
      <c r="AH633" s="71"/>
      <c r="AI633" s="71"/>
    </row>
    <row r="634" ht="11.25" customHeight="1">
      <c r="A634" s="60"/>
      <c r="B634" s="60"/>
      <c r="C634" s="61"/>
      <c r="D634" s="60"/>
      <c r="E634" s="61"/>
      <c r="F634" s="61"/>
      <c r="G634" s="61"/>
      <c r="H634" s="61"/>
      <c r="I634" s="61"/>
      <c r="J634" s="61"/>
      <c r="K634" s="61"/>
      <c r="L634" s="60"/>
      <c r="M634" s="61"/>
      <c r="N634" s="75"/>
      <c r="O634" s="78"/>
      <c r="P634" s="70"/>
      <c r="Q634" s="73"/>
      <c r="R634" s="73"/>
      <c r="S634" s="71"/>
      <c r="T634" s="71"/>
      <c r="U634" s="71"/>
      <c r="V634" s="71"/>
      <c r="W634" s="71"/>
      <c r="X634" s="71"/>
      <c r="Y634" s="71"/>
      <c r="Z634" s="71"/>
      <c r="AA634" s="71"/>
      <c r="AB634" s="71"/>
      <c r="AC634" s="71"/>
      <c r="AD634" s="71"/>
      <c r="AE634" s="71"/>
      <c r="AF634" s="71"/>
      <c r="AG634" s="71"/>
      <c r="AH634" s="71"/>
      <c r="AI634" s="71"/>
    </row>
    <row r="635" ht="11.25" customHeight="1">
      <c r="A635" s="60"/>
      <c r="B635" s="60"/>
      <c r="C635" s="61"/>
      <c r="D635" s="60"/>
      <c r="E635" s="61"/>
      <c r="F635" s="61"/>
      <c r="G635" s="61"/>
      <c r="H635" s="61"/>
      <c r="I635" s="61"/>
      <c r="J635" s="61"/>
      <c r="K635" s="61"/>
      <c r="L635" s="60"/>
      <c r="M635" s="61"/>
      <c r="N635" s="75"/>
      <c r="O635" s="78"/>
      <c r="P635" s="70"/>
      <c r="Q635" s="73"/>
      <c r="R635" s="73"/>
      <c r="S635" s="71"/>
      <c r="T635" s="71"/>
      <c r="U635" s="71"/>
      <c r="V635" s="71"/>
      <c r="W635" s="71"/>
      <c r="X635" s="71"/>
      <c r="Y635" s="71"/>
      <c r="Z635" s="71"/>
      <c r="AA635" s="71"/>
      <c r="AB635" s="71"/>
      <c r="AC635" s="71"/>
      <c r="AD635" s="71"/>
      <c r="AE635" s="71"/>
      <c r="AF635" s="71"/>
      <c r="AG635" s="71"/>
      <c r="AH635" s="71"/>
      <c r="AI635" s="71"/>
    </row>
    <row r="636" ht="11.25" customHeight="1">
      <c r="A636" s="60"/>
      <c r="B636" s="60"/>
      <c r="C636" s="61"/>
      <c r="D636" s="60"/>
      <c r="E636" s="61"/>
      <c r="F636" s="61"/>
      <c r="G636" s="61"/>
      <c r="H636" s="61"/>
      <c r="I636" s="61"/>
      <c r="J636" s="61"/>
      <c r="K636" s="61"/>
      <c r="L636" s="60"/>
      <c r="M636" s="61"/>
      <c r="N636" s="75"/>
      <c r="O636" s="78"/>
      <c r="P636" s="70"/>
      <c r="Q636" s="73"/>
      <c r="R636" s="73"/>
      <c r="S636" s="71"/>
      <c r="T636" s="71"/>
      <c r="U636" s="71"/>
      <c r="V636" s="71"/>
      <c r="W636" s="71"/>
      <c r="X636" s="71"/>
      <c r="Y636" s="71"/>
      <c r="Z636" s="71"/>
      <c r="AA636" s="71"/>
      <c r="AB636" s="71"/>
      <c r="AC636" s="71"/>
      <c r="AD636" s="71"/>
      <c r="AE636" s="71"/>
      <c r="AF636" s="71"/>
      <c r="AG636" s="71"/>
      <c r="AH636" s="71"/>
      <c r="AI636" s="71"/>
    </row>
    <row r="637" ht="11.25" customHeight="1">
      <c r="A637" s="60"/>
      <c r="B637" s="60"/>
      <c r="C637" s="61"/>
      <c r="D637" s="60"/>
      <c r="E637" s="61"/>
      <c r="F637" s="61"/>
      <c r="G637" s="61"/>
      <c r="H637" s="61"/>
      <c r="I637" s="61"/>
      <c r="J637" s="61"/>
      <c r="K637" s="61"/>
      <c r="L637" s="60"/>
      <c r="M637" s="61"/>
      <c r="N637" s="75"/>
      <c r="O637" s="78"/>
      <c r="P637" s="70"/>
      <c r="Q637" s="73"/>
      <c r="R637" s="73"/>
      <c r="S637" s="71"/>
      <c r="T637" s="71"/>
      <c r="U637" s="71"/>
      <c r="V637" s="71"/>
      <c r="W637" s="71"/>
      <c r="X637" s="71"/>
      <c r="Y637" s="71"/>
      <c r="Z637" s="71"/>
      <c r="AA637" s="71"/>
      <c r="AB637" s="71"/>
      <c r="AC637" s="71"/>
      <c r="AD637" s="71"/>
      <c r="AE637" s="71"/>
      <c r="AF637" s="71"/>
      <c r="AG637" s="71"/>
      <c r="AH637" s="71"/>
      <c r="AI637" s="71"/>
    </row>
    <row r="638" ht="11.25" customHeight="1">
      <c r="A638" s="60"/>
      <c r="B638" s="60"/>
      <c r="C638" s="61"/>
      <c r="D638" s="60"/>
      <c r="E638" s="61"/>
      <c r="F638" s="61"/>
      <c r="G638" s="61"/>
      <c r="H638" s="61"/>
      <c r="I638" s="61"/>
      <c r="J638" s="61"/>
      <c r="K638" s="61"/>
      <c r="L638" s="60"/>
      <c r="M638" s="61"/>
      <c r="N638" s="75"/>
      <c r="O638" s="78"/>
      <c r="P638" s="70"/>
      <c r="Q638" s="73"/>
      <c r="R638" s="73"/>
      <c r="S638" s="71"/>
      <c r="T638" s="71"/>
      <c r="U638" s="71"/>
      <c r="V638" s="71"/>
      <c r="W638" s="71"/>
      <c r="X638" s="71"/>
      <c r="Y638" s="71"/>
      <c r="Z638" s="71"/>
      <c r="AA638" s="71"/>
      <c r="AB638" s="71"/>
      <c r="AC638" s="71"/>
      <c r="AD638" s="71"/>
      <c r="AE638" s="71"/>
      <c r="AF638" s="71"/>
      <c r="AG638" s="71"/>
      <c r="AH638" s="71"/>
      <c r="AI638" s="71"/>
    </row>
    <row r="639" ht="11.25" customHeight="1">
      <c r="A639" s="60"/>
      <c r="B639" s="60"/>
      <c r="C639" s="61"/>
      <c r="D639" s="60"/>
      <c r="E639" s="61"/>
      <c r="F639" s="61"/>
      <c r="G639" s="61"/>
      <c r="H639" s="61"/>
      <c r="I639" s="61"/>
      <c r="J639" s="61"/>
      <c r="K639" s="61"/>
      <c r="L639" s="60"/>
      <c r="M639" s="61"/>
      <c r="N639" s="75"/>
      <c r="O639" s="78"/>
      <c r="P639" s="70"/>
      <c r="Q639" s="73"/>
      <c r="R639" s="73"/>
      <c r="S639" s="71"/>
      <c r="T639" s="71"/>
      <c r="U639" s="71"/>
      <c r="V639" s="71"/>
      <c r="W639" s="71"/>
      <c r="X639" s="71"/>
      <c r="Y639" s="71"/>
      <c r="Z639" s="71"/>
      <c r="AA639" s="71"/>
      <c r="AB639" s="71"/>
      <c r="AC639" s="71"/>
      <c r="AD639" s="71"/>
      <c r="AE639" s="71"/>
      <c r="AF639" s="71"/>
      <c r="AG639" s="71"/>
      <c r="AH639" s="71"/>
      <c r="AI639" s="71"/>
    </row>
    <row r="640" ht="11.25" customHeight="1">
      <c r="A640" s="60"/>
      <c r="B640" s="60"/>
      <c r="C640" s="61"/>
      <c r="D640" s="60"/>
      <c r="E640" s="61"/>
      <c r="F640" s="61"/>
      <c r="G640" s="61"/>
      <c r="H640" s="61"/>
      <c r="I640" s="61"/>
      <c r="J640" s="61"/>
      <c r="K640" s="61"/>
      <c r="L640" s="60"/>
      <c r="M640" s="61"/>
      <c r="N640" s="75"/>
      <c r="O640" s="78"/>
      <c r="P640" s="70"/>
      <c r="Q640" s="73"/>
      <c r="R640" s="73"/>
      <c r="S640" s="71"/>
      <c r="T640" s="71"/>
      <c r="U640" s="71"/>
      <c r="V640" s="71"/>
      <c r="W640" s="71"/>
      <c r="X640" s="71"/>
      <c r="Y640" s="71"/>
      <c r="Z640" s="71"/>
      <c r="AA640" s="71"/>
      <c r="AB640" s="71"/>
      <c r="AC640" s="71"/>
      <c r="AD640" s="71"/>
      <c r="AE640" s="71"/>
      <c r="AF640" s="71"/>
      <c r="AG640" s="71"/>
      <c r="AH640" s="71"/>
      <c r="AI640" s="71"/>
    </row>
    <row r="641" ht="11.25" customHeight="1">
      <c r="A641" s="60"/>
      <c r="B641" s="60"/>
      <c r="C641" s="61"/>
      <c r="D641" s="60"/>
      <c r="E641" s="61"/>
      <c r="F641" s="61"/>
      <c r="G641" s="61"/>
      <c r="H641" s="61"/>
      <c r="I641" s="61"/>
      <c r="J641" s="61"/>
      <c r="K641" s="61"/>
      <c r="L641" s="60"/>
      <c r="M641" s="61"/>
      <c r="N641" s="75"/>
      <c r="O641" s="78"/>
      <c r="P641" s="70"/>
      <c r="Q641" s="73"/>
      <c r="R641" s="73"/>
      <c r="S641" s="71"/>
      <c r="T641" s="71"/>
      <c r="U641" s="71"/>
      <c r="V641" s="71"/>
      <c r="W641" s="71"/>
      <c r="X641" s="71"/>
      <c r="Y641" s="71"/>
      <c r="Z641" s="71"/>
      <c r="AA641" s="71"/>
      <c r="AB641" s="71"/>
      <c r="AC641" s="71"/>
      <c r="AD641" s="71"/>
      <c r="AE641" s="71"/>
      <c r="AF641" s="71"/>
      <c r="AG641" s="71"/>
      <c r="AH641" s="71"/>
      <c r="AI641" s="71"/>
    </row>
    <row r="642" ht="11.25" customHeight="1">
      <c r="A642" s="60"/>
      <c r="B642" s="60"/>
      <c r="C642" s="61"/>
      <c r="D642" s="60"/>
      <c r="E642" s="61"/>
      <c r="F642" s="61"/>
      <c r="G642" s="61"/>
      <c r="H642" s="61"/>
      <c r="I642" s="61"/>
      <c r="J642" s="61"/>
      <c r="K642" s="61"/>
      <c r="L642" s="60"/>
      <c r="M642" s="61"/>
      <c r="N642" s="75"/>
      <c r="O642" s="78"/>
      <c r="P642" s="70"/>
      <c r="Q642" s="73"/>
      <c r="R642" s="73"/>
      <c r="S642" s="71"/>
      <c r="T642" s="71"/>
      <c r="U642" s="71"/>
      <c r="V642" s="71"/>
      <c r="W642" s="71"/>
      <c r="X642" s="71"/>
      <c r="Y642" s="71"/>
      <c r="Z642" s="71"/>
      <c r="AA642" s="71"/>
      <c r="AB642" s="71"/>
      <c r="AC642" s="71"/>
      <c r="AD642" s="71"/>
      <c r="AE642" s="71"/>
      <c r="AF642" s="71"/>
      <c r="AG642" s="71"/>
      <c r="AH642" s="71"/>
      <c r="AI642" s="71"/>
    </row>
    <row r="643" ht="11.25" customHeight="1">
      <c r="A643" s="60"/>
      <c r="B643" s="60"/>
      <c r="C643" s="61"/>
      <c r="D643" s="60"/>
      <c r="E643" s="61"/>
      <c r="F643" s="61"/>
      <c r="G643" s="61"/>
      <c r="H643" s="61"/>
      <c r="I643" s="61"/>
      <c r="J643" s="61"/>
      <c r="K643" s="61"/>
      <c r="L643" s="60"/>
      <c r="M643" s="61"/>
      <c r="N643" s="75"/>
      <c r="O643" s="78"/>
      <c r="P643" s="70"/>
      <c r="Q643" s="73"/>
      <c r="R643" s="73"/>
      <c r="S643" s="71"/>
      <c r="T643" s="71"/>
      <c r="U643" s="71"/>
      <c r="V643" s="71"/>
      <c r="W643" s="71"/>
      <c r="X643" s="71"/>
      <c r="Y643" s="71"/>
      <c r="Z643" s="71"/>
      <c r="AA643" s="71"/>
      <c r="AB643" s="71"/>
      <c r="AC643" s="71"/>
      <c r="AD643" s="71"/>
      <c r="AE643" s="71"/>
      <c r="AF643" s="71"/>
      <c r="AG643" s="71"/>
      <c r="AH643" s="71"/>
      <c r="AI643" s="71"/>
    </row>
    <row r="644" ht="11.25" customHeight="1">
      <c r="A644" s="60"/>
      <c r="B644" s="60"/>
      <c r="C644" s="61"/>
      <c r="D644" s="60"/>
      <c r="E644" s="61"/>
      <c r="F644" s="61"/>
      <c r="G644" s="61"/>
      <c r="H644" s="61"/>
      <c r="I644" s="61"/>
      <c r="J644" s="61"/>
      <c r="K644" s="61"/>
      <c r="L644" s="60"/>
      <c r="M644" s="61"/>
      <c r="N644" s="75"/>
      <c r="O644" s="78"/>
      <c r="P644" s="70"/>
      <c r="Q644" s="73"/>
      <c r="R644" s="73"/>
      <c r="S644" s="71"/>
      <c r="T644" s="71"/>
      <c r="U644" s="71"/>
      <c r="V644" s="71"/>
      <c r="W644" s="71"/>
      <c r="X644" s="71"/>
      <c r="Y644" s="71"/>
      <c r="Z644" s="71"/>
      <c r="AA644" s="71"/>
      <c r="AB644" s="71"/>
      <c r="AC644" s="71"/>
      <c r="AD644" s="71"/>
      <c r="AE644" s="71"/>
      <c r="AF644" s="71"/>
      <c r="AG644" s="71"/>
      <c r="AH644" s="71"/>
      <c r="AI644" s="71"/>
    </row>
    <row r="645" ht="11.25" customHeight="1">
      <c r="A645" s="60"/>
      <c r="B645" s="60"/>
      <c r="C645" s="61"/>
      <c r="D645" s="60"/>
      <c r="E645" s="61"/>
      <c r="F645" s="61"/>
      <c r="G645" s="61"/>
      <c r="H645" s="61"/>
      <c r="I645" s="61"/>
      <c r="J645" s="61"/>
      <c r="K645" s="61"/>
      <c r="L645" s="60"/>
      <c r="M645" s="61"/>
      <c r="N645" s="75"/>
      <c r="O645" s="78"/>
      <c r="P645" s="70"/>
      <c r="Q645" s="73"/>
      <c r="R645" s="73"/>
      <c r="S645" s="71"/>
      <c r="T645" s="71"/>
      <c r="U645" s="71"/>
      <c r="V645" s="71"/>
      <c r="W645" s="71"/>
      <c r="X645" s="71"/>
      <c r="Y645" s="71"/>
      <c r="Z645" s="71"/>
      <c r="AA645" s="71"/>
      <c r="AB645" s="71"/>
      <c r="AC645" s="71"/>
      <c r="AD645" s="71"/>
      <c r="AE645" s="71"/>
      <c r="AF645" s="71"/>
      <c r="AG645" s="71"/>
      <c r="AH645" s="71"/>
      <c r="AI645" s="71"/>
    </row>
    <row r="646" ht="11.25" customHeight="1">
      <c r="A646" s="60"/>
      <c r="B646" s="60"/>
      <c r="C646" s="61"/>
      <c r="D646" s="60"/>
      <c r="E646" s="61"/>
      <c r="F646" s="61"/>
      <c r="G646" s="61"/>
      <c r="H646" s="61"/>
      <c r="I646" s="61"/>
      <c r="J646" s="61"/>
      <c r="K646" s="61"/>
      <c r="L646" s="60"/>
      <c r="M646" s="61"/>
      <c r="N646" s="75"/>
      <c r="O646" s="78"/>
      <c r="P646" s="70"/>
      <c r="Q646" s="73"/>
      <c r="R646" s="73"/>
      <c r="S646" s="71"/>
      <c r="T646" s="71"/>
      <c r="U646" s="71"/>
      <c r="V646" s="71"/>
      <c r="W646" s="71"/>
      <c r="X646" s="71"/>
      <c r="Y646" s="71"/>
      <c r="Z646" s="71"/>
      <c r="AA646" s="71"/>
      <c r="AB646" s="71"/>
      <c r="AC646" s="71"/>
      <c r="AD646" s="71"/>
      <c r="AE646" s="71"/>
      <c r="AF646" s="71"/>
      <c r="AG646" s="71"/>
      <c r="AH646" s="71"/>
      <c r="AI646" s="71"/>
    </row>
    <row r="647" ht="11.25" customHeight="1">
      <c r="A647" s="60"/>
      <c r="B647" s="60"/>
      <c r="C647" s="61"/>
      <c r="D647" s="60"/>
      <c r="E647" s="61"/>
      <c r="F647" s="61"/>
      <c r="G647" s="61"/>
      <c r="H647" s="61"/>
      <c r="I647" s="61"/>
      <c r="J647" s="61"/>
      <c r="K647" s="61"/>
      <c r="L647" s="60"/>
      <c r="M647" s="61"/>
      <c r="N647" s="75"/>
      <c r="O647" s="78"/>
      <c r="P647" s="70"/>
      <c r="Q647" s="73"/>
      <c r="R647" s="73"/>
      <c r="S647" s="71"/>
      <c r="T647" s="71"/>
      <c r="U647" s="71"/>
      <c r="V647" s="71"/>
      <c r="W647" s="71"/>
      <c r="X647" s="71"/>
      <c r="Y647" s="71"/>
      <c r="Z647" s="71"/>
      <c r="AA647" s="71"/>
      <c r="AB647" s="71"/>
      <c r="AC647" s="71"/>
      <c r="AD647" s="71"/>
      <c r="AE647" s="71"/>
      <c r="AF647" s="71"/>
      <c r="AG647" s="71"/>
      <c r="AH647" s="71"/>
      <c r="AI647" s="71"/>
    </row>
    <row r="648" ht="11.25" customHeight="1">
      <c r="A648" s="60"/>
      <c r="B648" s="60"/>
      <c r="C648" s="61"/>
      <c r="D648" s="60"/>
      <c r="E648" s="61"/>
      <c r="F648" s="61"/>
      <c r="G648" s="61"/>
      <c r="H648" s="61"/>
      <c r="I648" s="61"/>
      <c r="J648" s="61"/>
      <c r="K648" s="61"/>
      <c r="L648" s="60"/>
      <c r="M648" s="61"/>
      <c r="N648" s="75"/>
      <c r="O648" s="78"/>
      <c r="P648" s="70"/>
      <c r="Q648" s="73"/>
      <c r="R648" s="73"/>
      <c r="S648" s="71"/>
      <c r="T648" s="71"/>
      <c r="U648" s="71"/>
      <c r="V648" s="71"/>
      <c r="W648" s="71"/>
      <c r="X648" s="71"/>
      <c r="Y648" s="71"/>
      <c r="Z648" s="71"/>
      <c r="AA648" s="71"/>
      <c r="AB648" s="71"/>
      <c r="AC648" s="71"/>
      <c r="AD648" s="71"/>
      <c r="AE648" s="71"/>
      <c r="AF648" s="71"/>
      <c r="AG648" s="71"/>
      <c r="AH648" s="71"/>
      <c r="AI648" s="71"/>
    </row>
    <row r="649" ht="11.25" customHeight="1">
      <c r="A649" s="60"/>
      <c r="B649" s="60"/>
      <c r="C649" s="61"/>
      <c r="D649" s="60"/>
      <c r="E649" s="61"/>
      <c r="F649" s="61"/>
      <c r="G649" s="61"/>
      <c r="H649" s="61"/>
      <c r="I649" s="61"/>
      <c r="J649" s="61"/>
      <c r="K649" s="61"/>
      <c r="L649" s="60"/>
      <c r="M649" s="61"/>
      <c r="N649" s="75"/>
      <c r="O649" s="78"/>
      <c r="P649" s="70"/>
      <c r="Q649" s="73"/>
      <c r="R649" s="73"/>
      <c r="S649" s="71"/>
      <c r="T649" s="71"/>
      <c r="U649" s="71"/>
      <c r="V649" s="71"/>
      <c r="W649" s="71"/>
      <c r="X649" s="71"/>
      <c r="Y649" s="71"/>
      <c r="Z649" s="71"/>
      <c r="AA649" s="71"/>
      <c r="AB649" s="71"/>
      <c r="AC649" s="71"/>
      <c r="AD649" s="71"/>
      <c r="AE649" s="71"/>
      <c r="AF649" s="71"/>
      <c r="AG649" s="71"/>
      <c r="AH649" s="71"/>
      <c r="AI649" s="71"/>
    </row>
    <row r="650" ht="11.25" customHeight="1">
      <c r="A650" s="60"/>
      <c r="B650" s="60"/>
      <c r="C650" s="61"/>
      <c r="D650" s="60"/>
      <c r="E650" s="61"/>
      <c r="F650" s="61"/>
      <c r="G650" s="61"/>
      <c r="H650" s="61"/>
      <c r="I650" s="61"/>
      <c r="J650" s="61"/>
      <c r="K650" s="61"/>
      <c r="L650" s="60"/>
      <c r="M650" s="61"/>
      <c r="N650" s="75"/>
      <c r="O650" s="78"/>
      <c r="P650" s="70"/>
      <c r="Q650" s="73"/>
      <c r="R650" s="73"/>
      <c r="S650" s="71"/>
      <c r="T650" s="71"/>
      <c r="U650" s="71"/>
      <c r="V650" s="71"/>
      <c r="W650" s="71"/>
      <c r="X650" s="71"/>
      <c r="Y650" s="71"/>
      <c r="Z650" s="71"/>
      <c r="AA650" s="71"/>
      <c r="AB650" s="71"/>
      <c r="AC650" s="71"/>
      <c r="AD650" s="71"/>
      <c r="AE650" s="71"/>
      <c r="AF650" s="71"/>
      <c r="AG650" s="71"/>
      <c r="AH650" s="71"/>
      <c r="AI650" s="71"/>
    </row>
    <row r="651" ht="11.25" customHeight="1">
      <c r="A651" s="60"/>
      <c r="B651" s="60"/>
      <c r="C651" s="61"/>
      <c r="D651" s="60"/>
      <c r="E651" s="61"/>
      <c r="F651" s="61"/>
      <c r="G651" s="61"/>
      <c r="H651" s="61"/>
      <c r="I651" s="61"/>
      <c r="J651" s="61"/>
      <c r="K651" s="61"/>
      <c r="L651" s="60"/>
      <c r="M651" s="61"/>
      <c r="N651" s="75"/>
      <c r="O651" s="78"/>
      <c r="P651" s="70"/>
      <c r="Q651" s="73"/>
      <c r="R651" s="73"/>
      <c r="S651" s="71"/>
      <c r="T651" s="71"/>
      <c r="U651" s="71"/>
      <c r="V651" s="71"/>
      <c r="W651" s="71"/>
      <c r="X651" s="71"/>
      <c r="Y651" s="71"/>
      <c r="Z651" s="71"/>
      <c r="AA651" s="71"/>
      <c r="AB651" s="71"/>
      <c r="AC651" s="71"/>
      <c r="AD651" s="71"/>
      <c r="AE651" s="71"/>
      <c r="AF651" s="71"/>
      <c r="AG651" s="71"/>
      <c r="AH651" s="71"/>
      <c r="AI651" s="71"/>
    </row>
    <row r="652" ht="11.25" customHeight="1">
      <c r="A652" s="60"/>
      <c r="B652" s="60"/>
      <c r="C652" s="61"/>
      <c r="D652" s="60"/>
      <c r="E652" s="61"/>
      <c r="F652" s="61"/>
      <c r="G652" s="61"/>
      <c r="H652" s="61"/>
      <c r="I652" s="61"/>
      <c r="J652" s="61"/>
      <c r="K652" s="61"/>
      <c r="L652" s="60"/>
      <c r="M652" s="61"/>
      <c r="N652" s="75"/>
      <c r="O652" s="78"/>
      <c r="P652" s="70"/>
      <c r="Q652" s="73"/>
      <c r="R652" s="73"/>
      <c r="S652" s="71"/>
      <c r="T652" s="71"/>
      <c r="U652" s="71"/>
      <c r="V652" s="71"/>
      <c r="W652" s="71"/>
      <c r="X652" s="71"/>
      <c r="Y652" s="71"/>
      <c r="Z652" s="71"/>
      <c r="AA652" s="71"/>
      <c r="AB652" s="71"/>
      <c r="AC652" s="71"/>
      <c r="AD652" s="71"/>
      <c r="AE652" s="71"/>
      <c r="AF652" s="71"/>
      <c r="AG652" s="71"/>
      <c r="AH652" s="71"/>
      <c r="AI652" s="71"/>
    </row>
    <row r="653" ht="11.25" customHeight="1">
      <c r="A653" s="60"/>
      <c r="B653" s="60"/>
      <c r="C653" s="61"/>
      <c r="D653" s="60"/>
      <c r="E653" s="61"/>
      <c r="F653" s="61"/>
      <c r="G653" s="61"/>
      <c r="H653" s="61"/>
      <c r="I653" s="61"/>
      <c r="J653" s="61"/>
      <c r="K653" s="61"/>
      <c r="L653" s="60"/>
      <c r="M653" s="61"/>
      <c r="N653" s="75"/>
      <c r="O653" s="78"/>
      <c r="P653" s="70"/>
      <c r="Q653" s="73"/>
      <c r="R653" s="73"/>
      <c r="S653" s="71"/>
      <c r="T653" s="71"/>
      <c r="U653" s="71"/>
      <c r="V653" s="71"/>
      <c r="W653" s="71"/>
      <c r="X653" s="71"/>
      <c r="Y653" s="71"/>
      <c r="Z653" s="71"/>
      <c r="AA653" s="71"/>
      <c r="AB653" s="71"/>
      <c r="AC653" s="71"/>
      <c r="AD653" s="71"/>
      <c r="AE653" s="71"/>
      <c r="AF653" s="71"/>
      <c r="AG653" s="71"/>
      <c r="AH653" s="71"/>
      <c r="AI653" s="71"/>
    </row>
    <row r="654" ht="11.25" customHeight="1">
      <c r="A654" s="60"/>
      <c r="B654" s="60"/>
      <c r="C654" s="61"/>
      <c r="D654" s="60"/>
      <c r="E654" s="61"/>
      <c r="F654" s="61"/>
      <c r="G654" s="61"/>
      <c r="H654" s="61"/>
      <c r="I654" s="61"/>
      <c r="J654" s="61"/>
      <c r="K654" s="61"/>
      <c r="L654" s="60"/>
      <c r="M654" s="61"/>
      <c r="N654" s="75"/>
      <c r="O654" s="78"/>
      <c r="P654" s="70"/>
      <c r="Q654" s="73"/>
      <c r="R654" s="73"/>
      <c r="S654" s="71"/>
      <c r="T654" s="71"/>
      <c r="U654" s="71"/>
      <c r="V654" s="71"/>
      <c r="W654" s="71"/>
      <c r="X654" s="71"/>
      <c r="Y654" s="71"/>
      <c r="Z654" s="71"/>
      <c r="AA654" s="71"/>
      <c r="AB654" s="71"/>
      <c r="AC654" s="71"/>
      <c r="AD654" s="71"/>
      <c r="AE654" s="71"/>
      <c r="AF654" s="71"/>
      <c r="AG654" s="71"/>
      <c r="AH654" s="71"/>
      <c r="AI654" s="71"/>
    </row>
    <row r="655" ht="11.25" customHeight="1">
      <c r="A655" s="60"/>
      <c r="B655" s="60"/>
      <c r="C655" s="61"/>
      <c r="D655" s="60"/>
      <c r="E655" s="61"/>
      <c r="F655" s="61"/>
      <c r="G655" s="61"/>
      <c r="H655" s="61"/>
      <c r="I655" s="61"/>
      <c r="J655" s="61"/>
      <c r="K655" s="61"/>
      <c r="L655" s="60"/>
      <c r="M655" s="61"/>
      <c r="N655" s="75"/>
      <c r="O655" s="78"/>
      <c r="P655" s="70"/>
      <c r="Q655" s="73"/>
      <c r="R655" s="73"/>
      <c r="S655" s="71"/>
      <c r="T655" s="71"/>
      <c r="U655" s="71"/>
      <c r="V655" s="71"/>
      <c r="W655" s="71"/>
      <c r="X655" s="71"/>
      <c r="Y655" s="71"/>
      <c r="Z655" s="71"/>
      <c r="AA655" s="71"/>
      <c r="AB655" s="71"/>
      <c r="AC655" s="71"/>
      <c r="AD655" s="71"/>
      <c r="AE655" s="71"/>
      <c r="AF655" s="71"/>
      <c r="AG655" s="71"/>
      <c r="AH655" s="71"/>
      <c r="AI655" s="71"/>
    </row>
    <row r="656" ht="11.25" customHeight="1">
      <c r="A656" s="60"/>
      <c r="B656" s="60"/>
      <c r="C656" s="61"/>
      <c r="D656" s="60"/>
      <c r="E656" s="61"/>
      <c r="F656" s="61"/>
      <c r="G656" s="61"/>
      <c r="H656" s="61"/>
      <c r="I656" s="61"/>
      <c r="J656" s="61"/>
      <c r="K656" s="61"/>
      <c r="L656" s="60"/>
      <c r="M656" s="61"/>
      <c r="N656" s="75"/>
      <c r="O656" s="78"/>
      <c r="P656" s="70"/>
      <c r="Q656" s="73"/>
      <c r="R656" s="73"/>
      <c r="S656" s="71"/>
      <c r="T656" s="71"/>
      <c r="U656" s="71"/>
      <c r="V656" s="71"/>
      <c r="W656" s="71"/>
      <c r="X656" s="71"/>
      <c r="Y656" s="71"/>
      <c r="Z656" s="71"/>
      <c r="AA656" s="71"/>
      <c r="AB656" s="71"/>
      <c r="AC656" s="71"/>
      <c r="AD656" s="71"/>
      <c r="AE656" s="71"/>
      <c r="AF656" s="71"/>
      <c r="AG656" s="71"/>
      <c r="AH656" s="71"/>
      <c r="AI656" s="71"/>
    </row>
    <row r="657" ht="11.25" customHeight="1">
      <c r="A657" s="79"/>
      <c r="B657" s="79"/>
      <c r="C657" s="80"/>
      <c r="D657" s="81"/>
      <c r="E657" s="80"/>
      <c r="F657" s="80"/>
      <c r="G657" s="80"/>
      <c r="H657" s="80"/>
      <c r="I657" s="82"/>
      <c r="J657" s="80"/>
      <c r="K657" s="80"/>
      <c r="L657" s="81"/>
      <c r="M657" s="80"/>
      <c r="N657" s="83"/>
      <c r="O657" s="78"/>
      <c r="P657" s="84"/>
      <c r="Q657" s="85"/>
      <c r="R657" s="85"/>
      <c r="S657" s="48"/>
      <c r="T657" s="48"/>
      <c r="U657" s="48"/>
      <c r="V657" s="48"/>
      <c r="W657" s="48"/>
      <c r="X657" s="48"/>
      <c r="Y657" s="48"/>
      <c r="Z657" s="48"/>
      <c r="AA657" s="48"/>
      <c r="AB657" s="48"/>
      <c r="AC657" s="48"/>
      <c r="AD657" s="48"/>
      <c r="AE657" s="48"/>
      <c r="AF657" s="48"/>
      <c r="AG657" s="48"/>
      <c r="AH657" s="48"/>
      <c r="AI657" s="48"/>
    </row>
    <row r="658" ht="11.25" customHeight="1">
      <c r="A658" s="79"/>
      <c r="B658" s="79"/>
      <c r="C658" s="80"/>
      <c r="D658" s="81"/>
      <c r="E658" s="80"/>
      <c r="F658" s="80"/>
      <c r="G658" s="80"/>
      <c r="H658" s="80"/>
      <c r="I658" s="82"/>
      <c r="J658" s="80"/>
      <c r="K658" s="80"/>
      <c r="L658" s="81"/>
      <c r="M658" s="80"/>
      <c r="N658" s="83"/>
      <c r="O658" s="78"/>
      <c r="P658" s="84"/>
      <c r="Q658" s="85"/>
      <c r="R658" s="85"/>
      <c r="S658" s="48"/>
      <c r="T658" s="48"/>
      <c r="U658" s="48"/>
      <c r="V658" s="48"/>
      <c r="W658" s="48"/>
      <c r="X658" s="48"/>
      <c r="Y658" s="48"/>
      <c r="Z658" s="48"/>
      <c r="AA658" s="48"/>
      <c r="AB658" s="48"/>
      <c r="AC658" s="48"/>
      <c r="AD658" s="48"/>
      <c r="AE658" s="48"/>
      <c r="AF658" s="48"/>
      <c r="AG658" s="48"/>
      <c r="AH658" s="48"/>
      <c r="AI658" s="48"/>
    </row>
    <row r="659" ht="11.25" customHeight="1">
      <c r="A659" s="79"/>
      <c r="B659" s="79"/>
      <c r="C659" s="80"/>
      <c r="D659" s="81"/>
      <c r="E659" s="80"/>
      <c r="F659" s="80"/>
      <c r="G659" s="80"/>
      <c r="H659" s="80"/>
      <c r="I659" s="82"/>
      <c r="J659" s="80"/>
      <c r="K659" s="80"/>
      <c r="L659" s="81"/>
      <c r="M659" s="80"/>
      <c r="N659" s="83"/>
      <c r="O659" s="78"/>
      <c r="P659" s="84"/>
      <c r="Q659" s="85"/>
      <c r="R659" s="85"/>
      <c r="S659" s="48"/>
      <c r="T659" s="48"/>
      <c r="U659" s="48"/>
      <c r="V659" s="48"/>
      <c r="W659" s="48"/>
      <c r="X659" s="48"/>
      <c r="Y659" s="48"/>
      <c r="Z659" s="48"/>
      <c r="AA659" s="48"/>
      <c r="AB659" s="48"/>
      <c r="AC659" s="48"/>
      <c r="AD659" s="48"/>
      <c r="AE659" s="48"/>
      <c r="AF659" s="48"/>
      <c r="AG659" s="48"/>
      <c r="AH659" s="48"/>
      <c r="AI659" s="48"/>
    </row>
    <row r="660" ht="11.25" customHeight="1">
      <c r="A660" s="79"/>
      <c r="B660" s="79"/>
      <c r="C660" s="80"/>
      <c r="D660" s="81"/>
      <c r="E660" s="80"/>
      <c r="F660" s="80"/>
      <c r="G660" s="80"/>
      <c r="H660" s="80"/>
      <c r="I660" s="82"/>
      <c r="J660" s="80"/>
      <c r="K660" s="80"/>
      <c r="L660" s="81"/>
      <c r="M660" s="80"/>
      <c r="N660" s="83"/>
      <c r="O660" s="78"/>
      <c r="P660" s="84"/>
      <c r="Q660" s="85"/>
      <c r="R660" s="85"/>
      <c r="S660" s="48"/>
      <c r="T660" s="48"/>
      <c r="U660" s="48"/>
      <c r="V660" s="48"/>
      <c r="W660" s="48"/>
      <c r="X660" s="48"/>
      <c r="Y660" s="48"/>
      <c r="Z660" s="48"/>
      <c r="AA660" s="48"/>
      <c r="AB660" s="48"/>
      <c r="AC660" s="48"/>
      <c r="AD660" s="48"/>
      <c r="AE660" s="48"/>
      <c r="AF660" s="48"/>
      <c r="AG660" s="48"/>
      <c r="AH660" s="48"/>
      <c r="AI660" s="48"/>
    </row>
    <row r="661" ht="11.25" customHeight="1">
      <c r="A661" s="79"/>
      <c r="B661" s="79"/>
      <c r="C661" s="80"/>
      <c r="D661" s="81"/>
      <c r="E661" s="80"/>
      <c r="F661" s="80"/>
      <c r="G661" s="80"/>
      <c r="H661" s="80"/>
      <c r="I661" s="82"/>
      <c r="J661" s="80"/>
      <c r="K661" s="80"/>
      <c r="L661" s="81"/>
      <c r="M661" s="80"/>
      <c r="N661" s="83"/>
      <c r="O661" s="78"/>
      <c r="P661" s="84"/>
      <c r="Q661" s="85"/>
      <c r="R661" s="85"/>
      <c r="S661" s="48"/>
      <c r="T661" s="48"/>
      <c r="U661" s="48"/>
      <c r="V661" s="48"/>
      <c r="W661" s="48"/>
      <c r="X661" s="48"/>
      <c r="Y661" s="48"/>
      <c r="Z661" s="48"/>
      <c r="AA661" s="48"/>
      <c r="AB661" s="48"/>
      <c r="AC661" s="48"/>
      <c r="AD661" s="48"/>
      <c r="AE661" s="48"/>
      <c r="AF661" s="48"/>
      <c r="AG661" s="48"/>
      <c r="AH661" s="48"/>
      <c r="AI661" s="48"/>
    </row>
    <row r="662" ht="11.25" customHeight="1">
      <c r="A662" s="79"/>
      <c r="B662" s="79"/>
      <c r="C662" s="80"/>
      <c r="D662" s="81"/>
      <c r="E662" s="80"/>
      <c r="F662" s="80"/>
      <c r="G662" s="80"/>
      <c r="H662" s="80"/>
      <c r="I662" s="82"/>
      <c r="J662" s="80"/>
      <c r="K662" s="80"/>
      <c r="L662" s="81"/>
      <c r="M662" s="80"/>
      <c r="N662" s="83"/>
      <c r="O662" s="78"/>
      <c r="P662" s="84"/>
      <c r="Q662" s="85"/>
      <c r="R662" s="85"/>
      <c r="S662" s="48"/>
      <c r="T662" s="48"/>
      <c r="U662" s="48"/>
      <c r="V662" s="48"/>
      <c r="W662" s="48"/>
      <c r="X662" s="48"/>
      <c r="Y662" s="48"/>
      <c r="Z662" s="48"/>
      <c r="AA662" s="48"/>
      <c r="AB662" s="48"/>
      <c r="AC662" s="48"/>
      <c r="AD662" s="48"/>
      <c r="AE662" s="48"/>
      <c r="AF662" s="48"/>
      <c r="AG662" s="48"/>
      <c r="AH662" s="48"/>
      <c r="AI662" s="48"/>
    </row>
    <row r="663" ht="11.25" customHeight="1">
      <c r="A663" s="79"/>
      <c r="B663" s="79"/>
      <c r="C663" s="80"/>
      <c r="D663" s="81"/>
      <c r="E663" s="80"/>
      <c r="F663" s="80"/>
      <c r="G663" s="80"/>
      <c r="H663" s="80"/>
      <c r="I663" s="82"/>
      <c r="J663" s="80"/>
      <c r="K663" s="80"/>
      <c r="L663" s="81"/>
      <c r="M663" s="80"/>
      <c r="N663" s="83"/>
      <c r="O663" s="78"/>
      <c r="P663" s="84"/>
      <c r="Q663" s="85"/>
      <c r="R663" s="85"/>
      <c r="S663" s="48"/>
      <c r="T663" s="48"/>
      <c r="U663" s="48"/>
      <c r="V663" s="48"/>
      <c r="W663" s="48"/>
      <c r="X663" s="48"/>
      <c r="Y663" s="48"/>
      <c r="Z663" s="48"/>
      <c r="AA663" s="48"/>
      <c r="AB663" s="48"/>
      <c r="AC663" s="48"/>
      <c r="AD663" s="48"/>
      <c r="AE663" s="48"/>
      <c r="AF663" s="48"/>
      <c r="AG663" s="48"/>
      <c r="AH663" s="48"/>
      <c r="AI663" s="48"/>
    </row>
    <row r="664" ht="11.25" customHeight="1">
      <c r="A664" s="79"/>
      <c r="B664" s="79"/>
      <c r="C664" s="80"/>
      <c r="D664" s="81"/>
      <c r="E664" s="80"/>
      <c r="F664" s="80"/>
      <c r="G664" s="80"/>
      <c r="H664" s="80"/>
      <c r="I664" s="82"/>
      <c r="J664" s="80"/>
      <c r="K664" s="80"/>
      <c r="L664" s="81"/>
      <c r="M664" s="80"/>
      <c r="N664" s="83"/>
      <c r="O664" s="78"/>
      <c r="P664" s="84"/>
      <c r="Q664" s="85"/>
      <c r="R664" s="85"/>
      <c r="S664" s="48"/>
      <c r="T664" s="48"/>
      <c r="U664" s="48"/>
      <c r="V664" s="48"/>
      <c r="W664" s="48"/>
      <c r="X664" s="48"/>
      <c r="Y664" s="48"/>
      <c r="Z664" s="48"/>
      <c r="AA664" s="48"/>
      <c r="AB664" s="48"/>
      <c r="AC664" s="48"/>
      <c r="AD664" s="48"/>
      <c r="AE664" s="48"/>
      <c r="AF664" s="48"/>
      <c r="AG664" s="48"/>
      <c r="AH664" s="48"/>
      <c r="AI664" s="48"/>
    </row>
    <row r="665" ht="11.25" customHeight="1">
      <c r="A665" s="79"/>
      <c r="B665" s="79"/>
      <c r="C665" s="80"/>
      <c r="D665" s="81"/>
      <c r="E665" s="80"/>
      <c r="F665" s="80"/>
      <c r="G665" s="80"/>
      <c r="H665" s="80"/>
      <c r="I665" s="82"/>
      <c r="J665" s="80"/>
      <c r="K665" s="80"/>
      <c r="L665" s="81"/>
      <c r="M665" s="80"/>
      <c r="N665" s="83"/>
      <c r="O665" s="78"/>
      <c r="P665" s="84"/>
      <c r="Q665" s="85"/>
      <c r="R665" s="85"/>
      <c r="S665" s="48"/>
      <c r="T665" s="48"/>
      <c r="U665" s="48"/>
      <c r="V665" s="48"/>
      <c r="W665" s="48"/>
      <c r="X665" s="48"/>
      <c r="Y665" s="48"/>
      <c r="Z665" s="48"/>
      <c r="AA665" s="48"/>
      <c r="AB665" s="48"/>
      <c r="AC665" s="48"/>
      <c r="AD665" s="48"/>
      <c r="AE665" s="48"/>
      <c r="AF665" s="48"/>
      <c r="AG665" s="48"/>
      <c r="AH665" s="48"/>
      <c r="AI665" s="48"/>
    </row>
    <row r="666" ht="11.25" customHeight="1">
      <c r="A666" s="79"/>
      <c r="B666" s="79"/>
      <c r="C666" s="80"/>
      <c r="D666" s="81"/>
      <c r="E666" s="80"/>
      <c r="F666" s="80"/>
      <c r="G666" s="80"/>
      <c r="H666" s="80"/>
      <c r="I666" s="82"/>
      <c r="J666" s="80"/>
      <c r="K666" s="80"/>
      <c r="L666" s="81"/>
      <c r="M666" s="80"/>
      <c r="N666" s="83"/>
      <c r="O666" s="78"/>
      <c r="P666" s="84"/>
      <c r="Q666" s="85"/>
      <c r="R666" s="85"/>
      <c r="S666" s="48"/>
      <c r="T666" s="48"/>
      <c r="U666" s="48"/>
      <c r="V666" s="48"/>
      <c r="W666" s="48"/>
      <c r="X666" s="48"/>
      <c r="Y666" s="48"/>
      <c r="Z666" s="48"/>
      <c r="AA666" s="48"/>
      <c r="AB666" s="48"/>
      <c r="AC666" s="48"/>
      <c r="AD666" s="48"/>
      <c r="AE666" s="48"/>
      <c r="AF666" s="48"/>
      <c r="AG666" s="48"/>
      <c r="AH666" s="48"/>
      <c r="AI666" s="48"/>
    </row>
    <row r="667" ht="11.25" customHeight="1">
      <c r="A667" s="79"/>
      <c r="B667" s="79"/>
      <c r="C667" s="80"/>
      <c r="D667" s="81"/>
      <c r="E667" s="80"/>
      <c r="F667" s="80"/>
      <c r="G667" s="80"/>
      <c r="H667" s="80"/>
      <c r="I667" s="82"/>
      <c r="J667" s="80"/>
      <c r="K667" s="80"/>
      <c r="L667" s="81"/>
      <c r="M667" s="80"/>
      <c r="N667" s="83"/>
      <c r="O667" s="78"/>
      <c r="P667" s="84"/>
      <c r="Q667" s="85"/>
      <c r="R667" s="85"/>
      <c r="S667" s="48"/>
      <c r="T667" s="48"/>
      <c r="U667" s="48"/>
      <c r="V667" s="48"/>
      <c r="W667" s="48"/>
      <c r="X667" s="48"/>
      <c r="Y667" s="48"/>
      <c r="Z667" s="48"/>
      <c r="AA667" s="48"/>
      <c r="AB667" s="48"/>
      <c r="AC667" s="48"/>
      <c r="AD667" s="48"/>
      <c r="AE667" s="48"/>
      <c r="AF667" s="48"/>
      <c r="AG667" s="48"/>
      <c r="AH667" s="48"/>
      <c r="AI667" s="48"/>
    </row>
    <row r="668" ht="11.25" customHeight="1">
      <c r="A668" s="79"/>
      <c r="B668" s="79"/>
      <c r="C668" s="80"/>
      <c r="D668" s="81"/>
      <c r="E668" s="80"/>
      <c r="F668" s="80"/>
      <c r="G668" s="80"/>
      <c r="H668" s="80"/>
      <c r="I668" s="82"/>
      <c r="J668" s="80"/>
      <c r="K668" s="80"/>
      <c r="L668" s="81"/>
      <c r="M668" s="80"/>
      <c r="N668" s="83"/>
      <c r="O668" s="78"/>
      <c r="P668" s="84"/>
      <c r="Q668" s="85"/>
      <c r="R668" s="85"/>
      <c r="S668" s="48"/>
      <c r="T668" s="48"/>
      <c r="U668" s="48"/>
      <c r="V668" s="48"/>
      <c r="W668" s="48"/>
      <c r="X668" s="48"/>
      <c r="Y668" s="48"/>
      <c r="Z668" s="48"/>
      <c r="AA668" s="48"/>
      <c r="AB668" s="48"/>
      <c r="AC668" s="48"/>
      <c r="AD668" s="48"/>
      <c r="AE668" s="48"/>
      <c r="AF668" s="48"/>
      <c r="AG668" s="48"/>
      <c r="AH668" s="48"/>
      <c r="AI668" s="48"/>
    </row>
    <row r="669" ht="11.25" customHeight="1">
      <c r="A669" s="79"/>
      <c r="B669" s="79"/>
      <c r="C669" s="80"/>
      <c r="D669" s="81"/>
      <c r="E669" s="80"/>
      <c r="F669" s="80"/>
      <c r="G669" s="80"/>
      <c r="H669" s="80"/>
      <c r="I669" s="82"/>
      <c r="J669" s="80"/>
      <c r="K669" s="80"/>
      <c r="L669" s="81"/>
      <c r="M669" s="80"/>
      <c r="N669" s="83"/>
      <c r="O669" s="78"/>
      <c r="P669" s="84"/>
      <c r="Q669" s="85"/>
      <c r="R669" s="85"/>
      <c r="S669" s="48"/>
      <c r="T669" s="48"/>
      <c r="U669" s="48"/>
      <c r="V669" s="48"/>
      <c r="W669" s="48"/>
      <c r="X669" s="48"/>
      <c r="Y669" s="48"/>
      <c r="Z669" s="48"/>
      <c r="AA669" s="48"/>
      <c r="AB669" s="48"/>
      <c r="AC669" s="48"/>
      <c r="AD669" s="48"/>
      <c r="AE669" s="48"/>
      <c r="AF669" s="48"/>
      <c r="AG669" s="48"/>
      <c r="AH669" s="48"/>
      <c r="AI669" s="48"/>
    </row>
    <row r="670" ht="11.25" customHeight="1">
      <c r="A670" s="79"/>
      <c r="B670" s="79"/>
      <c r="C670" s="80"/>
      <c r="D670" s="81"/>
      <c r="E670" s="80"/>
      <c r="F670" s="80"/>
      <c r="G670" s="80"/>
      <c r="H670" s="80"/>
      <c r="I670" s="82"/>
      <c r="J670" s="80"/>
      <c r="K670" s="80"/>
      <c r="L670" s="81"/>
      <c r="M670" s="80"/>
      <c r="N670" s="83"/>
      <c r="O670" s="78"/>
      <c r="P670" s="84"/>
      <c r="Q670" s="85"/>
      <c r="R670" s="85"/>
      <c r="S670" s="48"/>
      <c r="T670" s="48"/>
      <c r="U670" s="48"/>
      <c r="V670" s="48"/>
      <c r="W670" s="48"/>
      <c r="X670" s="48"/>
      <c r="Y670" s="48"/>
      <c r="Z670" s="48"/>
      <c r="AA670" s="48"/>
      <c r="AB670" s="48"/>
      <c r="AC670" s="48"/>
      <c r="AD670" s="48"/>
      <c r="AE670" s="48"/>
      <c r="AF670" s="48"/>
      <c r="AG670" s="48"/>
      <c r="AH670" s="48"/>
      <c r="AI670" s="48"/>
    </row>
    <row r="671" ht="11.25" customHeight="1">
      <c r="A671" s="79"/>
      <c r="B671" s="79"/>
      <c r="C671" s="80"/>
      <c r="D671" s="81"/>
      <c r="E671" s="80"/>
      <c r="F671" s="80"/>
      <c r="G671" s="80"/>
      <c r="H671" s="80"/>
      <c r="I671" s="82"/>
      <c r="J671" s="80"/>
      <c r="K671" s="80"/>
      <c r="L671" s="81"/>
      <c r="M671" s="80"/>
      <c r="N671" s="83"/>
      <c r="O671" s="78"/>
      <c r="P671" s="84"/>
      <c r="Q671" s="85"/>
      <c r="R671" s="85"/>
      <c r="S671" s="48"/>
      <c r="T671" s="48"/>
      <c r="U671" s="48"/>
      <c r="V671" s="48"/>
      <c r="W671" s="48"/>
      <c r="X671" s="48"/>
      <c r="Y671" s="48"/>
      <c r="Z671" s="48"/>
      <c r="AA671" s="48"/>
      <c r="AB671" s="48"/>
      <c r="AC671" s="48"/>
      <c r="AD671" s="48"/>
      <c r="AE671" s="48"/>
      <c r="AF671" s="48"/>
      <c r="AG671" s="48"/>
      <c r="AH671" s="48"/>
      <c r="AI671" s="48"/>
    </row>
    <row r="672" ht="11.25" customHeight="1">
      <c r="A672" s="79"/>
      <c r="B672" s="79"/>
      <c r="C672" s="80"/>
      <c r="D672" s="81"/>
      <c r="E672" s="80"/>
      <c r="F672" s="80"/>
      <c r="G672" s="80"/>
      <c r="H672" s="80"/>
      <c r="I672" s="82"/>
      <c r="J672" s="80"/>
      <c r="K672" s="80"/>
      <c r="L672" s="81"/>
      <c r="M672" s="80"/>
      <c r="N672" s="83"/>
      <c r="O672" s="78"/>
      <c r="P672" s="84"/>
      <c r="Q672" s="85"/>
      <c r="R672" s="85"/>
      <c r="S672" s="48"/>
      <c r="T672" s="48"/>
      <c r="U672" s="48"/>
      <c r="V672" s="48"/>
      <c r="W672" s="48"/>
      <c r="X672" s="48"/>
      <c r="Y672" s="48"/>
      <c r="Z672" s="48"/>
      <c r="AA672" s="48"/>
      <c r="AB672" s="48"/>
      <c r="AC672" s="48"/>
      <c r="AD672" s="48"/>
      <c r="AE672" s="48"/>
      <c r="AF672" s="48"/>
      <c r="AG672" s="48"/>
      <c r="AH672" s="48"/>
      <c r="AI672" s="48"/>
    </row>
    <row r="673" ht="11.25" customHeight="1">
      <c r="A673" s="79"/>
      <c r="B673" s="79"/>
      <c r="C673" s="80"/>
      <c r="D673" s="81"/>
      <c r="E673" s="80"/>
      <c r="F673" s="80"/>
      <c r="G673" s="80"/>
      <c r="H673" s="80"/>
      <c r="I673" s="82"/>
      <c r="J673" s="80"/>
      <c r="K673" s="80"/>
      <c r="L673" s="81"/>
      <c r="M673" s="80"/>
      <c r="N673" s="83"/>
      <c r="O673" s="78"/>
      <c r="P673" s="84"/>
      <c r="Q673" s="85"/>
      <c r="R673" s="85"/>
      <c r="S673" s="48"/>
      <c r="T673" s="48"/>
      <c r="U673" s="48"/>
      <c r="V673" s="48"/>
      <c r="W673" s="48"/>
      <c r="X673" s="48"/>
      <c r="Y673" s="48"/>
      <c r="Z673" s="48"/>
      <c r="AA673" s="48"/>
      <c r="AB673" s="48"/>
      <c r="AC673" s="48"/>
      <c r="AD673" s="48"/>
      <c r="AE673" s="48"/>
      <c r="AF673" s="48"/>
      <c r="AG673" s="48"/>
      <c r="AH673" s="48"/>
      <c r="AI673" s="48"/>
    </row>
    <row r="674" ht="11.25" customHeight="1">
      <c r="A674" s="79"/>
      <c r="B674" s="79"/>
      <c r="C674" s="80"/>
      <c r="D674" s="81"/>
      <c r="E674" s="80"/>
      <c r="F674" s="80"/>
      <c r="G674" s="80"/>
      <c r="H674" s="80"/>
      <c r="I674" s="82"/>
      <c r="J674" s="80"/>
      <c r="K674" s="80"/>
      <c r="L674" s="81"/>
      <c r="M674" s="80"/>
      <c r="N674" s="83"/>
      <c r="O674" s="78"/>
      <c r="P674" s="84"/>
      <c r="Q674" s="85"/>
      <c r="R674" s="85"/>
      <c r="S674" s="48"/>
      <c r="T674" s="48"/>
      <c r="U674" s="48"/>
      <c r="V674" s="48"/>
      <c r="W674" s="48"/>
      <c r="X674" s="48"/>
      <c r="Y674" s="48"/>
      <c r="Z674" s="48"/>
      <c r="AA674" s="48"/>
      <c r="AB674" s="48"/>
      <c r="AC674" s="48"/>
      <c r="AD674" s="48"/>
      <c r="AE674" s="48"/>
      <c r="AF674" s="48"/>
      <c r="AG674" s="48"/>
      <c r="AH674" s="48"/>
      <c r="AI674" s="48"/>
    </row>
    <row r="675" ht="11.25" customHeight="1">
      <c r="A675" s="79"/>
      <c r="B675" s="79"/>
      <c r="C675" s="80"/>
      <c r="D675" s="81"/>
      <c r="E675" s="80"/>
      <c r="F675" s="80"/>
      <c r="G675" s="80"/>
      <c r="H675" s="80"/>
      <c r="I675" s="82"/>
      <c r="J675" s="80"/>
      <c r="K675" s="80"/>
      <c r="L675" s="81"/>
      <c r="M675" s="80"/>
      <c r="N675" s="83"/>
      <c r="O675" s="78"/>
      <c r="P675" s="84"/>
      <c r="Q675" s="85"/>
      <c r="R675" s="85"/>
      <c r="S675" s="48"/>
      <c r="T675" s="48"/>
      <c r="U675" s="48"/>
      <c r="V675" s="48"/>
      <c r="W675" s="48"/>
      <c r="X675" s="48"/>
      <c r="Y675" s="48"/>
      <c r="Z675" s="48"/>
      <c r="AA675" s="48"/>
      <c r="AB675" s="48"/>
      <c r="AC675" s="48"/>
      <c r="AD675" s="48"/>
      <c r="AE675" s="48"/>
      <c r="AF675" s="48"/>
      <c r="AG675" s="48"/>
      <c r="AH675" s="48"/>
      <c r="AI675" s="48"/>
    </row>
    <row r="676" ht="11.25" customHeight="1">
      <c r="A676" s="79"/>
      <c r="B676" s="79"/>
      <c r="C676" s="80"/>
      <c r="D676" s="81"/>
      <c r="E676" s="80"/>
      <c r="F676" s="80"/>
      <c r="G676" s="80"/>
      <c r="H676" s="80"/>
      <c r="I676" s="82"/>
      <c r="J676" s="80"/>
      <c r="K676" s="80"/>
      <c r="L676" s="81"/>
      <c r="M676" s="80"/>
      <c r="N676" s="83"/>
      <c r="O676" s="78"/>
      <c r="P676" s="84"/>
      <c r="Q676" s="85"/>
      <c r="R676" s="85"/>
      <c r="S676" s="48"/>
      <c r="T676" s="48"/>
      <c r="U676" s="48"/>
      <c r="V676" s="48"/>
      <c r="W676" s="48"/>
      <c r="X676" s="48"/>
      <c r="Y676" s="48"/>
      <c r="Z676" s="48"/>
      <c r="AA676" s="48"/>
      <c r="AB676" s="48"/>
      <c r="AC676" s="48"/>
      <c r="AD676" s="48"/>
      <c r="AE676" s="48"/>
      <c r="AF676" s="48"/>
      <c r="AG676" s="48"/>
      <c r="AH676" s="48"/>
      <c r="AI676" s="48"/>
    </row>
    <row r="677" ht="11.25" customHeight="1">
      <c r="A677" s="79"/>
      <c r="B677" s="79"/>
      <c r="C677" s="80"/>
      <c r="D677" s="81"/>
      <c r="E677" s="80"/>
      <c r="F677" s="80"/>
      <c r="G677" s="80"/>
      <c r="H677" s="80"/>
      <c r="I677" s="82"/>
      <c r="J677" s="80"/>
      <c r="K677" s="80"/>
      <c r="L677" s="81"/>
      <c r="M677" s="80"/>
      <c r="N677" s="83"/>
      <c r="O677" s="78"/>
      <c r="P677" s="84"/>
      <c r="Q677" s="85"/>
      <c r="R677" s="85"/>
      <c r="S677" s="48"/>
      <c r="T677" s="48"/>
      <c r="U677" s="48"/>
      <c r="V677" s="48"/>
      <c r="W677" s="48"/>
      <c r="X677" s="48"/>
      <c r="Y677" s="48"/>
      <c r="Z677" s="48"/>
      <c r="AA677" s="48"/>
      <c r="AB677" s="48"/>
      <c r="AC677" s="48"/>
      <c r="AD677" s="48"/>
      <c r="AE677" s="48"/>
      <c r="AF677" s="48"/>
      <c r="AG677" s="48"/>
      <c r="AH677" s="48"/>
      <c r="AI677" s="48"/>
    </row>
    <row r="678" ht="11.25" customHeight="1">
      <c r="A678" s="79"/>
      <c r="B678" s="79"/>
      <c r="C678" s="80"/>
      <c r="D678" s="81"/>
      <c r="E678" s="80"/>
      <c r="F678" s="80"/>
      <c r="G678" s="80"/>
      <c r="H678" s="80"/>
      <c r="I678" s="82"/>
      <c r="J678" s="80"/>
      <c r="K678" s="80"/>
      <c r="L678" s="81"/>
      <c r="M678" s="80"/>
      <c r="N678" s="83"/>
      <c r="O678" s="78"/>
      <c r="P678" s="84"/>
      <c r="Q678" s="85"/>
      <c r="R678" s="85"/>
      <c r="S678" s="48"/>
      <c r="T678" s="48"/>
      <c r="U678" s="48"/>
      <c r="V678" s="48"/>
      <c r="W678" s="48"/>
      <c r="X678" s="48"/>
      <c r="Y678" s="48"/>
      <c r="Z678" s="48"/>
      <c r="AA678" s="48"/>
      <c r="AB678" s="48"/>
      <c r="AC678" s="48"/>
      <c r="AD678" s="48"/>
      <c r="AE678" s="48"/>
      <c r="AF678" s="48"/>
      <c r="AG678" s="48"/>
      <c r="AH678" s="48"/>
      <c r="AI678" s="48"/>
    </row>
    <row r="679" ht="11.25" customHeight="1">
      <c r="A679" s="79"/>
      <c r="B679" s="79"/>
      <c r="C679" s="80"/>
      <c r="D679" s="81"/>
      <c r="E679" s="80"/>
      <c r="F679" s="80"/>
      <c r="G679" s="80"/>
      <c r="H679" s="80"/>
      <c r="I679" s="82"/>
      <c r="J679" s="80"/>
      <c r="K679" s="80"/>
      <c r="L679" s="81"/>
      <c r="M679" s="80"/>
      <c r="N679" s="83"/>
      <c r="O679" s="78"/>
      <c r="P679" s="84"/>
      <c r="Q679" s="85"/>
      <c r="R679" s="85"/>
      <c r="S679" s="48"/>
      <c r="T679" s="48"/>
      <c r="U679" s="48"/>
      <c r="V679" s="48"/>
      <c r="W679" s="48"/>
      <c r="X679" s="48"/>
      <c r="Y679" s="48"/>
      <c r="Z679" s="48"/>
      <c r="AA679" s="48"/>
      <c r="AB679" s="48"/>
      <c r="AC679" s="48"/>
      <c r="AD679" s="48"/>
      <c r="AE679" s="48"/>
      <c r="AF679" s="48"/>
      <c r="AG679" s="48"/>
      <c r="AH679" s="48"/>
      <c r="AI679" s="48"/>
    </row>
    <row r="680" ht="11.25" customHeight="1">
      <c r="A680" s="79"/>
      <c r="B680" s="79"/>
      <c r="C680" s="80"/>
      <c r="D680" s="81"/>
      <c r="E680" s="80"/>
      <c r="F680" s="80"/>
      <c r="G680" s="80"/>
      <c r="H680" s="80"/>
      <c r="I680" s="82"/>
      <c r="J680" s="80"/>
      <c r="K680" s="80"/>
      <c r="L680" s="81"/>
      <c r="M680" s="80"/>
      <c r="N680" s="83"/>
      <c r="O680" s="78"/>
      <c r="P680" s="84"/>
      <c r="Q680" s="85"/>
      <c r="R680" s="85"/>
      <c r="S680" s="48"/>
      <c r="T680" s="48"/>
      <c r="U680" s="48"/>
      <c r="V680" s="48"/>
      <c r="W680" s="48"/>
      <c r="X680" s="48"/>
      <c r="Y680" s="48"/>
      <c r="Z680" s="48"/>
      <c r="AA680" s="48"/>
      <c r="AB680" s="48"/>
      <c r="AC680" s="48"/>
      <c r="AD680" s="48"/>
      <c r="AE680" s="48"/>
      <c r="AF680" s="48"/>
      <c r="AG680" s="48"/>
      <c r="AH680" s="48"/>
      <c r="AI680" s="48"/>
    </row>
    <row r="681" ht="11.25" customHeight="1">
      <c r="A681" s="79"/>
      <c r="B681" s="79"/>
      <c r="C681" s="80"/>
      <c r="D681" s="81"/>
      <c r="E681" s="80"/>
      <c r="F681" s="80"/>
      <c r="G681" s="80"/>
      <c r="H681" s="80"/>
      <c r="I681" s="82"/>
      <c r="J681" s="80"/>
      <c r="K681" s="80"/>
      <c r="L681" s="81"/>
      <c r="M681" s="80"/>
      <c r="N681" s="83"/>
      <c r="O681" s="78"/>
      <c r="P681" s="84"/>
      <c r="Q681" s="85"/>
      <c r="R681" s="85"/>
      <c r="S681" s="48"/>
      <c r="T681" s="48"/>
      <c r="U681" s="48"/>
      <c r="V681" s="48"/>
      <c r="W681" s="48"/>
      <c r="X681" s="48"/>
      <c r="Y681" s="48"/>
      <c r="Z681" s="48"/>
      <c r="AA681" s="48"/>
      <c r="AB681" s="48"/>
      <c r="AC681" s="48"/>
      <c r="AD681" s="48"/>
      <c r="AE681" s="48"/>
      <c r="AF681" s="48"/>
      <c r="AG681" s="48"/>
      <c r="AH681" s="48"/>
      <c r="AI681" s="48"/>
    </row>
    <row r="682" ht="11.25" customHeight="1">
      <c r="A682" s="79"/>
      <c r="B682" s="79"/>
      <c r="C682" s="80"/>
      <c r="D682" s="81"/>
      <c r="E682" s="80"/>
      <c r="F682" s="80"/>
      <c r="G682" s="80"/>
      <c r="H682" s="80"/>
      <c r="I682" s="82"/>
      <c r="J682" s="80"/>
      <c r="K682" s="80"/>
      <c r="L682" s="81"/>
      <c r="M682" s="80"/>
      <c r="N682" s="83"/>
      <c r="O682" s="78"/>
      <c r="P682" s="84"/>
      <c r="Q682" s="85"/>
      <c r="R682" s="85"/>
      <c r="S682" s="48"/>
      <c r="T682" s="48"/>
      <c r="U682" s="48"/>
      <c r="V682" s="48"/>
      <c r="W682" s="48"/>
      <c r="X682" s="48"/>
      <c r="Y682" s="48"/>
      <c r="Z682" s="48"/>
      <c r="AA682" s="48"/>
      <c r="AB682" s="48"/>
      <c r="AC682" s="48"/>
      <c r="AD682" s="48"/>
      <c r="AE682" s="48"/>
      <c r="AF682" s="48"/>
      <c r="AG682" s="48"/>
      <c r="AH682" s="48"/>
      <c r="AI682" s="48"/>
    </row>
    <row r="683" ht="11.25" customHeight="1">
      <c r="A683" s="79"/>
      <c r="B683" s="79"/>
      <c r="C683" s="80"/>
      <c r="D683" s="81"/>
      <c r="E683" s="80"/>
      <c r="F683" s="80"/>
      <c r="G683" s="80"/>
      <c r="H683" s="80"/>
      <c r="I683" s="82"/>
      <c r="J683" s="80"/>
      <c r="K683" s="80"/>
      <c r="L683" s="81"/>
      <c r="M683" s="80"/>
      <c r="N683" s="83"/>
      <c r="O683" s="78"/>
      <c r="P683" s="84"/>
      <c r="Q683" s="85"/>
      <c r="R683" s="85"/>
      <c r="S683" s="48"/>
      <c r="T683" s="48"/>
      <c r="U683" s="48"/>
      <c r="V683" s="48"/>
      <c r="W683" s="48"/>
      <c r="X683" s="48"/>
      <c r="Y683" s="48"/>
      <c r="Z683" s="48"/>
      <c r="AA683" s="48"/>
      <c r="AB683" s="48"/>
      <c r="AC683" s="48"/>
      <c r="AD683" s="48"/>
      <c r="AE683" s="48"/>
      <c r="AF683" s="48"/>
      <c r="AG683" s="48"/>
      <c r="AH683" s="48"/>
      <c r="AI683" s="48"/>
    </row>
    <row r="684" ht="11.25" customHeight="1">
      <c r="A684" s="79"/>
      <c r="B684" s="79"/>
      <c r="C684" s="80"/>
      <c r="D684" s="81"/>
      <c r="E684" s="80"/>
      <c r="F684" s="80"/>
      <c r="G684" s="80"/>
      <c r="H684" s="80"/>
      <c r="I684" s="82"/>
      <c r="J684" s="80"/>
      <c r="K684" s="80"/>
      <c r="L684" s="81"/>
      <c r="M684" s="80"/>
      <c r="N684" s="83"/>
      <c r="O684" s="78"/>
      <c r="P684" s="84"/>
      <c r="Q684" s="85"/>
      <c r="R684" s="85"/>
      <c r="S684" s="48"/>
      <c r="T684" s="48"/>
      <c r="U684" s="48"/>
      <c r="V684" s="48"/>
      <c r="W684" s="48"/>
      <c r="X684" s="48"/>
      <c r="Y684" s="48"/>
      <c r="Z684" s="48"/>
      <c r="AA684" s="48"/>
      <c r="AB684" s="48"/>
      <c r="AC684" s="48"/>
      <c r="AD684" s="48"/>
      <c r="AE684" s="48"/>
      <c r="AF684" s="48"/>
      <c r="AG684" s="48"/>
      <c r="AH684" s="48"/>
      <c r="AI684" s="48"/>
    </row>
    <row r="685" ht="11.25" customHeight="1">
      <c r="A685" s="79"/>
      <c r="B685" s="79"/>
      <c r="C685" s="80"/>
      <c r="D685" s="81"/>
      <c r="E685" s="80"/>
      <c r="F685" s="80"/>
      <c r="G685" s="80"/>
      <c r="H685" s="80"/>
      <c r="I685" s="82"/>
      <c r="J685" s="80"/>
      <c r="K685" s="80"/>
      <c r="L685" s="81"/>
      <c r="M685" s="80"/>
      <c r="N685" s="83"/>
      <c r="O685" s="78"/>
      <c r="P685" s="84"/>
      <c r="Q685" s="85"/>
      <c r="R685" s="85"/>
      <c r="S685" s="48"/>
      <c r="T685" s="48"/>
      <c r="U685" s="48"/>
      <c r="V685" s="48"/>
      <c r="W685" s="48"/>
      <c r="X685" s="48"/>
      <c r="Y685" s="48"/>
      <c r="Z685" s="48"/>
      <c r="AA685" s="48"/>
      <c r="AB685" s="48"/>
      <c r="AC685" s="48"/>
      <c r="AD685" s="48"/>
      <c r="AE685" s="48"/>
      <c r="AF685" s="48"/>
      <c r="AG685" s="48"/>
      <c r="AH685" s="48"/>
      <c r="AI685" s="48"/>
    </row>
    <row r="686" ht="11.25" customHeight="1">
      <c r="A686" s="79"/>
      <c r="B686" s="79"/>
      <c r="C686" s="80"/>
      <c r="D686" s="81"/>
      <c r="E686" s="80"/>
      <c r="F686" s="80"/>
      <c r="G686" s="80"/>
      <c r="H686" s="80"/>
      <c r="I686" s="82"/>
      <c r="J686" s="80"/>
      <c r="K686" s="80"/>
      <c r="L686" s="81"/>
      <c r="M686" s="80"/>
      <c r="N686" s="83"/>
      <c r="O686" s="78"/>
      <c r="P686" s="84"/>
      <c r="Q686" s="85"/>
      <c r="R686" s="85"/>
      <c r="S686" s="48"/>
      <c r="T686" s="48"/>
      <c r="U686" s="48"/>
      <c r="V686" s="48"/>
      <c r="W686" s="48"/>
      <c r="X686" s="48"/>
      <c r="Y686" s="48"/>
      <c r="Z686" s="48"/>
      <c r="AA686" s="48"/>
      <c r="AB686" s="48"/>
      <c r="AC686" s="48"/>
      <c r="AD686" s="48"/>
      <c r="AE686" s="48"/>
      <c r="AF686" s="48"/>
      <c r="AG686" s="48"/>
      <c r="AH686" s="48"/>
      <c r="AI686" s="48"/>
    </row>
    <row r="687" ht="11.25" customHeight="1">
      <c r="A687" s="79"/>
      <c r="B687" s="79"/>
      <c r="C687" s="80"/>
      <c r="D687" s="81"/>
      <c r="E687" s="80"/>
      <c r="F687" s="80"/>
      <c r="G687" s="80"/>
      <c r="H687" s="80"/>
      <c r="I687" s="82"/>
      <c r="J687" s="80"/>
      <c r="K687" s="80"/>
      <c r="L687" s="81"/>
      <c r="M687" s="80"/>
      <c r="N687" s="83"/>
      <c r="O687" s="78"/>
      <c r="P687" s="84"/>
      <c r="Q687" s="85"/>
      <c r="R687" s="85"/>
      <c r="S687" s="48"/>
      <c r="T687" s="48"/>
      <c r="U687" s="48"/>
      <c r="V687" s="48"/>
      <c r="W687" s="48"/>
      <c r="X687" s="48"/>
      <c r="Y687" s="48"/>
      <c r="Z687" s="48"/>
      <c r="AA687" s="48"/>
      <c r="AB687" s="48"/>
      <c r="AC687" s="48"/>
      <c r="AD687" s="48"/>
      <c r="AE687" s="48"/>
      <c r="AF687" s="48"/>
      <c r="AG687" s="48"/>
      <c r="AH687" s="48"/>
      <c r="AI687" s="48"/>
    </row>
    <row r="688" ht="11.25" customHeight="1">
      <c r="A688" s="79"/>
      <c r="B688" s="79"/>
      <c r="C688" s="80"/>
      <c r="D688" s="81"/>
      <c r="E688" s="80"/>
      <c r="F688" s="80"/>
      <c r="G688" s="80"/>
      <c r="H688" s="80"/>
      <c r="I688" s="82"/>
      <c r="J688" s="80"/>
      <c r="K688" s="80"/>
      <c r="L688" s="81"/>
      <c r="M688" s="80"/>
      <c r="N688" s="83"/>
      <c r="O688" s="78"/>
      <c r="P688" s="84"/>
      <c r="Q688" s="85"/>
      <c r="R688" s="85"/>
      <c r="S688" s="48"/>
      <c r="T688" s="48"/>
      <c r="U688" s="48"/>
      <c r="V688" s="48"/>
      <c r="W688" s="48"/>
      <c r="X688" s="48"/>
      <c r="Y688" s="48"/>
      <c r="Z688" s="48"/>
      <c r="AA688" s="48"/>
      <c r="AB688" s="48"/>
      <c r="AC688" s="48"/>
      <c r="AD688" s="48"/>
      <c r="AE688" s="48"/>
      <c r="AF688" s="48"/>
      <c r="AG688" s="48"/>
      <c r="AH688" s="48"/>
      <c r="AI688" s="48"/>
    </row>
    <row r="689" ht="11.25" customHeight="1">
      <c r="A689" s="79"/>
      <c r="B689" s="79"/>
      <c r="C689" s="80"/>
      <c r="D689" s="81"/>
      <c r="E689" s="80"/>
      <c r="F689" s="80"/>
      <c r="G689" s="80"/>
      <c r="H689" s="80"/>
      <c r="I689" s="82"/>
      <c r="J689" s="80"/>
      <c r="K689" s="80"/>
      <c r="L689" s="81"/>
      <c r="M689" s="80"/>
      <c r="N689" s="83"/>
      <c r="O689" s="78"/>
      <c r="P689" s="84"/>
      <c r="Q689" s="85"/>
      <c r="R689" s="85"/>
      <c r="S689" s="48"/>
      <c r="T689" s="48"/>
      <c r="U689" s="48"/>
      <c r="V689" s="48"/>
      <c r="W689" s="48"/>
      <c r="X689" s="48"/>
      <c r="Y689" s="48"/>
      <c r="Z689" s="48"/>
      <c r="AA689" s="48"/>
      <c r="AB689" s="48"/>
      <c r="AC689" s="48"/>
      <c r="AD689" s="48"/>
      <c r="AE689" s="48"/>
      <c r="AF689" s="48"/>
      <c r="AG689" s="48"/>
      <c r="AH689" s="48"/>
      <c r="AI689" s="48"/>
    </row>
    <row r="690" ht="11.25" customHeight="1">
      <c r="A690" s="79"/>
      <c r="B690" s="79"/>
      <c r="C690" s="80"/>
      <c r="D690" s="81"/>
      <c r="E690" s="80"/>
      <c r="F690" s="80"/>
      <c r="G690" s="80"/>
      <c r="H690" s="80"/>
      <c r="I690" s="82"/>
      <c r="J690" s="80"/>
      <c r="K690" s="80"/>
      <c r="L690" s="81"/>
      <c r="M690" s="80"/>
      <c r="N690" s="83"/>
      <c r="O690" s="78"/>
      <c r="P690" s="84"/>
      <c r="Q690" s="85"/>
      <c r="R690" s="85"/>
      <c r="S690" s="48"/>
      <c r="T690" s="48"/>
      <c r="U690" s="48"/>
      <c r="V690" s="48"/>
      <c r="W690" s="48"/>
      <c r="X690" s="48"/>
      <c r="Y690" s="48"/>
      <c r="Z690" s="48"/>
      <c r="AA690" s="48"/>
      <c r="AB690" s="48"/>
      <c r="AC690" s="48"/>
      <c r="AD690" s="48"/>
      <c r="AE690" s="48"/>
      <c r="AF690" s="48"/>
      <c r="AG690" s="48"/>
      <c r="AH690" s="48"/>
      <c r="AI690" s="48"/>
    </row>
    <row r="691" ht="11.25" customHeight="1">
      <c r="A691" s="79"/>
      <c r="B691" s="79"/>
      <c r="C691" s="80"/>
      <c r="D691" s="81"/>
      <c r="E691" s="80"/>
      <c r="F691" s="80"/>
      <c r="G691" s="80"/>
      <c r="H691" s="80"/>
      <c r="I691" s="82"/>
      <c r="J691" s="80"/>
      <c r="K691" s="80"/>
      <c r="L691" s="81"/>
      <c r="M691" s="80"/>
      <c r="N691" s="83"/>
      <c r="O691" s="78"/>
      <c r="P691" s="84"/>
      <c r="Q691" s="85"/>
      <c r="R691" s="85"/>
      <c r="S691" s="48"/>
      <c r="T691" s="48"/>
      <c r="U691" s="48"/>
      <c r="V691" s="48"/>
      <c r="W691" s="48"/>
      <c r="X691" s="48"/>
      <c r="Y691" s="48"/>
      <c r="Z691" s="48"/>
      <c r="AA691" s="48"/>
      <c r="AB691" s="48"/>
      <c r="AC691" s="48"/>
      <c r="AD691" s="48"/>
      <c r="AE691" s="48"/>
      <c r="AF691" s="48"/>
      <c r="AG691" s="48"/>
      <c r="AH691" s="48"/>
      <c r="AI691" s="48"/>
    </row>
    <row r="692" ht="11.25" customHeight="1">
      <c r="A692" s="79"/>
      <c r="B692" s="79"/>
      <c r="C692" s="80"/>
      <c r="D692" s="81"/>
      <c r="E692" s="80"/>
      <c r="F692" s="80"/>
      <c r="G692" s="80"/>
      <c r="H692" s="80"/>
      <c r="I692" s="82"/>
      <c r="J692" s="80"/>
      <c r="K692" s="80"/>
      <c r="L692" s="81"/>
      <c r="M692" s="80"/>
      <c r="N692" s="83"/>
      <c r="O692" s="78"/>
      <c r="P692" s="84"/>
      <c r="Q692" s="85"/>
      <c r="R692" s="85"/>
      <c r="S692" s="48"/>
      <c r="T692" s="48"/>
      <c r="U692" s="48"/>
      <c r="V692" s="48"/>
      <c r="W692" s="48"/>
      <c r="X692" s="48"/>
      <c r="Y692" s="48"/>
      <c r="Z692" s="48"/>
      <c r="AA692" s="48"/>
      <c r="AB692" s="48"/>
      <c r="AC692" s="48"/>
      <c r="AD692" s="48"/>
      <c r="AE692" s="48"/>
      <c r="AF692" s="48"/>
      <c r="AG692" s="48"/>
      <c r="AH692" s="48"/>
      <c r="AI692" s="48"/>
    </row>
    <row r="693" ht="11.25" customHeight="1">
      <c r="A693" s="79"/>
      <c r="B693" s="79"/>
      <c r="C693" s="80"/>
      <c r="D693" s="81"/>
      <c r="E693" s="80"/>
      <c r="F693" s="80"/>
      <c r="G693" s="80"/>
      <c r="H693" s="80"/>
      <c r="I693" s="82"/>
      <c r="J693" s="80"/>
      <c r="K693" s="80"/>
      <c r="L693" s="81"/>
      <c r="M693" s="80"/>
      <c r="N693" s="83"/>
      <c r="O693" s="78"/>
      <c r="P693" s="84"/>
      <c r="Q693" s="85"/>
      <c r="R693" s="85"/>
      <c r="S693" s="48"/>
      <c r="T693" s="48"/>
      <c r="U693" s="48"/>
      <c r="V693" s="48"/>
      <c r="W693" s="48"/>
      <c r="X693" s="48"/>
      <c r="Y693" s="48"/>
      <c r="Z693" s="48"/>
      <c r="AA693" s="48"/>
      <c r="AB693" s="48"/>
      <c r="AC693" s="48"/>
      <c r="AD693" s="48"/>
      <c r="AE693" s="48"/>
      <c r="AF693" s="48"/>
      <c r="AG693" s="48"/>
      <c r="AH693" s="48"/>
      <c r="AI693" s="48"/>
    </row>
    <row r="694" ht="11.25" customHeight="1">
      <c r="A694" s="79"/>
      <c r="B694" s="79"/>
      <c r="C694" s="80"/>
      <c r="D694" s="81"/>
      <c r="E694" s="80"/>
      <c r="F694" s="80"/>
      <c r="G694" s="80"/>
      <c r="H694" s="80"/>
      <c r="I694" s="82"/>
      <c r="J694" s="80"/>
      <c r="K694" s="80"/>
      <c r="L694" s="81"/>
      <c r="M694" s="80"/>
      <c r="N694" s="83"/>
      <c r="O694" s="78"/>
      <c r="P694" s="84"/>
      <c r="Q694" s="85"/>
      <c r="R694" s="85"/>
      <c r="S694" s="48"/>
      <c r="T694" s="48"/>
      <c r="U694" s="48"/>
      <c r="V694" s="48"/>
      <c r="W694" s="48"/>
      <c r="X694" s="48"/>
      <c r="Y694" s="48"/>
      <c r="Z694" s="48"/>
      <c r="AA694" s="48"/>
      <c r="AB694" s="48"/>
      <c r="AC694" s="48"/>
      <c r="AD694" s="48"/>
      <c r="AE694" s="48"/>
      <c r="AF694" s="48"/>
      <c r="AG694" s="48"/>
      <c r="AH694" s="48"/>
      <c r="AI694" s="48"/>
    </row>
    <row r="695" ht="11.25" customHeight="1">
      <c r="A695" s="79"/>
      <c r="B695" s="79"/>
      <c r="C695" s="80"/>
      <c r="D695" s="81"/>
      <c r="E695" s="80"/>
      <c r="F695" s="80"/>
      <c r="G695" s="80"/>
      <c r="H695" s="80"/>
      <c r="I695" s="82"/>
      <c r="J695" s="80"/>
      <c r="K695" s="80"/>
      <c r="L695" s="81"/>
      <c r="M695" s="80"/>
      <c r="N695" s="83"/>
      <c r="O695" s="78"/>
      <c r="P695" s="84"/>
      <c r="Q695" s="85"/>
      <c r="R695" s="85"/>
      <c r="S695" s="48"/>
      <c r="T695" s="48"/>
      <c r="U695" s="48"/>
      <c r="V695" s="48"/>
      <c r="W695" s="48"/>
      <c r="X695" s="48"/>
      <c r="Y695" s="48"/>
      <c r="Z695" s="48"/>
      <c r="AA695" s="48"/>
      <c r="AB695" s="48"/>
      <c r="AC695" s="48"/>
      <c r="AD695" s="48"/>
      <c r="AE695" s="48"/>
      <c r="AF695" s="48"/>
      <c r="AG695" s="48"/>
      <c r="AH695" s="48"/>
      <c r="AI695" s="48"/>
    </row>
    <row r="696" ht="11.25" customHeight="1">
      <c r="A696" s="79"/>
      <c r="B696" s="79"/>
      <c r="C696" s="80"/>
      <c r="D696" s="81"/>
      <c r="E696" s="80"/>
      <c r="F696" s="80"/>
      <c r="G696" s="80"/>
      <c r="H696" s="80"/>
      <c r="I696" s="82"/>
      <c r="J696" s="80"/>
      <c r="K696" s="80"/>
      <c r="L696" s="81"/>
      <c r="M696" s="80"/>
      <c r="N696" s="83"/>
      <c r="O696" s="78"/>
      <c r="P696" s="84"/>
      <c r="Q696" s="85"/>
      <c r="R696" s="85"/>
      <c r="S696" s="48"/>
      <c r="T696" s="48"/>
      <c r="U696" s="48"/>
      <c r="V696" s="48"/>
      <c r="W696" s="48"/>
      <c r="X696" s="48"/>
      <c r="Y696" s="48"/>
      <c r="Z696" s="48"/>
      <c r="AA696" s="48"/>
      <c r="AB696" s="48"/>
      <c r="AC696" s="48"/>
      <c r="AD696" s="48"/>
      <c r="AE696" s="48"/>
      <c r="AF696" s="48"/>
      <c r="AG696" s="48"/>
      <c r="AH696" s="48"/>
      <c r="AI696" s="48"/>
    </row>
    <row r="697" ht="11.25" customHeight="1">
      <c r="A697" s="79"/>
      <c r="B697" s="79"/>
      <c r="C697" s="80"/>
      <c r="D697" s="81"/>
      <c r="E697" s="80"/>
      <c r="F697" s="80"/>
      <c r="G697" s="80"/>
      <c r="H697" s="80"/>
      <c r="I697" s="82"/>
      <c r="J697" s="80"/>
      <c r="K697" s="80"/>
      <c r="L697" s="81"/>
      <c r="M697" s="80"/>
      <c r="N697" s="83"/>
      <c r="O697" s="78"/>
      <c r="P697" s="84"/>
      <c r="Q697" s="85"/>
      <c r="R697" s="85"/>
      <c r="S697" s="48"/>
      <c r="T697" s="48"/>
      <c r="U697" s="48"/>
      <c r="V697" s="48"/>
      <c r="W697" s="48"/>
      <c r="X697" s="48"/>
      <c r="Y697" s="48"/>
      <c r="Z697" s="48"/>
      <c r="AA697" s="48"/>
      <c r="AB697" s="48"/>
      <c r="AC697" s="48"/>
      <c r="AD697" s="48"/>
      <c r="AE697" s="48"/>
      <c r="AF697" s="48"/>
      <c r="AG697" s="48"/>
      <c r="AH697" s="48"/>
      <c r="AI697" s="48"/>
    </row>
    <row r="698" ht="11.25" customHeight="1">
      <c r="A698" s="79"/>
      <c r="B698" s="79"/>
      <c r="C698" s="80"/>
      <c r="D698" s="81"/>
      <c r="E698" s="80"/>
      <c r="F698" s="80"/>
      <c r="G698" s="80"/>
      <c r="H698" s="80"/>
      <c r="I698" s="82"/>
      <c r="J698" s="80"/>
      <c r="K698" s="80"/>
      <c r="L698" s="81"/>
      <c r="M698" s="80"/>
      <c r="N698" s="83"/>
      <c r="O698" s="78"/>
      <c r="P698" s="84"/>
      <c r="Q698" s="85"/>
      <c r="R698" s="85"/>
      <c r="S698" s="48"/>
      <c r="T698" s="48"/>
      <c r="U698" s="48"/>
      <c r="V698" s="48"/>
      <c r="W698" s="48"/>
      <c r="X698" s="48"/>
      <c r="Y698" s="48"/>
      <c r="Z698" s="48"/>
      <c r="AA698" s="48"/>
      <c r="AB698" s="48"/>
      <c r="AC698" s="48"/>
      <c r="AD698" s="48"/>
      <c r="AE698" s="48"/>
      <c r="AF698" s="48"/>
      <c r="AG698" s="48"/>
      <c r="AH698" s="48"/>
      <c r="AI698" s="48"/>
    </row>
    <row r="699" ht="11.25" customHeight="1">
      <c r="A699" s="79"/>
      <c r="B699" s="79"/>
      <c r="C699" s="80"/>
      <c r="D699" s="81"/>
      <c r="E699" s="80"/>
      <c r="F699" s="80"/>
      <c r="G699" s="80"/>
      <c r="H699" s="80"/>
      <c r="I699" s="82"/>
      <c r="J699" s="80"/>
      <c r="K699" s="80"/>
      <c r="L699" s="81"/>
      <c r="M699" s="80"/>
      <c r="N699" s="83"/>
      <c r="O699" s="78"/>
      <c r="P699" s="84"/>
      <c r="Q699" s="85"/>
      <c r="R699" s="85"/>
      <c r="S699" s="48"/>
      <c r="T699" s="48"/>
      <c r="U699" s="48"/>
      <c r="V699" s="48"/>
      <c r="W699" s="48"/>
      <c r="X699" s="48"/>
      <c r="Y699" s="48"/>
      <c r="Z699" s="48"/>
      <c r="AA699" s="48"/>
      <c r="AB699" s="48"/>
      <c r="AC699" s="48"/>
      <c r="AD699" s="48"/>
      <c r="AE699" s="48"/>
      <c r="AF699" s="48"/>
      <c r="AG699" s="48"/>
      <c r="AH699" s="48"/>
      <c r="AI699" s="48"/>
    </row>
    <row r="700" ht="11.25" customHeight="1">
      <c r="A700" s="79"/>
      <c r="B700" s="79"/>
      <c r="C700" s="80"/>
      <c r="D700" s="81"/>
      <c r="E700" s="80"/>
      <c r="F700" s="80"/>
      <c r="G700" s="80"/>
      <c r="H700" s="80"/>
      <c r="I700" s="82"/>
      <c r="J700" s="80"/>
      <c r="K700" s="80"/>
      <c r="L700" s="81"/>
      <c r="M700" s="80"/>
      <c r="N700" s="83"/>
      <c r="O700" s="78"/>
      <c r="P700" s="84"/>
      <c r="Q700" s="85"/>
      <c r="R700" s="85"/>
      <c r="S700" s="48"/>
      <c r="T700" s="48"/>
      <c r="U700" s="48"/>
      <c r="V700" s="48"/>
      <c r="W700" s="48"/>
      <c r="X700" s="48"/>
      <c r="Y700" s="48"/>
      <c r="Z700" s="48"/>
      <c r="AA700" s="48"/>
      <c r="AB700" s="48"/>
      <c r="AC700" s="48"/>
      <c r="AD700" s="48"/>
      <c r="AE700" s="48"/>
      <c r="AF700" s="48"/>
      <c r="AG700" s="48"/>
      <c r="AH700" s="48"/>
      <c r="AI700" s="48"/>
    </row>
    <row r="701" ht="11.25" customHeight="1">
      <c r="A701" s="79"/>
      <c r="B701" s="79"/>
      <c r="C701" s="80"/>
      <c r="D701" s="81"/>
      <c r="E701" s="80"/>
      <c r="F701" s="80"/>
      <c r="G701" s="80"/>
      <c r="H701" s="80"/>
      <c r="I701" s="82"/>
      <c r="J701" s="80"/>
      <c r="K701" s="80"/>
      <c r="L701" s="81"/>
      <c r="M701" s="80"/>
      <c r="N701" s="83"/>
      <c r="O701" s="78"/>
      <c r="P701" s="84"/>
      <c r="Q701" s="85"/>
      <c r="R701" s="85"/>
      <c r="S701" s="48"/>
      <c r="T701" s="48"/>
      <c r="U701" s="48"/>
      <c r="V701" s="48"/>
      <c r="W701" s="48"/>
      <c r="X701" s="48"/>
      <c r="Y701" s="48"/>
      <c r="Z701" s="48"/>
      <c r="AA701" s="48"/>
      <c r="AB701" s="48"/>
      <c r="AC701" s="48"/>
      <c r="AD701" s="48"/>
      <c r="AE701" s="48"/>
      <c r="AF701" s="48"/>
      <c r="AG701" s="48"/>
      <c r="AH701" s="48"/>
      <c r="AI701" s="48"/>
    </row>
    <row r="702" ht="11.25" customHeight="1">
      <c r="A702" s="79"/>
      <c r="B702" s="79"/>
      <c r="C702" s="80"/>
      <c r="D702" s="81"/>
      <c r="E702" s="80"/>
      <c r="F702" s="80"/>
      <c r="G702" s="80"/>
      <c r="H702" s="80"/>
      <c r="I702" s="82"/>
      <c r="J702" s="80"/>
      <c r="K702" s="80"/>
      <c r="L702" s="81"/>
      <c r="M702" s="80"/>
      <c r="N702" s="83"/>
      <c r="O702" s="78"/>
      <c r="P702" s="84"/>
      <c r="Q702" s="85"/>
      <c r="R702" s="85"/>
      <c r="S702" s="48"/>
      <c r="T702" s="48"/>
      <c r="U702" s="48"/>
      <c r="V702" s="48"/>
      <c r="W702" s="48"/>
      <c r="X702" s="48"/>
      <c r="Y702" s="48"/>
      <c r="Z702" s="48"/>
      <c r="AA702" s="48"/>
      <c r="AB702" s="48"/>
      <c r="AC702" s="48"/>
      <c r="AD702" s="48"/>
      <c r="AE702" s="48"/>
      <c r="AF702" s="48"/>
      <c r="AG702" s="48"/>
      <c r="AH702" s="48"/>
      <c r="AI702" s="48"/>
    </row>
    <row r="703" ht="11.25" customHeight="1">
      <c r="A703" s="79"/>
      <c r="B703" s="79"/>
      <c r="C703" s="80"/>
      <c r="D703" s="81"/>
      <c r="E703" s="80"/>
      <c r="F703" s="80"/>
      <c r="G703" s="80"/>
      <c r="H703" s="80"/>
      <c r="I703" s="82"/>
      <c r="J703" s="80"/>
      <c r="K703" s="80"/>
      <c r="L703" s="81"/>
      <c r="M703" s="80"/>
      <c r="N703" s="83"/>
      <c r="O703" s="78"/>
      <c r="P703" s="84"/>
      <c r="Q703" s="85"/>
      <c r="R703" s="85"/>
      <c r="S703" s="48"/>
      <c r="T703" s="48"/>
      <c r="U703" s="48"/>
      <c r="V703" s="48"/>
      <c r="W703" s="48"/>
      <c r="X703" s="48"/>
      <c r="Y703" s="48"/>
      <c r="Z703" s="48"/>
      <c r="AA703" s="48"/>
      <c r="AB703" s="48"/>
      <c r="AC703" s="48"/>
      <c r="AD703" s="48"/>
      <c r="AE703" s="48"/>
      <c r="AF703" s="48"/>
      <c r="AG703" s="48"/>
      <c r="AH703" s="48"/>
      <c r="AI703" s="48"/>
    </row>
    <row r="704" ht="11.25" customHeight="1">
      <c r="A704" s="79"/>
      <c r="B704" s="79"/>
      <c r="C704" s="80"/>
      <c r="D704" s="81"/>
      <c r="E704" s="80"/>
      <c r="F704" s="80"/>
      <c r="G704" s="80"/>
      <c r="H704" s="80"/>
      <c r="I704" s="82"/>
      <c r="J704" s="80"/>
      <c r="K704" s="80"/>
      <c r="L704" s="81"/>
      <c r="M704" s="80"/>
      <c r="N704" s="83"/>
      <c r="O704" s="78"/>
      <c r="P704" s="84"/>
      <c r="Q704" s="85"/>
      <c r="R704" s="85"/>
      <c r="S704" s="48"/>
      <c r="T704" s="48"/>
      <c r="U704" s="48"/>
      <c r="V704" s="48"/>
      <c r="W704" s="48"/>
      <c r="X704" s="48"/>
      <c r="Y704" s="48"/>
      <c r="Z704" s="48"/>
      <c r="AA704" s="48"/>
      <c r="AB704" s="48"/>
      <c r="AC704" s="48"/>
      <c r="AD704" s="48"/>
      <c r="AE704" s="48"/>
      <c r="AF704" s="48"/>
      <c r="AG704" s="48"/>
      <c r="AH704" s="48"/>
      <c r="AI704" s="48"/>
    </row>
    <row r="705" ht="11.25" customHeight="1">
      <c r="A705" s="79"/>
      <c r="B705" s="79"/>
      <c r="C705" s="80"/>
      <c r="D705" s="81"/>
      <c r="E705" s="80"/>
      <c r="F705" s="80"/>
      <c r="G705" s="80"/>
      <c r="H705" s="80"/>
      <c r="I705" s="82"/>
      <c r="J705" s="80"/>
      <c r="K705" s="80"/>
      <c r="L705" s="81"/>
      <c r="M705" s="80"/>
      <c r="N705" s="83"/>
      <c r="O705" s="78"/>
      <c r="P705" s="84"/>
      <c r="Q705" s="85"/>
      <c r="R705" s="85"/>
      <c r="S705" s="48"/>
      <c r="T705" s="48"/>
      <c r="U705" s="48"/>
      <c r="V705" s="48"/>
      <c r="W705" s="48"/>
      <c r="X705" s="48"/>
      <c r="Y705" s="48"/>
      <c r="Z705" s="48"/>
      <c r="AA705" s="48"/>
      <c r="AB705" s="48"/>
      <c r="AC705" s="48"/>
      <c r="AD705" s="48"/>
      <c r="AE705" s="48"/>
      <c r="AF705" s="48"/>
      <c r="AG705" s="48"/>
      <c r="AH705" s="48"/>
      <c r="AI705" s="48"/>
    </row>
    <row r="706" ht="11.25" customHeight="1">
      <c r="A706" s="79"/>
      <c r="B706" s="79"/>
      <c r="C706" s="80"/>
      <c r="D706" s="81"/>
      <c r="E706" s="80"/>
      <c r="F706" s="80"/>
      <c r="G706" s="80"/>
      <c r="H706" s="80"/>
      <c r="I706" s="82"/>
      <c r="J706" s="80"/>
      <c r="K706" s="80"/>
      <c r="L706" s="81"/>
      <c r="M706" s="80"/>
      <c r="N706" s="83"/>
      <c r="O706" s="78"/>
      <c r="P706" s="84"/>
      <c r="Q706" s="85"/>
      <c r="R706" s="85"/>
      <c r="S706" s="48"/>
      <c r="T706" s="48"/>
      <c r="U706" s="48"/>
      <c r="V706" s="48"/>
      <c r="W706" s="48"/>
      <c r="X706" s="48"/>
      <c r="Y706" s="48"/>
      <c r="Z706" s="48"/>
      <c r="AA706" s="48"/>
      <c r="AB706" s="48"/>
      <c r="AC706" s="48"/>
      <c r="AD706" s="48"/>
      <c r="AE706" s="48"/>
      <c r="AF706" s="48"/>
      <c r="AG706" s="48"/>
      <c r="AH706" s="48"/>
      <c r="AI706" s="48"/>
    </row>
    <row r="707" ht="11.25" customHeight="1">
      <c r="A707" s="79"/>
      <c r="B707" s="79"/>
      <c r="C707" s="80"/>
      <c r="D707" s="81"/>
      <c r="E707" s="80"/>
      <c r="F707" s="80"/>
      <c r="G707" s="80"/>
      <c r="H707" s="80"/>
      <c r="I707" s="82"/>
      <c r="J707" s="80"/>
      <c r="K707" s="80"/>
      <c r="L707" s="81"/>
      <c r="M707" s="80"/>
      <c r="N707" s="83"/>
      <c r="O707" s="78"/>
      <c r="P707" s="84"/>
      <c r="Q707" s="85"/>
      <c r="R707" s="85"/>
      <c r="S707" s="48"/>
      <c r="T707" s="48"/>
      <c r="U707" s="48"/>
      <c r="V707" s="48"/>
      <c r="W707" s="48"/>
      <c r="X707" s="48"/>
      <c r="Y707" s="48"/>
      <c r="Z707" s="48"/>
      <c r="AA707" s="48"/>
      <c r="AB707" s="48"/>
      <c r="AC707" s="48"/>
      <c r="AD707" s="48"/>
      <c r="AE707" s="48"/>
      <c r="AF707" s="48"/>
      <c r="AG707" s="48"/>
      <c r="AH707" s="48"/>
      <c r="AI707" s="48"/>
    </row>
    <row r="708" ht="11.25" customHeight="1">
      <c r="A708" s="79"/>
      <c r="B708" s="79"/>
      <c r="C708" s="80"/>
      <c r="D708" s="81"/>
      <c r="E708" s="80"/>
      <c r="F708" s="80"/>
      <c r="G708" s="80"/>
      <c r="H708" s="80"/>
      <c r="I708" s="82"/>
      <c r="J708" s="80"/>
      <c r="K708" s="80"/>
      <c r="L708" s="81"/>
      <c r="M708" s="80"/>
      <c r="N708" s="83"/>
      <c r="O708" s="78"/>
      <c r="P708" s="84"/>
      <c r="Q708" s="85"/>
      <c r="R708" s="85"/>
      <c r="S708" s="48"/>
      <c r="T708" s="48"/>
      <c r="U708" s="48"/>
      <c r="V708" s="48"/>
      <c r="W708" s="48"/>
      <c r="X708" s="48"/>
      <c r="Y708" s="48"/>
      <c r="Z708" s="48"/>
      <c r="AA708" s="48"/>
      <c r="AB708" s="48"/>
      <c r="AC708" s="48"/>
      <c r="AD708" s="48"/>
      <c r="AE708" s="48"/>
      <c r="AF708" s="48"/>
      <c r="AG708" s="48"/>
      <c r="AH708" s="48"/>
      <c r="AI708" s="48"/>
    </row>
    <row r="709" ht="11.25" customHeight="1">
      <c r="A709" s="79"/>
      <c r="B709" s="79"/>
      <c r="C709" s="80"/>
      <c r="D709" s="81"/>
      <c r="E709" s="80"/>
      <c r="F709" s="80"/>
      <c r="G709" s="80"/>
      <c r="H709" s="80"/>
      <c r="I709" s="82"/>
      <c r="J709" s="80"/>
      <c r="K709" s="80"/>
      <c r="L709" s="81"/>
      <c r="M709" s="80"/>
      <c r="N709" s="83"/>
      <c r="O709" s="78"/>
      <c r="P709" s="84"/>
      <c r="Q709" s="85"/>
      <c r="R709" s="85"/>
      <c r="S709" s="48"/>
      <c r="T709" s="48"/>
      <c r="U709" s="48"/>
      <c r="V709" s="48"/>
      <c r="W709" s="48"/>
      <c r="X709" s="48"/>
      <c r="Y709" s="48"/>
      <c r="Z709" s="48"/>
      <c r="AA709" s="48"/>
      <c r="AB709" s="48"/>
      <c r="AC709" s="48"/>
      <c r="AD709" s="48"/>
      <c r="AE709" s="48"/>
      <c r="AF709" s="48"/>
      <c r="AG709" s="48"/>
      <c r="AH709" s="48"/>
      <c r="AI709" s="48"/>
    </row>
    <row r="710" ht="11.25" customHeight="1">
      <c r="A710" s="79"/>
      <c r="B710" s="79"/>
      <c r="C710" s="80"/>
      <c r="D710" s="81"/>
      <c r="E710" s="80"/>
      <c r="F710" s="80"/>
      <c r="G710" s="80"/>
      <c r="H710" s="80"/>
      <c r="I710" s="82"/>
      <c r="J710" s="80"/>
      <c r="K710" s="80"/>
      <c r="L710" s="81"/>
      <c r="M710" s="80"/>
      <c r="N710" s="83"/>
      <c r="O710" s="78"/>
      <c r="P710" s="84"/>
      <c r="Q710" s="85"/>
      <c r="R710" s="85"/>
      <c r="S710" s="48"/>
      <c r="T710" s="48"/>
      <c r="U710" s="48"/>
      <c r="V710" s="48"/>
      <c r="W710" s="48"/>
      <c r="X710" s="48"/>
      <c r="Y710" s="48"/>
      <c r="Z710" s="48"/>
      <c r="AA710" s="48"/>
      <c r="AB710" s="48"/>
      <c r="AC710" s="48"/>
      <c r="AD710" s="48"/>
      <c r="AE710" s="48"/>
      <c r="AF710" s="48"/>
      <c r="AG710" s="48"/>
      <c r="AH710" s="48"/>
      <c r="AI710" s="48"/>
    </row>
    <row r="711" ht="11.25" customHeight="1">
      <c r="A711" s="79"/>
      <c r="B711" s="79"/>
      <c r="C711" s="80"/>
      <c r="D711" s="81"/>
      <c r="E711" s="80"/>
      <c r="F711" s="80"/>
      <c r="G711" s="80"/>
      <c r="H711" s="80"/>
      <c r="I711" s="82"/>
      <c r="J711" s="80"/>
      <c r="K711" s="80"/>
      <c r="L711" s="81"/>
      <c r="M711" s="80"/>
      <c r="N711" s="83"/>
      <c r="O711" s="78"/>
      <c r="P711" s="84"/>
      <c r="Q711" s="85"/>
      <c r="R711" s="85"/>
      <c r="S711" s="48"/>
      <c r="T711" s="48"/>
      <c r="U711" s="48"/>
      <c r="V711" s="48"/>
      <c r="W711" s="48"/>
      <c r="X711" s="48"/>
      <c r="Y711" s="48"/>
      <c r="Z711" s="48"/>
      <c r="AA711" s="48"/>
      <c r="AB711" s="48"/>
      <c r="AC711" s="48"/>
      <c r="AD711" s="48"/>
      <c r="AE711" s="48"/>
      <c r="AF711" s="48"/>
      <c r="AG711" s="48"/>
      <c r="AH711" s="48"/>
      <c r="AI711" s="48"/>
    </row>
    <row r="712" ht="11.25" customHeight="1">
      <c r="A712" s="79"/>
      <c r="B712" s="79"/>
      <c r="C712" s="80"/>
      <c r="D712" s="81"/>
      <c r="E712" s="80"/>
      <c r="F712" s="80"/>
      <c r="G712" s="80"/>
      <c r="H712" s="80"/>
      <c r="I712" s="82"/>
      <c r="J712" s="80"/>
      <c r="K712" s="80"/>
      <c r="L712" s="81"/>
      <c r="M712" s="80"/>
      <c r="N712" s="83"/>
      <c r="O712" s="78"/>
      <c r="P712" s="84"/>
      <c r="Q712" s="85"/>
      <c r="R712" s="85"/>
      <c r="S712" s="48"/>
      <c r="T712" s="48"/>
      <c r="U712" s="48"/>
      <c r="V712" s="48"/>
      <c r="W712" s="48"/>
      <c r="X712" s="48"/>
      <c r="Y712" s="48"/>
      <c r="Z712" s="48"/>
      <c r="AA712" s="48"/>
      <c r="AB712" s="48"/>
      <c r="AC712" s="48"/>
      <c r="AD712" s="48"/>
      <c r="AE712" s="48"/>
      <c r="AF712" s="48"/>
      <c r="AG712" s="48"/>
      <c r="AH712" s="48"/>
      <c r="AI712" s="48"/>
    </row>
    <row r="713" ht="11.25" customHeight="1">
      <c r="A713" s="79"/>
      <c r="B713" s="79"/>
      <c r="C713" s="80"/>
      <c r="D713" s="81"/>
      <c r="E713" s="80"/>
      <c r="F713" s="80"/>
      <c r="G713" s="80"/>
      <c r="H713" s="80"/>
      <c r="I713" s="82"/>
      <c r="J713" s="80"/>
      <c r="K713" s="80"/>
      <c r="L713" s="81"/>
      <c r="M713" s="80"/>
      <c r="N713" s="83"/>
      <c r="O713" s="78"/>
      <c r="P713" s="84"/>
      <c r="Q713" s="85"/>
      <c r="R713" s="85"/>
      <c r="S713" s="48"/>
      <c r="T713" s="48"/>
      <c r="U713" s="48"/>
      <c r="V713" s="48"/>
      <c r="W713" s="48"/>
      <c r="X713" s="48"/>
      <c r="Y713" s="48"/>
      <c r="Z713" s="48"/>
      <c r="AA713" s="48"/>
      <c r="AB713" s="48"/>
      <c r="AC713" s="48"/>
      <c r="AD713" s="48"/>
      <c r="AE713" s="48"/>
      <c r="AF713" s="48"/>
      <c r="AG713" s="48"/>
      <c r="AH713" s="48"/>
      <c r="AI713" s="48"/>
    </row>
    <row r="714" ht="11.25" customHeight="1">
      <c r="A714" s="79"/>
      <c r="B714" s="79"/>
      <c r="C714" s="80"/>
      <c r="D714" s="81"/>
      <c r="E714" s="80"/>
      <c r="F714" s="80"/>
      <c r="G714" s="80"/>
      <c r="H714" s="80"/>
      <c r="I714" s="82"/>
      <c r="J714" s="80"/>
      <c r="K714" s="80"/>
      <c r="L714" s="81"/>
      <c r="M714" s="80"/>
      <c r="N714" s="83"/>
      <c r="O714" s="78"/>
      <c r="P714" s="84"/>
      <c r="Q714" s="85"/>
      <c r="R714" s="85"/>
      <c r="S714" s="48"/>
      <c r="T714" s="48"/>
      <c r="U714" s="48"/>
      <c r="V714" s="48"/>
      <c r="W714" s="48"/>
      <c r="X714" s="48"/>
      <c r="Y714" s="48"/>
      <c r="Z714" s="48"/>
      <c r="AA714" s="48"/>
      <c r="AB714" s="48"/>
      <c r="AC714" s="48"/>
      <c r="AD714" s="48"/>
      <c r="AE714" s="48"/>
      <c r="AF714" s="48"/>
      <c r="AG714" s="48"/>
      <c r="AH714" s="48"/>
      <c r="AI714" s="48"/>
    </row>
    <row r="715" ht="11.25" customHeight="1">
      <c r="A715" s="79"/>
      <c r="B715" s="79"/>
      <c r="C715" s="80"/>
      <c r="D715" s="81"/>
      <c r="E715" s="80"/>
      <c r="F715" s="80"/>
      <c r="G715" s="80"/>
      <c r="H715" s="80"/>
      <c r="I715" s="82"/>
      <c r="J715" s="80"/>
      <c r="K715" s="80"/>
      <c r="L715" s="81"/>
      <c r="M715" s="80"/>
      <c r="N715" s="83"/>
      <c r="O715" s="78"/>
      <c r="P715" s="84"/>
      <c r="Q715" s="85"/>
      <c r="R715" s="85"/>
      <c r="S715" s="48"/>
      <c r="T715" s="48"/>
      <c r="U715" s="48"/>
      <c r="V715" s="48"/>
      <c r="W715" s="48"/>
      <c r="X715" s="48"/>
      <c r="Y715" s="48"/>
      <c r="Z715" s="48"/>
      <c r="AA715" s="48"/>
      <c r="AB715" s="48"/>
      <c r="AC715" s="48"/>
      <c r="AD715" s="48"/>
      <c r="AE715" s="48"/>
      <c r="AF715" s="48"/>
      <c r="AG715" s="48"/>
      <c r="AH715" s="48"/>
      <c r="AI715" s="48"/>
    </row>
    <row r="716" ht="11.25" customHeight="1">
      <c r="A716" s="79"/>
      <c r="B716" s="79"/>
      <c r="C716" s="80"/>
      <c r="D716" s="81"/>
      <c r="E716" s="80"/>
      <c r="F716" s="80"/>
      <c r="G716" s="80"/>
      <c r="H716" s="80"/>
      <c r="I716" s="82"/>
      <c r="J716" s="80"/>
      <c r="K716" s="80"/>
      <c r="L716" s="81"/>
      <c r="M716" s="80"/>
      <c r="N716" s="83"/>
      <c r="O716" s="78"/>
      <c r="P716" s="84"/>
      <c r="Q716" s="85"/>
      <c r="R716" s="85"/>
      <c r="S716" s="48"/>
      <c r="T716" s="48"/>
      <c r="U716" s="48"/>
      <c r="V716" s="48"/>
      <c r="W716" s="48"/>
      <c r="X716" s="48"/>
      <c r="Y716" s="48"/>
      <c r="Z716" s="48"/>
      <c r="AA716" s="48"/>
      <c r="AB716" s="48"/>
      <c r="AC716" s="48"/>
      <c r="AD716" s="48"/>
      <c r="AE716" s="48"/>
      <c r="AF716" s="48"/>
      <c r="AG716" s="48"/>
      <c r="AH716" s="48"/>
      <c r="AI716" s="48"/>
    </row>
    <row r="717" ht="11.25" customHeight="1">
      <c r="A717" s="79"/>
      <c r="B717" s="79"/>
      <c r="C717" s="80"/>
      <c r="D717" s="81"/>
      <c r="E717" s="80"/>
      <c r="F717" s="80"/>
      <c r="G717" s="80"/>
      <c r="H717" s="80"/>
      <c r="I717" s="82"/>
      <c r="J717" s="80"/>
      <c r="K717" s="80"/>
      <c r="L717" s="81"/>
      <c r="M717" s="80"/>
      <c r="N717" s="83"/>
      <c r="O717" s="78"/>
      <c r="P717" s="84"/>
      <c r="Q717" s="85"/>
      <c r="R717" s="85"/>
      <c r="S717" s="48"/>
      <c r="T717" s="48"/>
      <c r="U717" s="48"/>
      <c r="V717" s="48"/>
      <c r="W717" s="48"/>
      <c r="X717" s="48"/>
      <c r="Y717" s="48"/>
      <c r="Z717" s="48"/>
      <c r="AA717" s="48"/>
      <c r="AB717" s="48"/>
      <c r="AC717" s="48"/>
      <c r="AD717" s="48"/>
      <c r="AE717" s="48"/>
      <c r="AF717" s="48"/>
      <c r="AG717" s="48"/>
      <c r="AH717" s="48"/>
      <c r="AI717" s="48"/>
    </row>
    <row r="718" ht="11.25" customHeight="1">
      <c r="A718" s="79"/>
      <c r="B718" s="79"/>
      <c r="C718" s="80"/>
      <c r="D718" s="81"/>
      <c r="E718" s="80"/>
      <c r="F718" s="80"/>
      <c r="G718" s="80"/>
      <c r="H718" s="80"/>
      <c r="I718" s="82"/>
      <c r="J718" s="80"/>
      <c r="K718" s="80"/>
      <c r="L718" s="81"/>
      <c r="M718" s="80"/>
      <c r="N718" s="83"/>
      <c r="O718" s="78"/>
      <c r="P718" s="84"/>
      <c r="Q718" s="85"/>
      <c r="R718" s="85"/>
      <c r="S718" s="48"/>
      <c r="T718" s="48"/>
      <c r="U718" s="48"/>
      <c r="V718" s="48"/>
      <c r="W718" s="48"/>
      <c r="X718" s="48"/>
      <c r="Y718" s="48"/>
      <c r="Z718" s="48"/>
      <c r="AA718" s="48"/>
      <c r="AB718" s="48"/>
      <c r="AC718" s="48"/>
      <c r="AD718" s="48"/>
      <c r="AE718" s="48"/>
      <c r="AF718" s="48"/>
      <c r="AG718" s="48"/>
      <c r="AH718" s="48"/>
      <c r="AI718" s="48"/>
    </row>
    <row r="719" ht="11.25" customHeight="1">
      <c r="A719" s="79"/>
      <c r="B719" s="79"/>
      <c r="C719" s="80"/>
      <c r="D719" s="81"/>
      <c r="E719" s="80"/>
      <c r="F719" s="80"/>
      <c r="G719" s="80"/>
      <c r="H719" s="80"/>
      <c r="I719" s="82"/>
      <c r="J719" s="80"/>
      <c r="K719" s="80"/>
      <c r="L719" s="81"/>
      <c r="M719" s="80"/>
      <c r="N719" s="83"/>
      <c r="O719" s="78"/>
      <c r="P719" s="84"/>
      <c r="Q719" s="85"/>
      <c r="R719" s="85"/>
      <c r="S719" s="48"/>
      <c r="T719" s="48"/>
      <c r="U719" s="48"/>
      <c r="V719" s="48"/>
      <c r="W719" s="48"/>
      <c r="X719" s="48"/>
      <c r="Y719" s="48"/>
      <c r="Z719" s="48"/>
      <c r="AA719" s="48"/>
      <c r="AB719" s="48"/>
      <c r="AC719" s="48"/>
      <c r="AD719" s="48"/>
      <c r="AE719" s="48"/>
      <c r="AF719" s="48"/>
      <c r="AG719" s="48"/>
      <c r="AH719" s="48"/>
      <c r="AI719" s="48"/>
    </row>
    <row r="720" ht="11.25" customHeight="1">
      <c r="A720" s="79"/>
      <c r="B720" s="79"/>
      <c r="C720" s="80"/>
      <c r="D720" s="81"/>
      <c r="E720" s="80"/>
      <c r="F720" s="80"/>
      <c r="G720" s="80"/>
      <c r="H720" s="80"/>
      <c r="I720" s="82"/>
      <c r="J720" s="80"/>
      <c r="K720" s="80"/>
      <c r="L720" s="81"/>
      <c r="M720" s="80"/>
      <c r="N720" s="83"/>
      <c r="O720" s="78"/>
      <c r="P720" s="84"/>
      <c r="Q720" s="85"/>
      <c r="R720" s="85"/>
      <c r="S720" s="48"/>
      <c r="T720" s="48"/>
      <c r="U720" s="48"/>
      <c r="V720" s="48"/>
      <c r="W720" s="48"/>
      <c r="X720" s="48"/>
      <c r="Y720" s="48"/>
      <c r="Z720" s="48"/>
      <c r="AA720" s="48"/>
      <c r="AB720" s="48"/>
      <c r="AC720" s="48"/>
      <c r="AD720" s="48"/>
      <c r="AE720" s="48"/>
      <c r="AF720" s="48"/>
      <c r="AG720" s="48"/>
      <c r="AH720" s="48"/>
      <c r="AI720" s="48"/>
    </row>
    <row r="721" ht="11.25" customHeight="1">
      <c r="A721" s="79"/>
      <c r="B721" s="79"/>
      <c r="C721" s="80"/>
      <c r="D721" s="81"/>
      <c r="E721" s="80"/>
      <c r="F721" s="80"/>
      <c r="G721" s="80"/>
      <c r="H721" s="80"/>
      <c r="I721" s="82"/>
      <c r="J721" s="80"/>
      <c r="K721" s="80"/>
      <c r="L721" s="81"/>
      <c r="M721" s="80"/>
      <c r="N721" s="83"/>
      <c r="O721" s="78"/>
      <c r="P721" s="84"/>
      <c r="Q721" s="85"/>
      <c r="R721" s="85"/>
      <c r="S721" s="48"/>
      <c r="T721" s="48"/>
      <c r="U721" s="48"/>
      <c r="V721" s="48"/>
      <c r="W721" s="48"/>
      <c r="X721" s="48"/>
      <c r="Y721" s="48"/>
      <c r="Z721" s="48"/>
      <c r="AA721" s="48"/>
      <c r="AB721" s="48"/>
      <c r="AC721" s="48"/>
      <c r="AD721" s="48"/>
      <c r="AE721" s="48"/>
      <c r="AF721" s="48"/>
      <c r="AG721" s="48"/>
      <c r="AH721" s="48"/>
      <c r="AI721" s="48"/>
    </row>
    <row r="722" ht="11.25" customHeight="1">
      <c r="A722" s="79"/>
      <c r="B722" s="79"/>
      <c r="C722" s="80"/>
      <c r="D722" s="81"/>
      <c r="E722" s="80"/>
      <c r="F722" s="80"/>
      <c r="G722" s="80"/>
      <c r="H722" s="80"/>
      <c r="I722" s="82"/>
      <c r="J722" s="80"/>
      <c r="K722" s="80"/>
      <c r="L722" s="81"/>
      <c r="M722" s="80"/>
      <c r="N722" s="83"/>
      <c r="O722" s="78"/>
      <c r="P722" s="84"/>
      <c r="Q722" s="85"/>
      <c r="R722" s="85"/>
      <c r="S722" s="48"/>
      <c r="T722" s="48"/>
      <c r="U722" s="48"/>
      <c r="V722" s="48"/>
      <c r="W722" s="48"/>
      <c r="X722" s="48"/>
      <c r="Y722" s="48"/>
      <c r="Z722" s="48"/>
      <c r="AA722" s="48"/>
      <c r="AB722" s="48"/>
      <c r="AC722" s="48"/>
      <c r="AD722" s="48"/>
      <c r="AE722" s="48"/>
      <c r="AF722" s="48"/>
      <c r="AG722" s="48"/>
      <c r="AH722" s="48"/>
      <c r="AI722" s="48"/>
    </row>
    <row r="723" ht="11.25" customHeight="1">
      <c r="A723" s="79"/>
      <c r="B723" s="79"/>
      <c r="C723" s="80"/>
      <c r="D723" s="81"/>
      <c r="E723" s="80"/>
      <c r="F723" s="80"/>
      <c r="G723" s="80"/>
      <c r="H723" s="80"/>
      <c r="I723" s="82"/>
      <c r="J723" s="80"/>
      <c r="K723" s="80"/>
      <c r="L723" s="81"/>
      <c r="M723" s="80"/>
      <c r="N723" s="83"/>
      <c r="O723" s="78"/>
      <c r="P723" s="84"/>
      <c r="Q723" s="85"/>
      <c r="R723" s="85"/>
      <c r="S723" s="48"/>
      <c r="T723" s="48"/>
      <c r="U723" s="48"/>
      <c r="V723" s="48"/>
      <c r="W723" s="48"/>
      <c r="X723" s="48"/>
      <c r="Y723" s="48"/>
      <c r="Z723" s="48"/>
      <c r="AA723" s="48"/>
      <c r="AB723" s="48"/>
      <c r="AC723" s="48"/>
      <c r="AD723" s="48"/>
      <c r="AE723" s="48"/>
      <c r="AF723" s="48"/>
      <c r="AG723" s="48"/>
      <c r="AH723" s="48"/>
      <c r="AI723" s="48"/>
    </row>
    <row r="724" ht="11.25" customHeight="1">
      <c r="A724" s="79"/>
      <c r="B724" s="79"/>
      <c r="C724" s="80"/>
      <c r="D724" s="81"/>
      <c r="E724" s="80"/>
      <c r="F724" s="80"/>
      <c r="G724" s="80"/>
      <c r="H724" s="80"/>
      <c r="I724" s="82"/>
      <c r="J724" s="80"/>
      <c r="K724" s="80"/>
      <c r="L724" s="81"/>
      <c r="M724" s="80"/>
      <c r="N724" s="83"/>
      <c r="O724" s="78"/>
      <c r="P724" s="84"/>
      <c r="Q724" s="85"/>
      <c r="R724" s="85"/>
      <c r="S724" s="48"/>
      <c r="T724" s="48"/>
      <c r="U724" s="48"/>
      <c r="V724" s="48"/>
      <c r="W724" s="48"/>
      <c r="X724" s="48"/>
      <c r="Y724" s="48"/>
      <c r="Z724" s="48"/>
      <c r="AA724" s="48"/>
      <c r="AB724" s="48"/>
      <c r="AC724" s="48"/>
      <c r="AD724" s="48"/>
      <c r="AE724" s="48"/>
      <c r="AF724" s="48"/>
      <c r="AG724" s="48"/>
      <c r="AH724" s="48"/>
      <c r="AI724" s="48"/>
    </row>
    <row r="725" ht="11.25" customHeight="1">
      <c r="A725" s="79"/>
      <c r="B725" s="79"/>
      <c r="C725" s="80"/>
      <c r="D725" s="81"/>
      <c r="E725" s="80"/>
      <c r="F725" s="80"/>
      <c r="G725" s="80"/>
      <c r="H725" s="80"/>
      <c r="I725" s="82"/>
      <c r="J725" s="80"/>
      <c r="K725" s="80"/>
      <c r="L725" s="81"/>
      <c r="M725" s="80"/>
      <c r="N725" s="83"/>
      <c r="O725" s="78"/>
      <c r="P725" s="84"/>
      <c r="Q725" s="85"/>
      <c r="R725" s="85"/>
      <c r="S725" s="48"/>
      <c r="T725" s="48"/>
      <c r="U725" s="48"/>
      <c r="V725" s="48"/>
      <c r="W725" s="48"/>
      <c r="X725" s="48"/>
      <c r="Y725" s="48"/>
      <c r="Z725" s="48"/>
      <c r="AA725" s="48"/>
      <c r="AB725" s="48"/>
      <c r="AC725" s="48"/>
      <c r="AD725" s="48"/>
      <c r="AE725" s="48"/>
      <c r="AF725" s="48"/>
      <c r="AG725" s="48"/>
      <c r="AH725" s="48"/>
      <c r="AI725" s="48"/>
    </row>
    <row r="726" ht="11.25" customHeight="1">
      <c r="A726" s="79"/>
      <c r="B726" s="79"/>
      <c r="C726" s="80"/>
      <c r="D726" s="81"/>
      <c r="E726" s="80"/>
      <c r="F726" s="80"/>
      <c r="G726" s="80"/>
      <c r="H726" s="80"/>
      <c r="I726" s="82"/>
      <c r="J726" s="80"/>
      <c r="K726" s="80"/>
      <c r="L726" s="81"/>
      <c r="M726" s="80"/>
      <c r="N726" s="83"/>
      <c r="O726" s="78"/>
      <c r="P726" s="84"/>
      <c r="Q726" s="85"/>
      <c r="R726" s="85"/>
      <c r="S726" s="48"/>
      <c r="T726" s="48"/>
      <c r="U726" s="48"/>
      <c r="V726" s="48"/>
      <c r="W726" s="48"/>
      <c r="X726" s="48"/>
      <c r="Y726" s="48"/>
      <c r="Z726" s="48"/>
      <c r="AA726" s="48"/>
      <c r="AB726" s="48"/>
      <c r="AC726" s="48"/>
      <c r="AD726" s="48"/>
      <c r="AE726" s="48"/>
      <c r="AF726" s="48"/>
      <c r="AG726" s="48"/>
      <c r="AH726" s="48"/>
      <c r="AI726" s="48"/>
    </row>
    <row r="727" ht="11.25" customHeight="1">
      <c r="A727" s="79"/>
      <c r="B727" s="79"/>
      <c r="C727" s="80"/>
      <c r="D727" s="81"/>
      <c r="E727" s="80"/>
      <c r="F727" s="80"/>
      <c r="G727" s="80"/>
      <c r="H727" s="80"/>
      <c r="I727" s="82"/>
      <c r="J727" s="80"/>
      <c r="K727" s="80"/>
      <c r="L727" s="81"/>
      <c r="M727" s="80"/>
      <c r="N727" s="83"/>
      <c r="O727" s="78"/>
      <c r="P727" s="84"/>
      <c r="Q727" s="85"/>
      <c r="R727" s="85"/>
      <c r="S727" s="48"/>
      <c r="T727" s="48"/>
      <c r="U727" s="48"/>
      <c r="V727" s="48"/>
      <c r="W727" s="48"/>
      <c r="X727" s="48"/>
      <c r="Y727" s="48"/>
      <c r="Z727" s="48"/>
      <c r="AA727" s="48"/>
      <c r="AB727" s="48"/>
      <c r="AC727" s="48"/>
      <c r="AD727" s="48"/>
      <c r="AE727" s="48"/>
      <c r="AF727" s="48"/>
      <c r="AG727" s="48"/>
      <c r="AH727" s="48"/>
      <c r="AI727" s="48"/>
    </row>
    <row r="728" ht="11.25" customHeight="1">
      <c r="A728" s="79"/>
      <c r="B728" s="79"/>
      <c r="C728" s="80"/>
      <c r="D728" s="81"/>
      <c r="E728" s="80"/>
      <c r="F728" s="80"/>
      <c r="G728" s="80"/>
      <c r="H728" s="80"/>
      <c r="I728" s="82"/>
      <c r="J728" s="80"/>
      <c r="K728" s="80"/>
      <c r="L728" s="81"/>
      <c r="M728" s="80"/>
      <c r="N728" s="83"/>
      <c r="O728" s="78"/>
      <c r="P728" s="84"/>
      <c r="Q728" s="85"/>
      <c r="R728" s="85"/>
      <c r="S728" s="48"/>
      <c r="T728" s="48"/>
      <c r="U728" s="48"/>
      <c r="V728" s="48"/>
      <c r="W728" s="48"/>
      <c r="X728" s="48"/>
      <c r="Y728" s="48"/>
      <c r="Z728" s="48"/>
      <c r="AA728" s="48"/>
      <c r="AB728" s="48"/>
      <c r="AC728" s="48"/>
      <c r="AD728" s="48"/>
      <c r="AE728" s="48"/>
      <c r="AF728" s="48"/>
      <c r="AG728" s="48"/>
      <c r="AH728" s="48"/>
      <c r="AI728" s="48"/>
    </row>
    <row r="729" ht="11.25" customHeight="1">
      <c r="A729" s="79"/>
      <c r="B729" s="79"/>
      <c r="C729" s="80"/>
      <c r="D729" s="81"/>
      <c r="E729" s="80"/>
      <c r="F729" s="80"/>
      <c r="G729" s="80"/>
      <c r="H729" s="80"/>
      <c r="I729" s="82"/>
      <c r="J729" s="80"/>
      <c r="K729" s="80"/>
      <c r="L729" s="81"/>
      <c r="M729" s="80"/>
      <c r="N729" s="83"/>
      <c r="O729" s="78"/>
      <c r="P729" s="84"/>
      <c r="Q729" s="85"/>
      <c r="R729" s="85"/>
      <c r="S729" s="48"/>
      <c r="T729" s="48"/>
      <c r="U729" s="48"/>
      <c r="V729" s="48"/>
      <c r="W729" s="48"/>
      <c r="X729" s="48"/>
      <c r="Y729" s="48"/>
      <c r="Z729" s="48"/>
      <c r="AA729" s="48"/>
      <c r="AB729" s="48"/>
      <c r="AC729" s="48"/>
      <c r="AD729" s="48"/>
      <c r="AE729" s="48"/>
      <c r="AF729" s="48"/>
      <c r="AG729" s="48"/>
      <c r="AH729" s="48"/>
      <c r="AI729" s="48"/>
    </row>
    <row r="730" ht="11.25" customHeight="1">
      <c r="A730" s="79"/>
      <c r="B730" s="79"/>
      <c r="C730" s="80"/>
      <c r="D730" s="81"/>
      <c r="E730" s="80"/>
      <c r="F730" s="80"/>
      <c r="G730" s="80"/>
      <c r="H730" s="80"/>
      <c r="I730" s="82"/>
      <c r="J730" s="80"/>
      <c r="K730" s="80"/>
      <c r="L730" s="81"/>
      <c r="M730" s="80"/>
      <c r="N730" s="83"/>
      <c r="O730" s="78"/>
      <c r="P730" s="84"/>
      <c r="Q730" s="85"/>
      <c r="R730" s="85"/>
      <c r="S730" s="48"/>
      <c r="T730" s="48"/>
      <c r="U730" s="48"/>
      <c r="V730" s="48"/>
      <c r="W730" s="48"/>
      <c r="X730" s="48"/>
      <c r="Y730" s="48"/>
      <c r="Z730" s="48"/>
      <c r="AA730" s="48"/>
      <c r="AB730" s="48"/>
      <c r="AC730" s="48"/>
      <c r="AD730" s="48"/>
      <c r="AE730" s="48"/>
      <c r="AF730" s="48"/>
      <c r="AG730" s="48"/>
      <c r="AH730" s="48"/>
      <c r="AI730" s="48"/>
    </row>
    <row r="731" ht="11.25" customHeight="1">
      <c r="A731" s="79"/>
      <c r="B731" s="79"/>
      <c r="C731" s="80"/>
      <c r="D731" s="81"/>
      <c r="E731" s="80"/>
      <c r="F731" s="80"/>
      <c r="G731" s="80"/>
      <c r="H731" s="80"/>
      <c r="I731" s="82"/>
      <c r="J731" s="80"/>
      <c r="K731" s="80"/>
      <c r="L731" s="81"/>
      <c r="M731" s="80"/>
      <c r="N731" s="83"/>
      <c r="O731" s="78"/>
      <c r="P731" s="84"/>
      <c r="Q731" s="85"/>
      <c r="R731" s="85"/>
      <c r="S731" s="48"/>
      <c r="T731" s="48"/>
      <c r="U731" s="48"/>
      <c r="V731" s="48"/>
      <c r="W731" s="48"/>
      <c r="X731" s="48"/>
      <c r="Y731" s="48"/>
      <c r="Z731" s="48"/>
      <c r="AA731" s="48"/>
      <c r="AB731" s="48"/>
      <c r="AC731" s="48"/>
      <c r="AD731" s="48"/>
      <c r="AE731" s="48"/>
      <c r="AF731" s="48"/>
      <c r="AG731" s="48"/>
      <c r="AH731" s="48"/>
      <c r="AI731" s="48"/>
    </row>
    <row r="732" ht="11.25" customHeight="1">
      <c r="A732" s="79"/>
      <c r="B732" s="79"/>
      <c r="C732" s="80"/>
      <c r="D732" s="81"/>
      <c r="E732" s="80"/>
      <c r="F732" s="80"/>
      <c r="G732" s="80"/>
      <c r="H732" s="80"/>
      <c r="I732" s="82"/>
      <c r="J732" s="80"/>
      <c r="K732" s="80"/>
      <c r="L732" s="81"/>
      <c r="M732" s="80"/>
      <c r="N732" s="83"/>
      <c r="O732" s="78"/>
      <c r="P732" s="84"/>
      <c r="Q732" s="85"/>
      <c r="R732" s="85"/>
      <c r="S732" s="48"/>
      <c r="T732" s="48"/>
      <c r="U732" s="48"/>
      <c r="V732" s="48"/>
      <c r="W732" s="48"/>
      <c r="X732" s="48"/>
      <c r="Y732" s="48"/>
      <c r="Z732" s="48"/>
      <c r="AA732" s="48"/>
      <c r="AB732" s="48"/>
      <c r="AC732" s="48"/>
      <c r="AD732" s="48"/>
      <c r="AE732" s="48"/>
      <c r="AF732" s="48"/>
      <c r="AG732" s="48"/>
      <c r="AH732" s="48"/>
      <c r="AI732" s="48"/>
    </row>
    <row r="733" ht="11.25" customHeight="1">
      <c r="A733" s="79"/>
      <c r="B733" s="79"/>
      <c r="C733" s="80"/>
      <c r="D733" s="81"/>
      <c r="E733" s="80"/>
      <c r="F733" s="80"/>
      <c r="G733" s="80"/>
      <c r="H733" s="80"/>
      <c r="I733" s="82"/>
      <c r="J733" s="80"/>
      <c r="K733" s="80"/>
      <c r="L733" s="81"/>
      <c r="M733" s="80"/>
      <c r="N733" s="83"/>
      <c r="O733" s="78"/>
      <c r="P733" s="84"/>
      <c r="Q733" s="85"/>
      <c r="R733" s="85"/>
      <c r="S733" s="48"/>
      <c r="T733" s="48"/>
      <c r="U733" s="48"/>
      <c r="V733" s="48"/>
      <c r="W733" s="48"/>
      <c r="X733" s="48"/>
      <c r="Y733" s="48"/>
      <c r="Z733" s="48"/>
      <c r="AA733" s="48"/>
      <c r="AB733" s="48"/>
      <c r="AC733" s="48"/>
      <c r="AD733" s="48"/>
      <c r="AE733" s="48"/>
      <c r="AF733" s="48"/>
      <c r="AG733" s="48"/>
      <c r="AH733" s="48"/>
      <c r="AI733" s="48"/>
    </row>
    <row r="734" ht="11.25" customHeight="1">
      <c r="A734" s="79"/>
      <c r="B734" s="79"/>
      <c r="C734" s="80"/>
      <c r="D734" s="81"/>
      <c r="E734" s="80"/>
      <c r="F734" s="80"/>
      <c r="G734" s="80"/>
      <c r="H734" s="80"/>
      <c r="I734" s="82"/>
      <c r="J734" s="80"/>
      <c r="K734" s="80"/>
      <c r="L734" s="81"/>
      <c r="M734" s="80"/>
      <c r="N734" s="83"/>
      <c r="O734" s="78"/>
      <c r="P734" s="84"/>
      <c r="Q734" s="85"/>
      <c r="R734" s="85"/>
      <c r="S734" s="48"/>
      <c r="T734" s="48"/>
      <c r="U734" s="48"/>
      <c r="V734" s="48"/>
      <c r="W734" s="48"/>
      <c r="X734" s="48"/>
      <c r="Y734" s="48"/>
      <c r="Z734" s="48"/>
      <c r="AA734" s="48"/>
      <c r="AB734" s="48"/>
      <c r="AC734" s="48"/>
      <c r="AD734" s="48"/>
      <c r="AE734" s="48"/>
      <c r="AF734" s="48"/>
      <c r="AG734" s="48"/>
      <c r="AH734" s="48"/>
      <c r="AI734" s="48"/>
    </row>
    <row r="735" ht="11.25" customHeight="1">
      <c r="A735" s="79"/>
      <c r="B735" s="79"/>
      <c r="C735" s="80"/>
      <c r="D735" s="81"/>
      <c r="E735" s="80"/>
      <c r="F735" s="80"/>
      <c r="G735" s="80"/>
      <c r="H735" s="80"/>
      <c r="I735" s="82"/>
      <c r="J735" s="80"/>
      <c r="K735" s="80"/>
      <c r="L735" s="81"/>
      <c r="M735" s="80"/>
      <c r="N735" s="83"/>
      <c r="O735" s="78"/>
      <c r="P735" s="84"/>
      <c r="Q735" s="85"/>
      <c r="R735" s="85"/>
      <c r="S735" s="48"/>
      <c r="T735" s="48"/>
      <c r="U735" s="48"/>
      <c r="V735" s="48"/>
      <c r="W735" s="48"/>
      <c r="X735" s="48"/>
      <c r="Y735" s="48"/>
      <c r="Z735" s="48"/>
      <c r="AA735" s="48"/>
      <c r="AB735" s="48"/>
      <c r="AC735" s="48"/>
      <c r="AD735" s="48"/>
      <c r="AE735" s="48"/>
      <c r="AF735" s="48"/>
      <c r="AG735" s="48"/>
      <c r="AH735" s="48"/>
      <c r="AI735" s="48"/>
    </row>
    <row r="736" ht="11.25" customHeight="1">
      <c r="A736" s="79"/>
      <c r="B736" s="79"/>
      <c r="C736" s="80"/>
      <c r="D736" s="81"/>
      <c r="E736" s="80"/>
      <c r="F736" s="80"/>
      <c r="G736" s="80"/>
      <c r="H736" s="80"/>
      <c r="I736" s="82"/>
      <c r="J736" s="80"/>
      <c r="K736" s="80"/>
      <c r="L736" s="81"/>
      <c r="M736" s="80"/>
      <c r="N736" s="83"/>
      <c r="O736" s="78"/>
      <c r="P736" s="84"/>
      <c r="Q736" s="85"/>
      <c r="R736" s="85"/>
      <c r="S736" s="48"/>
      <c r="T736" s="48"/>
      <c r="U736" s="48"/>
      <c r="V736" s="48"/>
      <c r="W736" s="48"/>
      <c r="X736" s="48"/>
      <c r="Y736" s="48"/>
      <c r="Z736" s="48"/>
      <c r="AA736" s="48"/>
      <c r="AB736" s="48"/>
      <c r="AC736" s="48"/>
      <c r="AD736" s="48"/>
      <c r="AE736" s="48"/>
      <c r="AF736" s="48"/>
      <c r="AG736" s="48"/>
      <c r="AH736" s="48"/>
      <c r="AI736" s="48"/>
    </row>
    <row r="737" ht="11.25" customHeight="1">
      <c r="A737" s="79"/>
      <c r="B737" s="79"/>
      <c r="C737" s="80"/>
      <c r="D737" s="81"/>
      <c r="E737" s="80"/>
      <c r="F737" s="80"/>
      <c r="G737" s="80"/>
      <c r="H737" s="80"/>
      <c r="I737" s="82"/>
      <c r="J737" s="80"/>
      <c r="K737" s="80"/>
      <c r="L737" s="81"/>
      <c r="M737" s="80"/>
      <c r="N737" s="83"/>
      <c r="O737" s="78"/>
      <c r="P737" s="84"/>
      <c r="Q737" s="85"/>
      <c r="R737" s="85"/>
      <c r="S737" s="48"/>
      <c r="T737" s="48"/>
      <c r="U737" s="48"/>
      <c r="V737" s="48"/>
      <c r="W737" s="48"/>
      <c r="X737" s="48"/>
      <c r="Y737" s="48"/>
      <c r="Z737" s="48"/>
      <c r="AA737" s="48"/>
      <c r="AB737" s="48"/>
      <c r="AC737" s="48"/>
      <c r="AD737" s="48"/>
      <c r="AE737" s="48"/>
      <c r="AF737" s="48"/>
      <c r="AG737" s="48"/>
      <c r="AH737" s="48"/>
      <c r="AI737" s="48"/>
    </row>
    <row r="738" ht="11.25" customHeight="1">
      <c r="A738" s="79"/>
      <c r="B738" s="79"/>
      <c r="C738" s="80"/>
      <c r="D738" s="81"/>
      <c r="E738" s="80"/>
      <c r="F738" s="80"/>
      <c r="G738" s="80"/>
      <c r="H738" s="80"/>
      <c r="I738" s="82"/>
      <c r="J738" s="80"/>
      <c r="K738" s="80"/>
      <c r="L738" s="81"/>
      <c r="M738" s="80"/>
      <c r="N738" s="83"/>
      <c r="O738" s="78"/>
      <c r="P738" s="84"/>
      <c r="Q738" s="85"/>
      <c r="R738" s="85"/>
      <c r="S738" s="48"/>
      <c r="T738" s="48"/>
      <c r="U738" s="48"/>
      <c r="V738" s="48"/>
      <c r="W738" s="48"/>
      <c r="X738" s="48"/>
      <c r="Y738" s="48"/>
      <c r="Z738" s="48"/>
      <c r="AA738" s="48"/>
      <c r="AB738" s="48"/>
      <c r="AC738" s="48"/>
      <c r="AD738" s="48"/>
      <c r="AE738" s="48"/>
      <c r="AF738" s="48"/>
      <c r="AG738" s="48"/>
      <c r="AH738" s="48"/>
      <c r="AI738" s="48"/>
    </row>
    <row r="739" ht="11.25" customHeight="1">
      <c r="A739" s="79"/>
      <c r="B739" s="79"/>
      <c r="C739" s="80"/>
      <c r="D739" s="81"/>
      <c r="E739" s="80"/>
      <c r="F739" s="80"/>
      <c r="G739" s="80"/>
      <c r="H739" s="80"/>
      <c r="I739" s="82"/>
      <c r="J739" s="80"/>
      <c r="K739" s="80"/>
      <c r="L739" s="81"/>
      <c r="M739" s="80"/>
      <c r="N739" s="83"/>
      <c r="O739" s="78"/>
      <c r="P739" s="84"/>
      <c r="Q739" s="85"/>
      <c r="R739" s="85"/>
      <c r="S739" s="48"/>
      <c r="T739" s="48"/>
      <c r="U739" s="48"/>
      <c r="V739" s="48"/>
      <c r="W739" s="48"/>
      <c r="X739" s="48"/>
      <c r="Y739" s="48"/>
      <c r="Z739" s="48"/>
      <c r="AA739" s="48"/>
      <c r="AB739" s="48"/>
      <c r="AC739" s="48"/>
      <c r="AD739" s="48"/>
      <c r="AE739" s="48"/>
      <c r="AF739" s="48"/>
      <c r="AG739" s="48"/>
      <c r="AH739" s="48"/>
      <c r="AI739" s="48"/>
    </row>
    <row r="740" ht="11.25" customHeight="1">
      <c r="A740" s="79"/>
      <c r="B740" s="79"/>
      <c r="C740" s="80"/>
      <c r="D740" s="81"/>
      <c r="E740" s="80"/>
      <c r="F740" s="80"/>
      <c r="G740" s="80"/>
      <c r="H740" s="80"/>
      <c r="I740" s="82"/>
      <c r="J740" s="80"/>
      <c r="K740" s="80"/>
      <c r="L740" s="81"/>
      <c r="M740" s="80"/>
      <c r="N740" s="83"/>
      <c r="O740" s="78"/>
      <c r="P740" s="84"/>
      <c r="Q740" s="85"/>
      <c r="R740" s="85"/>
      <c r="S740" s="48"/>
      <c r="T740" s="48"/>
      <c r="U740" s="48"/>
      <c r="V740" s="48"/>
      <c r="W740" s="48"/>
      <c r="X740" s="48"/>
      <c r="Y740" s="48"/>
      <c r="Z740" s="48"/>
      <c r="AA740" s="48"/>
      <c r="AB740" s="48"/>
      <c r="AC740" s="48"/>
      <c r="AD740" s="48"/>
      <c r="AE740" s="48"/>
      <c r="AF740" s="48"/>
      <c r="AG740" s="48"/>
      <c r="AH740" s="48"/>
      <c r="AI740" s="48"/>
    </row>
    <row r="741" ht="11.25" customHeight="1">
      <c r="A741" s="79"/>
      <c r="B741" s="79"/>
      <c r="C741" s="80"/>
      <c r="D741" s="81"/>
      <c r="E741" s="80"/>
      <c r="F741" s="80"/>
      <c r="G741" s="80"/>
      <c r="H741" s="80"/>
      <c r="I741" s="82"/>
      <c r="J741" s="80"/>
      <c r="K741" s="80"/>
      <c r="L741" s="81"/>
      <c r="M741" s="80"/>
      <c r="N741" s="83"/>
      <c r="O741" s="78"/>
      <c r="P741" s="84"/>
      <c r="Q741" s="85"/>
      <c r="R741" s="85"/>
      <c r="S741" s="48"/>
      <c r="T741" s="48"/>
      <c r="U741" s="48"/>
      <c r="V741" s="48"/>
      <c r="W741" s="48"/>
      <c r="X741" s="48"/>
      <c r="Y741" s="48"/>
      <c r="Z741" s="48"/>
      <c r="AA741" s="48"/>
      <c r="AB741" s="48"/>
      <c r="AC741" s="48"/>
      <c r="AD741" s="48"/>
      <c r="AE741" s="48"/>
      <c r="AF741" s="48"/>
      <c r="AG741" s="48"/>
      <c r="AH741" s="48"/>
      <c r="AI741" s="48"/>
    </row>
    <row r="742" ht="11.25" customHeight="1">
      <c r="A742" s="79"/>
      <c r="B742" s="79"/>
      <c r="C742" s="80"/>
      <c r="D742" s="81"/>
      <c r="E742" s="80"/>
      <c r="F742" s="80"/>
      <c r="G742" s="80"/>
      <c r="H742" s="80"/>
      <c r="I742" s="82"/>
      <c r="J742" s="80"/>
      <c r="K742" s="80"/>
      <c r="L742" s="81"/>
      <c r="M742" s="80"/>
      <c r="N742" s="83"/>
      <c r="O742" s="78"/>
      <c r="P742" s="84"/>
      <c r="Q742" s="85"/>
      <c r="R742" s="85"/>
      <c r="S742" s="48"/>
      <c r="T742" s="48"/>
      <c r="U742" s="48"/>
      <c r="V742" s="48"/>
      <c r="W742" s="48"/>
      <c r="X742" s="48"/>
      <c r="Y742" s="48"/>
      <c r="Z742" s="48"/>
      <c r="AA742" s="48"/>
      <c r="AB742" s="48"/>
      <c r="AC742" s="48"/>
      <c r="AD742" s="48"/>
      <c r="AE742" s="48"/>
      <c r="AF742" s="48"/>
      <c r="AG742" s="48"/>
      <c r="AH742" s="48"/>
      <c r="AI742" s="48"/>
    </row>
    <row r="743" ht="11.25" customHeight="1">
      <c r="A743" s="79"/>
      <c r="B743" s="79"/>
      <c r="C743" s="80"/>
      <c r="D743" s="81"/>
      <c r="E743" s="80"/>
      <c r="F743" s="80"/>
      <c r="G743" s="80"/>
      <c r="H743" s="80"/>
      <c r="I743" s="82"/>
      <c r="J743" s="80"/>
      <c r="K743" s="80"/>
      <c r="L743" s="81"/>
      <c r="M743" s="80"/>
      <c r="N743" s="83"/>
      <c r="O743" s="78"/>
      <c r="P743" s="84"/>
      <c r="Q743" s="85"/>
      <c r="R743" s="85"/>
      <c r="S743" s="48"/>
      <c r="T743" s="48"/>
      <c r="U743" s="48"/>
      <c r="V743" s="48"/>
      <c r="W743" s="48"/>
      <c r="X743" s="48"/>
      <c r="Y743" s="48"/>
      <c r="Z743" s="48"/>
      <c r="AA743" s="48"/>
      <c r="AB743" s="48"/>
      <c r="AC743" s="48"/>
      <c r="AD743" s="48"/>
      <c r="AE743" s="48"/>
      <c r="AF743" s="48"/>
      <c r="AG743" s="48"/>
      <c r="AH743" s="48"/>
      <c r="AI743" s="48"/>
    </row>
    <row r="744" ht="11.25" customHeight="1">
      <c r="A744" s="79"/>
      <c r="B744" s="79"/>
      <c r="C744" s="80"/>
      <c r="D744" s="81"/>
      <c r="E744" s="80"/>
      <c r="F744" s="80"/>
      <c r="G744" s="80"/>
      <c r="H744" s="80"/>
      <c r="I744" s="82"/>
      <c r="J744" s="80"/>
      <c r="K744" s="80"/>
      <c r="L744" s="81"/>
      <c r="M744" s="80"/>
      <c r="N744" s="83"/>
      <c r="O744" s="78"/>
      <c r="P744" s="84"/>
      <c r="Q744" s="85"/>
      <c r="R744" s="85"/>
      <c r="S744" s="48"/>
      <c r="T744" s="48"/>
      <c r="U744" s="48"/>
      <c r="V744" s="48"/>
      <c r="W744" s="48"/>
      <c r="X744" s="48"/>
      <c r="Y744" s="48"/>
      <c r="Z744" s="48"/>
      <c r="AA744" s="48"/>
      <c r="AB744" s="48"/>
      <c r="AC744" s="48"/>
      <c r="AD744" s="48"/>
      <c r="AE744" s="48"/>
      <c r="AF744" s="48"/>
      <c r="AG744" s="48"/>
      <c r="AH744" s="48"/>
      <c r="AI744" s="48"/>
    </row>
    <row r="745" ht="11.25" customHeight="1">
      <c r="A745" s="79"/>
      <c r="B745" s="79"/>
      <c r="C745" s="80"/>
      <c r="D745" s="81"/>
      <c r="E745" s="80"/>
      <c r="F745" s="80"/>
      <c r="G745" s="80"/>
      <c r="H745" s="80"/>
      <c r="I745" s="82"/>
      <c r="J745" s="80"/>
      <c r="K745" s="80"/>
      <c r="L745" s="81"/>
      <c r="M745" s="80"/>
      <c r="N745" s="83"/>
      <c r="O745" s="78"/>
      <c r="P745" s="84"/>
      <c r="Q745" s="85"/>
      <c r="R745" s="85"/>
      <c r="S745" s="48"/>
      <c r="T745" s="48"/>
      <c r="U745" s="48"/>
      <c r="V745" s="48"/>
      <c r="W745" s="48"/>
      <c r="X745" s="48"/>
      <c r="Y745" s="48"/>
      <c r="Z745" s="48"/>
      <c r="AA745" s="48"/>
      <c r="AB745" s="48"/>
      <c r="AC745" s="48"/>
      <c r="AD745" s="48"/>
      <c r="AE745" s="48"/>
      <c r="AF745" s="48"/>
      <c r="AG745" s="48"/>
      <c r="AH745" s="48"/>
      <c r="AI745" s="48"/>
    </row>
    <row r="746" ht="11.25" customHeight="1">
      <c r="A746" s="79"/>
      <c r="B746" s="79"/>
      <c r="C746" s="80"/>
      <c r="D746" s="81"/>
      <c r="E746" s="80"/>
      <c r="F746" s="80"/>
      <c r="G746" s="80"/>
      <c r="H746" s="80"/>
      <c r="I746" s="82"/>
      <c r="J746" s="80"/>
      <c r="K746" s="80"/>
      <c r="L746" s="81"/>
      <c r="M746" s="80"/>
      <c r="N746" s="83"/>
      <c r="O746" s="78"/>
      <c r="P746" s="84"/>
      <c r="Q746" s="85"/>
      <c r="R746" s="85"/>
      <c r="S746" s="48"/>
      <c r="T746" s="48"/>
      <c r="U746" s="48"/>
      <c r="V746" s="48"/>
      <c r="W746" s="48"/>
      <c r="X746" s="48"/>
      <c r="Y746" s="48"/>
      <c r="Z746" s="48"/>
      <c r="AA746" s="48"/>
      <c r="AB746" s="48"/>
      <c r="AC746" s="48"/>
      <c r="AD746" s="48"/>
      <c r="AE746" s="48"/>
      <c r="AF746" s="48"/>
      <c r="AG746" s="48"/>
      <c r="AH746" s="48"/>
      <c r="AI746" s="48"/>
    </row>
    <row r="747" ht="11.25" customHeight="1">
      <c r="A747" s="79"/>
      <c r="B747" s="79"/>
      <c r="C747" s="80"/>
      <c r="D747" s="81"/>
      <c r="E747" s="80"/>
      <c r="F747" s="80"/>
      <c r="G747" s="80"/>
      <c r="H747" s="80"/>
      <c r="I747" s="82"/>
      <c r="J747" s="80"/>
      <c r="K747" s="80"/>
      <c r="L747" s="81"/>
      <c r="M747" s="80"/>
      <c r="N747" s="83"/>
      <c r="O747" s="78"/>
      <c r="P747" s="84"/>
      <c r="Q747" s="85"/>
      <c r="R747" s="85"/>
      <c r="S747" s="48"/>
      <c r="T747" s="48"/>
      <c r="U747" s="48"/>
      <c r="V747" s="48"/>
      <c r="W747" s="48"/>
      <c r="X747" s="48"/>
      <c r="Y747" s="48"/>
      <c r="Z747" s="48"/>
      <c r="AA747" s="48"/>
      <c r="AB747" s="48"/>
      <c r="AC747" s="48"/>
      <c r="AD747" s="48"/>
      <c r="AE747" s="48"/>
      <c r="AF747" s="48"/>
      <c r="AG747" s="48"/>
      <c r="AH747" s="48"/>
      <c r="AI747" s="48"/>
    </row>
    <row r="748" ht="11.25" customHeight="1">
      <c r="A748" s="79"/>
      <c r="B748" s="79"/>
      <c r="C748" s="80"/>
      <c r="D748" s="81"/>
      <c r="E748" s="80"/>
      <c r="F748" s="80"/>
      <c r="G748" s="80"/>
      <c r="H748" s="80"/>
      <c r="I748" s="82"/>
      <c r="J748" s="80"/>
      <c r="K748" s="80"/>
      <c r="L748" s="81"/>
      <c r="M748" s="80"/>
      <c r="N748" s="83"/>
      <c r="O748" s="78"/>
      <c r="P748" s="84"/>
      <c r="Q748" s="85"/>
      <c r="R748" s="85"/>
      <c r="S748" s="48"/>
      <c r="T748" s="48"/>
      <c r="U748" s="48"/>
      <c r="V748" s="48"/>
      <c r="W748" s="48"/>
      <c r="X748" s="48"/>
      <c r="Y748" s="48"/>
      <c r="Z748" s="48"/>
      <c r="AA748" s="48"/>
      <c r="AB748" s="48"/>
      <c r="AC748" s="48"/>
      <c r="AD748" s="48"/>
      <c r="AE748" s="48"/>
      <c r="AF748" s="48"/>
      <c r="AG748" s="48"/>
      <c r="AH748" s="48"/>
      <c r="AI748" s="48"/>
    </row>
    <row r="749" ht="11.25" customHeight="1">
      <c r="A749" s="79"/>
      <c r="B749" s="79"/>
      <c r="C749" s="80"/>
      <c r="D749" s="81"/>
      <c r="E749" s="80"/>
      <c r="F749" s="80"/>
      <c r="G749" s="80"/>
      <c r="H749" s="80"/>
      <c r="I749" s="82"/>
      <c r="J749" s="80"/>
      <c r="K749" s="80"/>
      <c r="L749" s="81"/>
      <c r="M749" s="80"/>
      <c r="N749" s="83"/>
      <c r="O749" s="78"/>
      <c r="P749" s="84"/>
      <c r="Q749" s="85"/>
      <c r="R749" s="85"/>
      <c r="S749" s="48"/>
      <c r="T749" s="48"/>
      <c r="U749" s="48"/>
      <c r="V749" s="48"/>
      <c r="W749" s="48"/>
      <c r="X749" s="48"/>
      <c r="Y749" s="48"/>
      <c r="Z749" s="48"/>
      <c r="AA749" s="48"/>
      <c r="AB749" s="48"/>
      <c r="AC749" s="48"/>
      <c r="AD749" s="48"/>
      <c r="AE749" s="48"/>
      <c r="AF749" s="48"/>
      <c r="AG749" s="48"/>
      <c r="AH749" s="48"/>
      <c r="AI749" s="48"/>
    </row>
    <row r="750" ht="11.25" customHeight="1">
      <c r="A750" s="79"/>
      <c r="B750" s="79"/>
      <c r="C750" s="80"/>
      <c r="D750" s="81"/>
      <c r="E750" s="80"/>
      <c r="F750" s="80"/>
      <c r="G750" s="80"/>
      <c r="H750" s="80"/>
      <c r="I750" s="82"/>
      <c r="J750" s="80"/>
      <c r="K750" s="80"/>
      <c r="L750" s="81"/>
      <c r="M750" s="80"/>
      <c r="N750" s="83"/>
      <c r="O750" s="78"/>
      <c r="P750" s="84"/>
      <c r="Q750" s="85"/>
      <c r="R750" s="85"/>
      <c r="S750" s="48"/>
      <c r="T750" s="48"/>
      <c r="U750" s="48"/>
      <c r="V750" s="48"/>
      <c r="W750" s="48"/>
      <c r="X750" s="48"/>
      <c r="Y750" s="48"/>
      <c r="Z750" s="48"/>
      <c r="AA750" s="48"/>
      <c r="AB750" s="48"/>
      <c r="AC750" s="48"/>
      <c r="AD750" s="48"/>
      <c r="AE750" s="48"/>
      <c r="AF750" s="48"/>
      <c r="AG750" s="48"/>
      <c r="AH750" s="48"/>
      <c r="AI750" s="48"/>
    </row>
    <row r="751" ht="11.25" customHeight="1">
      <c r="A751" s="79"/>
      <c r="B751" s="79"/>
      <c r="C751" s="80"/>
      <c r="D751" s="81"/>
      <c r="E751" s="80"/>
      <c r="F751" s="80"/>
      <c r="G751" s="80"/>
      <c r="H751" s="80"/>
      <c r="I751" s="82"/>
      <c r="J751" s="80"/>
      <c r="K751" s="80"/>
      <c r="L751" s="81"/>
      <c r="M751" s="80"/>
      <c r="N751" s="83"/>
      <c r="O751" s="78"/>
      <c r="P751" s="84"/>
      <c r="Q751" s="85"/>
      <c r="R751" s="85"/>
      <c r="S751" s="48"/>
      <c r="T751" s="48"/>
      <c r="U751" s="48"/>
      <c r="V751" s="48"/>
      <c r="W751" s="48"/>
      <c r="X751" s="48"/>
      <c r="Y751" s="48"/>
      <c r="Z751" s="48"/>
      <c r="AA751" s="48"/>
      <c r="AB751" s="48"/>
      <c r="AC751" s="48"/>
      <c r="AD751" s="48"/>
      <c r="AE751" s="48"/>
      <c r="AF751" s="48"/>
      <c r="AG751" s="48"/>
      <c r="AH751" s="48"/>
      <c r="AI751" s="48"/>
    </row>
    <row r="752" ht="11.25" customHeight="1">
      <c r="A752" s="79"/>
      <c r="B752" s="79"/>
      <c r="C752" s="80"/>
      <c r="D752" s="81"/>
      <c r="E752" s="80"/>
      <c r="F752" s="80"/>
      <c r="G752" s="80"/>
      <c r="H752" s="80"/>
      <c r="I752" s="82"/>
      <c r="J752" s="80"/>
      <c r="K752" s="80"/>
      <c r="L752" s="81"/>
      <c r="M752" s="80"/>
      <c r="N752" s="83"/>
      <c r="O752" s="78"/>
      <c r="P752" s="84"/>
      <c r="Q752" s="85"/>
      <c r="R752" s="85"/>
      <c r="S752" s="48"/>
      <c r="T752" s="48"/>
      <c r="U752" s="48"/>
      <c r="V752" s="48"/>
      <c r="W752" s="48"/>
      <c r="X752" s="48"/>
      <c r="Y752" s="48"/>
      <c r="Z752" s="48"/>
      <c r="AA752" s="48"/>
      <c r="AB752" s="48"/>
      <c r="AC752" s="48"/>
      <c r="AD752" s="48"/>
      <c r="AE752" s="48"/>
      <c r="AF752" s="48"/>
      <c r="AG752" s="48"/>
      <c r="AH752" s="48"/>
      <c r="AI752" s="48"/>
    </row>
    <row r="753" ht="11.25" customHeight="1">
      <c r="A753" s="79"/>
      <c r="B753" s="79"/>
      <c r="C753" s="80"/>
      <c r="D753" s="81"/>
      <c r="E753" s="80"/>
      <c r="F753" s="80"/>
      <c r="G753" s="80"/>
      <c r="H753" s="80"/>
      <c r="I753" s="82"/>
      <c r="J753" s="80"/>
      <c r="K753" s="80"/>
      <c r="L753" s="81"/>
      <c r="M753" s="80"/>
      <c r="N753" s="83"/>
      <c r="O753" s="78"/>
      <c r="P753" s="84"/>
      <c r="Q753" s="85"/>
      <c r="R753" s="85"/>
      <c r="S753" s="48"/>
      <c r="T753" s="48"/>
      <c r="U753" s="48"/>
      <c r="V753" s="48"/>
      <c r="W753" s="48"/>
      <c r="X753" s="48"/>
      <c r="Y753" s="48"/>
      <c r="Z753" s="48"/>
      <c r="AA753" s="48"/>
      <c r="AB753" s="48"/>
      <c r="AC753" s="48"/>
      <c r="AD753" s="48"/>
      <c r="AE753" s="48"/>
      <c r="AF753" s="48"/>
      <c r="AG753" s="48"/>
      <c r="AH753" s="48"/>
      <c r="AI753" s="48"/>
    </row>
    <row r="754" ht="11.25" customHeight="1">
      <c r="A754" s="79"/>
      <c r="B754" s="79"/>
      <c r="C754" s="80"/>
      <c r="D754" s="81"/>
      <c r="E754" s="80"/>
      <c r="F754" s="80"/>
      <c r="G754" s="80"/>
      <c r="H754" s="80"/>
      <c r="I754" s="82"/>
      <c r="J754" s="80"/>
      <c r="K754" s="80"/>
      <c r="L754" s="81"/>
      <c r="M754" s="80"/>
      <c r="N754" s="83"/>
      <c r="O754" s="78"/>
      <c r="P754" s="84"/>
      <c r="Q754" s="85"/>
      <c r="R754" s="85"/>
      <c r="S754" s="48"/>
      <c r="T754" s="48"/>
      <c r="U754" s="48"/>
      <c r="V754" s="48"/>
      <c r="W754" s="48"/>
      <c r="X754" s="48"/>
      <c r="Y754" s="48"/>
      <c r="Z754" s="48"/>
      <c r="AA754" s="48"/>
      <c r="AB754" s="48"/>
      <c r="AC754" s="48"/>
      <c r="AD754" s="48"/>
      <c r="AE754" s="48"/>
      <c r="AF754" s="48"/>
      <c r="AG754" s="48"/>
      <c r="AH754" s="48"/>
      <c r="AI754" s="48"/>
    </row>
    <row r="755" ht="11.25" customHeight="1">
      <c r="A755" s="79"/>
      <c r="B755" s="79"/>
      <c r="C755" s="80"/>
      <c r="D755" s="81"/>
      <c r="E755" s="80"/>
      <c r="F755" s="80"/>
      <c r="G755" s="80"/>
      <c r="H755" s="80"/>
      <c r="I755" s="82"/>
      <c r="J755" s="80"/>
      <c r="K755" s="80"/>
      <c r="L755" s="81"/>
      <c r="M755" s="80"/>
      <c r="N755" s="83"/>
      <c r="O755" s="78"/>
      <c r="P755" s="84"/>
      <c r="Q755" s="85"/>
      <c r="R755" s="85"/>
      <c r="S755" s="48"/>
      <c r="T755" s="48"/>
      <c r="U755" s="48"/>
      <c r="V755" s="48"/>
      <c r="W755" s="48"/>
      <c r="X755" s="48"/>
      <c r="Y755" s="48"/>
      <c r="Z755" s="48"/>
      <c r="AA755" s="48"/>
      <c r="AB755" s="48"/>
      <c r="AC755" s="48"/>
      <c r="AD755" s="48"/>
      <c r="AE755" s="48"/>
      <c r="AF755" s="48"/>
      <c r="AG755" s="48"/>
      <c r="AH755" s="48"/>
      <c r="AI755" s="48"/>
    </row>
    <row r="756" ht="11.25" customHeight="1">
      <c r="A756" s="79"/>
      <c r="B756" s="79"/>
      <c r="C756" s="80"/>
      <c r="D756" s="81"/>
      <c r="E756" s="80"/>
      <c r="F756" s="80"/>
      <c r="G756" s="80"/>
      <c r="H756" s="80"/>
      <c r="I756" s="82"/>
      <c r="J756" s="80"/>
      <c r="K756" s="80"/>
      <c r="L756" s="81"/>
      <c r="M756" s="80"/>
      <c r="N756" s="83"/>
      <c r="O756" s="78"/>
      <c r="P756" s="84"/>
      <c r="Q756" s="85"/>
      <c r="R756" s="85"/>
      <c r="S756" s="48"/>
      <c r="T756" s="48"/>
      <c r="U756" s="48"/>
      <c r="V756" s="48"/>
      <c r="W756" s="48"/>
      <c r="X756" s="48"/>
      <c r="Y756" s="48"/>
      <c r="Z756" s="48"/>
      <c r="AA756" s="48"/>
      <c r="AB756" s="48"/>
      <c r="AC756" s="48"/>
      <c r="AD756" s="48"/>
      <c r="AE756" s="48"/>
      <c r="AF756" s="48"/>
      <c r="AG756" s="48"/>
      <c r="AH756" s="48"/>
      <c r="AI756" s="48"/>
    </row>
    <row r="757" ht="11.25" customHeight="1">
      <c r="A757" s="79"/>
      <c r="B757" s="79"/>
      <c r="C757" s="80"/>
      <c r="D757" s="81"/>
      <c r="E757" s="80"/>
      <c r="F757" s="80"/>
      <c r="G757" s="80"/>
      <c r="H757" s="80"/>
      <c r="I757" s="82"/>
      <c r="J757" s="80"/>
      <c r="K757" s="80"/>
      <c r="L757" s="81"/>
      <c r="M757" s="80"/>
      <c r="N757" s="83"/>
      <c r="O757" s="78"/>
      <c r="P757" s="84"/>
      <c r="Q757" s="85"/>
      <c r="R757" s="85"/>
      <c r="S757" s="48"/>
      <c r="T757" s="48"/>
      <c r="U757" s="48"/>
      <c r="V757" s="48"/>
      <c r="W757" s="48"/>
      <c r="X757" s="48"/>
      <c r="Y757" s="48"/>
      <c r="Z757" s="48"/>
      <c r="AA757" s="48"/>
      <c r="AB757" s="48"/>
      <c r="AC757" s="48"/>
      <c r="AD757" s="48"/>
      <c r="AE757" s="48"/>
      <c r="AF757" s="48"/>
      <c r="AG757" s="48"/>
      <c r="AH757" s="48"/>
      <c r="AI757" s="48"/>
    </row>
    <row r="758" ht="11.25" customHeight="1">
      <c r="A758" s="79"/>
      <c r="B758" s="79"/>
      <c r="C758" s="80"/>
      <c r="D758" s="81"/>
      <c r="E758" s="80"/>
      <c r="F758" s="80"/>
      <c r="G758" s="80"/>
      <c r="H758" s="80"/>
      <c r="I758" s="82"/>
      <c r="J758" s="80"/>
      <c r="K758" s="80"/>
      <c r="L758" s="81"/>
      <c r="M758" s="80"/>
      <c r="N758" s="83"/>
      <c r="O758" s="78"/>
      <c r="P758" s="84"/>
      <c r="Q758" s="85"/>
      <c r="R758" s="85"/>
      <c r="S758" s="48"/>
      <c r="T758" s="48"/>
      <c r="U758" s="48"/>
      <c r="V758" s="48"/>
      <c r="W758" s="48"/>
      <c r="X758" s="48"/>
      <c r="Y758" s="48"/>
      <c r="Z758" s="48"/>
      <c r="AA758" s="48"/>
      <c r="AB758" s="48"/>
      <c r="AC758" s="48"/>
      <c r="AD758" s="48"/>
      <c r="AE758" s="48"/>
      <c r="AF758" s="48"/>
      <c r="AG758" s="48"/>
      <c r="AH758" s="48"/>
      <c r="AI758" s="48"/>
    </row>
    <row r="759" ht="11.25" customHeight="1">
      <c r="A759" s="79"/>
      <c r="B759" s="79"/>
      <c r="C759" s="80"/>
      <c r="D759" s="81"/>
      <c r="E759" s="80"/>
      <c r="F759" s="80"/>
      <c r="G759" s="80"/>
      <c r="H759" s="80"/>
      <c r="I759" s="82"/>
      <c r="J759" s="80"/>
      <c r="K759" s="80"/>
      <c r="L759" s="81"/>
      <c r="M759" s="80"/>
      <c r="N759" s="83"/>
      <c r="O759" s="78"/>
      <c r="P759" s="84"/>
      <c r="Q759" s="85"/>
      <c r="R759" s="85"/>
      <c r="S759" s="48"/>
      <c r="T759" s="48"/>
      <c r="U759" s="48"/>
      <c r="V759" s="48"/>
      <c r="W759" s="48"/>
      <c r="X759" s="48"/>
      <c r="Y759" s="48"/>
      <c r="Z759" s="48"/>
      <c r="AA759" s="48"/>
      <c r="AB759" s="48"/>
      <c r="AC759" s="48"/>
      <c r="AD759" s="48"/>
      <c r="AE759" s="48"/>
      <c r="AF759" s="48"/>
      <c r="AG759" s="48"/>
      <c r="AH759" s="48"/>
      <c r="AI759" s="48"/>
    </row>
    <row r="760" ht="11.25" customHeight="1">
      <c r="A760" s="79"/>
      <c r="B760" s="79"/>
      <c r="C760" s="80"/>
      <c r="D760" s="81"/>
      <c r="E760" s="80"/>
      <c r="F760" s="80"/>
      <c r="G760" s="80"/>
      <c r="H760" s="80"/>
      <c r="I760" s="82"/>
      <c r="J760" s="80"/>
      <c r="K760" s="80"/>
      <c r="L760" s="81"/>
      <c r="M760" s="80"/>
      <c r="N760" s="83"/>
      <c r="O760" s="78"/>
      <c r="P760" s="84"/>
      <c r="Q760" s="85"/>
      <c r="R760" s="85"/>
      <c r="S760" s="48"/>
      <c r="T760" s="48"/>
      <c r="U760" s="48"/>
      <c r="V760" s="48"/>
      <c r="W760" s="48"/>
      <c r="X760" s="48"/>
      <c r="Y760" s="48"/>
      <c r="Z760" s="48"/>
      <c r="AA760" s="48"/>
      <c r="AB760" s="48"/>
      <c r="AC760" s="48"/>
      <c r="AD760" s="48"/>
      <c r="AE760" s="48"/>
      <c r="AF760" s="48"/>
      <c r="AG760" s="48"/>
      <c r="AH760" s="48"/>
      <c r="AI760" s="48"/>
    </row>
    <row r="761" ht="11.25" customHeight="1">
      <c r="A761" s="79"/>
      <c r="B761" s="79"/>
      <c r="C761" s="80"/>
      <c r="D761" s="81"/>
      <c r="E761" s="80"/>
      <c r="F761" s="80"/>
      <c r="G761" s="80"/>
      <c r="H761" s="80"/>
      <c r="I761" s="82"/>
      <c r="J761" s="80"/>
      <c r="K761" s="80"/>
      <c r="L761" s="81"/>
      <c r="M761" s="80"/>
      <c r="N761" s="83"/>
      <c r="O761" s="78"/>
      <c r="P761" s="84"/>
      <c r="Q761" s="85"/>
      <c r="R761" s="85"/>
      <c r="S761" s="48"/>
      <c r="T761" s="48"/>
      <c r="U761" s="48"/>
      <c r="V761" s="48"/>
      <c r="W761" s="48"/>
      <c r="X761" s="48"/>
      <c r="Y761" s="48"/>
      <c r="Z761" s="48"/>
      <c r="AA761" s="48"/>
      <c r="AB761" s="48"/>
      <c r="AC761" s="48"/>
      <c r="AD761" s="48"/>
      <c r="AE761" s="48"/>
      <c r="AF761" s="48"/>
      <c r="AG761" s="48"/>
      <c r="AH761" s="48"/>
      <c r="AI761" s="48"/>
    </row>
    <row r="762" ht="11.25" customHeight="1">
      <c r="A762" s="79"/>
      <c r="B762" s="79"/>
      <c r="C762" s="80"/>
      <c r="D762" s="81"/>
      <c r="E762" s="80"/>
      <c r="F762" s="80"/>
      <c r="G762" s="80"/>
      <c r="H762" s="80"/>
      <c r="I762" s="82"/>
      <c r="J762" s="80"/>
      <c r="K762" s="80"/>
      <c r="L762" s="81"/>
      <c r="M762" s="80"/>
      <c r="N762" s="83"/>
      <c r="O762" s="78"/>
      <c r="P762" s="84"/>
      <c r="Q762" s="85"/>
      <c r="R762" s="85"/>
      <c r="S762" s="48"/>
      <c r="T762" s="48"/>
      <c r="U762" s="48"/>
      <c r="V762" s="48"/>
      <c r="W762" s="48"/>
      <c r="X762" s="48"/>
      <c r="Y762" s="48"/>
      <c r="Z762" s="48"/>
      <c r="AA762" s="48"/>
      <c r="AB762" s="48"/>
      <c r="AC762" s="48"/>
      <c r="AD762" s="48"/>
      <c r="AE762" s="48"/>
      <c r="AF762" s="48"/>
      <c r="AG762" s="48"/>
      <c r="AH762" s="48"/>
      <c r="AI762" s="48"/>
    </row>
    <row r="763" ht="11.25" customHeight="1">
      <c r="A763" s="79"/>
      <c r="B763" s="79"/>
      <c r="C763" s="80"/>
      <c r="D763" s="81"/>
      <c r="E763" s="80"/>
      <c r="F763" s="80"/>
      <c r="G763" s="80"/>
      <c r="H763" s="80"/>
      <c r="I763" s="82"/>
      <c r="J763" s="80"/>
      <c r="K763" s="80"/>
      <c r="L763" s="81"/>
      <c r="M763" s="80"/>
      <c r="N763" s="83"/>
      <c r="O763" s="78"/>
      <c r="P763" s="84"/>
      <c r="Q763" s="85"/>
      <c r="R763" s="85"/>
      <c r="S763" s="48"/>
      <c r="T763" s="48"/>
      <c r="U763" s="48"/>
      <c r="V763" s="48"/>
      <c r="W763" s="48"/>
      <c r="X763" s="48"/>
      <c r="Y763" s="48"/>
      <c r="Z763" s="48"/>
      <c r="AA763" s="48"/>
      <c r="AB763" s="48"/>
      <c r="AC763" s="48"/>
      <c r="AD763" s="48"/>
      <c r="AE763" s="48"/>
      <c r="AF763" s="48"/>
      <c r="AG763" s="48"/>
      <c r="AH763" s="48"/>
      <c r="AI763" s="48"/>
    </row>
    <row r="764" ht="11.25" customHeight="1">
      <c r="A764" s="79"/>
      <c r="B764" s="79"/>
      <c r="C764" s="80"/>
      <c r="D764" s="81"/>
      <c r="E764" s="80"/>
      <c r="F764" s="80"/>
      <c r="G764" s="80"/>
      <c r="H764" s="80"/>
      <c r="I764" s="82"/>
      <c r="J764" s="80"/>
      <c r="K764" s="80"/>
      <c r="L764" s="81"/>
      <c r="M764" s="80"/>
      <c r="N764" s="83"/>
      <c r="O764" s="78"/>
      <c r="P764" s="84"/>
      <c r="Q764" s="85"/>
      <c r="R764" s="85"/>
      <c r="S764" s="48"/>
      <c r="T764" s="48"/>
      <c r="U764" s="48"/>
      <c r="V764" s="48"/>
      <c r="W764" s="48"/>
      <c r="X764" s="48"/>
      <c r="Y764" s="48"/>
      <c r="Z764" s="48"/>
      <c r="AA764" s="48"/>
      <c r="AB764" s="48"/>
      <c r="AC764" s="48"/>
      <c r="AD764" s="48"/>
      <c r="AE764" s="48"/>
      <c r="AF764" s="48"/>
      <c r="AG764" s="48"/>
      <c r="AH764" s="48"/>
      <c r="AI764" s="48"/>
    </row>
    <row r="765" ht="11.25" customHeight="1">
      <c r="A765" s="79"/>
      <c r="B765" s="79"/>
      <c r="C765" s="80"/>
      <c r="D765" s="81"/>
      <c r="E765" s="80"/>
      <c r="F765" s="80"/>
      <c r="G765" s="80"/>
      <c r="H765" s="80"/>
      <c r="I765" s="82"/>
      <c r="J765" s="80"/>
      <c r="K765" s="80"/>
      <c r="L765" s="81"/>
      <c r="M765" s="80"/>
      <c r="N765" s="83"/>
      <c r="O765" s="78"/>
      <c r="P765" s="84"/>
      <c r="Q765" s="85"/>
      <c r="R765" s="85"/>
      <c r="S765" s="48"/>
      <c r="T765" s="48"/>
      <c r="U765" s="48"/>
      <c r="V765" s="48"/>
      <c r="W765" s="48"/>
      <c r="X765" s="48"/>
      <c r="Y765" s="48"/>
      <c r="Z765" s="48"/>
      <c r="AA765" s="48"/>
      <c r="AB765" s="48"/>
      <c r="AC765" s="48"/>
      <c r="AD765" s="48"/>
      <c r="AE765" s="48"/>
      <c r="AF765" s="48"/>
      <c r="AG765" s="48"/>
      <c r="AH765" s="48"/>
      <c r="AI765" s="48"/>
    </row>
    <row r="766" ht="11.25" customHeight="1">
      <c r="A766" s="79"/>
      <c r="B766" s="79"/>
      <c r="C766" s="80"/>
      <c r="D766" s="81"/>
      <c r="E766" s="80"/>
      <c r="F766" s="80"/>
      <c r="G766" s="80"/>
      <c r="H766" s="80"/>
      <c r="I766" s="82"/>
      <c r="J766" s="80"/>
      <c r="K766" s="80"/>
      <c r="L766" s="81"/>
      <c r="M766" s="80"/>
      <c r="N766" s="83"/>
      <c r="O766" s="78"/>
      <c r="P766" s="84"/>
      <c r="Q766" s="85"/>
      <c r="R766" s="85"/>
      <c r="S766" s="48"/>
      <c r="T766" s="48"/>
      <c r="U766" s="48"/>
      <c r="V766" s="48"/>
      <c r="W766" s="48"/>
      <c r="X766" s="48"/>
      <c r="Y766" s="48"/>
      <c r="Z766" s="48"/>
      <c r="AA766" s="48"/>
      <c r="AB766" s="48"/>
      <c r="AC766" s="48"/>
      <c r="AD766" s="48"/>
      <c r="AE766" s="48"/>
      <c r="AF766" s="48"/>
      <c r="AG766" s="48"/>
      <c r="AH766" s="48"/>
      <c r="AI766" s="48"/>
    </row>
    <row r="767" ht="11.25" customHeight="1">
      <c r="A767" s="79"/>
      <c r="B767" s="79"/>
      <c r="C767" s="80"/>
      <c r="D767" s="81"/>
      <c r="E767" s="80"/>
      <c r="F767" s="80"/>
      <c r="G767" s="80"/>
      <c r="H767" s="80"/>
      <c r="I767" s="82"/>
      <c r="J767" s="80"/>
      <c r="K767" s="80"/>
      <c r="L767" s="81"/>
      <c r="M767" s="80"/>
      <c r="N767" s="83"/>
      <c r="O767" s="78"/>
      <c r="P767" s="84"/>
      <c r="Q767" s="85"/>
      <c r="R767" s="85"/>
      <c r="S767" s="48"/>
      <c r="T767" s="48"/>
      <c r="U767" s="48"/>
      <c r="V767" s="48"/>
      <c r="W767" s="48"/>
      <c r="X767" s="48"/>
      <c r="Y767" s="48"/>
      <c r="Z767" s="48"/>
      <c r="AA767" s="48"/>
      <c r="AB767" s="48"/>
      <c r="AC767" s="48"/>
      <c r="AD767" s="48"/>
      <c r="AE767" s="48"/>
      <c r="AF767" s="48"/>
      <c r="AG767" s="48"/>
      <c r="AH767" s="48"/>
      <c r="AI767" s="48"/>
    </row>
    <row r="768" ht="11.25" customHeight="1">
      <c r="A768" s="79"/>
      <c r="B768" s="79"/>
      <c r="C768" s="80"/>
      <c r="D768" s="81"/>
      <c r="E768" s="80"/>
      <c r="F768" s="80"/>
      <c r="G768" s="80"/>
      <c r="H768" s="80"/>
      <c r="I768" s="82"/>
      <c r="J768" s="80"/>
      <c r="K768" s="80"/>
      <c r="L768" s="81"/>
      <c r="M768" s="80"/>
      <c r="N768" s="83"/>
      <c r="O768" s="78"/>
      <c r="P768" s="84"/>
      <c r="Q768" s="85"/>
      <c r="R768" s="85"/>
      <c r="S768" s="48"/>
      <c r="T768" s="48"/>
      <c r="U768" s="48"/>
      <c r="V768" s="48"/>
      <c r="W768" s="48"/>
      <c r="X768" s="48"/>
      <c r="Y768" s="48"/>
      <c r="Z768" s="48"/>
      <c r="AA768" s="48"/>
      <c r="AB768" s="48"/>
      <c r="AC768" s="48"/>
      <c r="AD768" s="48"/>
      <c r="AE768" s="48"/>
      <c r="AF768" s="48"/>
      <c r="AG768" s="48"/>
      <c r="AH768" s="48"/>
      <c r="AI768" s="48"/>
    </row>
    <row r="769" ht="11.25" customHeight="1">
      <c r="A769" s="79"/>
      <c r="B769" s="79"/>
      <c r="C769" s="80"/>
      <c r="D769" s="81"/>
      <c r="E769" s="80"/>
      <c r="F769" s="80"/>
      <c r="G769" s="80"/>
      <c r="H769" s="80"/>
      <c r="I769" s="82"/>
      <c r="J769" s="80"/>
      <c r="K769" s="80"/>
      <c r="L769" s="81"/>
      <c r="M769" s="80"/>
      <c r="N769" s="83"/>
      <c r="O769" s="78"/>
      <c r="P769" s="84"/>
      <c r="Q769" s="85"/>
      <c r="R769" s="85"/>
      <c r="S769" s="48"/>
      <c r="T769" s="48"/>
      <c r="U769" s="48"/>
      <c r="V769" s="48"/>
      <c r="W769" s="48"/>
      <c r="X769" s="48"/>
      <c r="Y769" s="48"/>
      <c r="Z769" s="48"/>
      <c r="AA769" s="48"/>
      <c r="AB769" s="48"/>
      <c r="AC769" s="48"/>
      <c r="AD769" s="48"/>
      <c r="AE769" s="48"/>
      <c r="AF769" s="48"/>
      <c r="AG769" s="48"/>
      <c r="AH769" s="48"/>
      <c r="AI769" s="48"/>
    </row>
    <row r="770" ht="11.25" customHeight="1">
      <c r="A770" s="79"/>
      <c r="B770" s="79"/>
      <c r="C770" s="80"/>
      <c r="D770" s="81"/>
      <c r="E770" s="80"/>
      <c r="F770" s="80"/>
      <c r="G770" s="80"/>
      <c r="H770" s="80"/>
      <c r="I770" s="82"/>
      <c r="J770" s="80"/>
      <c r="K770" s="80"/>
      <c r="L770" s="81"/>
      <c r="M770" s="80"/>
      <c r="N770" s="83"/>
      <c r="O770" s="78"/>
      <c r="P770" s="84"/>
      <c r="Q770" s="85"/>
      <c r="R770" s="85"/>
      <c r="S770" s="48"/>
      <c r="T770" s="48"/>
      <c r="U770" s="48"/>
      <c r="V770" s="48"/>
      <c r="W770" s="48"/>
      <c r="X770" s="48"/>
      <c r="Y770" s="48"/>
      <c r="Z770" s="48"/>
      <c r="AA770" s="48"/>
      <c r="AB770" s="48"/>
      <c r="AC770" s="48"/>
      <c r="AD770" s="48"/>
      <c r="AE770" s="48"/>
      <c r="AF770" s="48"/>
      <c r="AG770" s="48"/>
      <c r="AH770" s="48"/>
      <c r="AI770" s="48"/>
    </row>
    <row r="771" ht="11.25" customHeight="1">
      <c r="A771" s="79"/>
      <c r="B771" s="79"/>
      <c r="C771" s="80"/>
      <c r="D771" s="81"/>
      <c r="E771" s="80"/>
      <c r="F771" s="80"/>
      <c r="G771" s="80"/>
      <c r="H771" s="80"/>
      <c r="I771" s="82"/>
      <c r="J771" s="80"/>
      <c r="K771" s="80"/>
      <c r="L771" s="81"/>
      <c r="M771" s="80"/>
      <c r="N771" s="83"/>
      <c r="O771" s="78"/>
      <c r="P771" s="84"/>
      <c r="Q771" s="85"/>
      <c r="R771" s="85"/>
      <c r="S771" s="48"/>
      <c r="T771" s="48"/>
      <c r="U771" s="48"/>
      <c r="V771" s="48"/>
      <c r="W771" s="48"/>
      <c r="X771" s="48"/>
      <c r="Y771" s="48"/>
      <c r="Z771" s="48"/>
      <c r="AA771" s="48"/>
      <c r="AB771" s="48"/>
      <c r="AC771" s="48"/>
      <c r="AD771" s="48"/>
      <c r="AE771" s="48"/>
      <c r="AF771" s="48"/>
      <c r="AG771" s="48"/>
      <c r="AH771" s="48"/>
      <c r="AI771" s="48"/>
    </row>
    <row r="772" ht="11.25" customHeight="1">
      <c r="A772" s="79"/>
      <c r="B772" s="79"/>
      <c r="C772" s="80"/>
      <c r="D772" s="81"/>
      <c r="E772" s="80"/>
      <c r="F772" s="80"/>
      <c r="G772" s="80"/>
      <c r="H772" s="80"/>
      <c r="I772" s="82"/>
      <c r="J772" s="80"/>
      <c r="K772" s="80"/>
      <c r="L772" s="81"/>
      <c r="M772" s="80"/>
      <c r="N772" s="83"/>
      <c r="O772" s="78"/>
      <c r="P772" s="84"/>
      <c r="Q772" s="85"/>
      <c r="R772" s="85"/>
      <c r="S772" s="48"/>
      <c r="T772" s="48"/>
      <c r="U772" s="48"/>
      <c r="V772" s="48"/>
      <c r="W772" s="48"/>
      <c r="X772" s="48"/>
      <c r="Y772" s="48"/>
      <c r="Z772" s="48"/>
      <c r="AA772" s="48"/>
      <c r="AB772" s="48"/>
      <c r="AC772" s="48"/>
      <c r="AD772" s="48"/>
      <c r="AE772" s="48"/>
      <c r="AF772" s="48"/>
      <c r="AG772" s="48"/>
      <c r="AH772" s="48"/>
      <c r="AI772" s="48"/>
    </row>
    <row r="773" ht="11.25" customHeight="1">
      <c r="A773" s="79"/>
      <c r="B773" s="79"/>
      <c r="C773" s="80"/>
      <c r="D773" s="81"/>
      <c r="E773" s="80"/>
      <c r="F773" s="80"/>
      <c r="G773" s="80"/>
      <c r="H773" s="80"/>
      <c r="I773" s="82"/>
      <c r="J773" s="80"/>
      <c r="K773" s="80"/>
      <c r="L773" s="81"/>
      <c r="M773" s="80"/>
      <c r="N773" s="83"/>
      <c r="O773" s="78"/>
      <c r="P773" s="84"/>
      <c r="Q773" s="85"/>
      <c r="R773" s="85"/>
      <c r="S773" s="48"/>
      <c r="T773" s="48"/>
      <c r="U773" s="48"/>
      <c r="V773" s="48"/>
      <c r="W773" s="48"/>
      <c r="X773" s="48"/>
      <c r="Y773" s="48"/>
      <c r="Z773" s="48"/>
      <c r="AA773" s="48"/>
      <c r="AB773" s="48"/>
      <c r="AC773" s="48"/>
      <c r="AD773" s="48"/>
      <c r="AE773" s="48"/>
      <c r="AF773" s="48"/>
      <c r="AG773" s="48"/>
      <c r="AH773" s="48"/>
      <c r="AI773" s="48"/>
    </row>
    <row r="774" ht="11.25" customHeight="1">
      <c r="A774" s="79"/>
      <c r="B774" s="79"/>
      <c r="C774" s="80"/>
      <c r="D774" s="81"/>
      <c r="E774" s="80"/>
      <c r="F774" s="80"/>
      <c r="G774" s="80"/>
      <c r="H774" s="80"/>
      <c r="I774" s="82"/>
      <c r="J774" s="80"/>
      <c r="K774" s="80"/>
      <c r="L774" s="81"/>
      <c r="M774" s="80"/>
      <c r="N774" s="83"/>
      <c r="O774" s="78"/>
      <c r="P774" s="84"/>
      <c r="Q774" s="85"/>
      <c r="R774" s="85"/>
      <c r="S774" s="48"/>
      <c r="T774" s="48"/>
      <c r="U774" s="48"/>
      <c r="V774" s="48"/>
      <c r="W774" s="48"/>
      <c r="X774" s="48"/>
      <c r="Y774" s="48"/>
      <c r="Z774" s="48"/>
      <c r="AA774" s="48"/>
      <c r="AB774" s="48"/>
      <c r="AC774" s="48"/>
      <c r="AD774" s="48"/>
      <c r="AE774" s="48"/>
      <c r="AF774" s="48"/>
      <c r="AG774" s="48"/>
      <c r="AH774" s="48"/>
      <c r="AI774" s="48"/>
    </row>
    <row r="775" ht="11.25" customHeight="1">
      <c r="A775" s="79"/>
      <c r="B775" s="79"/>
      <c r="C775" s="80"/>
      <c r="D775" s="81"/>
      <c r="E775" s="80"/>
      <c r="F775" s="80"/>
      <c r="G775" s="80"/>
      <c r="H775" s="80"/>
      <c r="I775" s="82"/>
      <c r="J775" s="80"/>
      <c r="K775" s="80"/>
      <c r="L775" s="81"/>
      <c r="M775" s="80"/>
      <c r="N775" s="83"/>
      <c r="O775" s="78"/>
      <c r="P775" s="84"/>
      <c r="Q775" s="85"/>
      <c r="R775" s="85"/>
      <c r="S775" s="48"/>
      <c r="T775" s="48"/>
      <c r="U775" s="48"/>
      <c r="V775" s="48"/>
      <c r="W775" s="48"/>
      <c r="X775" s="48"/>
      <c r="Y775" s="48"/>
      <c r="Z775" s="48"/>
      <c r="AA775" s="48"/>
      <c r="AB775" s="48"/>
      <c r="AC775" s="48"/>
      <c r="AD775" s="48"/>
      <c r="AE775" s="48"/>
      <c r="AF775" s="48"/>
      <c r="AG775" s="48"/>
      <c r="AH775" s="48"/>
      <c r="AI775" s="48"/>
    </row>
    <row r="776" ht="11.25" customHeight="1">
      <c r="A776" s="79"/>
      <c r="B776" s="79"/>
      <c r="C776" s="80"/>
      <c r="D776" s="81"/>
      <c r="E776" s="80"/>
      <c r="F776" s="80"/>
      <c r="G776" s="80"/>
      <c r="H776" s="80"/>
      <c r="I776" s="82"/>
      <c r="J776" s="80"/>
      <c r="K776" s="80"/>
      <c r="L776" s="81"/>
      <c r="M776" s="80"/>
      <c r="N776" s="83"/>
      <c r="O776" s="78"/>
      <c r="P776" s="84"/>
      <c r="Q776" s="85"/>
      <c r="R776" s="85"/>
      <c r="S776" s="48"/>
      <c r="T776" s="48"/>
      <c r="U776" s="48"/>
      <c r="V776" s="48"/>
      <c r="W776" s="48"/>
      <c r="X776" s="48"/>
      <c r="Y776" s="48"/>
      <c r="Z776" s="48"/>
      <c r="AA776" s="48"/>
      <c r="AB776" s="48"/>
      <c r="AC776" s="48"/>
      <c r="AD776" s="48"/>
      <c r="AE776" s="48"/>
      <c r="AF776" s="48"/>
      <c r="AG776" s="48"/>
      <c r="AH776" s="48"/>
      <c r="AI776" s="48"/>
    </row>
    <row r="777" ht="11.25" customHeight="1">
      <c r="A777" s="79"/>
      <c r="B777" s="79"/>
      <c r="C777" s="80"/>
      <c r="D777" s="81"/>
      <c r="E777" s="80"/>
      <c r="F777" s="80"/>
      <c r="G777" s="80"/>
      <c r="H777" s="80"/>
      <c r="I777" s="82"/>
      <c r="J777" s="80"/>
      <c r="K777" s="80"/>
      <c r="L777" s="81"/>
      <c r="M777" s="80"/>
      <c r="N777" s="83"/>
      <c r="O777" s="78"/>
      <c r="P777" s="84"/>
      <c r="Q777" s="85"/>
      <c r="R777" s="85"/>
      <c r="S777" s="48"/>
      <c r="T777" s="48"/>
      <c r="U777" s="48"/>
      <c r="V777" s="48"/>
      <c r="W777" s="48"/>
      <c r="X777" s="48"/>
      <c r="Y777" s="48"/>
      <c r="Z777" s="48"/>
      <c r="AA777" s="48"/>
      <c r="AB777" s="48"/>
      <c r="AC777" s="48"/>
      <c r="AD777" s="48"/>
      <c r="AE777" s="48"/>
      <c r="AF777" s="48"/>
      <c r="AG777" s="48"/>
      <c r="AH777" s="48"/>
      <c r="AI777" s="48"/>
    </row>
    <row r="778" ht="11.25" customHeight="1">
      <c r="A778" s="79"/>
      <c r="B778" s="79"/>
      <c r="C778" s="80"/>
      <c r="D778" s="81"/>
      <c r="E778" s="80"/>
      <c r="F778" s="80"/>
      <c r="G778" s="80"/>
      <c r="H778" s="80"/>
      <c r="I778" s="82"/>
      <c r="J778" s="80"/>
      <c r="K778" s="80"/>
      <c r="L778" s="81"/>
      <c r="M778" s="80"/>
      <c r="N778" s="83"/>
      <c r="O778" s="78"/>
      <c r="P778" s="84"/>
      <c r="Q778" s="85"/>
      <c r="R778" s="85"/>
      <c r="S778" s="48"/>
      <c r="T778" s="48"/>
      <c r="U778" s="48"/>
      <c r="V778" s="48"/>
      <c r="W778" s="48"/>
      <c r="X778" s="48"/>
      <c r="Y778" s="48"/>
      <c r="Z778" s="48"/>
      <c r="AA778" s="48"/>
      <c r="AB778" s="48"/>
      <c r="AC778" s="48"/>
      <c r="AD778" s="48"/>
      <c r="AE778" s="48"/>
      <c r="AF778" s="48"/>
      <c r="AG778" s="48"/>
      <c r="AH778" s="48"/>
      <c r="AI778" s="48"/>
    </row>
    <row r="779" ht="11.25" customHeight="1">
      <c r="A779" s="79"/>
      <c r="B779" s="79"/>
      <c r="C779" s="80"/>
      <c r="D779" s="81"/>
      <c r="E779" s="80"/>
      <c r="F779" s="80"/>
      <c r="G779" s="80"/>
      <c r="H779" s="80"/>
      <c r="I779" s="82"/>
      <c r="J779" s="80"/>
      <c r="K779" s="80"/>
      <c r="L779" s="81"/>
      <c r="M779" s="80"/>
      <c r="N779" s="83"/>
      <c r="O779" s="78"/>
      <c r="P779" s="84"/>
      <c r="Q779" s="85"/>
      <c r="R779" s="85"/>
      <c r="S779" s="48"/>
      <c r="T779" s="48"/>
      <c r="U779" s="48"/>
      <c r="V779" s="48"/>
      <c r="W779" s="48"/>
      <c r="X779" s="48"/>
      <c r="Y779" s="48"/>
      <c r="Z779" s="48"/>
      <c r="AA779" s="48"/>
      <c r="AB779" s="48"/>
      <c r="AC779" s="48"/>
      <c r="AD779" s="48"/>
      <c r="AE779" s="48"/>
      <c r="AF779" s="48"/>
      <c r="AG779" s="48"/>
      <c r="AH779" s="48"/>
      <c r="AI779" s="48"/>
    </row>
    <row r="780" ht="11.25" customHeight="1">
      <c r="A780" s="79"/>
      <c r="B780" s="79"/>
      <c r="C780" s="80"/>
      <c r="D780" s="81"/>
      <c r="E780" s="80"/>
      <c r="F780" s="80"/>
      <c r="G780" s="80"/>
      <c r="H780" s="80"/>
      <c r="I780" s="82"/>
      <c r="J780" s="80"/>
      <c r="K780" s="80"/>
      <c r="L780" s="81"/>
      <c r="M780" s="80"/>
      <c r="N780" s="83"/>
      <c r="O780" s="78"/>
      <c r="P780" s="84"/>
      <c r="Q780" s="85"/>
      <c r="R780" s="85"/>
      <c r="S780" s="48"/>
      <c r="T780" s="48"/>
      <c r="U780" s="48"/>
      <c r="V780" s="48"/>
      <c r="W780" s="48"/>
      <c r="X780" s="48"/>
      <c r="Y780" s="48"/>
      <c r="Z780" s="48"/>
      <c r="AA780" s="48"/>
      <c r="AB780" s="48"/>
      <c r="AC780" s="48"/>
      <c r="AD780" s="48"/>
      <c r="AE780" s="48"/>
      <c r="AF780" s="48"/>
      <c r="AG780" s="48"/>
      <c r="AH780" s="48"/>
      <c r="AI780" s="48"/>
    </row>
    <row r="781" ht="11.25" customHeight="1">
      <c r="A781" s="79"/>
      <c r="B781" s="79"/>
      <c r="C781" s="80"/>
      <c r="D781" s="81"/>
      <c r="E781" s="80"/>
      <c r="F781" s="80"/>
      <c r="G781" s="80"/>
      <c r="H781" s="80"/>
      <c r="I781" s="82"/>
      <c r="J781" s="80"/>
      <c r="K781" s="80"/>
      <c r="L781" s="81"/>
      <c r="M781" s="80"/>
      <c r="N781" s="83"/>
      <c r="O781" s="78"/>
      <c r="P781" s="84"/>
      <c r="Q781" s="85"/>
      <c r="R781" s="85"/>
      <c r="S781" s="48"/>
      <c r="T781" s="48"/>
      <c r="U781" s="48"/>
      <c r="V781" s="48"/>
      <c r="W781" s="48"/>
      <c r="X781" s="48"/>
      <c r="Y781" s="48"/>
      <c r="Z781" s="48"/>
      <c r="AA781" s="48"/>
      <c r="AB781" s="48"/>
      <c r="AC781" s="48"/>
      <c r="AD781" s="48"/>
      <c r="AE781" s="48"/>
      <c r="AF781" s="48"/>
      <c r="AG781" s="48"/>
      <c r="AH781" s="48"/>
      <c r="AI781" s="48"/>
    </row>
    <row r="782" ht="11.25" customHeight="1">
      <c r="A782" s="79"/>
      <c r="B782" s="79"/>
      <c r="C782" s="80"/>
      <c r="D782" s="81"/>
      <c r="E782" s="80"/>
      <c r="F782" s="80"/>
      <c r="G782" s="80"/>
      <c r="H782" s="80"/>
      <c r="I782" s="82"/>
      <c r="J782" s="80"/>
      <c r="K782" s="80"/>
      <c r="L782" s="81"/>
      <c r="M782" s="80"/>
      <c r="N782" s="83"/>
      <c r="O782" s="78"/>
      <c r="P782" s="84"/>
      <c r="Q782" s="85"/>
      <c r="R782" s="85"/>
      <c r="S782" s="48"/>
      <c r="T782" s="48"/>
      <c r="U782" s="48"/>
      <c r="V782" s="48"/>
      <c r="W782" s="48"/>
      <c r="X782" s="48"/>
      <c r="Y782" s="48"/>
      <c r="Z782" s="48"/>
      <c r="AA782" s="48"/>
      <c r="AB782" s="48"/>
      <c r="AC782" s="48"/>
      <c r="AD782" s="48"/>
      <c r="AE782" s="48"/>
      <c r="AF782" s="48"/>
      <c r="AG782" s="48"/>
      <c r="AH782" s="48"/>
      <c r="AI782" s="48"/>
    </row>
    <row r="783" ht="11.25" customHeight="1">
      <c r="A783" s="79"/>
      <c r="B783" s="79"/>
      <c r="C783" s="80"/>
      <c r="D783" s="81"/>
      <c r="E783" s="80"/>
      <c r="F783" s="80"/>
      <c r="G783" s="80"/>
      <c r="H783" s="80"/>
      <c r="I783" s="82"/>
      <c r="J783" s="80"/>
      <c r="K783" s="80"/>
      <c r="L783" s="81"/>
      <c r="M783" s="80"/>
      <c r="N783" s="83"/>
      <c r="O783" s="78"/>
      <c r="P783" s="84"/>
      <c r="Q783" s="85"/>
      <c r="R783" s="85"/>
      <c r="S783" s="48"/>
      <c r="T783" s="48"/>
      <c r="U783" s="48"/>
      <c r="V783" s="48"/>
      <c r="W783" s="48"/>
      <c r="X783" s="48"/>
      <c r="Y783" s="48"/>
      <c r="Z783" s="48"/>
      <c r="AA783" s="48"/>
      <c r="AB783" s="48"/>
      <c r="AC783" s="48"/>
      <c r="AD783" s="48"/>
      <c r="AE783" s="48"/>
      <c r="AF783" s="48"/>
      <c r="AG783" s="48"/>
      <c r="AH783" s="48"/>
      <c r="AI783" s="48"/>
    </row>
    <row r="784" ht="11.25" customHeight="1">
      <c r="A784" s="79"/>
      <c r="B784" s="79"/>
      <c r="C784" s="80"/>
      <c r="D784" s="81"/>
      <c r="E784" s="80"/>
      <c r="F784" s="80"/>
      <c r="G784" s="80"/>
      <c r="H784" s="80"/>
      <c r="I784" s="82"/>
      <c r="J784" s="80"/>
      <c r="K784" s="80"/>
      <c r="L784" s="81"/>
      <c r="M784" s="80"/>
      <c r="N784" s="83"/>
      <c r="O784" s="78"/>
      <c r="P784" s="84"/>
      <c r="Q784" s="85"/>
      <c r="R784" s="85"/>
      <c r="S784" s="48"/>
      <c r="T784" s="48"/>
      <c r="U784" s="48"/>
      <c r="V784" s="48"/>
      <c r="W784" s="48"/>
      <c r="X784" s="48"/>
      <c r="Y784" s="48"/>
      <c r="Z784" s="48"/>
      <c r="AA784" s="48"/>
      <c r="AB784" s="48"/>
      <c r="AC784" s="48"/>
      <c r="AD784" s="48"/>
      <c r="AE784" s="48"/>
      <c r="AF784" s="48"/>
      <c r="AG784" s="48"/>
      <c r="AH784" s="48"/>
      <c r="AI784" s="48"/>
    </row>
    <row r="785" ht="11.25" customHeight="1">
      <c r="A785" s="79"/>
      <c r="B785" s="79"/>
      <c r="C785" s="80"/>
      <c r="D785" s="81"/>
      <c r="E785" s="80"/>
      <c r="F785" s="80"/>
      <c r="G785" s="80"/>
      <c r="H785" s="80"/>
      <c r="I785" s="82"/>
      <c r="J785" s="80"/>
      <c r="K785" s="80"/>
      <c r="L785" s="81"/>
      <c r="M785" s="80"/>
      <c r="N785" s="83"/>
      <c r="O785" s="78"/>
      <c r="P785" s="84"/>
      <c r="Q785" s="85"/>
      <c r="R785" s="85"/>
      <c r="S785" s="48"/>
      <c r="T785" s="48"/>
      <c r="U785" s="48"/>
      <c r="V785" s="48"/>
      <c r="W785" s="48"/>
      <c r="X785" s="48"/>
      <c r="Y785" s="48"/>
      <c r="Z785" s="48"/>
      <c r="AA785" s="48"/>
      <c r="AB785" s="48"/>
      <c r="AC785" s="48"/>
      <c r="AD785" s="48"/>
      <c r="AE785" s="48"/>
      <c r="AF785" s="48"/>
      <c r="AG785" s="48"/>
      <c r="AH785" s="48"/>
      <c r="AI785" s="48"/>
    </row>
    <row r="786" ht="11.25" customHeight="1">
      <c r="A786" s="79"/>
      <c r="B786" s="79"/>
      <c r="C786" s="80"/>
      <c r="D786" s="81"/>
      <c r="E786" s="80"/>
      <c r="F786" s="80"/>
      <c r="G786" s="80"/>
      <c r="H786" s="80"/>
      <c r="I786" s="82"/>
      <c r="J786" s="80"/>
      <c r="K786" s="80"/>
      <c r="L786" s="81"/>
      <c r="M786" s="80"/>
      <c r="N786" s="83"/>
      <c r="O786" s="78"/>
      <c r="P786" s="84"/>
      <c r="Q786" s="85"/>
      <c r="R786" s="85"/>
      <c r="S786" s="48"/>
      <c r="T786" s="48"/>
      <c r="U786" s="48"/>
      <c r="V786" s="48"/>
      <c r="W786" s="48"/>
      <c r="X786" s="48"/>
      <c r="Y786" s="48"/>
      <c r="Z786" s="48"/>
      <c r="AA786" s="48"/>
      <c r="AB786" s="48"/>
      <c r="AC786" s="48"/>
      <c r="AD786" s="48"/>
      <c r="AE786" s="48"/>
      <c r="AF786" s="48"/>
      <c r="AG786" s="48"/>
      <c r="AH786" s="48"/>
      <c r="AI786" s="48"/>
    </row>
    <row r="787" ht="11.25" customHeight="1">
      <c r="A787" s="79"/>
      <c r="B787" s="79"/>
      <c r="C787" s="80"/>
      <c r="D787" s="81"/>
      <c r="E787" s="80"/>
      <c r="F787" s="80"/>
      <c r="G787" s="80"/>
      <c r="H787" s="80"/>
      <c r="I787" s="82"/>
      <c r="J787" s="80"/>
      <c r="K787" s="80"/>
      <c r="L787" s="81"/>
      <c r="M787" s="80"/>
      <c r="N787" s="83"/>
      <c r="O787" s="78"/>
      <c r="P787" s="84"/>
      <c r="Q787" s="85"/>
      <c r="R787" s="85"/>
      <c r="S787" s="48"/>
      <c r="T787" s="48"/>
      <c r="U787" s="48"/>
      <c r="V787" s="48"/>
      <c r="W787" s="48"/>
      <c r="X787" s="48"/>
      <c r="Y787" s="48"/>
      <c r="Z787" s="48"/>
      <c r="AA787" s="48"/>
      <c r="AB787" s="48"/>
      <c r="AC787" s="48"/>
      <c r="AD787" s="48"/>
      <c r="AE787" s="48"/>
      <c r="AF787" s="48"/>
      <c r="AG787" s="48"/>
      <c r="AH787" s="48"/>
      <c r="AI787" s="48"/>
    </row>
    <row r="788" ht="11.25" customHeight="1">
      <c r="A788" s="79"/>
      <c r="B788" s="79"/>
      <c r="C788" s="80"/>
      <c r="D788" s="81"/>
      <c r="E788" s="80"/>
      <c r="F788" s="80"/>
      <c r="G788" s="80"/>
      <c r="H788" s="80"/>
      <c r="I788" s="82"/>
      <c r="J788" s="80"/>
      <c r="K788" s="80"/>
      <c r="L788" s="81"/>
      <c r="M788" s="80"/>
      <c r="N788" s="83"/>
      <c r="O788" s="78"/>
      <c r="P788" s="84"/>
      <c r="Q788" s="85"/>
      <c r="R788" s="85"/>
      <c r="S788" s="48"/>
      <c r="T788" s="48"/>
      <c r="U788" s="48"/>
      <c r="V788" s="48"/>
      <c r="W788" s="48"/>
      <c r="X788" s="48"/>
      <c r="Y788" s="48"/>
      <c r="Z788" s="48"/>
      <c r="AA788" s="48"/>
      <c r="AB788" s="48"/>
      <c r="AC788" s="48"/>
      <c r="AD788" s="48"/>
      <c r="AE788" s="48"/>
      <c r="AF788" s="48"/>
      <c r="AG788" s="48"/>
      <c r="AH788" s="48"/>
      <c r="AI788" s="48"/>
    </row>
    <row r="789" ht="11.25" customHeight="1">
      <c r="A789" s="79"/>
      <c r="B789" s="79"/>
      <c r="C789" s="80"/>
      <c r="D789" s="81"/>
      <c r="E789" s="80"/>
      <c r="F789" s="80"/>
      <c r="G789" s="80"/>
      <c r="H789" s="80"/>
      <c r="I789" s="82"/>
      <c r="J789" s="80"/>
      <c r="K789" s="80"/>
      <c r="L789" s="81"/>
      <c r="M789" s="80"/>
      <c r="N789" s="83"/>
      <c r="O789" s="78"/>
      <c r="P789" s="84"/>
      <c r="Q789" s="85"/>
      <c r="R789" s="85"/>
      <c r="S789" s="48"/>
      <c r="T789" s="48"/>
      <c r="U789" s="48"/>
      <c r="V789" s="48"/>
      <c r="W789" s="48"/>
      <c r="X789" s="48"/>
      <c r="Y789" s="48"/>
      <c r="Z789" s="48"/>
      <c r="AA789" s="48"/>
      <c r="AB789" s="48"/>
      <c r="AC789" s="48"/>
      <c r="AD789" s="48"/>
      <c r="AE789" s="48"/>
      <c r="AF789" s="48"/>
      <c r="AG789" s="48"/>
      <c r="AH789" s="48"/>
      <c r="AI789" s="48"/>
    </row>
    <row r="790" ht="11.25" customHeight="1">
      <c r="A790" s="79"/>
      <c r="B790" s="79"/>
      <c r="C790" s="80"/>
      <c r="D790" s="81"/>
      <c r="E790" s="80"/>
      <c r="F790" s="80"/>
      <c r="G790" s="80"/>
      <c r="H790" s="80"/>
      <c r="I790" s="82"/>
      <c r="J790" s="80"/>
      <c r="K790" s="80"/>
      <c r="L790" s="81"/>
      <c r="M790" s="80"/>
      <c r="N790" s="83"/>
      <c r="O790" s="78"/>
      <c r="P790" s="84"/>
      <c r="Q790" s="85"/>
      <c r="R790" s="85"/>
      <c r="S790" s="48"/>
      <c r="T790" s="48"/>
      <c r="U790" s="48"/>
      <c r="V790" s="48"/>
      <c r="W790" s="48"/>
      <c r="X790" s="48"/>
      <c r="Y790" s="48"/>
      <c r="Z790" s="48"/>
      <c r="AA790" s="48"/>
      <c r="AB790" s="48"/>
      <c r="AC790" s="48"/>
      <c r="AD790" s="48"/>
      <c r="AE790" s="48"/>
      <c r="AF790" s="48"/>
      <c r="AG790" s="48"/>
      <c r="AH790" s="48"/>
      <c r="AI790" s="48"/>
    </row>
    <row r="791" ht="11.25" customHeight="1">
      <c r="A791" s="79"/>
      <c r="B791" s="79"/>
      <c r="C791" s="80"/>
      <c r="D791" s="81"/>
      <c r="E791" s="80"/>
      <c r="F791" s="80"/>
      <c r="G791" s="80"/>
      <c r="H791" s="80"/>
      <c r="I791" s="82"/>
      <c r="J791" s="80"/>
      <c r="K791" s="80"/>
      <c r="L791" s="81"/>
      <c r="M791" s="80"/>
      <c r="N791" s="83"/>
      <c r="O791" s="78"/>
      <c r="P791" s="84"/>
      <c r="Q791" s="85"/>
      <c r="R791" s="85"/>
      <c r="S791" s="48"/>
      <c r="T791" s="48"/>
      <c r="U791" s="48"/>
      <c r="V791" s="48"/>
      <c r="W791" s="48"/>
      <c r="X791" s="48"/>
      <c r="Y791" s="48"/>
      <c r="Z791" s="48"/>
      <c r="AA791" s="48"/>
      <c r="AB791" s="48"/>
      <c r="AC791" s="48"/>
      <c r="AD791" s="48"/>
      <c r="AE791" s="48"/>
      <c r="AF791" s="48"/>
      <c r="AG791" s="48"/>
      <c r="AH791" s="48"/>
      <c r="AI791" s="48"/>
    </row>
    <row r="792" ht="11.25" customHeight="1">
      <c r="A792" s="79"/>
      <c r="B792" s="79"/>
      <c r="C792" s="80"/>
      <c r="D792" s="81"/>
      <c r="E792" s="80"/>
      <c r="F792" s="80"/>
      <c r="G792" s="80"/>
      <c r="H792" s="80"/>
      <c r="I792" s="82"/>
      <c r="J792" s="80"/>
      <c r="K792" s="80"/>
      <c r="L792" s="81"/>
      <c r="M792" s="80"/>
      <c r="N792" s="83"/>
      <c r="O792" s="78"/>
      <c r="P792" s="84"/>
      <c r="Q792" s="85"/>
      <c r="R792" s="85"/>
      <c r="S792" s="48"/>
      <c r="T792" s="48"/>
      <c r="U792" s="48"/>
      <c r="V792" s="48"/>
      <c r="W792" s="48"/>
      <c r="X792" s="48"/>
      <c r="Y792" s="48"/>
      <c r="Z792" s="48"/>
      <c r="AA792" s="48"/>
      <c r="AB792" s="48"/>
      <c r="AC792" s="48"/>
      <c r="AD792" s="48"/>
      <c r="AE792" s="48"/>
      <c r="AF792" s="48"/>
      <c r="AG792" s="48"/>
      <c r="AH792" s="48"/>
      <c r="AI792" s="48"/>
    </row>
    <row r="793" ht="11.25" customHeight="1">
      <c r="A793" s="79"/>
      <c r="B793" s="79"/>
      <c r="C793" s="80"/>
      <c r="D793" s="81"/>
      <c r="E793" s="80"/>
      <c r="F793" s="80"/>
      <c r="G793" s="80"/>
      <c r="H793" s="80"/>
      <c r="I793" s="82"/>
      <c r="J793" s="80"/>
      <c r="K793" s="80"/>
      <c r="L793" s="81"/>
      <c r="M793" s="80"/>
      <c r="N793" s="83"/>
      <c r="O793" s="78"/>
      <c r="P793" s="84"/>
      <c r="Q793" s="85"/>
      <c r="R793" s="85"/>
      <c r="S793" s="48"/>
      <c r="T793" s="48"/>
      <c r="U793" s="48"/>
      <c r="V793" s="48"/>
      <c r="W793" s="48"/>
      <c r="X793" s="48"/>
      <c r="Y793" s="48"/>
      <c r="Z793" s="48"/>
      <c r="AA793" s="48"/>
      <c r="AB793" s="48"/>
      <c r="AC793" s="48"/>
      <c r="AD793" s="48"/>
      <c r="AE793" s="48"/>
      <c r="AF793" s="48"/>
      <c r="AG793" s="48"/>
      <c r="AH793" s="48"/>
      <c r="AI793" s="48"/>
    </row>
    <row r="794" ht="11.25" customHeight="1">
      <c r="A794" s="79"/>
      <c r="B794" s="79"/>
      <c r="C794" s="80"/>
      <c r="D794" s="81"/>
      <c r="E794" s="80"/>
      <c r="F794" s="80"/>
      <c r="G794" s="80"/>
      <c r="H794" s="80"/>
      <c r="I794" s="82"/>
      <c r="J794" s="80"/>
      <c r="K794" s="80"/>
      <c r="L794" s="81"/>
      <c r="M794" s="80"/>
      <c r="N794" s="83"/>
      <c r="O794" s="78"/>
      <c r="P794" s="84"/>
      <c r="Q794" s="85"/>
      <c r="R794" s="85"/>
      <c r="S794" s="48"/>
      <c r="T794" s="48"/>
      <c r="U794" s="48"/>
      <c r="V794" s="48"/>
      <c r="W794" s="48"/>
      <c r="X794" s="48"/>
      <c r="Y794" s="48"/>
      <c r="Z794" s="48"/>
      <c r="AA794" s="48"/>
      <c r="AB794" s="48"/>
      <c r="AC794" s="48"/>
      <c r="AD794" s="48"/>
      <c r="AE794" s="48"/>
      <c r="AF794" s="48"/>
      <c r="AG794" s="48"/>
      <c r="AH794" s="48"/>
      <c r="AI794" s="48"/>
    </row>
    <row r="795" ht="11.25" customHeight="1">
      <c r="A795" s="79"/>
      <c r="B795" s="79"/>
      <c r="C795" s="80"/>
      <c r="D795" s="81"/>
      <c r="E795" s="80"/>
      <c r="F795" s="80"/>
      <c r="G795" s="80"/>
      <c r="H795" s="80"/>
      <c r="I795" s="82"/>
      <c r="J795" s="80"/>
      <c r="K795" s="80"/>
      <c r="L795" s="81"/>
      <c r="M795" s="80"/>
      <c r="N795" s="83"/>
      <c r="O795" s="78"/>
      <c r="P795" s="84"/>
      <c r="Q795" s="85"/>
      <c r="R795" s="85"/>
      <c r="S795" s="48"/>
      <c r="T795" s="48"/>
      <c r="U795" s="48"/>
      <c r="V795" s="48"/>
      <c r="W795" s="48"/>
      <c r="X795" s="48"/>
      <c r="Y795" s="48"/>
      <c r="Z795" s="48"/>
      <c r="AA795" s="48"/>
      <c r="AB795" s="48"/>
      <c r="AC795" s="48"/>
      <c r="AD795" s="48"/>
      <c r="AE795" s="48"/>
      <c r="AF795" s="48"/>
      <c r="AG795" s="48"/>
      <c r="AH795" s="48"/>
      <c r="AI795" s="48"/>
    </row>
    <row r="796" ht="11.25" customHeight="1">
      <c r="A796" s="79"/>
      <c r="B796" s="79"/>
      <c r="C796" s="80"/>
      <c r="D796" s="81"/>
      <c r="E796" s="80"/>
      <c r="F796" s="80"/>
      <c r="G796" s="80"/>
      <c r="H796" s="80"/>
      <c r="I796" s="82"/>
      <c r="J796" s="80"/>
      <c r="K796" s="80"/>
      <c r="L796" s="81"/>
      <c r="M796" s="80"/>
      <c r="N796" s="83"/>
      <c r="O796" s="78"/>
      <c r="P796" s="84"/>
      <c r="Q796" s="85"/>
      <c r="R796" s="85"/>
      <c r="S796" s="48"/>
      <c r="T796" s="48"/>
      <c r="U796" s="48"/>
      <c r="V796" s="48"/>
      <c r="W796" s="48"/>
      <c r="X796" s="48"/>
      <c r="Y796" s="48"/>
      <c r="Z796" s="48"/>
      <c r="AA796" s="48"/>
      <c r="AB796" s="48"/>
      <c r="AC796" s="48"/>
      <c r="AD796" s="48"/>
      <c r="AE796" s="48"/>
      <c r="AF796" s="48"/>
      <c r="AG796" s="48"/>
      <c r="AH796" s="48"/>
      <c r="AI796" s="48"/>
    </row>
    <row r="797" ht="11.25" customHeight="1">
      <c r="A797" s="79"/>
      <c r="B797" s="79"/>
      <c r="C797" s="80"/>
      <c r="D797" s="81"/>
      <c r="E797" s="80"/>
      <c r="F797" s="80"/>
      <c r="G797" s="80"/>
      <c r="H797" s="80"/>
      <c r="I797" s="82"/>
      <c r="J797" s="80"/>
      <c r="K797" s="80"/>
      <c r="L797" s="81"/>
      <c r="M797" s="80"/>
      <c r="N797" s="83"/>
      <c r="O797" s="78"/>
      <c r="P797" s="84"/>
      <c r="Q797" s="85"/>
      <c r="R797" s="85"/>
      <c r="S797" s="48"/>
      <c r="T797" s="48"/>
      <c r="U797" s="48"/>
      <c r="V797" s="48"/>
      <c r="W797" s="48"/>
      <c r="X797" s="48"/>
      <c r="Y797" s="48"/>
      <c r="Z797" s="48"/>
      <c r="AA797" s="48"/>
      <c r="AB797" s="48"/>
      <c r="AC797" s="48"/>
      <c r="AD797" s="48"/>
      <c r="AE797" s="48"/>
      <c r="AF797" s="48"/>
      <c r="AG797" s="48"/>
      <c r="AH797" s="48"/>
      <c r="AI797" s="48"/>
    </row>
    <row r="798" ht="11.25" customHeight="1">
      <c r="A798" s="79"/>
      <c r="B798" s="79"/>
      <c r="C798" s="80"/>
      <c r="D798" s="81"/>
      <c r="E798" s="80"/>
      <c r="F798" s="80"/>
      <c r="G798" s="80"/>
      <c r="H798" s="80"/>
      <c r="I798" s="82"/>
      <c r="J798" s="80"/>
      <c r="K798" s="80"/>
      <c r="L798" s="81"/>
      <c r="M798" s="80"/>
      <c r="N798" s="83"/>
      <c r="O798" s="78"/>
      <c r="P798" s="84"/>
      <c r="Q798" s="85"/>
      <c r="R798" s="85"/>
      <c r="S798" s="48"/>
      <c r="T798" s="48"/>
      <c r="U798" s="48"/>
      <c r="V798" s="48"/>
      <c r="W798" s="48"/>
      <c r="X798" s="48"/>
      <c r="Y798" s="48"/>
      <c r="Z798" s="48"/>
      <c r="AA798" s="48"/>
      <c r="AB798" s="48"/>
      <c r="AC798" s="48"/>
      <c r="AD798" s="48"/>
      <c r="AE798" s="48"/>
      <c r="AF798" s="48"/>
      <c r="AG798" s="48"/>
      <c r="AH798" s="48"/>
      <c r="AI798" s="48"/>
    </row>
    <row r="799" ht="11.25" customHeight="1">
      <c r="A799" s="79"/>
      <c r="B799" s="79"/>
      <c r="C799" s="80"/>
      <c r="D799" s="81"/>
      <c r="E799" s="80"/>
      <c r="F799" s="80"/>
      <c r="G799" s="80"/>
      <c r="H799" s="80"/>
      <c r="I799" s="82"/>
      <c r="J799" s="80"/>
      <c r="K799" s="80"/>
      <c r="L799" s="81"/>
      <c r="M799" s="80"/>
      <c r="N799" s="83"/>
      <c r="O799" s="78"/>
      <c r="P799" s="84"/>
      <c r="Q799" s="85"/>
      <c r="R799" s="85"/>
      <c r="S799" s="48"/>
      <c r="T799" s="48"/>
      <c r="U799" s="48"/>
      <c r="V799" s="48"/>
      <c r="W799" s="48"/>
      <c r="X799" s="48"/>
      <c r="Y799" s="48"/>
      <c r="Z799" s="48"/>
      <c r="AA799" s="48"/>
      <c r="AB799" s="48"/>
      <c r="AC799" s="48"/>
      <c r="AD799" s="48"/>
      <c r="AE799" s="48"/>
      <c r="AF799" s="48"/>
      <c r="AG799" s="48"/>
      <c r="AH799" s="48"/>
      <c r="AI799" s="48"/>
    </row>
    <row r="800" ht="11.25" customHeight="1">
      <c r="A800" s="79"/>
      <c r="B800" s="79"/>
      <c r="C800" s="80"/>
      <c r="D800" s="81"/>
      <c r="E800" s="80"/>
      <c r="F800" s="80"/>
      <c r="G800" s="80"/>
      <c r="H800" s="80"/>
      <c r="I800" s="82"/>
      <c r="J800" s="80"/>
      <c r="K800" s="80"/>
      <c r="L800" s="81"/>
      <c r="M800" s="80"/>
      <c r="N800" s="83"/>
      <c r="O800" s="78"/>
      <c r="P800" s="84"/>
      <c r="Q800" s="85"/>
      <c r="R800" s="85"/>
      <c r="S800" s="48"/>
      <c r="T800" s="48"/>
      <c r="U800" s="48"/>
      <c r="V800" s="48"/>
      <c r="W800" s="48"/>
      <c r="X800" s="48"/>
      <c r="Y800" s="48"/>
      <c r="Z800" s="48"/>
      <c r="AA800" s="48"/>
      <c r="AB800" s="48"/>
      <c r="AC800" s="48"/>
      <c r="AD800" s="48"/>
      <c r="AE800" s="48"/>
      <c r="AF800" s="48"/>
      <c r="AG800" s="48"/>
      <c r="AH800" s="48"/>
      <c r="AI800" s="48"/>
    </row>
    <row r="801" ht="11.25" customHeight="1">
      <c r="A801" s="79"/>
      <c r="B801" s="79"/>
      <c r="C801" s="80"/>
      <c r="D801" s="81"/>
      <c r="E801" s="80"/>
      <c r="F801" s="80"/>
      <c r="G801" s="80"/>
      <c r="H801" s="80"/>
      <c r="I801" s="82"/>
      <c r="J801" s="80"/>
      <c r="K801" s="80"/>
      <c r="L801" s="81"/>
      <c r="M801" s="80"/>
      <c r="N801" s="83"/>
      <c r="O801" s="78"/>
      <c r="P801" s="84"/>
      <c r="Q801" s="85"/>
      <c r="R801" s="85"/>
      <c r="S801" s="48"/>
      <c r="T801" s="48"/>
      <c r="U801" s="48"/>
      <c r="V801" s="48"/>
      <c r="W801" s="48"/>
      <c r="X801" s="48"/>
      <c r="Y801" s="48"/>
      <c r="Z801" s="48"/>
      <c r="AA801" s="48"/>
      <c r="AB801" s="48"/>
      <c r="AC801" s="48"/>
      <c r="AD801" s="48"/>
      <c r="AE801" s="48"/>
      <c r="AF801" s="48"/>
      <c r="AG801" s="48"/>
      <c r="AH801" s="48"/>
      <c r="AI801" s="48"/>
    </row>
    <row r="802" ht="11.25" customHeight="1">
      <c r="A802" s="79"/>
      <c r="B802" s="79"/>
      <c r="C802" s="80"/>
      <c r="D802" s="81"/>
      <c r="E802" s="80"/>
      <c r="F802" s="80"/>
      <c r="G802" s="80"/>
      <c r="H802" s="80"/>
      <c r="I802" s="82"/>
      <c r="J802" s="80"/>
      <c r="K802" s="80"/>
      <c r="L802" s="81"/>
      <c r="M802" s="80"/>
      <c r="N802" s="83"/>
      <c r="O802" s="78"/>
      <c r="P802" s="84"/>
      <c r="Q802" s="85"/>
      <c r="R802" s="85"/>
      <c r="S802" s="48"/>
      <c r="T802" s="48"/>
      <c r="U802" s="48"/>
      <c r="V802" s="48"/>
      <c r="W802" s="48"/>
      <c r="X802" s="48"/>
      <c r="Y802" s="48"/>
      <c r="Z802" s="48"/>
      <c r="AA802" s="48"/>
      <c r="AB802" s="48"/>
      <c r="AC802" s="48"/>
      <c r="AD802" s="48"/>
      <c r="AE802" s="48"/>
      <c r="AF802" s="48"/>
      <c r="AG802" s="48"/>
      <c r="AH802" s="48"/>
      <c r="AI802" s="48"/>
    </row>
    <row r="803" ht="11.25" customHeight="1">
      <c r="A803" s="79"/>
      <c r="B803" s="79"/>
      <c r="C803" s="80"/>
      <c r="D803" s="81"/>
      <c r="E803" s="80"/>
      <c r="F803" s="80"/>
      <c r="G803" s="80"/>
      <c r="H803" s="80"/>
      <c r="I803" s="82"/>
      <c r="J803" s="80"/>
      <c r="K803" s="80"/>
      <c r="L803" s="81"/>
      <c r="M803" s="80"/>
      <c r="N803" s="83"/>
      <c r="O803" s="78"/>
      <c r="P803" s="84"/>
      <c r="Q803" s="85"/>
      <c r="R803" s="85"/>
      <c r="S803" s="48"/>
      <c r="T803" s="48"/>
      <c r="U803" s="48"/>
      <c r="V803" s="48"/>
      <c r="W803" s="48"/>
      <c r="X803" s="48"/>
      <c r="Y803" s="48"/>
      <c r="Z803" s="48"/>
      <c r="AA803" s="48"/>
      <c r="AB803" s="48"/>
      <c r="AC803" s="48"/>
      <c r="AD803" s="48"/>
      <c r="AE803" s="48"/>
      <c r="AF803" s="48"/>
      <c r="AG803" s="48"/>
      <c r="AH803" s="48"/>
      <c r="AI803" s="48"/>
    </row>
    <row r="804" ht="11.25" customHeight="1">
      <c r="A804" s="79"/>
      <c r="B804" s="79"/>
      <c r="C804" s="80"/>
      <c r="D804" s="81"/>
      <c r="E804" s="80"/>
      <c r="F804" s="80"/>
      <c r="G804" s="80"/>
      <c r="H804" s="80"/>
      <c r="I804" s="82"/>
      <c r="J804" s="80"/>
      <c r="K804" s="80"/>
      <c r="L804" s="81"/>
      <c r="M804" s="80"/>
      <c r="N804" s="83"/>
      <c r="O804" s="78"/>
      <c r="P804" s="84"/>
      <c r="Q804" s="85"/>
      <c r="R804" s="85"/>
      <c r="S804" s="48"/>
      <c r="T804" s="48"/>
      <c r="U804" s="48"/>
      <c r="V804" s="48"/>
      <c r="W804" s="48"/>
      <c r="X804" s="48"/>
      <c r="Y804" s="48"/>
      <c r="Z804" s="48"/>
      <c r="AA804" s="48"/>
      <c r="AB804" s="48"/>
      <c r="AC804" s="48"/>
      <c r="AD804" s="48"/>
      <c r="AE804" s="48"/>
      <c r="AF804" s="48"/>
      <c r="AG804" s="48"/>
      <c r="AH804" s="48"/>
      <c r="AI804" s="48"/>
    </row>
    <row r="805" ht="11.25" customHeight="1">
      <c r="A805" s="79"/>
      <c r="B805" s="79"/>
      <c r="C805" s="80"/>
      <c r="D805" s="81"/>
      <c r="E805" s="80"/>
      <c r="F805" s="80"/>
      <c r="G805" s="80"/>
      <c r="H805" s="80"/>
      <c r="I805" s="82"/>
      <c r="J805" s="80"/>
      <c r="K805" s="80"/>
      <c r="L805" s="81"/>
      <c r="M805" s="80"/>
      <c r="N805" s="83"/>
      <c r="O805" s="78"/>
      <c r="P805" s="84"/>
      <c r="Q805" s="85"/>
      <c r="R805" s="85"/>
      <c r="S805" s="48"/>
      <c r="T805" s="48"/>
      <c r="U805" s="48"/>
      <c r="V805" s="48"/>
      <c r="W805" s="48"/>
      <c r="X805" s="48"/>
      <c r="Y805" s="48"/>
      <c r="Z805" s="48"/>
      <c r="AA805" s="48"/>
      <c r="AB805" s="48"/>
      <c r="AC805" s="48"/>
      <c r="AD805" s="48"/>
      <c r="AE805" s="48"/>
      <c r="AF805" s="48"/>
      <c r="AG805" s="48"/>
      <c r="AH805" s="48"/>
      <c r="AI805" s="48"/>
    </row>
    <row r="806" ht="11.25" customHeight="1">
      <c r="A806" s="79"/>
      <c r="B806" s="79"/>
      <c r="C806" s="80"/>
      <c r="D806" s="81"/>
      <c r="E806" s="80"/>
      <c r="F806" s="80"/>
      <c r="G806" s="80"/>
      <c r="H806" s="80"/>
      <c r="I806" s="82"/>
      <c r="J806" s="80"/>
      <c r="K806" s="80"/>
      <c r="L806" s="81"/>
      <c r="M806" s="80"/>
      <c r="N806" s="83"/>
      <c r="O806" s="78"/>
      <c r="P806" s="84"/>
      <c r="Q806" s="85"/>
      <c r="R806" s="85"/>
      <c r="S806" s="48"/>
      <c r="T806" s="48"/>
      <c r="U806" s="48"/>
      <c r="V806" s="48"/>
      <c r="W806" s="48"/>
      <c r="X806" s="48"/>
      <c r="Y806" s="48"/>
      <c r="Z806" s="48"/>
      <c r="AA806" s="48"/>
      <c r="AB806" s="48"/>
      <c r="AC806" s="48"/>
      <c r="AD806" s="48"/>
      <c r="AE806" s="48"/>
      <c r="AF806" s="48"/>
      <c r="AG806" s="48"/>
      <c r="AH806" s="48"/>
      <c r="AI806" s="48"/>
    </row>
    <row r="807" ht="11.25" customHeight="1">
      <c r="A807" s="79"/>
      <c r="B807" s="79"/>
      <c r="C807" s="80"/>
      <c r="D807" s="81"/>
      <c r="E807" s="80"/>
      <c r="F807" s="80"/>
      <c r="G807" s="80"/>
      <c r="H807" s="80"/>
      <c r="I807" s="82"/>
      <c r="J807" s="80"/>
      <c r="K807" s="80"/>
      <c r="L807" s="81"/>
      <c r="M807" s="80"/>
      <c r="N807" s="83"/>
      <c r="O807" s="78"/>
      <c r="P807" s="84"/>
      <c r="Q807" s="85"/>
      <c r="R807" s="85"/>
      <c r="S807" s="48"/>
      <c r="T807" s="48"/>
      <c r="U807" s="48"/>
      <c r="V807" s="48"/>
      <c r="W807" s="48"/>
      <c r="X807" s="48"/>
      <c r="Y807" s="48"/>
      <c r="Z807" s="48"/>
      <c r="AA807" s="48"/>
      <c r="AB807" s="48"/>
      <c r="AC807" s="48"/>
      <c r="AD807" s="48"/>
      <c r="AE807" s="48"/>
      <c r="AF807" s="48"/>
      <c r="AG807" s="48"/>
      <c r="AH807" s="48"/>
      <c r="AI807" s="48"/>
    </row>
    <row r="808" ht="11.25" customHeight="1">
      <c r="A808" s="79"/>
      <c r="B808" s="79"/>
      <c r="C808" s="80"/>
      <c r="D808" s="81"/>
      <c r="E808" s="80"/>
      <c r="F808" s="80"/>
      <c r="G808" s="80"/>
      <c r="H808" s="80"/>
      <c r="I808" s="82"/>
      <c r="J808" s="80"/>
      <c r="K808" s="80"/>
      <c r="L808" s="81"/>
      <c r="M808" s="80"/>
      <c r="N808" s="83"/>
      <c r="O808" s="78"/>
      <c r="P808" s="84"/>
      <c r="Q808" s="85"/>
      <c r="R808" s="85"/>
      <c r="S808" s="48"/>
      <c r="T808" s="48"/>
      <c r="U808" s="48"/>
      <c r="V808" s="48"/>
      <c r="W808" s="48"/>
      <c r="X808" s="48"/>
      <c r="Y808" s="48"/>
      <c r="Z808" s="48"/>
      <c r="AA808" s="48"/>
      <c r="AB808" s="48"/>
      <c r="AC808" s="48"/>
      <c r="AD808" s="48"/>
      <c r="AE808" s="48"/>
      <c r="AF808" s="48"/>
      <c r="AG808" s="48"/>
      <c r="AH808" s="48"/>
      <c r="AI808" s="48"/>
    </row>
    <row r="809" ht="11.25" customHeight="1">
      <c r="A809" s="79"/>
      <c r="B809" s="79"/>
      <c r="C809" s="80"/>
      <c r="D809" s="81"/>
      <c r="E809" s="80"/>
      <c r="F809" s="80"/>
      <c r="G809" s="80"/>
      <c r="H809" s="80"/>
      <c r="I809" s="82"/>
      <c r="J809" s="80"/>
      <c r="K809" s="80"/>
      <c r="L809" s="81"/>
      <c r="M809" s="80"/>
      <c r="N809" s="83"/>
      <c r="O809" s="78"/>
      <c r="P809" s="84"/>
      <c r="Q809" s="85"/>
      <c r="R809" s="85"/>
      <c r="S809" s="48"/>
      <c r="T809" s="48"/>
      <c r="U809" s="48"/>
      <c r="V809" s="48"/>
      <c r="W809" s="48"/>
      <c r="X809" s="48"/>
      <c r="Y809" s="48"/>
      <c r="Z809" s="48"/>
      <c r="AA809" s="48"/>
      <c r="AB809" s="48"/>
      <c r="AC809" s="48"/>
      <c r="AD809" s="48"/>
      <c r="AE809" s="48"/>
      <c r="AF809" s="48"/>
      <c r="AG809" s="48"/>
      <c r="AH809" s="48"/>
      <c r="AI809" s="48"/>
    </row>
    <row r="810" ht="11.25" customHeight="1">
      <c r="A810" s="79"/>
      <c r="B810" s="79"/>
      <c r="C810" s="80"/>
      <c r="D810" s="81"/>
      <c r="E810" s="80"/>
      <c r="F810" s="80"/>
      <c r="G810" s="80"/>
      <c r="H810" s="80"/>
      <c r="I810" s="82"/>
      <c r="J810" s="80"/>
      <c r="K810" s="80"/>
      <c r="L810" s="81"/>
      <c r="M810" s="80"/>
      <c r="N810" s="83"/>
      <c r="O810" s="78"/>
      <c r="P810" s="84"/>
      <c r="Q810" s="85"/>
      <c r="R810" s="85"/>
      <c r="S810" s="48"/>
      <c r="T810" s="48"/>
      <c r="U810" s="48"/>
      <c r="V810" s="48"/>
      <c r="W810" s="48"/>
      <c r="X810" s="48"/>
      <c r="Y810" s="48"/>
      <c r="Z810" s="48"/>
      <c r="AA810" s="48"/>
      <c r="AB810" s="48"/>
      <c r="AC810" s="48"/>
      <c r="AD810" s="48"/>
      <c r="AE810" s="48"/>
      <c r="AF810" s="48"/>
      <c r="AG810" s="48"/>
      <c r="AH810" s="48"/>
      <c r="AI810" s="48"/>
    </row>
    <row r="811" ht="11.25" customHeight="1">
      <c r="A811" s="79"/>
      <c r="B811" s="79"/>
      <c r="C811" s="80"/>
      <c r="D811" s="81"/>
      <c r="E811" s="80"/>
      <c r="F811" s="80"/>
      <c r="G811" s="80"/>
      <c r="H811" s="80"/>
      <c r="I811" s="82"/>
      <c r="J811" s="80"/>
      <c r="K811" s="80"/>
      <c r="L811" s="81"/>
      <c r="M811" s="80"/>
      <c r="N811" s="83"/>
      <c r="O811" s="78"/>
      <c r="P811" s="84"/>
      <c r="Q811" s="85"/>
      <c r="R811" s="85"/>
      <c r="S811" s="48"/>
      <c r="T811" s="48"/>
      <c r="U811" s="48"/>
      <c r="V811" s="48"/>
      <c r="W811" s="48"/>
      <c r="X811" s="48"/>
      <c r="Y811" s="48"/>
      <c r="Z811" s="48"/>
      <c r="AA811" s="48"/>
      <c r="AB811" s="48"/>
      <c r="AC811" s="48"/>
      <c r="AD811" s="48"/>
      <c r="AE811" s="48"/>
      <c r="AF811" s="48"/>
      <c r="AG811" s="48"/>
      <c r="AH811" s="48"/>
      <c r="AI811" s="48"/>
    </row>
    <row r="812" ht="11.25" customHeight="1">
      <c r="A812" s="79"/>
      <c r="B812" s="79"/>
      <c r="C812" s="80"/>
      <c r="D812" s="81"/>
      <c r="E812" s="80"/>
      <c r="F812" s="80"/>
      <c r="G812" s="80"/>
      <c r="H812" s="80"/>
      <c r="I812" s="82"/>
      <c r="J812" s="80"/>
      <c r="K812" s="80"/>
      <c r="L812" s="81"/>
      <c r="M812" s="80"/>
      <c r="N812" s="83"/>
      <c r="O812" s="78"/>
      <c r="P812" s="84"/>
      <c r="Q812" s="85"/>
      <c r="R812" s="85"/>
      <c r="S812" s="48"/>
      <c r="T812" s="48"/>
      <c r="U812" s="48"/>
      <c r="V812" s="48"/>
      <c r="W812" s="48"/>
      <c r="X812" s="48"/>
      <c r="Y812" s="48"/>
      <c r="Z812" s="48"/>
      <c r="AA812" s="48"/>
      <c r="AB812" s="48"/>
      <c r="AC812" s="48"/>
      <c r="AD812" s="48"/>
      <c r="AE812" s="48"/>
      <c r="AF812" s="48"/>
      <c r="AG812" s="48"/>
      <c r="AH812" s="48"/>
      <c r="AI812" s="48"/>
    </row>
    <row r="813" ht="11.25" customHeight="1">
      <c r="A813" s="79"/>
      <c r="B813" s="79"/>
      <c r="C813" s="80"/>
      <c r="D813" s="81"/>
      <c r="E813" s="80"/>
      <c r="F813" s="80"/>
      <c r="G813" s="80"/>
      <c r="H813" s="80"/>
      <c r="I813" s="82"/>
      <c r="J813" s="80"/>
      <c r="K813" s="80"/>
      <c r="L813" s="81"/>
      <c r="M813" s="80"/>
      <c r="N813" s="83"/>
      <c r="O813" s="78"/>
      <c r="P813" s="84"/>
      <c r="Q813" s="85"/>
      <c r="R813" s="85"/>
      <c r="S813" s="48"/>
      <c r="T813" s="48"/>
      <c r="U813" s="48"/>
      <c r="V813" s="48"/>
      <c r="W813" s="48"/>
      <c r="X813" s="48"/>
      <c r="Y813" s="48"/>
      <c r="Z813" s="48"/>
      <c r="AA813" s="48"/>
      <c r="AB813" s="48"/>
      <c r="AC813" s="48"/>
      <c r="AD813" s="48"/>
      <c r="AE813" s="48"/>
      <c r="AF813" s="48"/>
      <c r="AG813" s="48"/>
      <c r="AH813" s="48"/>
      <c r="AI813" s="48"/>
    </row>
    <row r="814" ht="11.25" customHeight="1">
      <c r="A814" s="79"/>
      <c r="B814" s="79"/>
      <c r="C814" s="80"/>
      <c r="D814" s="81"/>
      <c r="E814" s="80"/>
      <c r="F814" s="80"/>
      <c r="G814" s="80"/>
      <c r="H814" s="80"/>
      <c r="I814" s="82"/>
      <c r="J814" s="80"/>
      <c r="K814" s="80"/>
      <c r="L814" s="81"/>
      <c r="M814" s="80"/>
      <c r="N814" s="83"/>
      <c r="O814" s="78"/>
      <c r="P814" s="84"/>
      <c r="Q814" s="85"/>
      <c r="R814" s="85"/>
      <c r="S814" s="48"/>
      <c r="T814" s="48"/>
      <c r="U814" s="48"/>
      <c r="V814" s="48"/>
      <c r="W814" s="48"/>
      <c r="X814" s="48"/>
      <c r="Y814" s="48"/>
      <c r="Z814" s="48"/>
      <c r="AA814" s="48"/>
      <c r="AB814" s="48"/>
      <c r="AC814" s="48"/>
      <c r="AD814" s="48"/>
      <c r="AE814" s="48"/>
      <c r="AF814" s="48"/>
      <c r="AG814" s="48"/>
      <c r="AH814" s="48"/>
      <c r="AI814" s="48"/>
    </row>
    <row r="815" ht="11.25" customHeight="1">
      <c r="A815" s="79"/>
      <c r="B815" s="79"/>
      <c r="C815" s="80"/>
      <c r="D815" s="81"/>
      <c r="E815" s="80"/>
      <c r="F815" s="80"/>
      <c r="G815" s="80"/>
      <c r="H815" s="80"/>
      <c r="I815" s="82"/>
      <c r="J815" s="80"/>
      <c r="K815" s="80"/>
      <c r="L815" s="81"/>
      <c r="M815" s="80"/>
      <c r="N815" s="83"/>
      <c r="O815" s="78"/>
      <c r="P815" s="84"/>
      <c r="Q815" s="85"/>
      <c r="R815" s="85"/>
      <c r="S815" s="48"/>
      <c r="T815" s="48"/>
      <c r="U815" s="48"/>
      <c r="V815" s="48"/>
      <c r="W815" s="48"/>
      <c r="X815" s="48"/>
      <c r="Y815" s="48"/>
      <c r="Z815" s="48"/>
      <c r="AA815" s="48"/>
      <c r="AB815" s="48"/>
      <c r="AC815" s="48"/>
      <c r="AD815" s="48"/>
      <c r="AE815" s="48"/>
      <c r="AF815" s="48"/>
      <c r="AG815" s="48"/>
      <c r="AH815" s="48"/>
      <c r="AI815" s="48"/>
    </row>
    <row r="816" ht="11.25" customHeight="1">
      <c r="A816" s="79"/>
      <c r="B816" s="79"/>
      <c r="C816" s="80"/>
      <c r="D816" s="81"/>
      <c r="E816" s="80"/>
      <c r="F816" s="80"/>
      <c r="G816" s="80"/>
      <c r="H816" s="80"/>
      <c r="I816" s="82"/>
      <c r="J816" s="80"/>
      <c r="K816" s="80"/>
      <c r="L816" s="81"/>
      <c r="M816" s="80"/>
      <c r="N816" s="83"/>
      <c r="O816" s="78"/>
      <c r="P816" s="84"/>
      <c r="Q816" s="85"/>
      <c r="R816" s="85"/>
      <c r="S816" s="48"/>
      <c r="T816" s="48"/>
      <c r="U816" s="48"/>
      <c r="V816" s="48"/>
      <c r="W816" s="48"/>
      <c r="X816" s="48"/>
      <c r="Y816" s="48"/>
      <c r="Z816" s="48"/>
      <c r="AA816" s="48"/>
      <c r="AB816" s="48"/>
      <c r="AC816" s="48"/>
      <c r="AD816" s="48"/>
      <c r="AE816" s="48"/>
      <c r="AF816" s="48"/>
      <c r="AG816" s="48"/>
      <c r="AH816" s="48"/>
      <c r="AI816" s="48"/>
    </row>
    <row r="817" ht="11.25" customHeight="1">
      <c r="A817" s="79"/>
      <c r="B817" s="79"/>
      <c r="C817" s="80"/>
      <c r="D817" s="81"/>
      <c r="E817" s="80"/>
      <c r="F817" s="80"/>
      <c r="G817" s="80"/>
      <c r="H817" s="80"/>
      <c r="I817" s="82"/>
      <c r="J817" s="80"/>
      <c r="K817" s="80"/>
      <c r="L817" s="81"/>
      <c r="M817" s="80"/>
      <c r="N817" s="83"/>
      <c r="O817" s="78"/>
      <c r="P817" s="84"/>
      <c r="Q817" s="85"/>
      <c r="R817" s="85"/>
      <c r="S817" s="48"/>
      <c r="T817" s="48"/>
      <c r="U817" s="48"/>
      <c r="V817" s="48"/>
      <c r="W817" s="48"/>
      <c r="X817" s="48"/>
      <c r="Y817" s="48"/>
      <c r="Z817" s="48"/>
      <c r="AA817" s="48"/>
      <c r="AB817" s="48"/>
      <c r="AC817" s="48"/>
      <c r="AD817" s="48"/>
      <c r="AE817" s="48"/>
      <c r="AF817" s="48"/>
      <c r="AG817" s="48"/>
      <c r="AH817" s="48"/>
      <c r="AI817" s="48"/>
    </row>
    <row r="818" ht="11.25" customHeight="1">
      <c r="A818" s="79"/>
      <c r="B818" s="79"/>
      <c r="C818" s="80"/>
      <c r="D818" s="81"/>
      <c r="E818" s="80"/>
      <c r="F818" s="80"/>
      <c r="G818" s="80"/>
      <c r="H818" s="80"/>
      <c r="I818" s="82"/>
      <c r="J818" s="80"/>
      <c r="K818" s="80"/>
      <c r="L818" s="81"/>
      <c r="M818" s="80"/>
      <c r="N818" s="83"/>
      <c r="O818" s="78"/>
      <c r="P818" s="84"/>
      <c r="Q818" s="85"/>
      <c r="R818" s="85"/>
      <c r="S818" s="48"/>
      <c r="T818" s="48"/>
      <c r="U818" s="48"/>
      <c r="V818" s="48"/>
      <c r="W818" s="48"/>
      <c r="X818" s="48"/>
      <c r="Y818" s="48"/>
      <c r="Z818" s="48"/>
      <c r="AA818" s="48"/>
      <c r="AB818" s="48"/>
      <c r="AC818" s="48"/>
      <c r="AD818" s="48"/>
      <c r="AE818" s="48"/>
      <c r="AF818" s="48"/>
      <c r="AG818" s="48"/>
      <c r="AH818" s="48"/>
      <c r="AI818" s="48"/>
    </row>
    <row r="819" ht="11.25" customHeight="1">
      <c r="A819" s="79"/>
      <c r="B819" s="79"/>
      <c r="C819" s="80"/>
      <c r="D819" s="81"/>
      <c r="E819" s="80"/>
      <c r="F819" s="80"/>
      <c r="G819" s="80"/>
      <c r="H819" s="80"/>
      <c r="I819" s="82"/>
      <c r="J819" s="80"/>
      <c r="K819" s="80"/>
      <c r="L819" s="81"/>
      <c r="M819" s="80"/>
      <c r="N819" s="83"/>
      <c r="O819" s="78"/>
      <c r="P819" s="84"/>
      <c r="Q819" s="85"/>
      <c r="R819" s="85"/>
      <c r="S819" s="48"/>
      <c r="T819" s="48"/>
      <c r="U819" s="48"/>
      <c r="V819" s="48"/>
      <c r="W819" s="48"/>
      <c r="X819" s="48"/>
      <c r="Y819" s="48"/>
      <c r="Z819" s="48"/>
      <c r="AA819" s="48"/>
      <c r="AB819" s="48"/>
      <c r="AC819" s="48"/>
      <c r="AD819" s="48"/>
      <c r="AE819" s="48"/>
      <c r="AF819" s="48"/>
      <c r="AG819" s="48"/>
      <c r="AH819" s="48"/>
      <c r="AI819" s="48"/>
    </row>
    <row r="820" ht="11.25" customHeight="1">
      <c r="A820" s="79"/>
      <c r="B820" s="79"/>
      <c r="C820" s="80"/>
      <c r="D820" s="81"/>
      <c r="E820" s="80"/>
      <c r="F820" s="80"/>
      <c r="G820" s="80"/>
      <c r="H820" s="80"/>
      <c r="I820" s="82"/>
      <c r="J820" s="80"/>
      <c r="K820" s="80"/>
      <c r="L820" s="81"/>
      <c r="M820" s="80"/>
      <c r="N820" s="83"/>
      <c r="O820" s="78"/>
      <c r="P820" s="84"/>
      <c r="Q820" s="85"/>
      <c r="R820" s="85"/>
      <c r="S820" s="48"/>
      <c r="T820" s="48"/>
      <c r="U820" s="48"/>
      <c r="V820" s="48"/>
      <c r="W820" s="48"/>
      <c r="X820" s="48"/>
      <c r="Y820" s="48"/>
      <c r="Z820" s="48"/>
      <c r="AA820" s="48"/>
      <c r="AB820" s="48"/>
      <c r="AC820" s="48"/>
      <c r="AD820" s="48"/>
      <c r="AE820" s="48"/>
      <c r="AF820" s="48"/>
      <c r="AG820" s="48"/>
      <c r="AH820" s="48"/>
      <c r="AI820" s="48"/>
    </row>
    <row r="821" ht="11.25" customHeight="1">
      <c r="A821" s="79"/>
      <c r="B821" s="79"/>
      <c r="C821" s="80"/>
      <c r="D821" s="81"/>
      <c r="E821" s="80"/>
      <c r="F821" s="80"/>
      <c r="G821" s="80"/>
      <c r="H821" s="80"/>
      <c r="I821" s="82"/>
      <c r="J821" s="80"/>
      <c r="K821" s="80"/>
      <c r="L821" s="81"/>
      <c r="M821" s="80"/>
      <c r="N821" s="83"/>
      <c r="O821" s="78"/>
      <c r="P821" s="84"/>
      <c r="Q821" s="85"/>
      <c r="R821" s="85"/>
      <c r="S821" s="48"/>
      <c r="T821" s="48"/>
      <c r="U821" s="48"/>
      <c r="V821" s="48"/>
      <c r="W821" s="48"/>
      <c r="X821" s="48"/>
      <c r="Y821" s="48"/>
      <c r="Z821" s="48"/>
      <c r="AA821" s="48"/>
      <c r="AB821" s="48"/>
      <c r="AC821" s="48"/>
      <c r="AD821" s="48"/>
      <c r="AE821" s="48"/>
      <c r="AF821" s="48"/>
      <c r="AG821" s="48"/>
      <c r="AH821" s="48"/>
      <c r="AI821" s="48"/>
    </row>
    <row r="822" ht="11.25" customHeight="1">
      <c r="A822" s="79"/>
      <c r="B822" s="79"/>
      <c r="C822" s="80"/>
      <c r="D822" s="81"/>
      <c r="E822" s="80"/>
      <c r="F822" s="80"/>
      <c r="G822" s="80"/>
      <c r="H822" s="80"/>
      <c r="I822" s="82"/>
      <c r="J822" s="80"/>
      <c r="K822" s="80"/>
      <c r="L822" s="81"/>
      <c r="M822" s="80"/>
      <c r="N822" s="83"/>
      <c r="O822" s="78"/>
      <c r="P822" s="84"/>
      <c r="Q822" s="85"/>
      <c r="R822" s="85"/>
      <c r="S822" s="48"/>
      <c r="T822" s="48"/>
      <c r="U822" s="48"/>
      <c r="V822" s="48"/>
      <c r="W822" s="48"/>
      <c r="X822" s="48"/>
      <c r="Y822" s="48"/>
      <c r="Z822" s="48"/>
      <c r="AA822" s="48"/>
      <c r="AB822" s="48"/>
      <c r="AC822" s="48"/>
      <c r="AD822" s="48"/>
      <c r="AE822" s="48"/>
      <c r="AF822" s="48"/>
      <c r="AG822" s="48"/>
      <c r="AH822" s="48"/>
      <c r="AI822" s="48"/>
    </row>
    <row r="823" ht="11.25" customHeight="1">
      <c r="A823" s="79"/>
      <c r="B823" s="79"/>
      <c r="C823" s="80"/>
      <c r="D823" s="81"/>
      <c r="E823" s="80"/>
      <c r="F823" s="80"/>
      <c r="G823" s="80"/>
      <c r="H823" s="80"/>
      <c r="I823" s="82"/>
      <c r="J823" s="80"/>
      <c r="K823" s="80"/>
      <c r="L823" s="81"/>
      <c r="M823" s="80"/>
      <c r="N823" s="83"/>
      <c r="O823" s="78"/>
      <c r="P823" s="84"/>
      <c r="Q823" s="85"/>
      <c r="R823" s="85"/>
      <c r="S823" s="48"/>
      <c r="T823" s="48"/>
      <c r="U823" s="48"/>
      <c r="V823" s="48"/>
      <c r="W823" s="48"/>
      <c r="X823" s="48"/>
      <c r="Y823" s="48"/>
      <c r="Z823" s="48"/>
      <c r="AA823" s="48"/>
      <c r="AB823" s="48"/>
      <c r="AC823" s="48"/>
      <c r="AD823" s="48"/>
      <c r="AE823" s="48"/>
      <c r="AF823" s="48"/>
      <c r="AG823" s="48"/>
      <c r="AH823" s="48"/>
      <c r="AI823" s="48"/>
    </row>
    <row r="824" ht="11.25" customHeight="1">
      <c r="A824" s="79"/>
      <c r="B824" s="79"/>
      <c r="C824" s="80"/>
      <c r="D824" s="81"/>
      <c r="E824" s="80"/>
      <c r="F824" s="80"/>
      <c r="G824" s="80"/>
      <c r="H824" s="80"/>
      <c r="I824" s="82"/>
      <c r="J824" s="80"/>
      <c r="K824" s="80"/>
      <c r="L824" s="81"/>
      <c r="M824" s="80"/>
      <c r="N824" s="83"/>
      <c r="O824" s="78"/>
      <c r="P824" s="84"/>
      <c r="Q824" s="85"/>
      <c r="R824" s="85"/>
      <c r="S824" s="48"/>
      <c r="T824" s="48"/>
      <c r="U824" s="48"/>
      <c r="V824" s="48"/>
      <c r="W824" s="48"/>
      <c r="X824" s="48"/>
      <c r="Y824" s="48"/>
      <c r="Z824" s="48"/>
      <c r="AA824" s="48"/>
      <c r="AB824" s="48"/>
      <c r="AC824" s="48"/>
      <c r="AD824" s="48"/>
      <c r="AE824" s="48"/>
      <c r="AF824" s="48"/>
      <c r="AG824" s="48"/>
      <c r="AH824" s="48"/>
      <c r="AI824" s="48"/>
    </row>
    <row r="825" ht="11.25" customHeight="1">
      <c r="A825" s="79"/>
      <c r="B825" s="79"/>
      <c r="C825" s="80"/>
      <c r="D825" s="81"/>
      <c r="E825" s="80"/>
      <c r="F825" s="80"/>
      <c r="G825" s="80"/>
      <c r="H825" s="80"/>
      <c r="I825" s="82"/>
      <c r="J825" s="80"/>
      <c r="K825" s="80"/>
      <c r="L825" s="81"/>
      <c r="M825" s="80"/>
      <c r="N825" s="83"/>
      <c r="O825" s="78"/>
      <c r="P825" s="84"/>
      <c r="Q825" s="85"/>
      <c r="R825" s="85"/>
      <c r="S825" s="48"/>
      <c r="T825" s="48"/>
      <c r="U825" s="48"/>
      <c r="V825" s="48"/>
      <c r="W825" s="48"/>
      <c r="X825" s="48"/>
      <c r="Y825" s="48"/>
      <c r="Z825" s="48"/>
      <c r="AA825" s="48"/>
      <c r="AB825" s="48"/>
      <c r="AC825" s="48"/>
      <c r="AD825" s="48"/>
      <c r="AE825" s="48"/>
      <c r="AF825" s="48"/>
      <c r="AG825" s="48"/>
      <c r="AH825" s="48"/>
      <c r="AI825" s="48"/>
    </row>
    <row r="826" ht="11.25" customHeight="1">
      <c r="A826" s="79"/>
      <c r="B826" s="79"/>
      <c r="C826" s="80"/>
      <c r="D826" s="81"/>
      <c r="E826" s="80"/>
      <c r="F826" s="80"/>
      <c r="G826" s="80"/>
      <c r="H826" s="80"/>
      <c r="I826" s="82"/>
      <c r="J826" s="80"/>
      <c r="K826" s="80"/>
      <c r="L826" s="81"/>
      <c r="M826" s="80"/>
      <c r="N826" s="83"/>
      <c r="O826" s="78"/>
      <c r="P826" s="84"/>
      <c r="Q826" s="85"/>
      <c r="R826" s="85"/>
      <c r="S826" s="48"/>
      <c r="T826" s="48"/>
      <c r="U826" s="48"/>
      <c r="V826" s="48"/>
      <c r="W826" s="48"/>
      <c r="X826" s="48"/>
      <c r="Y826" s="48"/>
      <c r="Z826" s="48"/>
      <c r="AA826" s="48"/>
      <c r="AB826" s="48"/>
      <c r="AC826" s="48"/>
      <c r="AD826" s="48"/>
      <c r="AE826" s="48"/>
      <c r="AF826" s="48"/>
      <c r="AG826" s="48"/>
      <c r="AH826" s="48"/>
      <c r="AI826" s="48"/>
    </row>
    <row r="827" ht="11.25" customHeight="1">
      <c r="A827" s="79"/>
      <c r="B827" s="79"/>
      <c r="C827" s="80"/>
      <c r="D827" s="81"/>
      <c r="E827" s="80"/>
      <c r="F827" s="80"/>
      <c r="G827" s="80"/>
      <c r="H827" s="80"/>
      <c r="I827" s="82"/>
      <c r="J827" s="80"/>
      <c r="K827" s="80"/>
      <c r="L827" s="81"/>
      <c r="M827" s="80"/>
      <c r="N827" s="83"/>
      <c r="O827" s="78"/>
      <c r="P827" s="84"/>
      <c r="Q827" s="85"/>
      <c r="R827" s="85"/>
      <c r="S827" s="48"/>
      <c r="T827" s="48"/>
      <c r="U827" s="48"/>
      <c r="V827" s="48"/>
      <c r="W827" s="48"/>
      <c r="X827" s="48"/>
      <c r="Y827" s="48"/>
      <c r="Z827" s="48"/>
      <c r="AA827" s="48"/>
      <c r="AB827" s="48"/>
      <c r="AC827" s="48"/>
      <c r="AD827" s="48"/>
      <c r="AE827" s="48"/>
      <c r="AF827" s="48"/>
      <c r="AG827" s="48"/>
      <c r="AH827" s="48"/>
      <c r="AI827" s="48"/>
    </row>
    <row r="828" ht="11.25" customHeight="1">
      <c r="A828" s="79"/>
      <c r="B828" s="79"/>
      <c r="C828" s="80"/>
      <c r="D828" s="81"/>
      <c r="E828" s="80"/>
      <c r="F828" s="80"/>
      <c r="G828" s="80"/>
      <c r="H828" s="80"/>
      <c r="I828" s="82"/>
      <c r="J828" s="80"/>
      <c r="K828" s="80"/>
      <c r="L828" s="81"/>
      <c r="M828" s="80"/>
      <c r="N828" s="83"/>
      <c r="O828" s="78"/>
      <c r="P828" s="84"/>
      <c r="Q828" s="85"/>
      <c r="R828" s="85"/>
      <c r="S828" s="48"/>
      <c r="T828" s="48"/>
      <c r="U828" s="48"/>
      <c r="V828" s="48"/>
      <c r="W828" s="48"/>
      <c r="X828" s="48"/>
      <c r="Y828" s="48"/>
      <c r="Z828" s="48"/>
      <c r="AA828" s="48"/>
      <c r="AB828" s="48"/>
      <c r="AC828" s="48"/>
      <c r="AD828" s="48"/>
      <c r="AE828" s="48"/>
      <c r="AF828" s="48"/>
      <c r="AG828" s="48"/>
      <c r="AH828" s="48"/>
      <c r="AI828" s="48"/>
    </row>
    <row r="829" ht="11.25" customHeight="1">
      <c r="A829" s="79"/>
      <c r="B829" s="79"/>
      <c r="C829" s="80"/>
      <c r="D829" s="81"/>
      <c r="E829" s="80"/>
      <c r="F829" s="80"/>
      <c r="G829" s="80"/>
      <c r="H829" s="80"/>
      <c r="I829" s="82"/>
      <c r="J829" s="80"/>
      <c r="K829" s="80"/>
      <c r="L829" s="81"/>
      <c r="M829" s="80"/>
      <c r="N829" s="83"/>
      <c r="O829" s="78"/>
      <c r="P829" s="84"/>
      <c r="Q829" s="85"/>
      <c r="R829" s="85"/>
      <c r="S829" s="48"/>
      <c r="T829" s="48"/>
      <c r="U829" s="48"/>
      <c r="V829" s="48"/>
      <c r="W829" s="48"/>
      <c r="X829" s="48"/>
      <c r="Y829" s="48"/>
      <c r="Z829" s="48"/>
      <c r="AA829" s="48"/>
      <c r="AB829" s="48"/>
      <c r="AC829" s="48"/>
      <c r="AD829" s="48"/>
      <c r="AE829" s="48"/>
      <c r="AF829" s="48"/>
      <c r="AG829" s="48"/>
      <c r="AH829" s="48"/>
      <c r="AI829" s="48"/>
    </row>
    <row r="830" ht="11.25" customHeight="1">
      <c r="A830" s="79"/>
      <c r="B830" s="79"/>
      <c r="C830" s="80"/>
      <c r="D830" s="81"/>
      <c r="E830" s="80"/>
      <c r="F830" s="80"/>
      <c r="G830" s="80"/>
      <c r="H830" s="80"/>
      <c r="I830" s="82"/>
      <c r="J830" s="80"/>
      <c r="K830" s="80"/>
      <c r="L830" s="81"/>
      <c r="M830" s="80"/>
      <c r="N830" s="83"/>
      <c r="O830" s="78"/>
      <c r="P830" s="84"/>
      <c r="Q830" s="85"/>
      <c r="R830" s="85"/>
      <c r="S830" s="48"/>
      <c r="T830" s="48"/>
      <c r="U830" s="48"/>
      <c r="V830" s="48"/>
      <c r="W830" s="48"/>
      <c r="X830" s="48"/>
      <c r="Y830" s="48"/>
      <c r="Z830" s="48"/>
      <c r="AA830" s="48"/>
      <c r="AB830" s="48"/>
      <c r="AC830" s="48"/>
      <c r="AD830" s="48"/>
      <c r="AE830" s="48"/>
      <c r="AF830" s="48"/>
      <c r="AG830" s="48"/>
      <c r="AH830" s="48"/>
      <c r="AI830" s="48"/>
    </row>
    <row r="831" ht="11.25" customHeight="1">
      <c r="A831" s="79"/>
      <c r="B831" s="79"/>
      <c r="C831" s="80"/>
      <c r="D831" s="81"/>
      <c r="E831" s="80"/>
      <c r="F831" s="80"/>
      <c r="G831" s="80"/>
      <c r="H831" s="80"/>
      <c r="I831" s="82"/>
      <c r="J831" s="80"/>
      <c r="K831" s="80"/>
      <c r="L831" s="81"/>
      <c r="M831" s="80"/>
      <c r="N831" s="83"/>
      <c r="O831" s="78"/>
      <c r="P831" s="84"/>
      <c r="Q831" s="85"/>
      <c r="R831" s="85"/>
      <c r="S831" s="48"/>
      <c r="T831" s="48"/>
      <c r="U831" s="48"/>
      <c r="V831" s="48"/>
      <c r="W831" s="48"/>
      <c r="X831" s="48"/>
      <c r="Y831" s="48"/>
      <c r="Z831" s="48"/>
      <c r="AA831" s="48"/>
      <c r="AB831" s="48"/>
      <c r="AC831" s="48"/>
      <c r="AD831" s="48"/>
      <c r="AE831" s="48"/>
      <c r="AF831" s="48"/>
      <c r="AG831" s="48"/>
      <c r="AH831" s="48"/>
      <c r="AI831" s="48"/>
    </row>
    <row r="832" ht="11.25" customHeight="1">
      <c r="A832" s="79"/>
      <c r="B832" s="79"/>
      <c r="C832" s="80"/>
      <c r="D832" s="81"/>
      <c r="E832" s="80"/>
      <c r="F832" s="80"/>
      <c r="G832" s="80"/>
      <c r="H832" s="80"/>
      <c r="I832" s="82"/>
      <c r="J832" s="80"/>
      <c r="K832" s="80"/>
      <c r="L832" s="81"/>
      <c r="M832" s="80"/>
      <c r="N832" s="83"/>
      <c r="O832" s="78"/>
      <c r="P832" s="84"/>
      <c r="Q832" s="85"/>
      <c r="R832" s="85"/>
      <c r="S832" s="48"/>
      <c r="T832" s="48"/>
      <c r="U832" s="48"/>
      <c r="V832" s="48"/>
      <c r="W832" s="48"/>
      <c r="X832" s="48"/>
      <c r="Y832" s="48"/>
      <c r="Z832" s="48"/>
      <c r="AA832" s="48"/>
      <c r="AB832" s="48"/>
      <c r="AC832" s="48"/>
      <c r="AD832" s="48"/>
      <c r="AE832" s="48"/>
      <c r="AF832" s="48"/>
      <c r="AG832" s="48"/>
      <c r="AH832" s="48"/>
      <c r="AI832" s="48"/>
    </row>
    <row r="833" ht="11.25" customHeight="1">
      <c r="A833" s="79"/>
      <c r="B833" s="79"/>
      <c r="C833" s="80"/>
      <c r="D833" s="81"/>
      <c r="E833" s="80"/>
      <c r="F833" s="80"/>
      <c r="G833" s="80"/>
      <c r="H833" s="80"/>
      <c r="I833" s="82"/>
      <c r="J833" s="80"/>
      <c r="K833" s="80"/>
      <c r="L833" s="81"/>
      <c r="M833" s="80"/>
      <c r="N833" s="83"/>
      <c r="O833" s="78"/>
      <c r="P833" s="84"/>
      <c r="Q833" s="85"/>
      <c r="R833" s="85"/>
      <c r="S833" s="48"/>
      <c r="T833" s="48"/>
      <c r="U833" s="48"/>
      <c r="V833" s="48"/>
      <c r="W833" s="48"/>
      <c r="X833" s="48"/>
      <c r="Y833" s="48"/>
      <c r="Z833" s="48"/>
      <c r="AA833" s="48"/>
      <c r="AB833" s="48"/>
      <c r="AC833" s="48"/>
      <c r="AD833" s="48"/>
      <c r="AE833" s="48"/>
      <c r="AF833" s="48"/>
      <c r="AG833" s="48"/>
      <c r="AH833" s="48"/>
      <c r="AI833" s="48"/>
    </row>
    <row r="834" ht="11.25" customHeight="1">
      <c r="A834" s="79"/>
      <c r="B834" s="79"/>
      <c r="C834" s="80"/>
      <c r="D834" s="81"/>
      <c r="E834" s="80"/>
      <c r="F834" s="80"/>
      <c r="G834" s="80"/>
      <c r="H834" s="80"/>
      <c r="I834" s="82"/>
      <c r="J834" s="80"/>
      <c r="K834" s="80"/>
      <c r="L834" s="81"/>
      <c r="M834" s="80"/>
      <c r="N834" s="83"/>
      <c r="O834" s="78"/>
      <c r="P834" s="84"/>
      <c r="Q834" s="85"/>
      <c r="R834" s="85"/>
      <c r="S834" s="48"/>
      <c r="T834" s="48"/>
      <c r="U834" s="48"/>
      <c r="V834" s="48"/>
      <c r="W834" s="48"/>
      <c r="X834" s="48"/>
      <c r="Y834" s="48"/>
      <c r="Z834" s="48"/>
      <c r="AA834" s="48"/>
      <c r="AB834" s="48"/>
      <c r="AC834" s="48"/>
      <c r="AD834" s="48"/>
      <c r="AE834" s="48"/>
      <c r="AF834" s="48"/>
      <c r="AG834" s="48"/>
      <c r="AH834" s="48"/>
      <c r="AI834" s="48"/>
    </row>
    <row r="835" ht="11.25" customHeight="1">
      <c r="A835" s="79"/>
      <c r="B835" s="79"/>
      <c r="C835" s="80"/>
      <c r="D835" s="81"/>
      <c r="E835" s="80"/>
      <c r="F835" s="80"/>
      <c r="G835" s="80"/>
      <c r="H835" s="80"/>
      <c r="I835" s="82"/>
      <c r="J835" s="80"/>
      <c r="K835" s="80"/>
      <c r="L835" s="81"/>
      <c r="M835" s="80"/>
      <c r="N835" s="83"/>
      <c r="O835" s="78"/>
      <c r="P835" s="84"/>
      <c r="Q835" s="85"/>
      <c r="R835" s="85"/>
      <c r="S835" s="48"/>
      <c r="T835" s="48"/>
      <c r="U835" s="48"/>
      <c r="V835" s="48"/>
      <c r="W835" s="48"/>
      <c r="X835" s="48"/>
      <c r="Y835" s="48"/>
      <c r="Z835" s="48"/>
      <c r="AA835" s="48"/>
      <c r="AB835" s="48"/>
      <c r="AC835" s="48"/>
      <c r="AD835" s="48"/>
      <c r="AE835" s="48"/>
      <c r="AF835" s="48"/>
      <c r="AG835" s="48"/>
      <c r="AH835" s="48"/>
      <c r="AI835" s="48"/>
    </row>
    <row r="836" ht="11.25" customHeight="1">
      <c r="A836" s="79"/>
      <c r="B836" s="79"/>
      <c r="C836" s="80"/>
      <c r="D836" s="81"/>
      <c r="E836" s="80"/>
      <c r="F836" s="80"/>
      <c r="G836" s="80"/>
      <c r="H836" s="80"/>
      <c r="I836" s="82"/>
      <c r="J836" s="80"/>
      <c r="K836" s="80"/>
      <c r="L836" s="81"/>
      <c r="M836" s="80"/>
      <c r="N836" s="83"/>
      <c r="O836" s="78"/>
      <c r="P836" s="84"/>
      <c r="Q836" s="85"/>
      <c r="R836" s="85"/>
      <c r="S836" s="48"/>
      <c r="T836" s="48"/>
      <c r="U836" s="48"/>
      <c r="V836" s="48"/>
      <c r="W836" s="48"/>
      <c r="X836" s="48"/>
      <c r="Y836" s="48"/>
      <c r="Z836" s="48"/>
      <c r="AA836" s="48"/>
      <c r="AB836" s="48"/>
      <c r="AC836" s="48"/>
      <c r="AD836" s="48"/>
      <c r="AE836" s="48"/>
      <c r="AF836" s="48"/>
      <c r="AG836" s="48"/>
      <c r="AH836" s="48"/>
      <c r="AI836" s="48"/>
    </row>
    <row r="837" ht="11.25" customHeight="1">
      <c r="A837" s="79"/>
      <c r="B837" s="79"/>
      <c r="C837" s="80"/>
      <c r="D837" s="81"/>
      <c r="E837" s="80"/>
      <c r="F837" s="80"/>
      <c r="G837" s="80"/>
      <c r="H837" s="80"/>
      <c r="I837" s="82"/>
      <c r="J837" s="80"/>
      <c r="K837" s="80"/>
      <c r="L837" s="81"/>
      <c r="M837" s="80"/>
      <c r="N837" s="83"/>
      <c r="O837" s="78"/>
      <c r="P837" s="84"/>
      <c r="Q837" s="85"/>
      <c r="R837" s="85"/>
      <c r="S837" s="48"/>
      <c r="T837" s="48"/>
      <c r="U837" s="48"/>
      <c r="V837" s="48"/>
      <c r="W837" s="48"/>
      <c r="X837" s="48"/>
      <c r="Y837" s="48"/>
      <c r="Z837" s="48"/>
      <c r="AA837" s="48"/>
      <c r="AB837" s="48"/>
      <c r="AC837" s="48"/>
      <c r="AD837" s="48"/>
      <c r="AE837" s="48"/>
      <c r="AF837" s="48"/>
      <c r="AG837" s="48"/>
      <c r="AH837" s="48"/>
      <c r="AI837" s="48"/>
    </row>
    <row r="838" ht="11.25" customHeight="1">
      <c r="A838" s="79"/>
      <c r="B838" s="79"/>
      <c r="C838" s="80"/>
      <c r="D838" s="81"/>
      <c r="E838" s="80"/>
      <c r="F838" s="80"/>
      <c r="G838" s="80"/>
      <c r="H838" s="80"/>
      <c r="I838" s="82"/>
      <c r="J838" s="80"/>
      <c r="K838" s="80"/>
      <c r="L838" s="81"/>
      <c r="M838" s="80"/>
      <c r="N838" s="83"/>
      <c r="O838" s="78"/>
      <c r="P838" s="84"/>
      <c r="Q838" s="85"/>
      <c r="R838" s="85"/>
      <c r="S838" s="48"/>
      <c r="T838" s="48"/>
      <c r="U838" s="48"/>
      <c r="V838" s="48"/>
      <c r="W838" s="48"/>
      <c r="X838" s="48"/>
      <c r="Y838" s="48"/>
      <c r="Z838" s="48"/>
      <c r="AA838" s="48"/>
      <c r="AB838" s="48"/>
      <c r="AC838" s="48"/>
      <c r="AD838" s="48"/>
      <c r="AE838" s="48"/>
      <c r="AF838" s="48"/>
      <c r="AG838" s="48"/>
      <c r="AH838" s="48"/>
      <c r="AI838" s="48"/>
    </row>
    <row r="839" ht="11.25" customHeight="1">
      <c r="A839" s="79"/>
      <c r="B839" s="79"/>
      <c r="C839" s="80"/>
      <c r="D839" s="81"/>
      <c r="E839" s="80"/>
      <c r="F839" s="80"/>
      <c r="G839" s="80"/>
      <c r="H839" s="80"/>
      <c r="I839" s="82"/>
      <c r="J839" s="80"/>
      <c r="K839" s="80"/>
      <c r="L839" s="81"/>
      <c r="M839" s="80"/>
      <c r="N839" s="83"/>
      <c r="O839" s="78"/>
      <c r="P839" s="84"/>
      <c r="Q839" s="85"/>
      <c r="R839" s="85"/>
      <c r="S839" s="48"/>
      <c r="T839" s="48"/>
      <c r="U839" s="48"/>
      <c r="V839" s="48"/>
      <c r="W839" s="48"/>
      <c r="X839" s="48"/>
      <c r="Y839" s="48"/>
      <c r="Z839" s="48"/>
      <c r="AA839" s="48"/>
      <c r="AB839" s="48"/>
      <c r="AC839" s="48"/>
      <c r="AD839" s="48"/>
      <c r="AE839" s="48"/>
      <c r="AF839" s="48"/>
      <c r="AG839" s="48"/>
      <c r="AH839" s="48"/>
      <c r="AI839" s="48"/>
    </row>
    <row r="840" ht="11.25" customHeight="1">
      <c r="A840" s="79"/>
      <c r="B840" s="79"/>
      <c r="C840" s="80"/>
      <c r="D840" s="81"/>
      <c r="E840" s="80"/>
      <c r="F840" s="80"/>
      <c r="G840" s="80"/>
      <c r="H840" s="80"/>
      <c r="I840" s="82"/>
      <c r="J840" s="80"/>
      <c r="K840" s="80"/>
      <c r="L840" s="81"/>
      <c r="M840" s="80"/>
      <c r="N840" s="83"/>
      <c r="O840" s="78"/>
      <c r="P840" s="84"/>
      <c r="Q840" s="85"/>
      <c r="R840" s="85"/>
      <c r="S840" s="48"/>
      <c r="T840" s="48"/>
      <c r="U840" s="48"/>
      <c r="V840" s="48"/>
      <c r="W840" s="48"/>
      <c r="X840" s="48"/>
      <c r="Y840" s="48"/>
      <c r="Z840" s="48"/>
      <c r="AA840" s="48"/>
      <c r="AB840" s="48"/>
      <c r="AC840" s="48"/>
      <c r="AD840" s="48"/>
      <c r="AE840" s="48"/>
      <c r="AF840" s="48"/>
      <c r="AG840" s="48"/>
      <c r="AH840" s="48"/>
      <c r="AI840" s="48"/>
    </row>
    <row r="841" ht="11.25" customHeight="1">
      <c r="A841" s="79"/>
      <c r="B841" s="79"/>
      <c r="C841" s="80"/>
      <c r="D841" s="81"/>
      <c r="E841" s="80"/>
      <c r="F841" s="80"/>
      <c r="G841" s="80"/>
      <c r="H841" s="80"/>
      <c r="I841" s="82"/>
      <c r="J841" s="80"/>
      <c r="K841" s="80"/>
      <c r="L841" s="81"/>
      <c r="M841" s="80"/>
      <c r="N841" s="83"/>
      <c r="O841" s="78"/>
      <c r="P841" s="84"/>
      <c r="Q841" s="85"/>
      <c r="R841" s="85"/>
      <c r="S841" s="48"/>
      <c r="T841" s="48"/>
      <c r="U841" s="48"/>
      <c r="V841" s="48"/>
      <c r="W841" s="48"/>
      <c r="X841" s="48"/>
      <c r="Y841" s="48"/>
      <c r="Z841" s="48"/>
      <c r="AA841" s="48"/>
      <c r="AB841" s="48"/>
      <c r="AC841" s="48"/>
      <c r="AD841" s="48"/>
      <c r="AE841" s="48"/>
      <c r="AF841" s="48"/>
      <c r="AG841" s="48"/>
      <c r="AH841" s="48"/>
      <c r="AI841" s="48"/>
    </row>
    <row r="842" ht="11.25" customHeight="1">
      <c r="A842" s="79"/>
      <c r="B842" s="79"/>
      <c r="C842" s="80"/>
      <c r="D842" s="81"/>
      <c r="E842" s="80"/>
      <c r="F842" s="80"/>
      <c r="G842" s="80"/>
      <c r="H842" s="80"/>
      <c r="I842" s="82"/>
      <c r="J842" s="80"/>
      <c r="K842" s="80"/>
      <c r="L842" s="81"/>
      <c r="M842" s="80"/>
      <c r="N842" s="83"/>
      <c r="O842" s="78"/>
      <c r="P842" s="84"/>
      <c r="Q842" s="85"/>
      <c r="R842" s="85"/>
      <c r="S842" s="48"/>
      <c r="T842" s="48"/>
      <c r="U842" s="48"/>
      <c r="V842" s="48"/>
      <c r="W842" s="48"/>
      <c r="X842" s="48"/>
      <c r="Y842" s="48"/>
      <c r="Z842" s="48"/>
      <c r="AA842" s="48"/>
      <c r="AB842" s="48"/>
      <c r="AC842" s="48"/>
      <c r="AD842" s="48"/>
      <c r="AE842" s="48"/>
      <c r="AF842" s="48"/>
      <c r="AG842" s="48"/>
      <c r="AH842" s="48"/>
      <c r="AI842" s="48"/>
    </row>
    <row r="843" ht="11.25" customHeight="1">
      <c r="A843" s="79"/>
      <c r="B843" s="79"/>
      <c r="C843" s="80"/>
      <c r="D843" s="81"/>
      <c r="E843" s="80"/>
      <c r="F843" s="80"/>
      <c r="G843" s="80"/>
      <c r="H843" s="80"/>
      <c r="I843" s="82"/>
      <c r="J843" s="80"/>
      <c r="K843" s="80"/>
      <c r="L843" s="81"/>
      <c r="M843" s="80"/>
      <c r="N843" s="83"/>
      <c r="O843" s="78"/>
      <c r="P843" s="84"/>
      <c r="Q843" s="85"/>
      <c r="R843" s="85"/>
      <c r="S843" s="48"/>
      <c r="T843" s="48"/>
      <c r="U843" s="48"/>
      <c r="V843" s="48"/>
      <c r="W843" s="48"/>
      <c r="X843" s="48"/>
      <c r="Y843" s="48"/>
      <c r="Z843" s="48"/>
      <c r="AA843" s="48"/>
      <c r="AB843" s="48"/>
      <c r="AC843" s="48"/>
      <c r="AD843" s="48"/>
      <c r="AE843" s="48"/>
      <c r="AF843" s="48"/>
      <c r="AG843" s="48"/>
      <c r="AH843" s="48"/>
      <c r="AI843" s="48"/>
    </row>
    <row r="844" ht="11.25" customHeight="1">
      <c r="A844" s="79"/>
      <c r="B844" s="79"/>
      <c r="C844" s="80"/>
      <c r="D844" s="81"/>
      <c r="E844" s="80"/>
      <c r="F844" s="80"/>
      <c r="G844" s="80"/>
      <c r="H844" s="80"/>
      <c r="I844" s="82"/>
      <c r="J844" s="80"/>
      <c r="K844" s="80"/>
      <c r="L844" s="81"/>
      <c r="M844" s="80"/>
      <c r="N844" s="83"/>
      <c r="O844" s="78"/>
      <c r="P844" s="84"/>
      <c r="Q844" s="85"/>
      <c r="R844" s="85"/>
      <c r="S844" s="48"/>
      <c r="T844" s="48"/>
      <c r="U844" s="48"/>
      <c r="V844" s="48"/>
      <c r="W844" s="48"/>
      <c r="X844" s="48"/>
      <c r="Y844" s="48"/>
      <c r="Z844" s="48"/>
      <c r="AA844" s="48"/>
      <c r="AB844" s="48"/>
      <c r="AC844" s="48"/>
      <c r="AD844" s="48"/>
      <c r="AE844" s="48"/>
      <c r="AF844" s="48"/>
      <c r="AG844" s="48"/>
      <c r="AH844" s="48"/>
      <c r="AI844" s="48"/>
    </row>
    <row r="845" ht="11.25" customHeight="1">
      <c r="A845" s="79"/>
      <c r="B845" s="79"/>
      <c r="C845" s="80"/>
      <c r="D845" s="81"/>
      <c r="E845" s="80"/>
      <c r="F845" s="80"/>
      <c r="G845" s="80"/>
      <c r="H845" s="80"/>
      <c r="I845" s="82"/>
      <c r="J845" s="80"/>
      <c r="K845" s="80"/>
      <c r="L845" s="81"/>
      <c r="M845" s="80"/>
      <c r="N845" s="83"/>
      <c r="O845" s="78"/>
      <c r="P845" s="84"/>
      <c r="Q845" s="85"/>
      <c r="R845" s="85"/>
      <c r="S845" s="48"/>
      <c r="T845" s="48"/>
      <c r="U845" s="48"/>
      <c r="V845" s="48"/>
      <c r="W845" s="48"/>
      <c r="X845" s="48"/>
      <c r="Y845" s="48"/>
      <c r="Z845" s="48"/>
      <c r="AA845" s="48"/>
      <c r="AB845" s="48"/>
      <c r="AC845" s="48"/>
      <c r="AD845" s="48"/>
      <c r="AE845" s="48"/>
      <c r="AF845" s="48"/>
      <c r="AG845" s="48"/>
      <c r="AH845" s="48"/>
      <c r="AI845" s="48"/>
    </row>
    <row r="846" ht="11.25" customHeight="1">
      <c r="A846" s="79"/>
      <c r="B846" s="79"/>
      <c r="C846" s="80"/>
      <c r="D846" s="81"/>
      <c r="E846" s="80"/>
      <c r="F846" s="80"/>
      <c r="G846" s="80"/>
      <c r="H846" s="80"/>
      <c r="I846" s="82"/>
      <c r="J846" s="80"/>
      <c r="K846" s="80"/>
      <c r="L846" s="81"/>
      <c r="M846" s="80"/>
      <c r="N846" s="83"/>
      <c r="O846" s="78"/>
      <c r="P846" s="84"/>
      <c r="Q846" s="85"/>
      <c r="R846" s="85"/>
      <c r="S846" s="48"/>
      <c r="T846" s="48"/>
      <c r="U846" s="48"/>
      <c r="V846" s="48"/>
      <c r="W846" s="48"/>
      <c r="X846" s="48"/>
      <c r="Y846" s="48"/>
      <c r="Z846" s="48"/>
      <c r="AA846" s="48"/>
      <c r="AB846" s="48"/>
      <c r="AC846" s="48"/>
      <c r="AD846" s="48"/>
      <c r="AE846" s="48"/>
      <c r="AF846" s="48"/>
      <c r="AG846" s="48"/>
      <c r="AH846" s="48"/>
      <c r="AI846" s="48"/>
    </row>
    <row r="847" ht="11.25" customHeight="1">
      <c r="A847" s="79"/>
      <c r="B847" s="79"/>
      <c r="C847" s="80"/>
      <c r="D847" s="81"/>
      <c r="E847" s="80"/>
      <c r="F847" s="80"/>
      <c r="G847" s="80"/>
      <c r="H847" s="80"/>
      <c r="I847" s="82"/>
      <c r="J847" s="80"/>
      <c r="K847" s="80"/>
      <c r="L847" s="81"/>
      <c r="M847" s="80"/>
      <c r="N847" s="83"/>
      <c r="O847" s="78"/>
      <c r="P847" s="84"/>
      <c r="Q847" s="85"/>
      <c r="R847" s="85"/>
      <c r="S847" s="48"/>
      <c r="T847" s="48"/>
      <c r="U847" s="48"/>
      <c r="V847" s="48"/>
      <c r="W847" s="48"/>
      <c r="X847" s="48"/>
      <c r="Y847" s="48"/>
      <c r="Z847" s="48"/>
      <c r="AA847" s="48"/>
      <c r="AB847" s="48"/>
      <c r="AC847" s="48"/>
      <c r="AD847" s="48"/>
      <c r="AE847" s="48"/>
      <c r="AF847" s="48"/>
      <c r="AG847" s="48"/>
      <c r="AH847" s="48"/>
      <c r="AI847" s="48"/>
    </row>
    <row r="848" ht="11.25" customHeight="1">
      <c r="A848" s="79"/>
      <c r="B848" s="79"/>
      <c r="C848" s="80"/>
      <c r="D848" s="81"/>
      <c r="E848" s="80"/>
      <c r="F848" s="80"/>
      <c r="G848" s="80"/>
      <c r="H848" s="80"/>
      <c r="I848" s="82"/>
      <c r="J848" s="80"/>
      <c r="K848" s="80"/>
      <c r="L848" s="81"/>
      <c r="M848" s="80"/>
      <c r="N848" s="83"/>
      <c r="O848" s="78"/>
      <c r="P848" s="84"/>
      <c r="Q848" s="85"/>
      <c r="R848" s="85"/>
      <c r="S848" s="48"/>
      <c r="T848" s="48"/>
      <c r="U848" s="48"/>
      <c r="V848" s="48"/>
      <c r="W848" s="48"/>
      <c r="X848" s="48"/>
      <c r="Y848" s="48"/>
      <c r="Z848" s="48"/>
      <c r="AA848" s="48"/>
      <c r="AB848" s="48"/>
      <c r="AC848" s="48"/>
      <c r="AD848" s="48"/>
      <c r="AE848" s="48"/>
      <c r="AF848" s="48"/>
      <c r="AG848" s="48"/>
      <c r="AH848" s="48"/>
      <c r="AI848" s="48"/>
    </row>
    <row r="849" ht="11.25" customHeight="1">
      <c r="A849" s="79"/>
      <c r="B849" s="79"/>
      <c r="C849" s="80"/>
      <c r="D849" s="81"/>
      <c r="E849" s="80"/>
      <c r="F849" s="80"/>
      <c r="G849" s="80"/>
      <c r="H849" s="80"/>
      <c r="I849" s="82"/>
      <c r="J849" s="80"/>
      <c r="K849" s="80"/>
      <c r="L849" s="81"/>
      <c r="M849" s="80"/>
      <c r="N849" s="83"/>
      <c r="O849" s="78"/>
      <c r="P849" s="84"/>
      <c r="Q849" s="85"/>
      <c r="R849" s="85"/>
      <c r="S849" s="48"/>
      <c r="T849" s="48"/>
      <c r="U849" s="48"/>
      <c r="V849" s="48"/>
      <c r="W849" s="48"/>
      <c r="X849" s="48"/>
      <c r="Y849" s="48"/>
      <c r="Z849" s="48"/>
      <c r="AA849" s="48"/>
      <c r="AB849" s="48"/>
      <c r="AC849" s="48"/>
      <c r="AD849" s="48"/>
      <c r="AE849" s="48"/>
      <c r="AF849" s="48"/>
      <c r="AG849" s="48"/>
      <c r="AH849" s="48"/>
      <c r="AI849" s="48"/>
    </row>
    <row r="850" ht="11.25" customHeight="1">
      <c r="A850" s="79"/>
      <c r="B850" s="79"/>
      <c r="C850" s="80"/>
      <c r="D850" s="81"/>
      <c r="E850" s="80"/>
      <c r="F850" s="80"/>
      <c r="G850" s="80"/>
      <c r="H850" s="80"/>
      <c r="I850" s="82"/>
      <c r="J850" s="80"/>
      <c r="K850" s="80"/>
      <c r="L850" s="81"/>
      <c r="M850" s="80"/>
      <c r="N850" s="83"/>
      <c r="O850" s="78"/>
      <c r="P850" s="84"/>
      <c r="Q850" s="85"/>
      <c r="R850" s="85"/>
      <c r="S850" s="48"/>
      <c r="T850" s="48"/>
      <c r="U850" s="48"/>
      <c r="V850" s="48"/>
      <c r="W850" s="48"/>
      <c r="X850" s="48"/>
      <c r="Y850" s="48"/>
      <c r="Z850" s="48"/>
      <c r="AA850" s="48"/>
      <c r="AB850" s="48"/>
      <c r="AC850" s="48"/>
      <c r="AD850" s="48"/>
      <c r="AE850" s="48"/>
      <c r="AF850" s="48"/>
      <c r="AG850" s="48"/>
      <c r="AH850" s="48"/>
      <c r="AI850" s="48"/>
    </row>
    <row r="851" ht="11.25" customHeight="1">
      <c r="A851" s="79"/>
      <c r="B851" s="79"/>
      <c r="C851" s="80"/>
      <c r="D851" s="81"/>
      <c r="E851" s="80"/>
      <c r="F851" s="80"/>
      <c r="G851" s="80"/>
      <c r="H851" s="80"/>
      <c r="I851" s="82"/>
      <c r="J851" s="80"/>
      <c r="K851" s="80"/>
      <c r="L851" s="81"/>
      <c r="M851" s="80"/>
      <c r="N851" s="83"/>
      <c r="O851" s="78"/>
      <c r="P851" s="84"/>
      <c r="Q851" s="85"/>
      <c r="R851" s="85"/>
      <c r="S851" s="48"/>
      <c r="T851" s="48"/>
      <c r="U851" s="48"/>
      <c r="V851" s="48"/>
      <c r="W851" s="48"/>
      <c r="X851" s="48"/>
      <c r="Y851" s="48"/>
      <c r="Z851" s="48"/>
      <c r="AA851" s="48"/>
      <c r="AB851" s="48"/>
      <c r="AC851" s="48"/>
      <c r="AD851" s="48"/>
      <c r="AE851" s="48"/>
      <c r="AF851" s="48"/>
      <c r="AG851" s="48"/>
      <c r="AH851" s="48"/>
      <c r="AI851" s="48"/>
    </row>
    <row r="852" ht="11.25" customHeight="1">
      <c r="A852" s="79"/>
      <c r="B852" s="79"/>
      <c r="C852" s="80"/>
      <c r="D852" s="81"/>
      <c r="E852" s="80"/>
      <c r="F852" s="80"/>
      <c r="G852" s="80"/>
      <c r="H852" s="80"/>
      <c r="I852" s="82"/>
      <c r="J852" s="80"/>
      <c r="K852" s="80"/>
      <c r="L852" s="81"/>
      <c r="M852" s="80"/>
      <c r="N852" s="83"/>
      <c r="O852" s="78"/>
      <c r="P852" s="84"/>
      <c r="Q852" s="85"/>
      <c r="R852" s="85"/>
      <c r="S852" s="48"/>
      <c r="T852" s="48"/>
      <c r="U852" s="48"/>
      <c r="V852" s="48"/>
      <c r="W852" s="48"/>
      <c r="X852" s="48"/>
      <c r="Y852" s="48"/>
      <c r="Z852" s="48"/>
      <c r="AA852" s="48"/>
      <c r="AB852" s="48"/>
      <c r="AC852" s="48"/>
      <c r="AD852" s="48"/>
      <c r="AE852" s="48"/>
      <c r="AF852" s="48"/>
      <c r="AG852" s="48"/>
      <c r="AH852" s="48"/>
      <c r="AI852" s="48"/>
    </row>
    <row r="853" ht="11.25" customHeight="1">
      <c r="A853" s="79"/>
      <c r="B853" s="79"/>
      <c r="C853" s="80"/>
      <c r="D853" s="81"/>
      <c r="E853" s="80"/>
      <c r="F853" s="80"/>
      <c r="G853" s="80"/>
      <c r="H853" s="80"/>
      <c r="I853" s="82"/>
      <c r="J853" s="80"/>
      <c r="K853" s="80"/>
      <c r="L853" s="81"/>
      <c r="M853" s="80"/>
      <c r="N853" s="83"/>
      <c r="O853" s="78"/>
      <c r="P853" s="84"/>
      <c r="Q853" s="85"/>
      <c r="R853" s="85"/>
      <c r="S853" s="48"/>
      <c r="T853" s="48"/>
      <c r="U853" s="48"/>
      <c r="V853" s="48"/>
      <c r="W853" s="48"/>
      <c r="X853" s="48"/>
      <c r="Y853" s="48"/>
      <c r="Z853" s="48"/>
      <c r="AA853" s="48"/>
      <c r="AB853" s="48"/>
      <c r="AC853" s="48"/>
      <c r="AD853" s="48"/>
      <c r="AE853" s="48"/>
      <c r="AF853" s="48"/>
      <c r="AG853" s="48"/>
      <c r="AH853" s="48"/>
      <c r="AI853" s="48"/>
    </row>
    <row r="854" ht="11.25" customHeight="1">
      <c r="A854" s="79"/>
      <c r="B854" s="79"/>
      <c r="C854" s="80"/>
      <c r="D854" s="81"/>
      <c r="E854" s="80"/>
      <c r="F854" s="80"/>
      <c r="G854" s="80"/>
      <c r="H854" s="80"/>
      <c r="I854" s="82"/>
      <c r="J854" s="80"/>
      <c r="K854" s="80"/>
      <c r="L854" s="81"/>
      <c r="M854" s="80"/>
      <c r="N854" s="83"/>
      <c r="O854" s="78"/>
      <c r="P854" s="84"/>
      <c r="Q854" s="85"/>
      <c r="R854" s="85"/>
      <c r="S854" s="48"/>
      <c r="T854" s="48"/>
      <c r="U854" s="48"/>
      <c r="V854" s="48"/>
      <c r="W854" s="48"/>
      <c r="X854" s="48"/>
      <c r="Y854" s="48"/>
      <c r="Z854" s="48"/>
      <c r="AA854" s="48"/>
      <c r="AB854" s="48"/>
      <c r="AC854" s="48"/>
      <c r="AD854" s="48"/>
      <c r="AE854" s="48"/>
      <c r="AF854" s="48"/>
      <c r="AG854" s="48"/>
      <c r="AH854" s="48"/>
      <c r="AI854" s="48"/>
    </row>
    <row r="855" ht="11.25" customHeight="1">
      <c r="A855" s="79"/>
      <c r="B855" s="79"/>
      <c r="C855" s="80"/>
      <c r="D855" s="81"/>
      <c r="E855" s="80"/>
      <c r="F855" s="80"/>
      <c r="G855" s="80"/>
      <c r="H855" s="80"/>
      <c r="I855" s="82"/>
      <c r="J855" s="80"/>
      <c r="K855" s="80"/>
      <c r="L855" s="81"/>
      <c r="M855" s="80"/>
      <c r="N855" s="83"/>
      <c r="O855" s="78"/>
      <c r="P855" s="84"/>
      <c r="Q855" s="85"/>
      <c r="R855" s="85"/>
      <c r="S855" s="48"/>
      <c r="T855" s="48"/>
      <c r="U855" s="48"/>
      <c r="V855" s="48"/>
      <c r="W855" s="48"/>
      <c r="X855" s="48"/>
      <c r="Y855" s="48"/>
      <c r="Z855" s="48"/>
      <c r="AA855" s="48"/>
      <c r="AB855" s="48"/>
      <c r="AC855" s="48"/>
      <c r="AD855" s="48"/>
      <c r="AE855" s="48"/>
      <c r="AF855" s="48"/>
      <c r="AG855" s="48"/>
      <c r="AH855" s="48"/>
      <c r="AI855" s="48"/>
    </row>
    <row r="856" ht="11.25" customHeight="1">
      <c r="A856" s="79"/>
      <c r="B856" s="79"/>
      <c r="C856" s="80"/>
      <c r="D856" s="81"/>
      <c r="E856" s="80"/>
      <c r="F856" s="80"/>
      <c r="G856" s="80"/>
      <c r="H856" s="80"/>
      <c r="I856" s="82"/>
      <c r="J856" s="80"/>
      <c r="K856" s="80"/>
      <c r="L856" s="81"/>
      <c r="M856" s="80"/>
      <c r="N856" s="83"/>
      <c r="O856" s="78"/>
      <c r="P856" s="84"/>
      <c r="Q856" s="85"/>
      <c r="R856" s="85"/>
      <c r="S856" s="48"/>
      <c r="T856" s="48"/>
      <c r="U856" s="48"/>
      <c r="V856" s="48"/>
      <c r="W856" s="48"/>
      <c r="X856" s="48"/>
      <c r="Y856" s="48"/>
      <c r="Z856" s="48"/>
      <c r="AA856" s="48"/>
      <c r="AB856" s="48"/>
      <c r="AC856" s="48"/>
      <c r="AD856" s="48"/>
      <c r="AE856" s="48"/>
      <c r="AF856" s="48"/>
      <c r="AG856" s="48"/>
      <c r="AH856" s="48"/>
      <c r="AI856" s="48"/>
    </row>
    <row r="857" ht="11.25" customHeight="1">
      <c r="A857" s="79"/>
      <c r="B857" s="79"/>
      <c r="C857" s="80"/>
      <c r="D857" s="81"/>
      <c r="E857" s="80"/>
      <c r="F857" s="80"/>
      <c r="G857" s="80"/>
      <c r="H857" s="80"/>
      <c r="I857" s="82"/>
      <c r="J857" s="80"/>
      <c r="K857" s="80"/>
      <c r="L857" s="81"/>
      <c r="M857" s="80"/>
      <c r="N857" s="83"/>
      <c r="O857" s="78"/>
      <c r="P857" s="84"/>
      <c r="Q857" s="85"/>
      <c r="R857" s="85"/>
      <c r="S857" s="48"/>
      <c r="T857" s="48"/>
      <c r="U857" s="48"/>
      <c r="V857" s="48"/>
      <c r="W857" s="48"/>
      <c r="X857" s="48"/>
      <c r="Y857" s="48"/>
      <c r="Z857" s="48"/>
      <c r="AA857" s="48"/>
      <c r="AB857" s="48"/>
      <c r="AC857" s="48"/>
      <c r="AD857" s="48"/>
      <c r="AE857" s="48"/>
      <c r="AF857" s="48"/>
      <c r="AG857" s="48"/>
      <c r="AH857" s="48"/>
      <c r="AI857" s="48"/>
    </row>
    <row r="858" ht="11.25" customHeight="1">
      <c r="A858" s="79"/>
      <c r="B858" s="79"/>
      <c r="C858" s="80"/>
      <c r="D858" s="81"/>
      <c r="E858" s="80"/>
      <c r="F858" s="80"/>
      <c r="G858" s="80"/>
      <c r="H858" s="80"/>
      <c r="I858" s="82"/>
      <c r="J858" s="80"/>
      <c r="K858" s="80"/>
      <c r="L858" s="81"/>
      <c r="M858" s="80"/>
      <c r="N858" s="83"/>
      <c r="O858" s="78"/>
      <c r="P858" s="84"/>
      <c r="Q858" s="85"/>
      <c r="R858" s="85"/>
      <c r="S858" s="48"/>
      <c r="T858" s="48"/>
      <c r="U858" s="48"/>
      <c r="V858" s="48"/>
      <c r="W858" s="48"/>
      <c r="X858" s="48"/>
      <c r="Y858" s="48"/>
      <c r="Z858" s="48"/>
      <c r="AA858" s="48"/>
      <c r="AB858" s="48"/>
      <c r="AC858" s="48"/>
      <c r="AD858" s="48"/>
      <c r="AE858" s="48"/>
      <c r="AF858" s="48"/>
      <c r="AG858" s="48"/>
      <c r="AH858" s="48"/>
      <c r="AI858" s="48"/>
    </row>
    <row r="859" ht="11.25" customHeight="1">
      <c r="A859" s="79"/>
      <c r="B859" s="79"/>
      <c r="C859" s="80"/>
      <c r="D859" s="81"/>
      <c r="E859" s="80"/>
      <c r="F859" s="80"/>
      <c r="G859" s="80"/>
      <c r="H859" s="80"/>
      <c r="I859" s="82"/>
      <c r="J859" s="80"/>
      <c r="K859" s="80"/>
      <c r="L859" s="81"/>
      <c r="M859" s="80"/>
      <c r="N859" s="83"/>
      <c r="O859" s="78"/>
      <c r="P859" s="84"/>
      <c r="Q859" s="85"/>
      <c r="R859" s="85"/>
      <c r="S859" s="48"/>
      <c r="T859" s="48"/>
      <c r="U859" s="48"/>
      <c r="V859" s="48"/>
      <c r="W859" s="48"/>
      <c r="X859" s="48"/>
      <c r="Y859" s="48"/>
      <c r="Z859" s="48"/>
      <c r="AA859" s="48"/>
      <c r="AB859" s="48"/>
      <c r="AC859" s="48"/>
      <c r="AD859" s="48"/>
      <c r="AE859" s="48"/>
      <c r="AF859" s="48"/>
      <c r="AG859" s="48"/>
      <c r="AH859" s="48"/>
      <c r="AI859" s="48"/>
    </row>
    <row r="860" ht="11.25" customHeight="1">
      <c r="A860" s="79"/>
      <c r="B860" s="79"/>
      <c r="C860" s="80"/>
      <c r="D860" s="81"/>
      <c r="E860" s="80"/>
      <c r="F860" s="80"/>
      <c r="G860" s="80"/>
      <c r="H860" s="80"/>
      <c r="I860" s="82"/>
      <c r="J860" s="80"/>
      <c r="K860" s="80"/>
      <c r="L860" s="81"/>
      <c r="M860" s="80"/>
      <c r="N860" s="83"/>
      <c r="O860" s="78"/>
      <c r="P860" s="84"/>
      <c r="Q860" s="85"/>
      <c r="R860" s="85"/>
      <c r="S860" s="48"/>
      <c r="T860" s="48"/>
      <c r="U860" s="48"/>
      <c r="V860" s="48"/>
      <c r="W860" s="48"/>
      <c r="X860" s="48"/>
      <c r="Y860" s="48"/>
      <c r="Z860" s="48"/>
      <c r="AA860" s="48"/>
      <c r="AB860" s="48"/>
      <c r="AC860" s="48"/>
      <c r="AD860" s="48"/>
      <c r="AE860" s="48"/>
      <c r="AF860" s="48"/>
      <c r="AG860" s="48"/>
      <c r="AH860" s="48"/>
      <c r="AI860" s="48"/>
    </row>
    <row r="861" ht="11.25" customHeight="1">
      <c r="A861" s="79"/>
      <c r="B861" s="79"/>
      <c r="C861" s="80"/>
      <c r="D861" s="81"/>
      <c r="E861" s="80"/>
      <c r="F861" s="80"/>
      <c r="G861" s="80"/>
      <c r="H861" s="80"/>
      <c r="I861" s="82"/>
      <c r="J861" s="80"/>
      <c r="K861" s="80"/>
      <c r="L861" s="81"/>
      <c r="M861" s="80"/>
      <c r="N861" s="83"/>
      <c r="O861" s="78"/>
      <c r="P861" s="84"/>
      <c r="Q861" s="85"/>
      <c r="R861" s="85"/>
      <c r="S861" s="48"/>
      <c r="T861" s="48"/>
      <c r="U861" s="48"/>
      <c r="V861" s="48"/>
      <c r="W861" s="48"/>
      <c r="X861" s="48"/>
      <c r="Y861" s="48"/>
      <c r="Z861" s="48"/>
      <c r="AA861" s="48"/>
      <c r="AB861" s="48"/>
      <c r="AC861" s="48"/>
      <c r="AD861" s="48"/>
      <c r="AE861" s="48"/>
      <c r="AF861" s="48"/>
      <c r="AG861" s="48"/>
      <c r="AH861" s="48"/>
      <c r="AI861" s="48"/>
    </row>
    <row r="862" ht="11.25" customHeight="1">
      <c r="A862" s="79"/>
      <c r="B862" s="79"/>
      <c r="C862" s="80"/>
      <c r="D862" s="81"/>
      <c r="E862" s="80"/>
      <c r="F862" s="80"/>
      <c r="G862" s="80"/>
      <c r="H862" s="80"/>
      <c r="I862" s="82"/>
      <c r="J862" s="80"/>
      <c r="K862" s="80"/>
      <c r="L862" s="81"/>
      <c r="M862" s="80"/>
      <c r="N862" s="83"/>
      <c r="O862" s="78"/>
      <c r="P862" s="84"/>
      <c r="Q862" s="85"/>
      <c r="R862" s="85"/>
      <c r="S862" s="48"/>
      <c r="T862" s="48"/>
      <c r="U862" s="48"/>
      <c r="V862" s="48"/>
      <c r="W862" s="48"/>
      <c r="X862" s="48"/>
      <c r="Y862" s="48"/>
      <c r="Z862" s="48"/>
      <c r="AA862" s="48"/>
      <c r="AB862" s="48"/>
      <c r="AC862" s="48"/>
      <c r="AD862" s="48"/>
      <c r="AE862" s="48"/>
      <c r="AF862" s="48"/>
      <c r="AG862" s="48"/>
      <c r="AH862" s="48"/>
      <c r="AI862" s="48"/>
    </row>
    <row r="863" ht="11.25" customHeight="1">
      <c r="A863" s="79"/>
      <c r="B863" s="79"/>
      <c r="C863" s="80"/>
      <c r="D863" s="81"/>
      <c r="E863" s="80"/>
      <c r="F863" s="80"/>
      <c r="G863" s="80"/>
      <c r="H863" s="80"/>
      <c r="I863" s="82"/>
      <c r="J863" s="80"/>
      <c r="K863" s="80"/>
      <c r="L863" s="81"/>
      <c r="M863" s="80"/>
      <c r="N863" s="83"/>
      <c r="O863" s="78"/>
      <c r="P863" s="84"/>
      <c r="Q863" s="85"/>
      <c r="R863" s="85"/>
      <c r="S863" s="48"/>
      <c r="T863" s="48"/>
      <c r="U863" s="48"/>
      <c r="V863" s="48"/>
      <c r="W863" s="48"/>
      <c r="X863" s="48"/>
      <c r="Y863" s="48"/>
      <c r="Z863" s="48"/>
      <c r="AA863" s="48"/>
      <c r="AB863" s="48"/>
      <c r="AC863" s="48"/>
      <c r="AD863" s="48"/>
      <c r="AE863" s="48"/>
      <c r="AF863" s="48"/>
      <c r="AG863" s="48"/>
      <c r="AH863" s="48"/>
      <c r="AI863" s="48"/>
    </row>
    <row r="864" ht="11.25" customHeight="1">
      <c r="A864" s="79"/>
      <c r="B864" s="79"/>
      <c r="C864" s="80"/>
      <c r="D864" s="81"/>
      <c r="E864" s="80"/>
      <c r="F864" s="80"/>
      <c r="G864" s="80"/>
      <c r="H864" s="80"/>
      <c r="I864" s="82"/>
      <c r="J864" s="80"/>
      <c r="K864" s="80"/>
      <c r="L864" s="81"/>
      <c r="M864" s="80"/>
      <c r="N864" s="83"/>
      <c r="O864" s="78"/>
      <c r="P864" s="84"/>
      <c r="Q864" s="85"/>
      <c r="R864" s="85"/>
      <c r="S864" s="48"/>
      <c r="T864" s="48"/>
      <c r="U864" s="48"/>
      <c r="V864" s="48"/>
      <c r="W864" s="48"/>
      <c r="X864" s="48"/>
      <c r="Y864" s="48"/>
      <c r="Z864" s="48"/>
      <c r="AA864" s="48"/>
      <c r="AB864" s="48"/>
      <c r="AC864" s="48"/>
      <c r="AD864" s="48"/>
      <c r="AE864" s="48"/>
      <c r="AF864" s="48"/>
      <c r="AG864" s="48"/>
      <c r="AH864" s="48"/>
      <c r="AI864" s="48"/>
    </row>
    <row r="865" ht="11.25" customHeight="1">
      <c r="A865" s="79"/>
      <c r="B865" s="79"/>
      <c r="C865" s="80"/>
      <c r="D865" s="81"/>
      <c r="E865" s="80"/>
      <c r="F865" s="80"/>
      <c r="G865" s="80"/>
      <c r="H865" s="80"/>
      <c r="I865" s="82"/>
      <c r="J865" s="80"/>
      <c r="K865" s="80"/>
      <c r="L865" s="81"/>
      <c r="M865" s="80"/>
      <c r="N865" s="83"/>
      <c r="O865" s="78"/>
      <c r="P865" s="84"/>
      <c r="Q865" s="85"/>
      <c r="R865" s="85"/>
      <c r="S865" s="48"/>
      <c r="T865" s="48"/>
      <c r="U865" s="48"/>
      <c r="V865" s="48"/>
      <c r="W865" s="48"/>
      <c r="X865" s="48"/>
      <c r="Y865" s="48"/>
      <c r="Z865" s="48"/>
      <c r="AA865" s="48"/>
      <c r="AB865" s="48"/>
      <c r="AC865" s="48"/>
      <c r="AD865" s="48"/>
      <c r="AE865" s="48"/>
      <c r="AF865" s="48"/>
      <c r="AG865" s="48"/>
      <c r="AH865" s="48"/>
      <c r="AI865" s="48"/>
    </row>
    <row r="866" ht="11.25" customHeight="1">
      <c r="A866" s="79"/>
      <c r="B866" s="79"/>
      <c r="C866" s="80"/>
      <c r="D866" s="81"/>
      <c r="E866" s="80"/>
      <c r="F866" s="80"/>
      <c r="G866" s="80"/>
      <c r="H866" s="80"/>
      <c r="I866" s="82"/>
      <c r="J866" s="80"/>
      <c r="K866" s="80"/>
      <c r="L866" s="81"/>
      <c r="M866" s="80"/>
      <c r="N866" s="83"/>
      <c r="O866" s="78"/>
      <c r="P866" s="84"/>
      <c r="Q866" s="85"/>
      <c r="R866" s="85"/>
      <c r="S866" s="48"/>
      <c r="T866" s="48"/>
      <c r="U866" s="48"/>
      <c r="V866" s="48"/>
      <c r="W866" s="48"/>
      <c r="X866" s="48"/>
      <c r="Y866" s="48"/>
      <c r="Z866" s="48"/>
      <c r="AA866" s="48"/>
      <c r="AB866" s="48"/>
      <c r="AC866" s="48"/>
      <c r="AD866" s="48"/>
      <c r="AE866" s="48"/>
      <c r="AF866" s="48"/>
      <c r="AG866" s="48"/>
      <c r="AH866" s="48"/>
      <c r="AI866" s="48"/>
    </row>
    <row r="867" ht="11.25" customHeight="1">
      <c r="A867" s="79"/>
      <c r="B867" s="79"/>
      <c r="C867" s="80"/>
      <c r="D867" s="81"/>
      <c r="E867" s="80"/>
      <c r="F867" s="80"/>
      <c r="G867" s="80"/>
      <c r="H867" s="80"/>
      <c r="I867" s="82"/>
      <c r="J867" s="80"/>
      <c r="K867" s="80"/>
      <c r="L867" s="81"/>
      <c r="M867" s="80"/>
      <c r="N867" s="83"/>
      <c r="O867" s="78"/>
      <c r="P867" s="84"/>
      <c r="Q867" s="85"/>
      <c r="R867" s="85"/>
      <c r="S867" s="48"/>
      <c r="T867" s="48"/>
      <c r="U867" s="48"/>
      <c r="V867" s="48"/>
      <c r="W867" s="48"/>
      <c r="X867" s="48"/>
      <c r="Y867" s="48"/>
      <c r="Z867" s="48"/>
      <c r="AA867" s="48"/>
      <c r="AB867" s="48"/>
      <c r="AC867" s="48"/>
      <c r="AD867" s="48"/>
      <c r="AE867" s="48"/>
      <c r="AF867" s="48"/>
      <c r="AG867" s="48"/>
      <c r="AH867" s="48"/>
      <c r="AI867" s="48"/>
    </row>
    <row r="868" ht="11.25" customHeight="1">
      <c r="A868" s="79"/>
      <c r="B868" s="79"/>
      <c r="C868" s="80"/>
      <c r="D868" s="81"/>
      <c r="E868" s="80"/>
      <c r="F868" s="80"/>
      <c r="G868" s="80"/>
      <c r="H868" s="80"/>
      <c r="I868" s="82"/>
      <c r="J868" s="80"/>
      <c r="K868" s="80"/>
      <c r="L868" s="81"/>
      <c r="M868" s="80"/>
      <c r="N868" s="83"/>
      <c r="O868" s="78"/>
      <c r="P868" s="84"/>
      <c r="Q868" s="85"/>
      <c r="R868" s="85"/>
      <c r="S868" s="48"/>
      <c r="T868" s="48"/>
      <c r="U868" s="48"/>
      <c r="V868" s="48"/>
      <c r="W868" s="48"/>
      <c r="X868" s="48"/>
      <c r="Y868" s="48"/>
      <c r="Z868" s="48"/>
      <c r="AA868" s="48"/>
      <c r="AB868" s="48"/>
      <c r="AC868" s="48"/>
      <c r="AD868" s="48"/>
      <c r="AE868" s="48"/>
      <c r="AF868" s="48"/>
      <c r="AG868" s="48"/>
      <c r="AH868" s="48"/>
      <c r="AI868" s="48"/>
    </row>
    <row r="869" ht="11.25" customHeight="1">
      <c r="A869" s="79"/>
      <c r="B869" s="79"/>
      <c r="C869" s="80"/>
      <c r="D869" s="81"/>
      <c r="E869" s="80"/>
      <c r="F869" s="80"/>
      <c r="G869" s="80"/>
      <c r="H869" s="80"/>
      <c r="I869" s="82"/>
      <c r="J869" s="80"/>
      <c r="K869" s="80"/>
      <c r="L869" s="81"/>
      <c r="M869" s="80"/>
      <c r="N869" s="83"/>
      <c r="O869" s="78"/>
      <c r="P869" s="84"/>
      <c r="Q869" s="85"/>
      <c r="R869" s="85"/>
      <c r="S869" s="48"/>
      <c r="T869" s="48"/>
      <c r="U869" s="48"/>
      <c r="V869" s="48"/>
      <c r="W869" s="48"/>
      <c r="X869" s="48"/>
      <c r="Y869" s="48"/>
      <c r="Z869" s="48"/>
      <c r="AA869" s="48"/>
      <c r="AB869" s="48"/>
      <c r="AC869" s="48"/>
      <c r="AD869" s="48"/>
      <c r="AE869" s="48"/>
      <c r="AF869" s="48"/>
      <c r="AG869" s="48"/>
      <c r="AH869" s="48"/>
      <c r="AI869" s="48"/>
    </row>
    <row r="870" ht="11.25" customHeight="1">
      <c r="A870" s="79"/>
      <c r="B870" s="79"/>
      <c r="C870" s="80"/>
      <c r="D870" s="81"/>
      <c r="E870" s="80"/>
      <c r="F870" s="80"/>
      <c r="G870" s="80"/>
      <c r="H870" s="80"/>
      <c r="I870" s="82"/>
      <c r="J870" s="80"/>
      <c r="K870" s="80"/>
      <c r="L870" s="81"/>
      <c r="M870" s="80"/>
      <c r="N870" s="83"/>
      <c r="O870" s="78"/>
      <c r="P870" s="84"/>
      <c r="Q870" s="85"/>
      <c r="R870" s="85"/>
      <c r="S870" s="48"/>
      <c r="T870" s="48"/>
      <c r="U870" s="48"/>
      <c r="V870" s="48"/>
      <c r="W870" s="48"/>
      <c r="X870" s="48"/>
      <c r="Y870" s="48"/>
      <c r="Z870" s="48"/>
      <c r="AA870" s="48"/>
      <c r="AB870" s="48"/>
      <c r="AC870" s="48"/>
      <c r="AD870" s="48"/>
      <c r="AE870" s="48"/>
      <c r="AF870" s="48"/>
      <c r="AG870" s="48"/>
      <c r="AH870" s="48"/>
      <c r="AI870" s="48"/>
    </row>
    <row r="871" ht="11.25" customHeight="1">
      <c r="A871" s="79"/>
      <c r="B871" s="79"/>
      <c r="C871" s="80"/>
      <c r="D871" s="81"/>
      <c r="E871" s="80"/>
      <c r="F871" s="80"/>
      <c r="G871" s="80"/>
      <c r="H871" s="80"/>
      <c r="I871" s="82"/>
      <c r="J871" s="80"/>
      <c r="K871" s="80"/>
      <c r="L871" s="81"/>
      <c r="M871" s="80"/>
      <c r="N871" s="83"/>
      <c r="O871" s="78"/>
      <c r="P871" s="84"/>
      <c r="Q871" s="85"/>
      <c r="R871" s="85"/>
      <c r="S871" s="48"/>
      <c r="T871" s="48"/>
      <c r="U871" s="48"/>
      <c r="V871" s="48"/>
      <c r="W871" s="48"/>
      <c r="X871" s="48"/>
      <c r="Y871" s="48"/>
      <c r="Z871" s="48"/>
      <c r="AA871" s="48"/>
      <c r="AB871" s="48"/>
      <c r="AC871" s="48"/>
      <c r="AD871" s="48"/>
      <c r="AE871" s="48"/>
      <c r="AF871" s="48"/>
      <c r="AG871" s="48"/>
      <c r="AH871" s="48"/>
      <c r="AI871" s="48"/>
    </row>
    <row r="872" ht="11.25" customHeight="1">
      <c r="A872" s="79"/>
      <c r="B872" s="79"/>
      <c r="C872" s="80"/>
      <c r="D872" s="81"/>
      <c r="E872" s="80"/>
      <c r="F872" s="80"/>
      <c r="G872" s="80"/>
      <c r="H872" s="80"/>
      <c r="I872" s="82"/>
      <c r="J872" s="80"/>
      <c r="K872" s="80"/>
      <c r="L872" s="81"/>
      <c r="M872" s="80"/>
      <c r="N872" s="83"/>
      <c r="O872" s="78"/>
      <c r="P872" s="84"/>
      <c r="Q872" s="85"/>
      <c r="R872" s="85"/>
      <c r="S872" s="48"/>
      <c r="T872" s="48"/>
      <c r="U872" s="48"/>
      <c r="V872" s="48"/>
      <c r="W872" s="48"/>
      <c r="X872" s="48"/>
      <c r="Y872" s="48"/>
      <c r="Z872" s="48"/>
      <c r="AA872" s="48"/>
      <c r="AB872" s="48"/>
      <c r="AC872" s="48"/>
      <c r="AD872" s="48"/>
      <c r="AE872" s="48"/>
      <c r="AF872" s="48"/>
      <c r="AG872" s="48"/>
      <c r="AH872" s="48"/>
      <c r="AI872" s="48"/>
    </row>
    <row r="873" ht="11.25" customHeight="1">
      <c r="A873" s="79"/>
      <c r="B873" s="79"/>
      <c r="C873" s="80"/>
      <c r="D873" s="81"/>
      <c r="E873" s="80"/>
      <c r="F873" s="80"/>
      <c r="G873" s="80"/>
      <c r="H873" s="80"/>
      <c r="I873" s="82"/>
      <c r="J873" s="80"/>
      <c r="K873" s="80"/>
      <c r="L873" s="81"/>
      <c r="M873" s="80"/>
      <c r="N873" s="83"/>
      <c r="O873" s="78"/>
      <c r="P873" s="84"/>
      <c r="Q873" s="85"/>
      <c r="R873" s="85"/>
      <c r="S873" s="48"/>
      <c r="T873" s="48"/>
      <c r="U873" s="48"/>
      <c r="V873" s="48"/>
      <c r="W873" s="48"/>
      <c r="X873" s="48"/>
      <c r="Y873" s="48"/>
      <c r="Z873" s="48"/>
      <c r="AA873" s="48"/>
      <c r="AB873" s="48"/>
      <c r="AC873" s="48"/>
      <c r="AD873" s="48"/>
      <c r="AE873" s="48"/>
      <c r="AF873" s="48"/>
      <c r="AG873" s="48"/>
      <c r="AH873" s="48"/>
      <c r="AI873" s="48"/>
    </row>
    <row r="874" ht="11.25" customHeight="1">
      <c r="A874" s="79"/>
      <c r="B874" s="79"/>
      <c r="C874" s="80"/>
      <c r="D874" s="81"/>
      <c r="E874" s="80"/>
      <c r="F874" s="80"/>
      <c r="G874" s="80"/>
      <c r="H874" s="80"/>
      <c r="I874" s="82"/>
      <c r="J874" s="80"/>
      <c r="K874" s="80"/>
      <c r="L874" s="81"/>
      <c r="M874" s="80"/>
      <c r="N874" s="83"/>
      <c r="O874" s="78"/>
      <c r="P874" s="84"/>
      <c r="Q874" s="85"/>
      <c r="R874" s="85"/>
      <c r="S874" s="48"/>
      <c r="T874" s="48"/>
      <c r="U874" s="48"/>
      <c r="V874" s="48"/>
      <c r="W874" s="48"/>
      <c r="X874" s="48"/>
      <c r="Y874" s="48"/>
      <c r="Z874" s="48"/>
      <c r="AA874" s="48"/>
      <c r="AB874" s="48"/>
      <c r="AC874" s="48"/>
      <c r="AD874" s="48"/>
      <c r="AE874" s="48"/>
      <c r="AF874" s="48"/>
      <c r="AG874" s="48"/>
      <c r="AH874" s="48"/>
      <c r="AI874" s="48"/>
    </row>
    <row r="875" ht="11.25" customHeight="1">
      <c r="A875" s="79"/>
      <c r="B875" s="79"/>
      <c r="C875" s="80"/>
      <c r="D875" s="81"/>
      <c r="E875" s="80"/>
      <c r="F875" s="80"/>
      <c r="G875" s="80"/>
      <c r="H875" s="80"/>
      <c r="I875" s="82"/>
      <c r="J875" s="80"/>
      <c r="K875" s="80"/>
      <c r="L875" s="81"/>
      <c r="M875" s="80"/>
      <c r="N875" s="83"/>
      <c r="O875" s="78"/>
      <c r="P875" s="84"/>
      <c r="Q875" s="85"/>
      <c r="R875" s="85"/>
      <c r="S875" s="48"/>
      <c r="T875" s="48"/>
      <c r="U875" s="48"/>
      <c r="V875" s="48"/>
      <c r="W875" s="48"/>
      <c r="X875" s="48"/>
      <c r="Y875" s="48"/>
      <c r="Z875" s="48"/>
      <c r="AA875" s="48"/>
      <c r="AB875" s="48"/>
      <c r="AC875" s="48"/>
      <c r="AD875" s="48"/>
      <c r="AE875" s="48"/>
      <c r="AF875" s="48"/>
      <c r="AG875" s="48"/>
      <c r="AH875" s="48"/>
      <c r="AI875" s="48"/>
    </row>
    <row r="876" ht="11.25" customHeight="1">
      <c r="A876" s="79"/>
      <c r="B876" s="79"/>
      <c r="C876" s="80"/>
      <c r="D876" s="81"/>
      <c r="E876" s="80"/>
      <c r="F876" s="80"/>
      <c r="G876" s="80"/>
      <c r="H876" s="80"/>
      <c r="I876" s="82"/>
      <c r="J876" s="80"/>
      <c r="K876" s="80"/>
      <c r="L876" s="81"/>
      <c r="M876" s="80"/>
      <c r="N876" s="83"/>
      <c r="O876" s="78"/>
      <c r="P876" s="84"/>
      <c r="Q876" s="85"/>
      <c r="R876" s="85"/>
      <c r="S876" s="48"/>
      <c r="T876" s="48"/>
      <c r="U876" s="48"/>
      <c r="V876" s="48"/>
      <c r="W876" s="48"/>
      <c r="X876" s="48"/>
      <c r="Y876" s="48"/>
      <c r="Z876" s="48"/>
      <c r="AA876" s="48"/>
      <c r="AB876" s="48"/>
      <c r="AC876" s="48"/>
      <c r="AD876" s="48"/>
      <c r="AE876" s="48"/>
      <c r="AF876" s="48"/>
      <c r="AG876" s="48"/>
      <c r="AH876" s="48"/>
      <c r="AI876" s="48"/>
    </row>
    <row r="877" ht="11.25" customHeight="1">
      <c r="A877" s="79"/>
      <c r="B877" s="79"/>
      <c r="C877" s="80"/>
      <c r="D877" s="81"/>
      <c r="E877" s="80"/>
      <c r="F877" s="80"/>
      <c r="G877" s="80"/>
      <c r="H877" s="80"/>
      <c r="I877" s="82"/>
      <c r="J877" s="80"/>
      <c r="K877" s="80"/>
      <c r="L877" s="81"/>
      <c r="M877" s="80"/>
      <c r="N877" s="83"/>
      <c r="O877" s="78"/>
      <c r="P877" s="84"/>
      <c r="Q877" s="85"/>
      <c r="R877" s="85"/>
      <c r="S877" s="48"/>
      <c r="T877" s="48"/>
      <c r="U877" s="48"/>
      <c r="V877" s="48"/>
      <c r="W877" s="48"/>
      <c r="X877" s="48"/>
      <c r="Y877" s="48"/>
      <c r="Z877" s="48"/>
      <c r="AA877" s="48"/>
      <c r="AB877" s="48"/>
      <c r="AC877" s="48"/>
      <c r="AD877" s="48"/>
      <c r="AE877" s="48"/>
      <c r="AF877" s="48"/>
      <c r="AG877" s="48"/>
      <c r="AH877" s="48"/>
      <c r="AI877" s="48"/>
    </row>
    <row r="878" ht="11.25" customHeight="1">
      <c r="A878" s="79"/>
      <c r="B878" s="79"/>
      <c r="C878" s="80"/>
      <c r="D878" s="81"/>
      <c r="E878" s="80"/>
      <c r="F878" s="80"/>
      <c r="G878" s="80"/>
      <c r="H878" s="80"/>
      <c r="I878" s="82"/>
      <c r="J878" s="80"/>
      <c r="K878" s="80"/>
      <c r="L878" s="81"/>
      <c r="M878" s="80"/>
      <c r="N878" s="83"/>
      <c r="O878" s="78"/>
      <c r="P878" s="84"/>
      <c r="Q878" s="85"/>
      <c r="R878" s="85"/>
      <c r="S878" s="48"/>
      <c r="T878" s="48"/>
      <c r="U878" s="48"/>
      <c r="V878" s="48"/>
      <c r="W878" s="48"/>
      <c r="X878" s="48"/>
      <c r="Y878" s="48"/>
      <c r="Z878" s="48"/>
      <c r="AA878" s="48"/>
      <c r="AB878" s="48"/>
      <c r="AC878" s="48"/>
      <c r="AD878" s="48"/>
      <c r="AE878" s="48"/>
      <c r="AF878" s="48"/>
      <c r="AG878" s="48"/>
      <c r="AH878" s="48"/>
      <c r="AI878" s="48"/>
    </row>
    <row r="879" ht="11.25" customHeight="1">
      <c r="A879" s="79"/>
      <c r="B879" s="79"/>
      <c r="C879" s="80"/>
      <c r="D879" s="81"/>
      <c r="E879" s="80"/>
      <c r="F879" s="80"/>
      <c r="G879" s="80"/>
      <c r="H879" s="80"/>
      <c r="I879" s="82"/>
      <c r="J879" s="80"/>
      <c r="K879" s="80"/>
      <c r="L879" s="81"/>
      <c r="M879" s="80"/>
      <c r="N879" s="83"/>
      <c r="O879" s="78"/>
      <c r="P879" s="84"/>
      <c r="Q879" s="85"/>
      <c r="R879" s="85"/>
      <c r="S879" s="48"/>
      <c r="T879" s="48"/>
      <c r="U879" s="48"/>
      <c r="V879" s="48"/>
      <c r="W879" s="48"/>
      <c r="X879" s="48"/>
      <c r="Y879" s="48"/>
      <c r="Z879" s="48"/>
      <c r="AA879" s="48"/>
      <c r="AB879" s="48"/>
      <c r="AC879" s="48"/>
      <c r="AD879" s="48"/>
      <c r="AE879" s="48"/>
      <c r="AF879" s="48"/>
      <c r="AG879" s="48"/>
      <c r="AH879" s="48"/>
      <c r="AI879" s="48"/>
    </row>
    <row r="880" ht="11.25" customHeight="1">
      <c r="A880" s="79"/>
      <c r="B880" s="79"/>
      <c r="C880" s="80"/>
      <c r="D880" s="81"/>
      <c r="E880" s="80"/>
      <c r="F880" s="80"/>
      <c r="G880" s="80"/>
      <c r="H880" s="80"/>
      <c r="I880" s="82"/>
      <c r="J880" s="80"/>
      <c r="K880" s="80"/>
      <c r="L880" s="81"/>
      <c r="M880" s="80"/>
      <c r="N880" s="83"/>
      <c r="O880" s="78"/>
      <c r="P880" s="84"/>
      <c r="Q880" s="85"/>
      <c r="R880" s="85"/>
      <c r="S880" s="48"/>
      <c r="T880" s="48"/>
      <c r="U880" s="48"/>
      <c r="V880" s="48"/>
      <c r="W880" s="48"/>
      <c r="X880" s="48"/>
      <c r="Y880" s="48"/>
      <c r="Z880" s="48"/>
      <c r="AA880" s="48"/>
      <c r="AB880" s="48"/>
      <c r="AC880" s="48"/>
      <c r="AD880" s="48"/>
      <c r="AE880" s="48"/>
      <c r="AF880" s="48"/>
      <c r="AG880" s="48"/>
      <c r="AH880" s="48"/>
      <c r="AI880" s="48"/>
    </row>
    <row r="881" ht="11.25" customHeight="1">
      <c r="A881" s="79"/>
      <c r="B881" s="79"/>
      <c r="C881" s="80"/>
      <c r="D881" s="81"/>
      <c r="E881" s="80"/>
      <c r="F881" s="80"/>
      <c r="G881" s="80"/>
      <c r="H881" s="80"/>
      <c r="I881" s="82"/>
      <c r="J881" s="80"/>
      <c r="K881" s="80"/>
      <c r="L881" s="81"/>
      <c r="M881" s="80"/>
      <c r="N881" s="83"/>
      <c r="O881" s="78"/>
      <c r="P881" s="84"/>
      <c r="Q881" s="85"/>
      <c r="R881" s="85"/>
      <c r="S881" s="48"/>
      <c r="T881" s="48"/>
      <c r="U881" s="48"/>
      <c r="V881" s="48"/>
      <c r="W881" s="48"/>
      <c r="X881" s="48"/>
      <c r="Y881" s="48"/>
      <c r="Z881" s="48"/>
      <c r="AA881" s="48"/>
      <c r="AB881" s="48"/>
      <c r="AC881" s="48"/>
      <c r="AD881" s="48"/>
      <c r="AE881" s="48"/>
      <c r="AF881" s="48"/>
      <c r="AG881" s="48"/>
      <c r="AH881" s="48"/>
      <c r="AI881" s="48"/>
    </row>
    <row r="882" ht="11.25" customHeight="1">
      <c r="A882" s="79"/>
      <c r="B882" s="79"/>
      <c r="C882" s="80"/>
      <c r="D882" s="81"/>
      <c r="E882" s="80"/>
      <c r="F882" s="80"/>
      <c r="G882" s="80"/>
      <c r="H882" s="80"/>
      <c r="I882" s="82"/>
      <c r="J882" s="80"/>
      <c r="K882" s="80"/>
      <c r="L882" s="81"/>
      <c r="M882" s="80"/>
      <c r="N882" s="83"/>
      <c r="O882" s="78"/>
      <c r="P882" s="84"/>
      <c r="Q882" s="85"/>
      <c r="R882" s="85"/>
      <c r="S882" s="48"/>
      <c r="T882" s="48"/>
      <c r="U882" s="48"/>
      <c r="V882" s="48"/>
      <c r="W882" s="48"/>
      <c r="X882" s="48"/>
      <c r="Y882" s="48"/>
      <c r="Z882" s="48"/>
      <c r="AA882" s="48"/>
      <c r="AB882" s="48"/>
      <c r="AC882" s="48"/>
      <c r="AD882" s="48"/>
      <c r="AE882" s="48"/>
      <c r="AF882" s="48"/>
      <c r="AG882" s="48"/>
      <c r="AH882" s="48"/>
      <c r="AI882" s="48"/>
    </row>
    <row r="883" ht="11.25" customHeight="1">
      <c r="A883" s="79"/>
      <c r="B883" s="79"/>
      <c r="C883" s="80"/>
      <c r="D883" s="81"/>
      <c r="E883" s="80"/>
      <c r="F883" s="80"/>
      <c r="G883" s="80"/>
      <c r="H883" s="80"/>
      <c r="I883" s="82"/>
      <c r="J883" s="80"/>
      <c r="K883" s="80"/>
      <c r="L883" s="81"/>
      <c r="M883" s="80"/>
      <c r="N883" s="83"/>
      <c r="O883" s="78"/>
      <c r="P883" s="84"/>
      <c r="Q883" s="85"/>
      <c r="R883" s="85"/>
      <c r="S883" s="48"/>
      <c r="T883" s="48"/>
      <c r="U883" s="48"/>
      <c r="V883" s="48"/>
      <c r="W883" s="48"/>
      <c r="X883" s="48"/>
      <c r="Y883" s="48"/>
      <c r="Z883" s="48"/>
      <c r="AA883" s="48"/>
      <c r="AB883" s="48"/>
      <c r="AC883" s="48"/>
      <c r="AD883" s="48"/>
      <c r="AE883" s="48"/>
      <c r="AF883" s="48"/>
      <c r="AG883" s="48"/>
      <c r="AH883" s="48"/>
      <c r="AI883" s="48"/>
    </row>
    <row r="884" ht="11.25" customHeight="1">
      <c r="A884" s="79"/>
      <c r="B884" s="79"/>
      <c r="C884" s="80"/>
      <c r="D884" s="81"/>
      <c r="E884" s="80"/>
      <c r="F884" s="80"/>
      <c r="G884" s="80"/>
      <c r="H884" s="80"/>
      <c r="I884" s="82"/>
      <c r="J884" s="80"/>
      <c r="K884" s="80"/>
      <c r="L884" s="81"/>
      <c r="M884" s="80"/>
      <c r="N884" s="83"/>
      <c r="O884" s="78"/>
      <c r="P884" s="84"/>
      <c r="Q884" s="85"/>
      <c r="R884" s="85"/>
      <c r="S884" s="48"/>
      <c r="T884" s="48"/>
      <c r="U884" s="48"/>
      <c r="V884" s="48"/>
      <c r="W884" s="48"/>
      <c r="X884" s="48"/>
      <c r="Y884" s="48"/>
      <c r="Z884" s="48"/>
      <c r="AA884" s="48"/>
      <c r="AB884" s="48"/>
      <c r="AC884" s="48"/>
      <c r="AD884" s="48"/>
      <c r="AE884" s="48"/>
      <c r="AF884" s="48"/>
      <c r="AG884" s="48"/>
      <c r="AH884" s="48"/>
      <c r="AI884" s="48"/>
    </row>
    <row r="885" ht="11.25" customHeight="1">
      <c r="A885" s="79"/>
      <c r="B885" s="79"/>
      <c r="C885" s="80"/>
      <c r="D885" s="81"/>
      <c r="E885" s="80"/>
      <c r="F885" s="80"/>
      <c r="G885" s="80"/>
      <c r="H885" s="80"/>
      <c r="I885" s="82"/>
      <c r="J885" s="80"/>
      <c r="K885" s="80"/>
      <c r="L885" s="81"/>
      <c r="M885" s="80"/>
      <c r="N885" s="83"/>
      <c r="O885" s="78"/>
      <c r="P885" s="84"/>
      <c r="Q885" s="85"/>
      <c r="R885" s="85"/>
      <c r="S885" s="48"/>
      <c r="T885" s="48"/>
      <c r="U885" s="48"/>
      <c r="V885" s="48"/>
      <c r="W885" s="48"/>
      <c r="X885" s="48"/>
      <c r="Y885" s="48"/>
      <c r="Z885" s="48"/>
      <c r="AA885" s="48"/>
      <c r="AB885" s="48"/>
      <c r="AC885" s="48"/>
      <c r="AD885" s="48"/>
      <c r="AE885" s="48"/>
      <c r="AF885" s="48"/>
      <c r="AG885" s="48"/>
      <c r="AH885" s="48"/>
      <c r="AI885" s="48"/>
    </row>
    <row r="886" ht="11.25" customHeight="1">
      <c r="A886" s="79"/>
      <c r="B886" s="79"/>
      <c r="C886" s="80"/>
      <c r="D886" s="81"/>
      <c r="E886" s="80"/>
      <c r="F886" s="80"/>
      <c r="G886" s="80"/>
      <c r="H886" s="80"/>
      <c r="I886" s="82"/>
      <c r="J886" s="80"/>
      <c r="K886" s="80"/>
      <c r="L886" s="81"/>
      <c r="M886" s="80"/>
      <c r="N886" s="83"/>
      <c r="O886" s="78"/>
      <c r="P886" s="84"/>
      <c r="Q886" s="85"/>
      <c r="R886" s="85"/>
      <c r="S886" s="48"/>
      <c r="T886" s="48"/>
      <c r="U886" s="48"/>
      <c r="V886" s="48"/>
      <c r="W886" s="48"/>
      <c r="X886" s="48"/>
      <c r="Y886" s="48"/>
      <c r="Z886" s="48"/>
      <c r="AA886" s="48"/>
      <c r="AB886" s="48"/>
      <c r="AC886" s="48"/>
      <c r="AD886" s="48"/>
      <c r="AE886" s="48"/>
      <c r="AF886" s="48"/>
      <c r="AG886" s="48"/>
      <c r="AH886" s="48"/>
      <c r="AI886" s="48"/>
    </row>
    <row r="887" ht="11.25" customHeight="1">
      <c r="A887" s="79"/>
      <c r="B887" s="79"/>
      <c r="C887" s="80"/>
      <c r="D887" s="81"/>
      <c r="E887" s="80"/>
      <c r="F887" s="80"/>
      <c r="G887" s="80"/>
      <c r="H887" s="80"/>
      <c r="I887" s="82"/>
      <c r="J887" s="80"/>
      <c r="K887" s="80"/>
      <c r="L887" s="81"/>
      <c r="M887" s="80"/>
      <c r="N887" s="83"/>
      <c r="O887" s="78"/>
      <c r="P887" s="84"/>
      <c r="Q887" s="85"/>
      <c r="R887" s="85"/>
      <c r="S887" s="48"/>
      <c r="T887" s="48"/>
      <c r="U887" s="48"/>
      <c r="V887" s="48"/>
      <c r="W887" s="48"/>
      <c r="X887" s="48"/>
      <c r="Y887" s="48"/>
      <c r="Z887" s="48"/>
      <c r="AA887" s="48"/>
      <c r="AB887" s="48"/>
      <c r="AC887" s="48"/>
      <c r="AD887" s="48"/>
      <c r="AE887" s="48"/>
      <c r="AF887" s="48"/>
      <c r="AG887" s="48"/>
      <c r="AH887" s="48"/>
      <c r="AI887" s="48"/>
    </row>
    <row r="888" ht="11.25" customHeight="1">
      <c r="A888" s="79"/>
      <c r="B888" s="79"/>
      <c r="C888" s="80"/>
      <c r="D888" s="81"/>
      <c r="E888" s="80"/>
      <c r="F888" s="80"/>
      <c r="G888" s="80"/>
      <c r="H888" s="80"/>
      <c r="I888" s="82"/>
      <c r="J888" s="80"/>
      <c r="K888" s="80"/>
      <c r="L888" s="81"/>
      <c r="M888" s="80"/>
      <c r="N888" s="83"/>
      <c r="O888" s="78"/>
      <c r="P888" s="84"/>
      <c r="Q888" s="85"/>
      <c r="R888" s="85"/>
      <c r="S888" s="48"/>
      <c r="T888" s="48"/>
      <c r="U888" s="48"/>
      <c r="V888" s="48"/>
      <c r="W888" s="48"/>
      <c r="X888" s="48"/>
      <c r="Y888" s="48"/>
      <c r="Z888" s="48"/>
      <c r="AA888" s="48"/>
      <c r="AB888" s="48"/>
      <c r="AC888" s="48"/>
      <c r="AD888" s="48"/>
      <c r="AE888" s="48"/>
      <c r="AF888" s="48"/>
      <c r="AG888" s="48"/>
      <c r="AH888" s="48"/>
      <c r="AI888" s="48"/>
    </row>
    <row r="889" ht="11.25" customHeight="1">
      <c r="A889" s="79"/>
      <c r="B889" s="79"/>
      <c r="C889" s="80"/>
      <c r="D889" s="81"/>
      <c r="E889" s="80"/>
      <c r="F889" s="80"/>
      <c r="G889" s="80"/>
      <c r="H889" s="80"/>
      <c r="I889" s="82"/>
      <c r="J889" s="80"/>
      <c r="K889" s="80"/>
      <c r="L889" s="81"/>
      <c r="M889" s="80"/>
      <c r="N889" s="83"/>
      <c r="O889" s="78"/>
      <c r="P889" s="84"/>
      <c r="Q889" s="85"/>
      <c r="R889" s="85"/>
      <c r="S889" s="48"/>
      <c r="T889" s="48"/>
      <c r="U889" s="48"/>
      <c r="V889" s="48"/>
      <c r="W889" s="48"/>
      <c r="X889" s="48"/>
      <c r="Y889" s="48"/>
      <c r="Z889" s="48"/>
      <c r="AA889" s="48"/>
      <c r="AB889" s="48"/>
      <c r="AC889" s="48"/>
      <c r="AD889" s="48"/>
      <c r="AE889" s="48"/>
      <c r="AF889" s="48"/>
      <c r="AG889" s="48"/>
      <c r="AH889" s="48"/>
      <c r="AI889" s="48"/>
    </row>
    <row r="890" ht="11.25" customHeight="1">
      <c r="A890" s="79"/>
      <c r="B890" s="79"/>
      <c r="C890" s="80"/>
      <c r="D890" s="81"/>
      <c r="E890" s="80"/>
      <c r="F890" s="80"/>
      <c r="G890" s="80"/>
      <c r="H890" s="80"/>
      <c r="I890" s="82"/>
      <c r="J890" s="80"/>
      <c r="K890" s="80"/>
      <c r="L890" s="81"/>
      <c r="M890" s="80"/>
      <c r="N890" s="83"/>
      <c r="O890" s="78"/>
      <c r="P890" s="84"/>
      <c r="Q890" s="85"/>
      <c r="R890" s="85"/>
      <c r="S890" s="48"/>
      <c r="T890" s="48"/>
      <c r="U890" s="48"/>
      <c r="V890" s="48"/>
      <c r="W890" s="48"/>
      <c r="X890" s="48"/>
      <c r="Y890" s="48"/>
      <c r="Z890" s="48"/>
      <c r="AA890" s="48"/>
      <c r="AB890" s="48"/>
      <c r="AC890" s="48"/>
      <c r="AD890" s="48"/>
      <c r="AE890" s="48"/>
      <c r="AF890" s="48"/>
      <c r="AG890" s="48"/>
      <c r="AH890" s="48"/>
      <c r="AI890" s="48"/>
    </row>
    <row r="891" ht="11.25" customHeight="1">
      <c r="A891" s="79"/>
      <c r="B891" s="79"/>
      <c r="C891" s="80"/>
      <c r="D891" s="81"/>
      <c r="E891" s="80"/>
      <c r="F891" s="80"/>
      <c r="G891" s="80"/>
      <c r="H891" s="80"/>
      <c r="I891" s="82"/>
      <c r="J891" s="80"/>
      <c r="K891" s="80"/>
      <c r="L891" s="81"/>
      <c r="M891" s="80"/>
      <c r="N891" s="83"/>
      <c r="O891" s="78"/>
      <c r="P891" s="84"/>
      <c r="Q891" s="85"/>
      <c r="R891" s="85"/>
      <c r="S891" s="48"/>
      <c r="T891" s="48"/>
      <c r="U891" s="48"/>
      <c r="V891" s="48"/>
      <c r="W891" s="48"/>
      <c r="X891" s="48"/>
      <c r="Y891" s="48"/>
      <c r="Z891" s="48"/>
      <c r="AA891" s="48"/>
      <c r="AB891" s="48"/>
      <c r="AC891" s="48"/>
      <c r="AD891" s="48"/>
      <c r="AE891" s="48"/>
      <c r="AF891" s="48"/>
      <c r="AG891" s="48"/>
      <c r="AH891" s="48"/>
      <c r="AI891" s="48"/>
    </row>
    <row r="892" ht="11.25" customHeight="1">
      <c r="A892" s="79"/>
      <c r="B892" s="79"/>
      <c r="C892" s="80"/>
      <c r="D892" s="81"/>
      <c r="E892" s="80"/>
      <c r="F892" s="80"/>
      <c r="G892" s="80"/>
      <c r="H892" s="80"/>
      <c r="I892" s="82"/>
      <c r="J892" s="80"/>
      <c r="K892" s="80"/>
      <c r="L892" s="81"/>
      <c r="M892" s="80"/>
      <c r="N892" s="83"/>
      <c r="O892" s="78"/>
      <c r="P892" s="84"/>
      <c r="Q892" s="85"/>
      <c r="R892" s="85"/>
      <c r="S892" s="48"/>
      <c r="T892" s="48"/>
      <c r="U892" s="48"/>
      <c r="V892" s="48"/>
      <c r="W892" s="48"/>
      <c r="X892" s="48"/>
      <c r="Y892" s="48"/>
      <c r="Z892" s="48"/>
      <c r="AA892" s="48"/>
      <c r="AB892" s="48"/>
      <c r="AC892" s="48"/>
      <c r="AD892" s="48"/>
      <c r="AE892" s="48"/>
      <c r="AF892" s="48"/>
      <c r="AG892" s="48"/>
      <c r="AH892" s="48"/>
      <c r="AI892" s="48"/>
    </row>
    <row r="893" ht="11.25" customHeight="1">
      <c r="A893" s="79"/>
      <c r="B893" s="79"/>
      <c r="C893" s="80"/>
      <c r="D893" s="81"/>
      <c r="E893" s="80"/>
      <c r="F893" s="80"/>
      <c r="G893" s="80"/>
      <c r="H893" s="80"/>
      <c r="I893" s="82"/>
      <c r="J893" s="80"/>
      <c r="K893" s="80"/>
      <c r="L893" s="81"/>
      <c r="M893" s="80"/>
      <c r="N893" s="83"/>
      <c r="O893" s="78"/>
      <c r="P893" s="84"/>
      <c r="Q893" s="85"/>
      <c r="R893" s="85"/>
      <c r="S893" s="48"/>
      <c r="T893" s="48"/>
      <c r="U893" s="48"/>
      <c r="V893" s="48"/>
      <c r="W893" s="48"/>
      <c r="X893" s="48"/>
      <c r="Y893" s="48"/>
      <c r="Z893" s="48"/>
      <c r="AA893" s="48"/>
      <c r="AB893" s="48"/>
      <c r="AC893" s="48"/>
      <c r="AD893" s="48"/>
      <c r="AE893" s="48"/>
      <c r="AF893" s="48"/>
      <c r="AG893" s="48"/>
      <c r="AH893" s="48"/>
      <c r="AI893" s="48"/>
    </row>
    <row r="894" ht="11.25" customHeight="1">
      <c r="A894" s="79"/>
      <c r="B894" s="79"/>
      <c r="C894" s="80"/>
      <c r="D894" s="81"/>
      <c r="E894" s="80"/>
      <c r="F894" s="80"/>
      <c r="G894" s="80"/>
      <c r="H894" s="80"/>
      <c r="I894" s="82"/>
      <c r="J894" s="80"/>
      <c r="K894" s="80"/>
      <c r="L894" s="81"/>
      <c r="M894" s="80"/>
      <c r="N894" s="83"/>
      <c r="O894" s="78"/>
      <c r="P894" s="84"/>
      <c r="Q894" s="85"/>
      <c r="R894" s="85"/>
      <c r="S894" s="48"/>
      <c r="T894" s="48"/>
      <c r="U894" s="48"/>
      <c r="V894" s="48"/>
      <c r="W894" s="48"/>
      <c r="X894" s="48"/>
      <c r="Y894" s="48"/>
      <c r="Z894" s="48"/>
      <c r="AA894" s="48"/>
      <c r="AB894" s="48"/>
      <c r="AC894" s="48"/>
      <c r="AD894" s="48"/>
      <c r="AE894" s="48"/>
      <c r="AF894" s="48"/>
      <c r="AG894" s="48"/>
      <c r="AH894" s="48"/>
      <c r="AI894" s="48"/>
    </row>
    <row r="895" ht="11.25" customHeight="1">
      <c r="A895" s="79"/>
      <c r="B895" s="79"/>
      <c r="C895" s="80"/>
      <c r="D895" s="81"/>
      <c r="E895" s="80"/>
      <c r="F895" s="80"/>
      <c r="G895" s="80"/>
      <c r="H895" s="80"/>
      <c r="I895" s="82"/>
      <c r="J895" s="80"/>
      <c r="K895" s="80"/>
      <c r="L895" s="81"/>
      <c r="M895" s="80"/>
      <c r="N895" s="83"/>
      <c r="O895" s="78"/>
      <c r="P895" s="84"/>
      <c r="Q895" s="85"/>
      <c r="R895" s="85"/>
      <c r="S895" s="48"/>
      <c r="T895" s="48"/>
      <c r="U895" s="48"/>
      <c r="V895" s="48"/>
      <c r="W895" s="48"/>
      <c r="X895" s="48"/>
      <c r="Y895" s="48"/>
      <c r="Z895" s="48"/>
      <c r="AA895" s="48"/>
      <c r="AB895" s="48"/>
      <c r="AC895" s="48"/>
      <c r="AD895" s="48"/>
      <c r="AE895" s="48"/>
      <c r="AF895" s="48"/>
      <c r="AG895" s="48"/>
      <c r="AH895" s="48"/>
      <c r="AI895" s="48"/>
    </row>
    <row r="896" ht="11.25" customHeight="1">
      <c r="A896" s="79"/>
      <c r="B896" s="79"/>
      <c r="C896" s="80"/>
      <c r="D896" s="81"/>
      <c r="E896" s="80"/>
      <c r="F896" s="80"/>
      <c r="G896" s="80"/>
      <c r="H896" s="80"/>
      <c r="I896" s="82"/>
      <c r="J896" s="80"/>
      <c r="K896" s="80"/>
      <c r="L896" s="81"/>
      <c r="M896" s="80"/>
      <c r="N896" s="83"/>
      <c r="O896" s="78"/>
      <c r="P896" s="84"/>
      <c r="Q896" s="85"/>
      <c r="R896" s="85"/>
      <c r="S896" s="48"/>
      <c r="T896" s="48"/>
      <c r="U896" s="48"/>
      <c r="V896" s="48"/>
      <c r="W896" s="48"/>
      <c r="X896" s="48"/>
      <c r="Y896" s="48"/>
      <c r="Z896" s="48"/>
      <c r="AA896" s="48"/>
      <c r="AB896" s="48"/>
      <c r="AC896" s="48"/>
      <c r="AD896" s="48"/>
      <c r="AE896" s="48"/>
      <c r="AF896" s="48"/>
      <c r="AG896" s="48"/>
      <c r="AH896" s="48"/>
      <c r="AI896" s="48"/>
    </row>
    <row r="897" ht="11.25" customHeight="1">
      <c r="A897" s="79"/>
      <c r="B897" s="79"/>
      <c r="C897" s="80"/>
      <c r="D897" s="81"/>
      <c r="E897" s="80"/>
      <c r="F897" s="80"/>
      <c r="G897" s="80"/>
      <c r="H897" s="80"/>
      <c r="I897" s="82"/>
      <c r="J897" s="80"/>
      <c r="K897" s="80"/>
      <c r="L897" s="81"/>
      <c r="M897" s="80"/>
      <c r="N897" s="83"/>
      <c r="O897" s="78"/>
      <c r="P897" s="84"/>
      <c r="Q897" s="85"/>
      <c r="R897" s="85"/>
      <c r="S897" s="48"/>
      <c r="T897" s="48"/>
      <c r="U897" s="48"/>
      <c r="V897" s="48"/>
      <c r="W897" s="48"/>
      <c r="X897" s="48"/>
      <c r="Y897" s="48"/>
      <c r="Z897" s="48"/>
      <c r="AA897" s="48"/>
      <c r="AB897" s="48"/>
      <c r="AC897" s="48"/>
      <c r="AD897" s="48"/>
      <c r="AE897" s="48"/>
      <c r="AF897" s="48"/>
      <c r="AG897" s="48"/>
      <c r="AH897" s="48"/>
      <c r="AI897" s="48"/>
    </row>
    <row r="898" ht="11.25" customHeight="1">
      <c r="A898" s="79"/>
      <c r="B898" s="79"/>
      <c r="C898" s="80"/>
      <c r="D898" s="81"/>
      <c r="E898" s="80"/>
      <c r="F898" s="80"/>
      <c r="G898" s="80"/>
      <c r="H898" s="80"/>
      <c r="I898" s="82"/>
      <c r="J898" s="80"/>
      <c r="K898" s="80"/>
      <c r="L898" s="81"/>
      <c r="M898" s="80"/>
      <c r="N898" s="83"/>
      <c r="O898" s="78"/>
      <c r="P898" s="84"/>
      <c r="Q898" s="85"/>
      <c r="R898" s="85"/>
      <c r="S898" s="48"/>
      <c r="T898" s="48"/>
      <c r="U898" s="48"/>
      <c r="V898" s="48"/>
      <c r="W898" s="48"/>
      <c r="X898" s="48"/>
      <c r="Y898" s="48"/>
      <c r="Z898" s="48"/>
      <c r="AA898" s="48"/>
      <c r="AB898" s="48"/>
      <c r="AC898" s="48"/>
      <c r="AD898" s="48"/>
      <c r="AE898" s="48"/>
      <c r="AF898" s="48"/>
      <c r="AG898" s="48"/>
      <c r="AH898" s="48"/>
      <c r="AI898" s="48"/>
    </row>
    <row r="899" ht="11.25" customHeight="1">
      <c r="A899" s="79"/>
      <c r="B899" s="79"/>
      <c r="C899" s="80"/>
      <c r="D899" s="81"/>
      <c r="E899" s="80"/>
      <c r="F899" s="80"/>
      <c r="G899" s="80"/>
      <c r="H899" s="80"/>
      <c r="I899" s="82"/>
      <c r="J899" s="80"/>
      <c r="K899" s="80"/>
      <c r="L899" s="81"/>
      <c r="M899" s="80"/>
      <c r="N899" s="83"/>
      <c r="O899" s="78"/>
      <c r="P899" s="84"/>
      <c r="Q899" s="85"/>
      <c r="R899" s="85"/>
      <c r="S899" s="48"/>
      <c r="T899" s="48"/>
      <c r="U899" s="48"/>
      <c r="V899" s="48"/>
      <c r="W899" s="48"/>
      <c r="X899" s="48"/>
      <c r="Y899" s="48"/>
      <c r="Z899" s="48"/>
      <c r="AA899" s="48"/>
      <c r="AB899" s="48"/>
      <c r="AC899" s="48"/>
      <c r="AD899" s="48"/>
      <c r="AE899" s="48"/>
      <c r="AF899" s="48"/>
      <c r="AG899" s="48"/>
      <c r="AH899" s="48"/>
      <c r="AI899" s="48"/>
    </row>
    <row r="900" ht="11.25" customHeight="1">
      <c r="A900" s="79"/>
      <c r="B900" s="79"/>
      <c r="C900" s="80"/>
      <c r="D900" s="81"/>
      <c r="E900" s="80"/>
      <c r="F900" s="80"/>
      <c r="G900" s="80"/>
      <c r="H900" s="80"/>
      <c r="I900" s="82"/>
      <c r="J900" s="80"/>
      <c r="K900" s="80"/>
      <c r="L900" s="81"/>
      <c r="M900" s="80"/>
      <c r="N900" s="83"/>
      <c r="O900" s="78"/>
      <c r="P900" s="84"/>
      <c r="Q900" s="85"/>
      <c r="R900" s="85"/>
      <c r="S900" s="48"/>
      <c r="T900" s="48"/>
      <c r="U900" s="48"/>
      <c r="V900" s="48"/>
      <c r="W900" s="48"/>
      <c r="X900" s="48"/>
      <c r="Y900" s="48"/>
      <c r="Z900" s="48"/>
      <c r="AA900" s="48"/>
      <c r="AB900" s="48"/>
      <c r="AC900" s="48"/>
      <c r="AD900" s="48"/>
      <c r="AE900" s="48"/>
      <c r="AF900" s="48"/>
      <c r="AG900" s="48"/>
      <c r="AH900" s="48"/>
      <c r="AI900" s="48"/>
    </row>
    <row r="901" ht="11.25" customHeight="1">
      <c r="A901" s="79"/>
      <c r="B901" s="79"/>
      <c r="C901" s="80"/>
      <c r="D901" s="81"/>
      <c r="E901" s="80"/>
      <c r="F901" s="80"/>
      <c r="G901" s="80"/>
      <c r="H901" s="80"/>
      <c r="I901" s="82"/>
      <c r="J901" s="80"/>
      <c r="K901" s="80"/>
      <c r="L901" s="81"/>
      <c r="M901" s="80"/>
      <c r="N901" s="83"/>
      <c r="O901" s="78"/>
      <c r="P901" s="84"/>
      <c r="Q901" s="85"/>
      <c r="R901" s="85"/>
      <c r="S901" s="48"/>
      <c r="T901" s="48"/>
      <c r="U901" s="48"/>
      <c r="V901" s="48"/>
      <c r="W901" s="48"/>
      <c r="X901" s="48"/>
      <c r="Y901" s="48"/>
      <c r="Z901" s="48"/>
      <c r="AA901" s="48"/>
      <c r="AB901" s="48"/>
      <c r="AC901" s="48"/>
      <c r="AD901" s="48"/>
      <c r="AE901" s="48"/>
      <c r="AF901" s="48"/>
      <c r="AG901" s="48"/>
      <c r="AH901" s="48"/>
      <c r="AI901" s="48"/>
    </row>
    <row r="902" ht="11.25" customHeight="1">
      <c r="A902" s="79"/>
      <c r="B902" s="79"/>
      <c r="C902" s="80"/>
      <c r="D902" s="81"/>
      <c r="E902" s="80"/>
      <c r="F902" s="80"/>
      <c r="G902" s="80"/>
      <c r="H902" s="80"/>
      <c r="I902" s="82"/>
      <c r="J902" s="80"/>
      <c r="K902" s="80"/>
      <c r="L902" s="81"/>
      <c r="M902" s="80"/>
      <c r="N902" s="83"/>
      <c r="O902" s="78"/>
      <c r="P902" s="84"/>
      <c r="Q902" s="85"/>
      <c r="R902" s="85"/>
      <c r="S902" s="48"/>
      <c r="T902" s="48"/>
      <c r="U902" s="48"/>
      <c r="V902" s="48"/>
      <c r="W902" s="48"/>
      <c r="X902" s="48"/>
      <c r="Y902" s="48"/>
      <c r="Z902" s="48"/>
      <c r="AA902" s="48"/>
      <c r="AB902" s="48"/>
      <c r="AC902" s="48"/>
      <c r="AD902" s="48"/>
      <c r="AE902" s="48"/>
      <c r="AF902" s="48"/>
      <c r="AG902" s="48"/>
      <c r="AH902" s="48"/>
      <c r="AI902" s="48"/>
    </row>
    <row r="903" ht="11.25" customHeight="1">
      <c r="A903" s="79"/>
      <c r="B903" s="79"/>
      <c r="C903" s="80"/>
      <c r="D903" s="81"/>
      <c r="E903" s="80"/>
      <c r="F903" s="80"/>
      <c r="G903" s="80"/>
      <c r="H903" s="80"/>
      <c r="I903" s="82"/>
      <c r="J903" s="80"/>
      <c r="K903" s="80"/>
      <c r="L903" s="81"/>
      <c r="M903" s="80"/>
      <c r="N903" s="83"/>
      <c r="O903" s="78"/>
      <c r="P903" s="84"/>
      <c r="Q903" s="85"/>
      <c r="R903" s="85"/>
      <c r="S903" s="48"/>
      <c r="T903" s="48"/>
      <c r="U903" s="48"/>
      <c r="V903" s="48"/>
      <c r="W903" s="48"/>
      <c r="X903" s="48"/>
      <c r="Y903" s="48"/>
      <c r="Z903" s="48"/>
      <c r="AA903" s="48"/>
      <c r="AB903" s="48"/>
      <c r="AC903" s="48"/>
      <c r="AD903" s="48"/>
      <c r="AE903" s="48"/>
      <c r="AF903" s="48"/>
      <c r="AG903" s="48"/>
      <c r="AH903" s="48"/>
      <c r="AI903" s="48"/>
    </row>
    <row r="904" ht="11.25" customHeight="1">
      <c r="A904" s="79"/>
      <c r="B904" s="79"/>
      <c r="C904" s="80"/>
      <c r="D904" s="81"/>
      <c r="E904" s="80"/>
      <c r="F904" s="80"/>
      <c r="G904" s="80"/>
      <c r="H904" s="80"/>
      <c r="I904" s="82"/>
      <c r="J904" s="80"/>
      <c r="K904" s="80"/>
      <c r="L904" s="81"/>
      <c r="M904" s="80"/>
      <c r="N904" s="83"/>
      <c r="O904" s="78"/>
      <c r="P904" s="84"/>
      <c r="Q904" s="85"/>
      <c r="R904" s="85"/>
      <c r="S904" s="48"/>
      <c r="T904" s="48"/>
      <c r="U904" s="48"/>
      <c r="V904" s="48"/>
      <c r="W904" s="48"/>
      <c r="X904" s="48"/>
      <c r="Y904" s="48"/>
      <c r="Z904" s="48"/>
      <c r="AA904" s="48"/>
      <c r="AB904" s="48"/>
      <c r="AC904" s="48"/>
      <c r="AD904" s="48"/>
      <c r="AE904" s="48"/>
      <c r="AF904" s="48"/>
      <c r="AG904" s="48"/>
      <c r="AH904" s="48"/>
      <c r="AI904" s="48"/>
    </row>
    <row r="905" ht="11.25" customHeight="1">
      <c r="A905" s="79"/>
      <c r="B905" s="79"/>
      <c r="C905" s="80"/>
      <c r="D905" s="81"/>
      <c r="E905" s="80"/>
      <c r="F905" s="80"/>
      <c r="G905" s="80"/>
      <c r="H905" s="80"/>
      <c r="I905" s="82"/>
      <c r="J905" s="80"/>
      <c r="K905" s="80"/>
      <c r="L905" s="81"/>
      <c r="M905" s="80"/>
      <c r="N905" s="83"/>
      <c r="O905" s="78"/>
      <c r="P905" s="84"/>
      <c r="Q905" s="85"/>
      <c r="R905" s="85"/>
      <c r="S905" s="48"/>
      <c r="T905" s="48"/>
      <c r="U905" s="48"/>
      <c r="V905" s="48"/>
      <c r="W905" s="48"/>
      <c r="X905" s="48"/>
      <c r="Y905" s="48"/>
      <c r="Z905" s="48"/>
      <c r="AA905" s="48"/>
      <c r="AB905" s="48"/>
      <c r="AC905" s="48"/>
      <c r="AD905" s="48"/>
      <c r="AE905" s="48"/>
      <c r="AF905" s="48"/>
      <c r="AG905" s="48"/>
      <c r="AH905" s="48"/>
      <c r="AI905" s="48"/>
    </row>
    <row r="906" ht="11.25" customHeight="1">
      <c r="A906" s="79"/>
      <c r="B906" s="79"/>
      <c r="C906" s="80"/>
      <c r="D906" s="81"/>
      <c r="E906" s="80"/>
      <c r="F906" s="80"/>
      <c r="G906" s="80"/>
      <c r="H906" s="80"/>
      <c r="I906" s="82"/>
      <c r="J906" s="80"/>
      <c r="K906" s="80"/>
      <c r="L906" s="81"/>
      <c r="M906" s="80"/>
      <c r="N906" s="83"/>
      <c r="O906" s="78"/>
      <c r="P906" s="84"/>
      <c r="Q906" s="85"/>
      <c r="R906" s="85"/>
      <c r="S906" s="48"/>
      <c r="T906" s="48"/>
      <c r="U906" s="48"/>
      <c r="V906" s="48"/>
      <c r="W906" s="48"/>
      <c r="X906" s="48"/>
      <c r="Y906" s="48"/>
      <c r="Z906" s="48"/>
      <c r="AA906" s="48"/>
      <c r="AB906" s="48"/>
      <c r="AC906" s="48"/>
      <c r="AD906" s="48"/>
      <c r="AE906" s="48"/>
      <c r="AF906" s="48"/>
      <c r="AG906" s="48"/>
      <c r="AH906" s="48"/>
      <c r="AI906" s="48"/>
    </row>
    <row r="907" ht="11.25" customHeight="1">
      <c r="A907" s="79"/>
      <c r="B907" s="79"/>
      <c r="C907" s="80"/>
      <c r="D907" s="81"/>
      <c r="E907" s="80"/>
      <c r="F907" s="80"/>
      <c r="G907" s="80"/>
      <c r="H907" s="80"/>
      <c r="I907" s="82"/>
      <c r="J907" s="80"/>
      <c r="K907" s="80"/>
      <c r="L907" s="81"/>
      <c r="M907" s="80"/>
      <c r="N907" s="83"/>
      <c r="O907" s="78"/>
      <c r="P907" s="84"/>
      <c r="Q907" s="85"/>
      <c r="R907" s="85"/>
      <c r="S907" s="48"/>
      <c r="T907" s="48"/>
      <c r="U907" s="48"/>
      <c r="V907" s="48"/>
      <c r="W907" s="48"/>
      <c r="X907" s="48"/>
      <c r="Y907" s="48"/>
      <c r="Z907" s="48"/>
      <c r="AA907" s="48"/>
      <c r="AB907" s="48"/>
      <c r="AC907" s="48"/>
      <c r="AD907" s="48"/>
      <c r="AE907" s="48"/>
      <c r="AF907" s="48"/>
      <c r="AG907" s="48"/>
      <c r="AH907" s="48"/>
      <c r="AI907" s="48"/>
    </row>
    <row r="908" ht="11.25" customHeight="1">
      <c r="A908" s="79"/>
      <c r="B908" s="79"/>
      <c r="C908" s="80"/>
      <c r="D908" s="81"/>
      <c r="E908" s="80"/>
      <c r="F908" s="80"/>
      <c r="G908" s="80"/>
      <c r="H908" s="80"/>
      <c r="I908" s="82"/>
      <c r="J908" s="80"/>
      <c r="K908" s="80"/>
      <c r="L908" s="81"/>
      <c r="M908" s="80"/>
      <c r="N908" s="83"/>
      <c r="O908" s="78"/>
      <c r="P908" s="84"/>
      <c r="Q908" s="85"/>
      <c r="R908" s="85"/>
      <c r="S908" s="48"/>
      <c r="T908" s="48"/>
      <c r="U908" s="48"/>
      <c r="V908" s="48"/>
      <c r="W908" s="48"/>
      <c r="X908" s="48"/>
      <c r="Y908" s="48"/>
      <c r="Z908" s="48"/>
      <c r="AA908" s="48"/>
      <c r="AB908" s="48"/>
      <c r="AC908" s="48"/>
      <c r="AD908" s="48"/>
      <c r="AE908" s="48"/>
      <c r="AF908" s="48"/>
      <c r="AG908" s="48"/>
      <c r="AH908" s="48"/>
      <c r="AI908" s="48"/>
    </row>
    <row r="909" ht="11.25" customHeight="1">
      <c r="A909" s="79"/>
      <c r="B909" s="79"/>
      <c r="C909" s="80"/>
      <c r="D909" s="81"/>
      <c r="E909" s="80"/>
      <c r="F909" s="80"/>
      <c r="G909" s="80"/>
      <c r="H909" s="80"/>
      <c r="I909" s="82"/>
      <c r="J909" s="80"/>
      <c r="K909" s="80"/>
      <c r="L909" s="81"/>
      <c r="M909" s="80"/>
      <c r="N909" s="83"/>
      <c r="O909" s="78"/>
      <c r="P909" s="84"/>
      <c r="Q909" s="85"/>
      <c r="R909" s="85"/>
      <c r="S909" s="48"/>
      <c r="T909" s="48"/>
      <c r="U909" s="48"/>
      <c r="V909" s="48"/>
      <c r="W909" s="48"/>
      <c r="X909" s="48"/>
      <c r="Y909" s="48"/>
      <c r="Z909" s="48"/>
      <c r="AA909" s="48"/>
      <c r="AB909" s="48"/>
      <c r="AC909" s="48"/>
      <c r="AD909" s="48"/>
      <c r="AE909" s="48"/>
      <c r="AF909" s="48"/>
      <c r="AG909" s="48"/>
      <c r="AH909" s="48"/>
      <c r="AI909" s="48"/>
    </row>
    <row r="910" ht="11.25" customHeight="1">
      <c r="A910" s="79"/>
      <c r="B910" s="79"/>
      <c r="C910" s="80"/>
      <c r="D910" s="81"/>
      <c r="E910" s="80"/>
      <c r="F910" s="80"/>
      <c r="G910" s="80"/>
      <c r="H910" s="80"/>
      <c r="I910" s="82"/>
      <c r="J910" s="80"/>
      <c r="K910" s="80"/>
      <c r="L910" s="81"/>
      <c r="M910" s="80"/>
      <c r="N910" s="83"/>
      <c r="O910" s="78"/>
      <c r="P910" s="84"/>
      <c r="Q910" s="85"/>
      <c r="R910" s="85"/>
      <c r="S910" s="48"/>
      <c r="T910" s="48"/>
      <c r="U910" s="48"/>
      <c r="V910" s="48"/>
      <c r="W910" s="48"/>
      <c r="X910" s="48"/>
      <c r="Y910" s="48"/>
      <c r="Z910" s="48"/>
      <c r="AA910" s="48"/>
      <c r="AB910" s="48"/>
      <c r="AC910" s="48"/>
      <c r="AD910" s="48"/>
      <c r="AE910" s="48"/>
      <c r="AF910" s="48"/>
      <c r="AG910" s="48"/>
      <c r="AH910" s="48"/>
      <c r="AI910" s="48"/>
    </row>
    <row r="911" ht="11.25" customHeight="1">
      <c r="A911" s="79"/>
      <c r="B911" s="79"/>
      <c r="C911" s="80"/>
      <c r="D911" s="81"/>
      <c r="E911" s="80"/>
      <c r="F911" s="80"/>
      <c r="G911" s="80"/>
      <c r="H911" s="80"/>
      <c r="I911" s="82"/>
      <c r="J911" s="80"/>
      <c r="K911" s="80"/>
      <c r="L911" s="81"/>
      <c r="M911" s="80"/>
      <c r="N911" s="83"/>
      <c r="O911" s="78"/>
      <c r="P911" s="84"/>
      <c r="Q911" s="85"/>
      <c r="R911" s="85"/>
      <c r="S911" s="48"/>
      <c r="T911" s="48"/>
      <c r="U911" s="48"/>
      <c r="V911" s="48"/>
      <c r="W911" s="48"/>
      <c r="X911" s="48"/>
      <c r="Y911" s="48"/>
      <c r="Z911" s="48"/>
      <c r="AA911" s="48"/>
      <c r="AB911" s="48"/>
      <c r="AC911" s="48"/>
      <c r="AD911" s="48"/>
      <c r="AE911" s="48"/>
      <c r="AF911" s="48"/>
      <c r="AG911" s="48"/>
      <c r="AH911" s="48"/>
      <c r="AI911" s="48"/>
    </row>
    <row r="912" ht="11.25" customHeight="1">
      <c r="A912" s="79"/>
      <c r="B912" s="79"/>
      <c r="C912" s="80"/>
      <c r="D912" s="81"/>
      <c r="E912" s="80"/>
      <c r="F912" s="80"/>
      <c r="G912" s="80"/>
      <c r="H912" s="80"/>
      <c r="I912" s="82"/>
      <c r="J912" s="80"/>
      <c r="K912" s="80"/>
      <c r="L912" s="81"/>
      <c r="M912" s="80"/>
      <c r="N912" s="83"/>
      <c r="O912" s="78"/>
      <c r="P912" s="84"/>
      <c r="Q912" s="85"/>
      <c r="R912" s="85"/>
      <c r="S912" s="48"/>
      <c r="T912" s="48"/>
      <c r="U912" s="48"/>
      <c r="V912" s="48"/>
      <c r="W912" s="48"/>
      <c r="X912" s="48"/>
      <c r="Y912" s="48"/>
      <c r="Z912" s="48"/>
      <c r="AA912" s="48"/>
      <c r="AB912" s="48"/>
      <c r="AC912" s="48"/>
      <c r="AD912" s="48"/>
      <c r="AE912" s="48"/>
      <c r="AF912" s="48"/>
      <c r="AG912" s="48"/>
      <c r="AH912" s="48"/>
      <c r="AI912" s="48"/>
    </row>
    <row r="913" ht="11.25" customHeight="1">
      <c r="A913" s="79"/>
      <c r="B913" s="79"/>
      <c r="C913" s="80"/>
      <c r="D913" s="81"/>
      <c r="E913" s="80"/>
      <c r="F913" s="80"/>
      <c r="G913" s="80"/>
      <c r="H913" s="80"/>
      <c r="I913" s="82"/>
      <c r="J913" s="80"/>
      <c r="K913" s="80"/>
      <c r="L913" s="81"/>
      <c r="M913" s="80"/>
      <c r="N913" s="83"/>
      <c r="O913" s="78"/>
      <c r="P913" s="84"/>
      <c r="Q913" s="85"/>
      <c r="R913" s="85"/>
      <c r="S913" s="48"/>
      <c r="T913" s="48"/>
      <c r="U913" s="48"/>
      <c r="V913" s="48"/>
      <c r="W913" s="48"/>
      <c r="X913" s="48"/>
      <c r="Y913" s="48"/>
      <c r="Z913" s="48"/>
      <c r="AA913" s="48"/>
      <c r="AB913" s="48"/>
      <c r="AC913" s="48"/>
      <c r="AD913" s="48"/>
      <c r="AE913" s="48"/>
      <c r="AF913" s="48"/>
      <c r="AG913" s="48"/>
      <c r="AH913" s="48"/>
      <c r="AI913" s="48"/>
    </row>
    <row r="914" ht="11.25" customHeight="1">
      <c r="A914" s="79"/>
      <c r="B914" s="79"/>
      <c r="C914" s="80"/>
      <c r="D914" s="81"/>
      <c r="E914" s="80"/>
      <c r="F914" s="80"/>
      <c r="G914" s="80"/>
      <c r="H914" s="80"/>
      <c r="I914" s="82"/>
      <c r="J914" s="80"/>
      <c r="K914" s="80"/>
      <c r="L914" s="81"/>
      <c r="M914" s="80"/>
      <c r="N914" s="83"/>
      <c r="O914" s="78"/>
      <c r="P914" s="84"/>
      <c r="Q914" s="85"/>
      <c r="R914" s="85"/>
      <c r="S914" s="48"/>
      <c r="T914" s="48"/>
      <c r="U914" s="48"/>
      <c r="V914" s="48"/>
      <c r="W914" s="48"/>
      <c r="X914" s="48"/>
      <c r="Y914" s="48"/>
      <c r="Z914" s="48"/>
      <c r="AA914" s="48"/>
      <c r="AB914" s="48"/>
      <c r="AC914" s="48"/>
      <c r="AD914" s="48"/>
      <c r="AE914" s="48"/>
      <c r="AF914" s="48"/>
      <c r="AG914" s="48"/>
      <c r="AH914" s="48"/>
      <c r="AI914" s="48"/>
    </row>
    <row r="915" ht="11.25" customHeight="1">
      <c r="A915" s="79"/>
      <c r="B915" s="79"/>
      <c r="C915" s="80"/>
      <c r="D915" s="81"/>
      <c r="E915" s="80"/>
      <c r="F915" s="80"/>
      <c r="G915" s="80"/>
      <c r="H915" s="80"/>
      <c r="I915" s="82"/>
      <c r="J915" s="80"/>
      <c r="K915" s="80"/>
      <c r="L915" s="81"/>
      <c r="M915" s="80"/>
      <c r="N915" s="83"/>
      <c r="O915" s="78"/>
      <c r="P915" s="84"/>
      <c r="Q915" s="85"/>
      <c r="R915" s="85"/>
      <c r="S915" s="48"/>
      <c r="T915" s="48"/>
      <c r="U915" s="48"/>
      <c r="V915" s="48"/>
      <c r="W915" s="48"/>
      <c r="X915" s="48"/>
      <c r="Y915" s="48"/>
      <c r="Z915" s="48"/>
      <c r="AA915" s="48"/>
      <c r="AB915" s="48"/>
      <c r="AC915" s="48"/>
      <c r="AD915" s="48"/>
      <c r="AE915" s="48"/>
      <c r="AF915" s="48"/>
      <c r="AG915" s="48"/>
      <c r="AH915" s="48"/>
      <c r="AI915" s="48"/>
    </row>
    <row r="916" ht="11.25" customHeight="1">
      <c r="A916" s="79"/>
      <c r="B916" s="79"/>
      <c r="C916" s="80"/>
      <c r="D916" s="81"/>
      <c r="E916" s="80"/>
      <c r="F916" s="80"/>
      <c r="G916" s="80"/>
      <c r="H916" s="80"/>
      <c r="I916" s="82"/>
      <c r="J916" s="80"/>
      <c r="K916" s="80"/>
      <c r="L916" s="81"/>
      <c r="M916" s="80"/>
      <c r="N916" s="83"/>
      <c r="O916" s="78"/>
      <c r="P916" s="84"/>
      <c r="Q916" s="85"/>
      <c r="R916" s="85"/>
      <c r="S916" s="48"/>
      <c r="T916" s="48"/>
      <c r="U916" s="48"/>
      <c r="V916" s="48"/>
      <c r="W916" s="48"/>
      <c r="X916" s="48"/>
      <c r="Y916" s="48"/>
      <c r="Z916" s="48"/>
      <c r="AA916" s="48"/>
      <c r="AB916" s="48"/>
      <c r="AC916" s="48"/>
      <c r="AD916" s="48"/>
      <c r="AE916" s="48"/>
      <c r="AF916" s="48"/>
      <c r="AG916" s="48"/>
      <c r="AH916" s="48"/>
      <c r="AI916" s="48"/>
    </row>
    <row r="917" ht="11.25" customHeight="1">
      <c r="A917" s="79"/>
      <c r="B917" s="79"/>
      <c r="C917" s="80"/>
      <c r="D917" s="81"/>
      <c r="E917" s="80"/>
      <c r="F917" s="80"/>
      <c r="G917" s="80"/>
      <c r="H917" s="80"/>
      <c r="I917" s="82"/>
      <c r="J917" s="80"/>
      <c r="K917" s="80"/>
      <c r="L917" s="81"/>
      <c r="M917" s="80"/>
      <c r="N917" s="83"/>
      <c r="O917" s="78"/>
      <c r="P917" s="84"/>
      <c r="Q917" s="85"/>
      <c r="R917" s="85"/>
      <c r="S917" s="48"/>
      <c r="T917" s="48"/>
      <c r="U917" s="48"/>
      <c r="V917" s="48"/>
      <c r="W917" s="48"/>
      <c r="X917" s="48"/>
      <c r="Y917" s="48"/>
      <c r="Z917" s="48"/>
      <c r="AA917" s="48"/>
      <c r="AB917" s="48"/>
      <c r="AC917" s="48"/>
      <c r="AD917" s="48"/>
      <c r="AE917" s="48"/>
      <c r="AF917" s="48"/>
      <c r="AG917" s="48"/>
      <c r="AH917" s="48"/>
      <c r="AI917" s="48"/>
    </row>
    <row r="918" ht="11.25" customHeight="1">
      <c r="A918" s="79"/>
      <c r="B918" s="79"/>
      <c r="C918" s="80"/>
      <c r="D918" s="81"/>
      <c r="E918" s="80"/>
      <c r="F918" s="80"/>
      <c r="G918" s="80"/>
      <c r="H918" s="80"/>
      <c r="I918" s="82"/>
      <c r="J918" s="80"/>
      <c r="K918" s="80"/>
      <c r="L918" s="81"/>
      <c r="M918" s="80"/>
      <c r="N918" s="83"/>
      <c r="O918" s="78"/>
      <c r="P918" s="84"/>
      <c r="Q918" s="85"/>
      <c r="R918" s="85"/>
      <c r="S918" s="48"/>
      <c r="T918" s="48"/>
      <c r="U918" s="48"/>
      <c r="V918" s="48"/>
      <c r="W918" s="48"/>
      <c r="X918" s="48"/>
      <c r="Y918" s="48"/>
      <c r="Z918" s="48"/>
      <c r="AA918" s="48"/>
      <c r="AB918" s="48"/>
      <c r="AC918" s="48"/>
      <c r="AD918" s="48"/>
      <c r="AE918" s="48"/>
      <c r="AF918" s="48"/>
      <c r="AG918" s="48"/>
      <c r="AH918" s="48"/>
      <c r="AI918" s="48"/>
    </row>
    <row r="919" ht="11.25" customHeight="1">
      <c r="A919" s="79"/>
      <c r="B919" s="79"/>
      <c r="C919" s="80"/>
      <c r="D919" s="81"/>
      <c r="E919" s="80"/>
      <c r="F919" s="80"/>
      <c r="G919" s="80"/>
      <c r="H919" s="80"/>
      <c r="I919" s="82"/>
      <c r="J919" s="80"/>
      <c r="K919" s="80"/>
      <c r="L919" s="81"/>
      <c r="M919" s="80"/>
      <c r="N919" s="83"/>
      <c r="O919" s="78"/>
      <c r="P919" s="84"/>
      <c r="Q919" s="85"/>
      <c r="R919" s="85"/>
      <c r="S919" s="48"/>
      <c r="T919" s="48"/>
      <c r="U919" s="48"/>
      <c r="V919" s="48"/>
      <c r="W919" s="48"/>
      <c r="X919" s="48"/>
      <c r="Y919" s="48"/>
      <c r="Z919" s="48"/>
      <c r="AA919" s="48"/>
      <c r="AB919" s="48"/>
      <c r="AC919" s="48"/>
      <c r="AD919" s="48"/>
      <c r="AE919" s="48"/>
      <c r="AF919" s="48"/>
      <c r="AG919" s="48"/>
      <c r="AH919" s="48"/>
      <c r="AI919" s="48"/>
    </row>
    <row r="920" ht="11.25" customHeight="1">
      <c r="A920" s="79"/>
      <c r="B920" s="79"/>
      <c r="C920" s="80"/>
      <c r="D920" s="81"/>
      <c r="E920" s="80"/>
      <c r="F920" s="80"/>
      <c r="G920" s="80"/>
      <c r="H920" s="80"/>
      <c r="I920" s="82"/>
      <c r="J920" s="80"/>
      <c r="K920" s="80"/>
      <c r="L920" s="81"/>
      <c r="M920" s="80"/>
      <c r="N920" s="83"/>
      <c r="O920" s="78"/>
      <c r="P920" s="84"/>
      <c r="Q920" s="85"/>
      <c r="R920" s="85"/>
      <c r="S920" s="48"/>
      <c r="T920" s="48"/>
      <c r="U920" s="48"/>
      <c r="V920" s="48"/>
      <c r="W920" s="48"/>
      <c r="X920" s="48"/>
      <c r="Y920" s="48"/>
      <c r="Z920" s="48"/>
      <c r="AA920" s="48"/>
      <c r="AB920" s="48"/>
      <c r="AC920" s="48"/>
      <c r="AD920" s="48"/>
      <c r="AE920" s="48"/>
      <c r="AF920" s="48"/>
      <c r="AG920" s="48"/>
      <c r="AH920" s="48"/>
      <c r="AI920" s="48"/>
    </row>
    <row r="921" ht="11.25" customHeight="1">
      <c r="A921" s="79"/>
      <c r="B921" s="79"/>
      <c r="C921" s="80"/>
      <c r="D921" s="81"/>
      <c r="E921" s="80"/>
      <c r="F921" s="80"/>
      <c r="G921" s="80"/>
      <c r="H921" s="80"/>
      <c r="I921" s="82"/>
      <c r="J921" s="80"/>
      <c r="K921" s="80"/>
      <c r="L921" s="81"/>
      <c r="M921" s="80"/>
      <c r="N921" s="83"/>
      <c r="O921" s="78"/>
      <c r="P921" s="84"/>
      <c r="Q921" s="85"/>
      <c r="R921" s="85"/>
      <c r="S921" s="48"/>
      <c r="T921" s="48"/>
      <c r="U921" s="48"/>
      <c r="V921" s="48"/>
      <c r="W921" s="48"/>
      <c r="X921" s="48"/>
      <c r="Y921" s="48"/>
      <c r="Z921" s="48"/>
      <c r="AA921" s="48"/>
      <c r="AB921" s="48"/>
      <c r="AC921" s="48"/>
      <c r="AD921" s="48"/>
      <c r="AE921" s="48"/>
      <c r="AF921" s="48"/>
      <c r="AG921" s="48"/>
      <c r="AH921" s="48"/>
      <c r="AI921" s="48"/>
    </row>
    <row r="922" ht="11.25" customHeight="1">
      <c r="A922" s="79"/>
      <c r="B922" s="79"/>
      <c r="C922" s="80"/>
      <c r="D922" s="81"/>
      <c r="E922" s="80"/>
      <c r="F922" s="80"/>
      <c r="G922" s="80"/>
      <c r="H922" s="80"/>
      <c r="I922" s="82"/>
      <c r="J922" s="80"/>
      <c r="K922" s="80"/>
      <c r="L922" s="81"/>
      <c r="M922" s="80"/>
      <c r="N922" s="83"/>
      <c r="O922" s="78"/>
      <c r="P922" s="84"/>
      <c r="Q922" s="85"/>
      <c r="R922" s="85"/>
      <c r="S922" s="48"/>
      <c r="T922" s="48"/>
      <c r="U922" s="48"/>
      <c r="V922" s="48"/>
      <c r="W922" s="48"/>
      <c r="X922" s="48"/>
      <c r="Y922" s="48"/>
      <c r="Z922" s="48"/>
      <c r="AA922" s="48"/>
      <c r="AB922" s="48"/>
      <c r="AC922" s="48"/>
      <c r="AD922" s="48"/>
      <c r="AE922" s="48"/>
      <c r="AF922" s="48"/>
      <c r="AG922" s="48"/>
      <c r="AH922" s="48"/>
      <c r="AI922" s="48"/>
    </row>
    <row r="923" ht="11.25" customHeight="1">
      <c r="A923" s="79"/>
      <c r="B923" s="79"/>
      <c r="C923" s="80"/>
      <c r="D923" s="81"/>
      <c r="E923" s="80"/>
      <c r="F923" s="80"/>
      <c r="G923" s="80"/>
      <c r="H923" s="80"/>
      <c r="I923" s="82"/>
      <c r="J923" s="80"/>
      <c r="K923" s="80"/>
      <c r="L923" s="81"/>
      <c r="M923" s="80"/>
      <c r="N923" s="83"/>
      <c r="O923" s="78"/>
      <c r="P923" s="84"/>
      <c r="Q923" s="85"/>
      <c r="R923" s="85"/>
      <c r="S923" s="48"/>
      <c r="T923" s="48"/>
      <c r="U923" s="48"/>
      <c r="V923" s="48"/>
      <c r="W923" s="48"/>
      <c r="X923" s="48"/>
      <c r="Y923" s="48"/>
      <c r="Z923" s="48"/>
      <c r="AA923" s="48"/>
      <c r="AB923" s="48"/>
      <c r="AC923" s="48"/>
      <c r="AD923" s="48"/>
      <c r="AE923" s="48"/>
      <c r="AF923" s="48"/>
      <c r="AG923" s="48"/>
      <c r="AH923" s="48"/>
      <c r="AI923" s="48"/>
    </row>
    <row r="924" ht="11.25" customHeight="1">
      <c r="A924" s="79"/>
      <c r="B924" s="79"/>
      <c r="C924" s="80"/>
      <c r="D924" s="81"/>
      <c r="E924" s="80"/>
      <c r="F924" s="80"/>
      <c r="G924" s="80"/>
      <c r="H924" s="80"/>
      <c r="I924" s="82"/>
      <c r="J924" s="80"/>
      <c r="K924" s="80"/>
      <c r="L924" s="81"/>
      <c r="M924" s="80"/>
      <c r="N924" s="83"/>
      <c r="O924" s="78"/>
      <c r="P924" s="84"/>
      <c r="Q924" s="85"/>
      <c r="R924" s="85"/>
      <c r="S924" s="48"/>
      <c r="T924" s="48"/>
      <c r="U924" s="48"/>
      <c r="V924" s="48"/>
      <c r="W924" s="48"/>
      <c r="X924" s="48"/>
      <c r="Y924" s="48"/>
      <c r="Z924" s="48"/>
      <c r="AA924" s="48"/>
      <c r="AB924" s="48"/>
      <c r="AC924" s="48"/>
      <c r="AD924" s="48"/>
      <c r="AE924" s="48"/>
      <c r="AF924" s="48"/>
      <c r="AG924" s="48"/>
      <c r="AH924" s="48"/>
      <c r="AI924" s="48"/>
    </row>
    <row r="925" ht="11.25" customHeight="1">
      <c r="A925" s="79"/>
      <c r="B925" s="79"/>
      <c r="C925" s="80"/>
      <c r="D925" s="81"/>
      <c r="E925" s="80"/>
      <c r="F925" s="80"/>
      <c r="G925" s="80"/>
      <c r="H925" s="80"/>
      <c r="I925" s="82"/>
      <c r="J925" s="80"/>
      <c r="K925" s="80"/>
      <c r="L925" s="81"/>
      <c r="M925" s="80"/>
      <c r="N925" s="83"/>
      <c r="O925" s="78"/>
      <c r="P925" s="84"/>
      <c r="Q925" s="85"/>
      <c r="R925" s="85"/>
      <c r="S925" s="48"/>
      <c r="T925" s="48"/>
      <c r="U925" s="48"/>
      <c r="V925" s="48"/>
      <c r="W925" s="48"/>
      <c r="X925" s="48"/>
      <c r="Y925" s="48"/>
      <c r="Z925" s="48"/>
      <c r="AA925" s="48"/>
      <c r="AB925" s="48"/>
      <c r="AC925" s="48"/>
      <c r="AD925" s="48"/>
      <c r="AE925" s="48"/>
      <c r="AF925" s="48"/>
      <c r="AG925" s="48"/>
      <c r="AH925" s="48"/>
      <c r="AI925" s="48"/>
    </row>
    <row r="926" ht="11.25" customHeight="1">
      <c r="A926" s="79"/>
      <c r="B926" s="79"/>
      <c r="C926" s="80"/>
      <c r="D926" s="81"/>
      <c r="E926" s="80"/>
      <c r="F926" s="80"/>
      <c r="G926" s="80"/>
      <c r="H926" s="80"/>
      <c r="I926" s="82"/>
      <c r="J926" s="80"/>
      <c r="K926" s="80"/>
      <c r="L926" s="81"/>
      <c r="M926" s="80"/>
      <c r="N926" s="83"/>
      <c r="O926" s="78"/>
      <c r="P926" s="84"/>
      <c r="Q926" s="85"/>
      <c r="R926" s="85"/>
      <c r="S926" s="48"/>
      <c r="T926" s="48"/>
      <c r="U926" s="48"/>
      <c r="V926" s="48"/>
      <c r="W926" s="48"/>
      <c r="X926" s="48"/>
      <c r="Y926" s="48"/>
      <c r="Z926" s="48"/>
      <c r="AA926" s="48"/>
      <c r="AB926" s="48"/>
      <c r="AC926" s="48"/>
      <c r="AD926" s="48"/>
      <c r="AE926" s="48"/>
      <c r="AF926" s="48"/>
      <c r="AG926" s="48"/>
      <c r="AH926" s="48"/>
      <c r="AI926" s="48"/>
    </row>
    <row r="927" ht="11.25" customHeight="1">
      <c r="A927" s="79"/>
      <c r="B927" s="79"/>
      <c r="C927" s="80"/>
      <c r="D927" s="81"/>
      <c r="E927" s="80"/>
      <c r="F927" s="80"/>
      <c r="G927" s="80"/>
      <c r="H927" s="80"/>
      <c r="I927" s="82"/>
      <c r="J927" s="80"/>
      <c r="K927" s="80"/>
      <c r="L927" s="81"/>
      <c r="M927" s="80"/>
      <c r="N927" s="83"/>
      <c r="O927" s="78"/>
      <c r="P927" s="84"/>
      <c r="Q927" s="85"/>
      <c r="R927" s="85"/>
      <c r="S927" s="48"/>
      <c r="T927" s="48"/>
      <c r="U927" s="48"/>
      <c r="V927" s="48"/>
      <c r="W927" s="48"/>
      <c r="X927" s="48"/>
      <c r="Y927" s="48"/>
      <c r="Z927" s="48"/>
      <c r="AA927" s="48"/>
      <c r="AB927" s="48"/>
      <c r="AC927" s="48"/>
      <c r="AD927" s="48"/>
      <c r="AE927" s="48"/>
      <c r="AF927" s="48"/>
      <c r="AG927" s="48"/>
      <c r="AH927" s="48"/>
      <c r="AI927" s="48"/>
    </row>
    <row r="928" ht="11.25" customHeight="1">
      <c r="A928" s="79"/>
      <c r="B928" s="79"/>
      <c r="C928" s="80"/>
      <c r="D928" s="81"/>
      <c r="E928" s="80"/>
      <c r="F928" s="80"/>
      <c r="G928" s="80"/>
      <c r="H928" s="80"/>
      <c r="I928" s="82"/>
      <c r="J928" s="80"/>
      <c r="K928" s="80"/>
      <c r="L928" s="81"/>
      <c r="M928" s="80"/>
      <c r="N928" s="83"/>
      <c r="O928" s="78"/>
      <c r="P928" s="84"/>
      <c r="Q928" s="85"/>
      <c r="R928" s="85"/>
      <c r="S928" s="48"/>
      <c r="T928" s="48"/>
      <c r="U928" s="48"/>
      <c r="V928" s="48"/>
      <c r="W928" s="48"/>
      <c r="X928" s="48"/>
      <c r="Y928" s="48"/>
      <c r="Z928" s="48"/>
      <c r="AA928" s="48"/>
      <c r="AB928" s="48"/>
      <c r="AC928" s="48"/>
      <c r="AD928" s="48"/>
      <c r="AE928" s="48"/>
      <c r="AF928" s="48"/>
      <c r="AG928" s="48"/>
      <c r="AH928" s="48"/>
      <c r="AI928" s="48"/>
    </row>
    <row r="929" ht="11.25" customHeight="1">
      <c r="A929" s="79"/>
      <c r="B929" s="79"/>
      <c r="C929" s="80"/>
      <c r="D929" s="81"/>
      <c r="E929" s="80"/>
      <c r="F929" s="80"/>
      <c r="G929" s="80"/>
      <c r="H929" s="80"/>
      <c r="I929" s="82"/>
      <c r="J929" s="80"/>
      <c r="K929" s="80"/>
      <c r="L929" s="81"/>
      <c r="M929" s="80"/>
      <c r="N929" s="83"/>
      <c r="O929" s="78"/>
      <c r="P929" s="84"/>
      <c r="Q929" s="85"/>
      <c r="R929" s="85"/>
      <c r="S929" s="48"/>
      <c r="T929" s="48"/>
      <c r="U929" s="48"/>
      <c r="V929" s="48"/>
      <c r="W929" s="48"/>
      <c r="X929" s="48"/>
      <c r="Y929" s="48"/>
      <c r="Z929" s="48"/>
      <c r="AA929" s="48"/>
      <c r="AB929" s="48"/>
      <c r="AC929" s="48"/>
      <c r="AD929" s="48"/>
      <c r="AE929" s="48"/>
      <c r="AF929" s="48"/>
      <c r="AG929" s="48"/>
      <c r="AH929" s="48"/>
      <c r="AI929" s="48"/>
    </row>
    <row r="930" ht="11.25" customHeight="1">
      <c r="A930" s="79"/>
      <c r="B930" s="79"/>
      <c r="C930" s="80"/>
      <c r="D930" s="81"/>
      <c r="E930" s="80"/>
      <c r="F930" s="80"/>
      <c r="G930" s="80"/>
      <c r="H930" s="80"/>
      <c r="I930" s="82"/>
      <c r="J930" s="80"/>
      <c r="K930" s="80"/>
      <c r="L930" s="81"/>
      <c r="M930" s="80"/>
      <c r="N930" s="83"/>
      <c r="O930" s="78"/>
      <c r="P930" s="84"/>
      <c r="Q930" s="85"/>
      <c r="R930" s="85"/>
      <c r="S930" s="48"/>
      <c r="T930" s="48"/>
      <c r="U930" s="48"/>
      <c r="V930" s="48"/>
      <c r="W930" s="48"/>
      <c r="X930" s="48"/>
      <c r="Y930" s="48"/>
      <c r="Z930" s="48"/>
      <c r="AA930" s="48"/>
      <c r="AB930" s="48"/>
      <c r="AC930" s="48"/>
      <c r="AD930" s="48"/>
      <c r="AE930" s="48"/>
      <c r="AF930" s="48"/>
      <c r="AG930" s="48"/>
      <c r="AH930" s="48"/>
      <c r="AI930" s="48"/>
    </row>
    <row r="931" ht="11.25" customHeight="1">
      <c r="A931" s="79"/>
      <c r="B931" s="79"/>
      <c r="C931" s="80"/>
      <c r="D931" s="81"/>
      <c r="E931" s="80"/>
      <c r="F931" s="80"/>
      <c r="G931" s="80"/>
      <c r="H931" s="80"/>
      <c r="I931" s="82"/>
      <c r="J931" s="80"/>
      <c r="K931" s="80"/>
      <c r="L931" s="81"/>
      <c r="M931" s="80"/>
      <c r="N931" s="83"/>
      <c r="O931" s="78"/>
      <c r="P931" s="84"/>
      <c r="Q931" s="85"/>
      <c r="R931" s="85"/>
      <c r="S931" s="48"/>
      <c r="T931" s="48"/>
      <c r="U931" s="48"/>
      <c r="V931" s="48"/>
      <c r="W931" s="48"/>
      <c r="X931" s="48"/>
      <c r="Y931" s="48"/>
      <c r="Z931" s="48"/>
      <c r="AA931" s="48"/>
      <c r="AB931" s="48"/>
      <c r="AC931" s="48"/>
      <c r="AD931" s="48"/>
      <c r="AE931" s="48"/>
      <c r="AF931" s="48"/>
      <c r="AG931" s="48"/>
      <c r="AH931" s="48"/>
      <c r="AI931" s="48"/>
    </row>
    <row r="932" ht="11.25" customHeight="1">
      <c r="A932" s="79"/>
      <c r="B932" s="79"/>
      <c r="C932" s="80"/>
      <c r="D932" s="81"/>
      <c r="E932" s="80"/>
      <c r="F932" s="80"/>
      <c r="G932" s="80"/>
      <c r="H932" s="80"/>
      <c r="I932" s="82"/>
      <c r="J932" s="80"/>
      <c r="K932" s="80"/>
      <c r="L932" s="81"/>
      <c r="M932" s="80"/>
      <c r="N932" s="83"/>
      <c r="O932" s="78"/>
      <c r="P932" s="84"/>
      <c r="Q932" s="85"/>
      <c r="R932" s="85"/>
      <c r="S932" s="48"/>
      <c r="T932" s="48"/>
      <c r="U932" s="48"/>
      <c r="V932" s="48"/>
      <c r="W932" s="48"/>
      <c r="X932" s="48"/>
      <c r="Y932" s="48"/>
      <c r="Z932" s="48"/>
      <c r="AA932" s="48"/>
      <c r="AB932" s="48"/>
      <c r="AC932" s="48"/>
      <c r="AD932" s="48"/>
      <c r="AE932" s="48"/>
      <c r="AF932" s="48"/>
      <c r="AG932" s="48"/>
      <c r="AH932" s="48"/>
      <c r="AI932" s="48"/>
    </row>
    <row r="933" ht="11.25" customHeight="1">
      <c r="A933" s="79"/>
      <c r="B933" s="79"/>
      <c r="C933" s="80"/>
      <c r="D933" s="81"/>
      <c r="E933" s="80"/>
      <c r="F933" s="80"/>
      <c r="G933" s="80"/>
      <c r="H933" s="80"/>
      <c r="I933" s="82"/>
      <c r="J933" s="80"/>
      <c r="K933" s="80"/>
      <c r="L933" s="81"/>
      <c r="M933" s="80"/>
      <c r="N933" s="83"/>
      <c r="O933" s="78"/>
      <c r="P933" s="84"/>
      <c r="Q933" s="85"/>
      <c r="R933" s="85"/>
      <c r="S933" s="48"/>
      <c r="T933" s="48"/>
      <c r="U933" s="48"/>
      <c r="V933" s="48"/>
      <c r="W933" s="48"/>
      <c r="X933" s="48"/>
      <c r="Y933" s="48"/>
      <c r="Z933" s="48"/>
      <c r="AA933" s="48"/>
      <c r="AB933" s="48"/>
      <c r="AC933" s="48"/>
      <c r="AD933" s="48"/>
      <c r="AE933" s="48"/>
      <c r="AF933" s="48"/>
      <c r="AG933" s="48"/>
      <c r="AH933" s="48"/>
      <c r="AI933" s="48"/>
    </row>
    <row r="934" ht="11.25" customHeight="1">
      <c r="A934" s="79"/>
      <c r="B934" s="79"/>
      <c r="C934" s="80"/>
      <c r="D934" s="81"/>
      <c r="E934" s="80"/>
      <c r="F934" s="80"/>
      <c r="G934" s="80"/>
      <c r="H934" s="80"/>
      <c r="I934" s="82"/>
      <c r="J934" s="80"/>
      <c r="K934" s="80"/>
      <c r="L934" s="81"/>
      <c r="M934" s="80"/>
      <c r="N934" s="83"/>
      <c r="O934" s="78"/>
      <c r="P934" s="84"/>
      <c r="Q934" s="85"/>
      <c r="R934" s="85"/>
      <c r="S934" s="48"/>
      <c r="T934" s="48"/>
      <c r="U934" s="48"/>
      <c r="V934" s="48"/>
      <c r="W934" s="48"/>
      <c r="X934" s="48"/>
      <c r="Y934" s="48"/>
      <c r="Z934" s="48"/>
      <c r="AA934" s="48"/>
      <c r="AB934" s="48"/>
      <c r="AC934" s="48"/>
      <c r="AD934" s="48"/>
      <c r="AE934" s="48"/>
      <c r="AF934" s="48"/>
      <c r="AG934" s="48"/>
      <c r="AH934" s="48"/>
      <c r="AI934" s="48"/>
    </row>
    <row r="935" ht="11.25" customHeight="1">
      <c r="A935" s="79"/>
      <c r="B935" s="79"/>
      <c r="C935" s="80"/>
      <c r="D935" s="81"/>
      <c r="E935" s="80"/>
      <c r="F935" s="80"/>
      <c r="G935" s="80"/>
      <c r="H935" s="80"/>
      <c r="I935" s="82"/>
      <c r="J935" s="80"/>
      <c r="K935" s="80"/>
      <c r="L935" s="81"/>
      <c r="M935" s="80"/>
      <c r="N935" s="83"/>
      <c r="O935" s="78"/>
      <c r="P935" s="84"/>
      <c r="Q935" s="85"/>
      <c r="R935" s="85"/>
      <c r="S935" s="48"/>
      <c r="T935" s="48"/>
      <c r="U935" s="48"/>
      <c r="V935" s="48"/>
      <c r="W935" s="48"/>
      <c r="X935" s="48"/>
      <c r="Y935" s="48"/>
      <c r="Z935" s="48"/>
      <c r="AA935" s="48"/>
      <c r="AB935" s="48"/>
      <c r="AC935" s="48"/>
      <c r="AD935" s="48"/>
      <c r="AE935" s="48"/>
      <c r="AF935" s="48"/>
      <c r="AG935" s="48"/>
      <c r="AH935" s="48"/>
      <c r="AI935" s="48"/>
    </row>
    <row r="936" ht="11.25" customHeight="1">
      <c r="A936" s="79"/>
      <c r="B936" s="79"/>
      <c r="C936" s="80"/>
      <c r="D936" s="81"/>
      <c r="E936" s="80"/>
      <c r="F936" s="80"/>
      <c r="G936" s="80"/>
      <c r="H936" s="80"/>
      <c r="I936" s="82"/>
      <c r="J936" s="80"/>
      <c r="K936" s="80"/>
      <c r="L936" s="81"/>
      <c r="M936" s="80"/>
      <c r="N936" s="83"/>
      <c r="O936" s="78"/>
      <c r="P936" s="84"/>
      <c r="Q936" s="85"/>
      <c r="R936" s="85"/>
      <c r="S936" s="48"/>
      <c r="T936" s="48"/>
      <c r="U936" s="48"/>
      <c r="V936" s="48"/>
      <c r="W936" s="48"/>
      <c r="X936" s="48"/>
      <c r="Y936" s="48"/>
      <c r="Z936" s="48"/>
      <c r="AA936" s="48"/>
      <c r="AB936" s="48"/>
      <c r="AC936" s="48"/>
      <c r="AD936" s="48"/>
      <c r="AE936" s="48"/>
      <c r="AF936" s="48"/>
      <c r="AG936" s="48"/>
      <c r="AH936" s="48"/>
      <c r="AI936" s="48"/>
    </row>
    <row r="937" ht="11.25" customHeight="1">
      <c r="A937" s="79"/>
      <c r="B937" s="79"/>
      <c r="C937" s="80"/>
      <c r="D937" s="81"/>
      <c r="E937" s="80"/>
      <c r="F937" s="80"/>
      <c r="G937" s="80"/>
      <c r="H937" s="80"/>
      <c r="I937" s="82"/>
      <c r="J937" s="80"/>
      <c r="K937" s="80"/>
      <c r="L937" s="81"/>
      <c r="M937" s="80"/>
      <c r="N937" s="83"/>
      <c r="O937" s="78"/>
      <c r="P937" s="84"/>
      <c r="Q937" s="85"/>
      <c r="R937" s="85"/>
      <c r="S937" s="48"/>
      <c r="T937" s="48"/>
      <c r="U937" s="48"/>
      <c r="V937" s="48"/>
      <c r="W937" s="48"/>
      <c r="X937" s="48"/>
      <c r="Y937" s="48"/>
      <c r="Z937" s="48"/>
      <c r="AA937" s="48"/>
      <c r="AB937" s="48"/>
      <c r="AC937" s="48"/>
      <c r="AD937" s="48"/>
      <c r="AE937" s="48"/>
      <c r="AF937" s="48"/>
      <c r="AG937" s="48"/>
      <c r="AH937" s="48"/>
      <c r="AI937" s="48"/>
    </row>
    <row r="938" ht="11.25" customHeight="1">
      <c r="A938" s="79"/>
      <c r="B938" s="79"/>
      <c r="C938" s="80"/>
      <c r="D938" s="81"/>
      <c r="E938" s="80"/>
      <c r="F938" s="80"/>
      <c r="G938" s="80"/>
      <c r="H938" s="80"/>
      <c r="I938" s="82"/>
      <c r="J938" s="80"/>
      <c r="K938" s="80"/>
      <c r="L938" s="81"/>
      <c r="M938" s="80"/>
      <c r="N938" s="83"/>
      <c r="O938" s="78"/>
      <c r="P938" s="84"/>
      <c r="Q938" s="85"/>
      <c r="R938" s="85"/>
      <c r="S938" s="48"/>
      <c r="T938" s="48"/>
      <c r="U938" s="48"/>
      <c r="V938" s="48"/>
      <c r="W938" s="48"/>
      <c r="X938" s="48"/>
      <c r="Y938" s="48"/>
      <c r="Z938" s="48"/>
      <c r="AA938" s="48"/>
      <c r="AB938" s="48"/>
      <c r="AC938" s="48"/>
      <c r="AD938" s="48"/>
      <c r="AE938" s="48"/>
      <c r="AF938" s="48"/>
      <c r="AG938" s="48"/>
      <c r="AH938" s="48"/>
      <c r="AI938" s="48"/>
    </row>
    <row r="939" ht="11.25" customHeight="1">
      <c r="A939" s="79"/>
      <c r="B939" s="79"/>
      <c r="C939" s="80"/>
      <c r="D939" s="81"/>
      <c r="E939" s="80"/>
      <c r="F939" s="80"/>
      <c r="G939" s="80"/>
      <c r="H939" s="80"/>
      <c r="I939" s="82"/>
      <c r="J939" s="80"/>
      <c r="K939" s="80"/>
      <c r="L939" s="81"/>
      <c r="M939" s="80"/>
      <c r="N939" s="83"/>
      <c r="O939" s="78"/>
      <c r="P939" s="84"/>
      <c r="Q939" s="85"/>
      <c r="R939" s="85"/>
      <c r="S939" s="48"/>
      <c r="T939" s="48"/>
      <c r="U939" s="48"/>
      <c r="V939" s="48"/>
      <c r="W939" s="48"/>
      <c r="X939" s="48"/>
      <c r="Y939" s="48"/>
      <c r="Z939" s="48"/>
      <c r="AA939" s="48"/>
      <c r="AB939" s="48"/>
      <c r="AC939" s="48"/>
      <c r="AD939" s="48"/>
      <c r="AE939" s="48"/>
      <c r="AF939" s="48"/>
      <c r="AG939" s="48"/>
      <c r="AH939" s="48"/>
      <c r="AI939" s="48"/>
    </row>
    <row r="940" ht="11.25" customHeight="1">
      <c r="A940" s="79"/>
      <c r="B940" s="79"/>
      <c r="C940" s="80"/>
      <c r="D940" s="81"/>
      <c r="E940" s="80"/>
      <c r="F940" s="80"/>
      <c r="G940" s="80"/>
      <c r="H940" s="80"/>
      <c r="I940" s="82"/>
      <c r="J940" s="80"/>
      <c r="K940" s="80"/>
      <c r="L940" s="81"/>
      <c r="M940" s="80"/>
      <c r="N940" s="83"/>
      <c r="O940" s="78"/>
      <c r="P940" s="84"/>
      <c r="Q940" s="85"/>
      <c r="R940" s="85"/>
      <c r="S940" s="48"/>
      <c r="T940" s="48"/>
      <c r="U940" s="48"/>
      <c r="V940" s="48"/>
      <c r="W940" s="48"/>
      <c r="X940" s="48"/>
      <c r="Y940" s="48"/>
      <c r="Z940" s="48"/>
      <c r="AA940" s="48"/>
      <c r="AB940" s="48"/>
      <c r="AC940" s="48"/>
      <c r="AD940" s="48"/>
      <c r="AE940" s="48"/>
      <c r="AF940" s="48"/>
      <c r="AG940" s="48"/>
      <c r="AH940" s="48"/>
      <c r="AI940" s="48"/>
    </row>
    <row r="941" ht="11.25" customHeight="1">
      <c r="A941" s="79"/>
      <c r="B941" s="79"/>
      <c r="C941" s="80"/>
      <c r="D941" s="81"/>
      <c r="E941" s="80"/>
      <c r="F941" s="80"/>
      <c r="G941" s="80"/>
      <c r="H941" s="80"/>
      <c r="I941" s="82"/>
      <c r="J941" s="80"/>
      <c r="K941" s="80"/>
      <c r="L941" s="81"/>
      <c r="M941" s="80"/>
      <c r="N941" s="83"/>
      <c r="O941" s="78"/>
      <c r="P941" s="84"/>
      <c r="Q941" s="85"/>
      <c r="R941" s="85"/>
      <c r="S941" s="48"/>
      <c r="T941" s="48"/>
      <c r="U941" s="48"/>
      <c r="V941" s="48"/>
      <c r="W941" s="48"/>
      <c r="X941" s="48"/>
      <c r="Y941" s="48"/>
      <c r="Z941" s="48"/>
      <c r="AA941" s="48"/>
      <c r="AB941" s="48"/>
      <c r="AC941" s="48"/>
      <c r="AD941" s="48"/>
      <c r="AE941" s="48"/>
      <c r="AF941" s="48"/>
      <c r="AG941" s="48"/>
      <c r="AH941" s="48"/>
      <c r="AI941" s="48"/>
    </row>
    <row r="942" ht="11.25" customHeight="1">
      <c r="A942" s="79"/>
      <c r="B942" s="79"/>
      <c r="C942" s="80"/>
      <c r="D942" s="81"/>
      <c r="E942" s="80"/>
      <c r="F942" s="80"/>
      <c r="G942" s="80"/>
      <c r="H942" s="80"/>
      <c r="I942" s="82"/>
      <c r="J942" s="80"/>
      <c r="K942" s="80"/>
      <c r="L942" s="81"/>
      <c r="M942" s="80"/>
      <c r="N942" s="83"/>
      <c r="O942" s="78"/>
      <c r="P942" s="84"/>
      <c r="Q942" s="85"/>
      <c r="R942" s="85"/>
      <c r="S942" s="48"/>
      <c r="T942" s="48"/>
      <c r="U942" s="48"/>
      <c r="V942" s="48"/>
      <c r="W942" s="48"/>
      <c r="X942" s="48"/>
      <c r="Y942" s="48"/>
      <c r="Z942" s="48"/>
      <c r="AA942" s="48"/>
      <c r="AB942" s="48"/>
      <c r="AC942" s="48"/>
      <c r="AD942" s="48"/>
      <c r="AE942" s="48"/>
      <c r="AF942" s="48"/>
      <c r="AG942" s="48"/>
      <c r="AH942" s="48"/>
      <c r="AI942" s="48"/>
    </row>
    <row r="943" ht="11.25" customHeight="1">
      <c r="A943" s="79"/>
      <c r="B943" s="79"/>
      <c r="C943" s="80"/>
      <c r="D943" s="81"/>
      <c r="E943" s="80"/>
      <c r="F943" s="80"/>
      <c r="G943" s="80"/>
      <c r="H943" s="80"/>
      <c r="I943" s="82"/>
      <c r="J943" s="80"/>
      <c r="K943" s="80"/>
      <c r="L943" s="81"/>
      <c r="M943" s="80"/>
      <c r="N943" s="83"/>
      <c r="O943" s="78"/>
      <c r="P943" s="84"/>
      <c r="Q943" s="85"/>
      <c r="R943" s="85"/>
      <c r="S943" s="48"/>
      <c r="T943" s="48"/>
      <c r="U943" s="48"/>
      <c r="V943" s="48"/>
      <c r="W943" s="48"/>
      <c r="X943" s="48"/>
      <c r="Y943" s="48"/>
      <c r="Z943" s="48"/>
      <c r="AA943" s="48"/>
      <c r="AB943" s="48"/>
      <c r="AC943" s="48"/>
      <c r="AD943" s="48"/>
      <c r="AE943" s="48"/>
      <c r="AF943" s="48"/>
      <c r="AG943" s="48"/>
      <c r="AH943" s="48"/>
      <c r="AI943" s="48"/>
    </row>
    <row r="944" ht="11.25" customHeight="1">
      <c r="A944" s="79"/>
      <c r="B944" s="79"/>
      <c r="C944" s="80"/>
      <c r="D944" s="81"/>
      <c r="E944" s="80"/>
      <c r="F944" s="80"/>
      <c r="G944" s="80"/>
      <c r="H944" s="80"/>
      <c r="I944" s="82"/>
      <c r="J944" s="80"/>
      <c r="K944" s="80"/>
      <c r="L944" s="81"/>
      <c r="M944" s="80"/>
      <c r="N944" s="83"/>
      <c r="O944" s="78"/>
      <c r="P944" s="84"/>
      <c r="Q944" s="85"/>
      <c r="R944" s="85"/>
      <c r="S944" s="48"/>
      <c r="T944" s="48"/>
      <c r="U944" s="48"/>
      <c r="V944" s="48"/>
      <c r="W944" s="48"/>
      <c r="X944" s="48"/>
      <c r="Y944" s="48"/>
      <c r="Z944" s="48"/>
      <c r="AA944" s="48"/>
      <c r="AB944" s="48"/>
      <c r="AC944" s="48"/>
      <c r="AD944" s="48"/>
      <c r="AE944" s="48"/>
      <c r="AF944" s="48"/>
      <c r="AG944" s="48"/>
      <c r="AH944" s="48"/>
      <c r="AI944" s="48"/>
    </row>
    <row r="945" ht="11.25" customHeight="1">
      <c r="A945" s="79"/>
      <c r="B945" s="79"/>
      <c r="C945" s="80"/>
      <c r="D945" s="81"/>
      <c r="E945" s="80"/>
      <c r="F945" s="80"/>
      <c r="G945" s="80"/>
      <c r="H945" s="80"/>
      <c r="I945" s="82"/>
      <c r="J945" s="80"/>
      <c r="K945" s="80"/>
      <c r="L945" s="81"/>
      <c r="M945" s="80"/>
      <c r="N945" s="83"/>
      <c r="O945" s="78"/>
      <c r="P945" s="84"/>
      <c r="Q945" s="85"/>
      <c r="R945" s="85"/>
      <c r="S945" s="48"/>
      <c r="T945" s="48"/>
      <c r="U945" s="48"/>
      <c r="V945" s="48"/>
      <c r="W945" s="48"/>
      <c r="X945" s="48"/>
      <c r="Y945" s="48"/>
      <c r="Z945" s="48"/>
      <c r="AA945" s="48"/>
      <c r="AB945" s="48"/>
      <c r="AC945" s="48"/>
      <c r="AD945" s="48"/>
      <c r="AE945" s="48"/>
      <c r="AF945" s="48"/>
      <c r="AG945" s="48"/>
      <c r="AH945" s="48"/>
      <c r="AI945" s="48"/>
    </row>
    <row r="946" ht="11.25" customHeight="1">
      <c r="A946" s="79"/>
      <c r="B946" s="79"/>
      <c r="C946" s="80"/>
      <c r="D946" s="81"/>
      <c r="E946" s="80"/>
      <c r="F946" s="80"/>
      <c r="G946" s="80"/>
      <c r="H946" s="80"/>
      <c r="I946" s="82"/>
      <c r="J946" s="80"/>
      <c r="K946" s="80"/>
      <c r="L946" s="81"/>
      <c r="M946" s="80"/>
      <c r="N946" s="83"/>
      <c r="O946" s="78"/>
      <c r="P946" s="84"/>
      <c r="Q946" s="85"/>
      <c r="R946" s="85"/>
      <c r="S946" s="48"/>
      <c r="T946" s="48"/>
      <c r="U946" s="48"/>
      <c r="V946" s="48"/>
      <c r="W946" s="48"/>
      <c r="X946" s="48"/>
      <c r="Y946" s="48"/>
      <c r="Z946" s="48"/>
      <c r="AA946" s="48"/>
      <c r="AB946" s="48"/>
      <c r="AC946" s="48"/>
      <c r="AD946" s="48"/>
      <c r="AE946" s="48"/>
      <c r="AF946" s="48"/>
      <c r="AG946" s="48"/>
      <c r="AH946" s="48"/>
      <c r="AI946" s="48"/>
    </row>
    <row r="947" ht="11.25" customHeight="1">
      <c r="A947" s="79"/>
      <c r="B947" s="79"/>
      <c r="C947" s="80"/>
      <c r="D947" s="81"/>
      <c r="E947" s="80"/>
      <c r="F947" s="80"/>
      <c r="G947" s="80"/>
      <c r="H947" s="80"/>
      <c r="I947" s="82"/>
      <c r="J947" s="80"/>
      <c r="K947" s="80"/>
      <c r="L947" s="81"/>
      <c r="M947" s="80"/>
      <c r="N947" s="83"/>
      <c r="O947" s="78"/>
      <c r="P947" s="84"/>
      <c r="Q947" s="85"/>
      <c r="R947" s="85"/>
      <c r="S947" s="48"/>
      <c r="T947" s="48"/>
      <c r="U947" s="48"/>
      <c r="V947" s="48"/>
      <c r="W947" s="48"/>
      <c r="X947" s="48"/>
      <c r="Y947" s="48"/>
      <c r="Z947" s="48"/>
      <c r="AA947" s="48"/>
      <c r="AB947" s="48"/>
      <c r="AC947" s="48"/>
      <c r="AD947" s="48"/>
      <c r="AE947" s="48"/>
      <c r="AF947" s="48"/>
      <c r="AG947" s="48"/>
      <c r="AH947" s="48"/>
      <c r="AI947" s="48"/>
    </row>
    <row r="948" ht="11.25" customHeight="1">
      <c r="A948" s="79"/>
      <c r="B948" s="79"/>
      <c r="C948" s="80"/>
      <c r="D948" s="81"/>
      <c r="E948" s="80"/>
      <c r="F948" s="80"/>
      <c r="G948" s="80"/>
      <c r="H948" s="80"/>
      <c r="I948" s="82"/>
      <c r="J948" s="80"/>
      <c r="K948" s="80"/>
      <c r="L948" s="81"/>
      <c r="M948" s="80"/>
      <c r="N948" s="83"/>
      <c r="O948" s="78"/>
      <c r="P948" s="84"/>
      <c r="Q948" s="85"/>
      <c r="R948" s="85"/>
      <c r="S948" s="48"/>
      <c r="T948" s="48"/>
      <c r="U948" s="48"/>
      <c r="V948" s="48"/>
      <c r="W948" s="48"/>
      <c r="X948" s="48"/>
      <c r="Y948" s="48"/>
      <c r="Z948" s="48"/>
      <c r="AA948" s="48"/>
      <c r="AB948" s="48"/>
      <c r="AC948" s="48"/>
      <c r="AD948" s="48"/>
      <c r="AE948" s="48"/>
      <c r="AF948" s="48"/>
      <c r="AG948" s="48"/>
      <c r="AH948" s="48"/>
      <c r="AI948" s="48"/>
    </row>
    <row r="949" ht="11.25" customHeight="1">
      <c r="A949" s="79"/>
      <c r="B949" s="79"/>
      <c r="C949" s="80"/>
      <c r="D949" s="81"/>
      <c r="E949" s="80"/>
      <c r="F949" s="80"/>
      <c r="G949" s="80"/>
      <c r="H949" s="80"/>
      <c r="I949" s="82"/>
      <c r="J949" s="80"/>
      <c r="K949" s="80"/>
      <c r="L949" s="81"/>
      <c r="M949" s="80"/>
      <c r="N949" s="83"/>
      <c r="O949" s="78"/>
      <c r="P949" s="84"/>
      <c r="Q949" s="85"/>
      <c r="R949" s="85"/>
      <c r="S949" s="48"/>
      <c r="T949" s="48"/>
      <c r="U949" s="48"/>
      <c r="V949" s="48"/>
      <c r="W949" s="48"/>
      <c r="X949" s="48"/>
      <c r="Y949" s="48"/>
      <c r="Z949" s="48"/>
      <c r="AA949" s="48"/>
      <c r="AB949" s="48"/>
      <c r="AC949" s="48"/>
      <c r="AD949" s="48"/>
      <c r="AE949" s="48"/>
      <c r="AF949" s="48"/>
      <c r="AG949" s="48"/>
      <c r="AH949" s="48"/>
      <c r="AI949" s="48"/>
    </row>
    <row r="950" ht="11.25" customHeight="1">
      <c r="A950" s="79"/>
      <c r="B950" s="79"/>
      <c r="C950" s="80"/>
      <c r="D950" s="81"/>
      <c r="E950" s="80"/>
      <c r="F950" s="80"/>
      <c r="G950" s="80"/>
      <c r="H950" s="80"/>
      <c r="I950" s="82"/>
      <c r="J950" s="80"/>
      <c r="K950" s="80"/>
      <c r="L950" s="81"/>
      <c r="M950" s="80"/>
      <c r="N950" s="83"/>
      <c r="O950" s="78"/>
      <c r="P950" s="84"/>
      <c r="Q950" s="85"/>
      <c r="R950" s="85"/>
      <c r="S950" s="48"/>
      <c r="T950" s="48"/>
      <c r="U950" s="48"/>
      <c r="V950" s="48"/>
      <c r="W950" s="48"/>
      <c r="X950" s="48"/>
      <c r="Y950" s="48"/>
      <c r="Z950" s="48"/>
      <c r="AA950" s="48"/>
      <c r="AB950" s="48"/>
      <c r="AC950" s="48"/>
      <c r="AD950" s="48"/>
      <c r="AE950" s="48"/>
      <c r="AF950" s="48"/>
      <c r="AG950" s="48"/>
      <c r="AH950" s="48"/>
      <c r="AI950" s="48"/>
    </row>
    <row r="951" ht="11.25" customHeight="1">
      <c r="A951" s="79"/>
      <c r="B951" s="79"/>
      <c r="C951" s="80"/>
      <c r="D951" s="81"/>
      <c r="E951" s="80"/>
      <c r="F951" s="80"/>
      <c r="G951" s="80"/>
      <c r="H951" s="80"/>
      <c r="I951" s="82"/>
      <c r="J951" s="80"/>
      <c r="K951" s="80"/>
      <c r="L951" s="81"/>
      <c r="M951" s="80"/>
      <c r="N951" s="83"/>
      <c r="O951" s="78"/>
      <c r="P951" s="84"/>
      <c r="Q951" s="85"/>
      <c r="R951" s="85"/>
      <c r="S951" s="48"/>
      <c r="T951" s="48"/>
      <c r="U951" s="48"/>
      <c r="V951" s="48"/>
      <c r="W951" s="48"/>
      <c r="X951" s="48"/>
      <c r="Y951" s="48"/>
      <c r="Z951" s="48"/>
      <c r="AA951" s="48"/>
      <c r="AB951" s="48"/>
      <c r="AC951" s="48"/>
      <c r="AD951" s="48"/>
      <c r="AE951" s="48"/>
      <c r="AF951" s="48"/>
      <c r="AG951" s="48"/>
      <c r="AH951" s="48"/>
      <c r="AI951" s="48"/>
    </row>
    <row r="952" ht="11.25" customHeight="1">
      <c r="A952" s="79"/>
      <c r="B952" s="79"/>
      <c r="C952" s="80"/>
      <c r="D952" s="81"/>
      <c r="E952" s="80"/>
      <c r="F952" s="80"/>
      <c r="G952" s="80"/>
      <c r="H952" s="80"/>
      <c r="I952" s="82"/>
      <c r="J952" s="80"/>
      <c r="K952" s="80"/>
      <c r="L952" s="81"/>
      <c r="M952" s="80"/>
      <c r="N952" s="83"/>
      <c r="O952" s="78"/>
      <c r="P952" s="84"/>
      <c r="Q952" s="85"/>
      <c r="R952" s="85"/>
      <c r="S952" s="48"/>
      <c r="T952" s="48"/>
      <c r="U952" s="48"/>
      <c r="V952" s="48"/>
      <c r="W952" s="48"/>
      <c r="X952" s="48"/>
      <c r="Y952" s="48"/>
      <c r="Z952" s="48"/>
      <c r="AA952" s="48"/>
      <c r="AB952" s="48"/>
      <c r="AC952" s="48"/>
      <c r="AD952" s="48"/>
      <c r="AE952" s="48"/>
      <c r="AF952" s="48"/>
      <c r="AG952" s="48"/>
      <c r="AH952" s="48"/>
      <c r="AI952" s="48"/>
    </row>
    <row r="953" ht="11.25" customHeight="1">
      <c r="A953" s="79"/>
      <c r="B953" s="79"/>
      <c r="C953" s="80"/>
      <c r="D953" s="81"/>
      <c r="E953" s="80"/>
      <c r="F953" s="80"/>
      <c r="G953" s="80"/>
      <c r="H953" s="80"/>
      <c r="I953" s="82"/>
      <c r="J953" s="80"/>
      <c r="K953" s="80"/>
      <c r="L953" s="81"/>
      <c r="M953" s="80"/>
      <c r="N953" s="83"/>
      <c r="O953" s="78"/>
      <c r="P953" s="84"/>
      <c r="Q953" s="85"/>
      <c r="R953" s="85"/>
      <c r="S953" s="48"/>
      <c r="T953" s="48"/>
      <c r="U953" s="48"/>
      <c r="V953" s="48"/>
      <c r="W953" s="48"/>
      <c r="X953" s="48"/>
      <c r="Y953" s="48"/>
      <c r="Z953" s="48"/>
      <c r="AA953" s="48"/>
      <c r="AB953" s="48"/>
      <c r="AC953" s="48"/>
      <c r="AD953" s="48"/>
      <c r="AE953" s="48"/>
      <c r="AF953" s="48"/>
      <c r="AG953" s="48"/>
      <c r="AH953" s="48"/>
      <c r="AI953" s="48"/>
    </row>
    <row r="954" ht="11.25" customHeight="1">
      <c r="A954" s="79"/>
      <c r="B954" s="79"/>
      <c r="C954" s="80"/>
      <c r="D954" s="81"/>
      <c r="E954" s="80"/>
      <c r="F954" s="80"/>
      <c r="G954" s="80"/>
      <c r="H954" s="80"/>
      <c r="I954" s="82"/>
      <c r="J954" s="80"/>
      <c r="K954" s="80"/>
      <c r="L954" s="81"/>
      <c r="M954" s="80"/>
      <c r="N954" s="83"/>
      <c r="O954" s="78"/>
      <c r="P954" s="84"/>
      <c r="Q954" s="85"/>
      <c r="R954" s="85"/>
      <c r="S954" s="48"/>
      <c r="T954" s="48"/>
      <c r="U954" s="48"/>
      <c r="V954" s="48"/>
      <c r="W954" s="48"/>
      <c r="X954" s="48"/>
      <c r="Y954" s="48"/>
      <c r="Z954" s="48"/>
      <c r="AA954" s="48"/>
      <c r="AB954" s="48"/>
      <c r="AC954" s="48"/>
      <c r="AD954" s="48"/>
      <c r="AE954" s="48"/>
      <c r="AF954" s="48"/>
      <c r="AG954" s="48"/>
      <c r="AH954" s="48"/>
      <c r="AI954" s="48"/>
    </row>
    <row r="955" ht="11.25" customHeight="1">
      <c r="A955" s="79"/>
      <c r="B955" s="79"/>
      <c r="C955" s="80"/>
      <c r="D955" s="81"/>
      <c r="E955" s="80"/>
      <c r="F955" s="80"/>
      <c r="G955" s="80"/>
      <c r="H955" s="80"/>
      <c r="I955" s="82"/>
      <c r="J955" s="80"/>
      <c r="K955" s="80"/>
      <c r="L955" s="81"/>
      <c r="M955" s="80"/>
      <c r="N955" s="83"/>
      <c r="O955" s="78"/>
      <c r="P955" s="84"/>
      <c r="Q955" s="85"/>
      <c r="R955" s="85"/>
      <c r="S955" s="48"/>
      <c r="T955" s="48"/>
      <c r="U955" s="48"/>
      <c r="V955" s="48"/>
      <c r="W955" s="48"/>
      <c r="X955" s="48"/>
      <c r="Y955" s="48"/>
      <c r="Z955" s="48"/>
      <c r="AA955" s="48"/>
      <c r="AB955" s="48"/>
      <c r="AC955" s="48"/>
      <c r="AD955" s="48"/>
      <c r="AE955" s="48"/>
      <c r="AF955" s="48"/>
      <c r="AG955" s="48"/>
      <c r="AH955" s="48"/>
      <c r="AI955" s="48"/>
    </row>
    <row r="956" ht="11.25" customHeight="1">
      <c r="A956" s="79"/>
      <c r="B956" s="79"/>
      <c r="C956" s="80"/>
      <c r="D956" s="81"/>
      <c r="E956" s="80"/>
      <c r="F956" s="80"/>
      <c r="G956" s="80"/>
      <c r="H956" s="80"/>
      <c r="I956" s="82"/>
      <c r="J956" s="80"/>
      <c r="K956" s="80"/>
      <c r="L956" s="81"/>
      <c r="M956" s="80"/>
      <c r="N956" s="83"/>
      <c r="O956" s="78"/>
      <c r="P956" s="84"/>
      <c r="Q956" s="85"/>
      <c r="R956" s="85"/>
      <c r="S956" s="48"/>
      <c r="T956" s="48"/>
      <c r="U956" s="48"/>
      <c r="V956" s="48"/>
      <c r="W956" s="48"/>
      <c r="X956" s="48"/>
      <c r="Y956" s="48"/>
      <c r="Z956" s="48"/>
      <c r="AA956" s="48"/>
      <c r="AB956" s="48"/>
      <c r="AC956" s="48"/>
      <c r="AD956" s="48"/>
      <c r="AE956" s="48"/>
      <c r="AF956" s="48"/>
      <c r="AG956" s="48"/>
      <c r="AH956" s="48"/>
      <c r="AI956" s="48"/>
    </row>
    <row r="957" ht="11.25" customHeight="1">
      <c r="A957" s="79"/>
      <c r="B957" s="79"/>
      <c r="C957" s="80"/>
      <c r="D957" s="81"/>
      <c r="E957" s="80"/>
      <c r="F957" s="80"/>
      <c r="G957" s="80"/>
      <c r="H957" s="80"/>
      <c r="I957" s="82"/>
      <c r="J957" s="80"/>
      <c r="K957" s="80"/>
      <c r="L957" s="81"/>
      <c r="M957" s="80"/>
      <c r="N957" s="83"/>
      <c r="O957" s="78"/>
      <c r="P957" s="84"/>
      <c r="Q957" s="85"/>
      <c r="R957" s="85"/>
      <c r="S957" s="48"/>
      <c r="T957" s="48"/>
      <c r="U957" s="48"/>
      <c r="V957" s="48"/>
      <c r="W957" s="48"/>
      <c r="X957" s="48"/>
      <c r="Y957" s="48"/>
      <c r="Z957" s="48"/>
      <c r="AA957" s="48"/>
      <c r="AB957" s="48"/>
      <c r="AC957" s="48"/>
      <c r="AD957" s="48"/>
      <c r="AE957" s="48"/>
      <c r="AF957" s="48"/>
      <c r="AG957" s="48"/>
      <c r="AH957" s="48"/>
      <c r="AI957" s="48"/>
    </row>
    <row r="958" ht="11.25" customHeight="1">
      <c r="A958" s="79"/>
      <c r="B958" s="79"/>
      <c r="C958" s="80"/>
      <c r="D958" s="81"/>
      <c r="E958" s="80"/>
      <c r="F958" s="80"/>
      <c r="G958" s="80"/>
      <c r="H958" s="80"/>
      <c r="I958" s="82"/>
      <c r="J958" s="80"/>
      <c r="K958" s="80"/>
      <c r="L958" s="81"/>
      <c r="M958" s="80"/>
      <c r="N958" s="83"/>
      <c r="O958" s="78"/>
      <c r="P958" s="84"/>
      <c r="Q958" s="85"/>
      <c r="R958" s="85"/>
      <c r="S958" s="48"/>
      <c r="T958" s="48"/>
      <c r="U958" s="48"/>
      <c r="V958" s="48"/>
      <c r="W958" s="48"/>
      <c r="X958" s="48"/>
      <c r="Y958" s="48"/>
      <c r="Z958" s="48"/>
      <c r="AA958" s="48"/>
      <c r="AB958" s="48"/>
      <c r="AC958" s="48"/>
      <c r="AD958" s="48"/>
      <c r="AE958" s="48"/>
      <c r="AF958" s="48"/>
      <c r="AG958" s="48"/>
      <c r="AH958" s="48"/>
      <c r="AI958" s="48"/>
    </row>
    <row r="959" ht="11.25" customHeight="1">
      <c r="A959" s="79"/>
      <c r="B959" s="79"/>
      <c r="C959" s="80"/>
      <c r="D959" s="81"/>
      <c r="E959" s="80"/>
      <c r="F959" s="80"/>
      <c r="G959" s="80"/>
      <c r="H959" s="80"/>
      <c r="I959" s="82"/>
      <c r="J959" s="80"/>
      <c r="K959" s="80"/>
      <c r="L959" s="81"/>
      <c r="M959" s="80"/>
      <c r="N959" s="83"/>
      <c r="O959" s="78"/>
      <c r="P959" s="84"/>
      <c r="Q959" s="85"/>
      <c r="R959" s="85"/>
      <c r="S959" s="48"/>
      <c r="T959" s="48"/>
      <c r="U959" s="48"/>
      <c r="V959" s="48"/>
      <c r="W959" s="48"/>
      <c r="X959" s="48"/>
      <c r="Y959" s="48"/>
      <c r="Z959" s="48"/>
      <c r="AA959" s="48"/>
      <c r="AB959" s="48"/>
      <c r="AC959" s="48"/>
      <c r="AD959" s="48"/>
      <c r="AE959" s="48"/>
      <c r="AF959" s="48"/>
      <c r="AG959" s="48"/>
      <c r="AH959" s="48"/>
      <c r="AI959" s="48"/>
    </row>
    <row r="960" ht="11.25" customHeight="1">
      <c r="A960" s="79"/>
      <c r="B960" s="79"/>
      <c r="C960" s="80"/>
      <c r="D960" s="81"/>
      <c r="E960" s="80"/>
      <c r="F960" s="80"/>
      <c r="G960" s="80"/>
      <c r="H960" s="80"/>
      <c r="I960" s="82"/>
      <c r="J960" s="80"/>
      <c r="K960" s="80"/>
      <c r="L960" s="81"/>
      <c r="M960" s="80"/>
      <c r="N960" s="83"/>
      <c r="O960" s="78"/>
      <c r="P960" s="84"/>
      <c r="Q960" s="85"/>
      <c r="R960" s="85"/>
      <c r="S960" s="48"/>
      <c r="T960" s="48"/>
      <c r="U960" s="48"/>
      <c r="V960" s="48"/>
      <c r="W960" s="48"/>
      <c r="X960" s="48"/>
      <c r="Y960" s="48"/>
      <c r="Z960" s="48"/>
      <c r="AA960" s="48"/>
      <c r="AB960" s="48"/>
      <c r="AC960" s="48"/>
      <c r="AD960" s="48"/>
      <c r="AE960" s="48"/>
      <c r="AF960" s="48"/>
      <c r="AG960" s="48"/>
      <c r="AH960" s="48"/>
      <c r="AI960" s="48"/>
    </row>
    <row r="961" ht="11.25" customHeight="1">
      <c r="A961" s="79"/>
      <c r="B961" s="79"/>
      <c r="C961" s="80"/>
      <c r="D961" s="81"/>
      <c r="E961" s="80"/>
      <c r="F961" s="80"/>
      <c r="G961" s="80"/>
      <c r="H961" s="80"/>
      <c r="I961" s="82"/>
      <c r="J961" s="80"/>
      <c r="K961" s="80"/>
      <c r="L961" s="81"/>
      <c r="M961" s="80"/>
      <c r="N961" s="83"/>
      <c r="O961" s="78"/>
      <c r="P961" s="84"/>
      <c r="Q961" s="85"/>
      <c r="R961" s="85"/>
      <c r="S961" s="48"/>
      <c r="T961" s="48"/>
      <c r="U961" s="48"/>
      <c r="V961" s="48"/>
      <c r="W961" s="48"/>
      <c r="X961" s="48"/>
      <c r="Y961" s="48"/>
      <c r="Z961" s="48"/>
      <c r="AA961" s="48"/>
      <c r="AB961" s="48"/>
      <c r="AC961" s="48"/>
      <c r="AD961" s="48"/>
      <c r="AE961" s="48"/>
      <c r="AF961" s="48"/>
      <c r="AG961" s="48"/>
      <c r="AH961" s="48"/>
      <c r="AI961" s="48"/>
    </row>
    <row r="962" ht="11.25" customHeight="1">
      <c r="A962" s="79"/>
      <c r="B962" s="79"/>
      <c r="C962" s="80"/>
      <c r="D962" s="81"/>
      <c r="E962" s="80"/>
      <c r="F962" s="80"/>
      <c r="G962" s="80"/>
      <c r="H962" s="80"/>
      <c r="I962" s="82"/>
      <c r="J962" s="80"/>
      <c r="K962" s="80"/>
      <c r="L962" s="81"/>
      <c r="M962" s="80"/>
      <c r="N962" s="83"/>
      <c r="O962" s="78"/>
      <c r="P962" s="84"/>
      <c r="Q962" s="85"/>
      <c r="R962" s="85"/>
      <c r="S962" s="48"/>
      <c r="T962" s="48"/>
      <c r="U962" s="48"/>
      <c r="V962" s="48"/>
      <c r="W962" s="48"/>
      <c r="X962" s="48"/>
      <c r="Y962" s="48"/>
      <c r="Z962" s="48"/>
      <c r="AA962" s="48"/>
      <c r="AB962" s="48"/>
      <c r="AC962" s="48"/>
      <c r="AD962" s="48"/>
      <c r="AE962" s="48"/>
      <c r="AF962" s="48"/>
      <c r="AG962" s="48"/>
      <c r="AH962" s="48"/>
      <c r="AI962" s="48"/>
    </row>
    <row r="963" ht="11.25" customHeight="1">
      <c r="A963" s="79"/>
      <c r="B963" s="79"/>
      <c r="C963" s="80"/>
      <c r="D963" s="81"/>
      <c r="E963" s="80"/>
      <c r="F963" s="80"/>
      <c r="G963" s="80"/>
      <c r="H963" s="80"/>
      <c r="I963" s="82"/>
      <c r="J963" s="80"/>
      <c r="K963" s="80"/>
      <c r="L963" s="81"/>
      <c r="M963" s="80"/>
      <c r="N963" s="83"/>
      <c r="O963" s="78"/>
      <c r="P963" s="84"/>
      <c r="Q963" s="85"/>
      <c r="R963" s="85"/>
      <c r="S963" s="48"/>
      <c r="T963" s="48"/>
      <c r="U963" s="48"/>
      <c r="V963" s="48"/>
      <c r="W963" s="48"/>
      <c r="X963" s="48"/>
      <c r="Y963" s="48"/>
      <c r="Z963" s="48"/>
      <c r="AA963" s="48"/>
      <c r="AB963" s="48"/>
      <c r="AC963" s="48"/>
      <c r="AD963" s="48"/>
      <c r="AE963" s="48"/>
      <c r="AF963" s="48"/>
      <c r="AG963" s="48"/>
      <c r="AH963" s="48"/>
      <c r="AI963" s="48"/>
    </row>
    <row r="964" ht="11.25" customHeight="1">
      <c r="A964" s="79"/>
      <c r="B964" s="79"/>
      <c r="C964" s="80"/>
      <c r="D964" s="81"/>
      <c r="E964" s="80"/>
      <c r="F964" s="80"/>
      <c r="G964" s="80"/>
      <c r="H964" s="80"/>
      <c r="I964" s="82"/>
      <c r="J964" s="80"/>
      <c r="K964" s="80"/>
      <c r="L964" s="81"/>
      <c r="M964" s="80"/>
      <c r="N964" s="83"/>
      <c r="O964" s="78"/>
      <c r="P964" s="84"/>
      <c r="Q964" s="85"/>
      <c r="R964" s="85"/>
      <c r="S964" s="48"/>
      <c r="T964" s="48"/>
      <c r="U964" s="48"/>
      <c r="V964" s="48"/>
      <c r="W964" s="48"/>
      <c r="X964" s="48"/>
      <c r="Y964" s="48"/>
      <c r="Z964" s="48"/>
      <c r="AA964" s="48"/>
      <c r="AB964" s="48"/>
      <c r="AC964" s="48"/>
      <c r="AD964" s="48"/>
      <c r="AE964" s="48"/>
      <c r="AF964" s="48"/>
      <c r="AG964" s="48"/>
      <c r="AH964" s="48"/>
      <c r="AI964" s="48"/>
    </row>
    <row r="965" ht="11.25" customHeight="1">
      <c r="A965" s="79"/>
      <c r="B965" s="79"/>
      <c r="C965" s="80"/>
      <c r="D965" s="81"/>
      <c r="E965" s="80"/>
      <c r="F965" s="80"/>
      <c r="G965" s="80"/>
      <c r="H965" s="80"/>
      <c r="I965" s="82"/>
      <c r="J965" s="80"/>
      <c r="K965" s="80"/>
      <c r="L965" s="81"/>
      <c r="M965" s="80"/>
      <c r="N965" s="83"/>
      <c r="O965" s="78"/>
      <c r="P965" s="84"/>
      <c r="Q965" s="85"/>
      <c r="R965" s="85"/>
      <c r="S965" s="48"/>
      <c r="T965" s="48"/>
      <c r="U965" s="48"/>
      <c r="V965" s="48"/>
      <c r="W965" s="48"/>
      <c r="X965" s="48"/>
      <c r="Y965" s="48"/>
      <c r="Z965" s="48"/>
      <c r="AA965" s="48"/>
      <c r="AB965" s="48"/>
      <c r="AC965" s="48"/>
      <c r="AD965" s="48"/>
      <c r="AE965" s="48"/>
      <c r="AF965" s="48"/>
      <c r="AG965" s="48"/>
      <c r="AH965" s="48"/>
      <c r="AI965" s="48"/>
    </row>
    <row r="966" ht="11.25" customHeight="1">
      <c r="A966" s="79"/>
      <c r="B966" s="79"/>
      <c r="C966" s="80"/>
      <c r="D966" s="81"/>
      <c r="E966" s="80"/>
      <c r="F966" s="80"/>
      <c r="G966" s="80"/>
      <c r="H966" s="80"/>
      <c r="I966" s="82"/>
      <c r="J966" s="80"/>
      <c r="K966" s="80"/>
      <c r="L966" s="81"/>
      <c r="M966" s="80"/>
      <c r="N966" s="83"/>
      <c r="O966" s="78"/>
      <c r="P966" s="84"/>
      <c r="Q966" s="85"/>
      <c r="R966" s="85"/>
      <c r="S966" s="48"/>
      <c r="T966" s="48"/>
      <c r="U966" s="48"/>
      <c r="V966" s="48"/>
      <c r="W966" s="48"/>
      <c r="X966" s="48"/>
      <c r="Y966" s="48"/>
      <c r="Z966" s="48"/>
      <c r="AA966" s="48"/>
      <c r="AB966" s="48"/>
      <c r="AC966" s="48"/>
      <c r="AD966" s="48"/>
      <c r="AE966" s="48"/>
      <c r="AF966" s="48"/>
      <c r="AG966" s="48"/>
      <c r="AH966" s="48"/>
      <c r="AI966" s="48"/>
    </row>
    <row r="967" ht="11.25" customHeight="1">
      <c r="A967" s="79"/>
      <c r="B967" s="79"/>
      <c r="C967" s="80"/>
      <c r="D967" s="81"/>
      <c r="E967" s="80"/>
      <c r="F967" s="80"/>
      <c r="G967" s="80"/>
      <c r="H967" s="80"/>
      <c r="I967" s="82"/>
      <c r="J967" s="80"/>
      <c r="K967" s="80"/>
      <c r="L967" s="81"/>
      <c r="M967" s="80"/>
      <c r="N967" s="83"/>
      <c r="O967" s="78"/>
      <c r="P967" s="84"/>
      <c r="Q967" s="85"/>
      <c r="R967" s="85"/>
      <c r="S967" s="48"/>
      <c r="T967" s="48"/>
      <c r="U967" s="48"/>
      <c r="V967" s="48"/>
      <c r="W967" s="48"/>
      <c r="X967" s="48"/>
      <c r="Y967" s="48"/>
      <c r="Z967" s="48"/>
      <c r="AA967" s="48"/>
      <c r="AB967" s="48"/>
      <c r="AC967" s="48"/>
      <c r="AD967" s="48"/>
      <c r="AE967" s="48"/>
      <c r="AF967" s="48"/>
      <c r="AG967" s="48"/>
      <c r="AH967" s="48"/>
      <c r="AI967" s="48"/>
    </row>
    <row r="968" ht="11.25" customHeight="1">
      <c r="A968" s="79"/>
      <c r="B968" s="79"/>
      <c r="C968" s="80"/>
      <c r="D968" s="81"/>
      <c r="E968" s="80"/>
      <c r="F968" s="80"/>
      <c r="G968" s="80"/>
      <c r="H968" s="80"/>
      <c r="I968" s="82"/>
      <c r="J968" s="80"/>
      <c r="K968" s="80"/>
      <c r="L968" s="81"/>
      <c r="M968" s="80"/>
      <c r="N968" s="83"/>
      <c r="O968" s="78"/>
      <c r="P968" s="84"/>
      <c r="Q968" s="85"/>
      <c r="R968" s="85"/>
      <c r="S968" s="48"/>
      <c r="T968" s="48"/>
      <c r="U968" s="48"/>
      <c r="V968" s="48"/>
      <c r="W968" s="48"/>
      <c r="X968" s="48"/>
      <c r="Y968" s="48"/>
      <c r="Z968" s="48"/>
      <c r="AA968" s="48"/>
      <c r="AB968" s="48"/>
      <c r="AC968" s="48"/>
      <c r="AD968" s="48"/>
      <c r="AE968" s="48"/>
      <c r="AF968" s="48"/>
      <c r="AG968" s="48"/>
      <c r="AH968" s="48"/>
      <c r="AI968" s="48"/>
    </row>
    <row r="969" ht="11.25" customHeight="1">
      <c r="A969" s="79"/>
      <c r="B969" s="79"/>
      <c r="C969" s="80"/>
      <c r="D969" s="81"/>
      <c r="E969" s="80"/>
      <c r="F969" s="80"/>
      <c r="G969" s="80"/>
      <c r="H969" s="80"/>
      <c r="I969" s="82"/>
      <c r="J969" s="80"/>
      <c r="K969" s="80"/>
      <c r="L969" s="81"/>
      <c r="M969" s="80"/>
      <c r="N969" s="83"/>
      <c r="O969" s="78"/>
      <c r="P969" s="84"/>
      <c r="Q969" s="85"/>
      <c r="R969" s="85"/>
      <c r="S969" s="48"/>
      <c r="T969" s="48"/>
      <c r="U969" s="48"/>
      <c r="V969" s="48"/>
      <c r="W969" s="48"/>
      <c r="X969" s="48"/>
      <c r="Y969" s="48"/>
      <c r="Z969" s="48"/>
      <c r="AA969" s="48"/>
      <c r="AB969" s="48"/>
      <c r="AC969" s="48"/>
      <c r="AD969" s="48"/>
      <c r="AE969" s="48"/>
      <c r="AF969" s="48"/>
      <c r="AG969" s="48"/>
      <c r="AH969" s="48"/>
      <c r="AI969" s="48"/>
    </row>
    <row r="970" ht="11.25" customHeight="1">
      <c r="A970" s="79"/>
      <c r="B970" s="79"/>
      <c r="C970" s="80"/>
      <c r="D970" s="81"/>
      <c r="E970" s="80"/>
      <c r="F970" s="80"/>
      <c r="G970" s="80"/>
      <c r="H970" s="80"/>
      <c r="I970" s="82"/>
      <c r="J970" s="80"/>
      <c r="K970" s="80"/>
      <c r="L970" s="81"/>
      <c r="M970" s="80"/>
      <c r="N970" s="83"/>
      <c r="O970" s="78"/>
      <c r="P970" s="84"/>
      <c r="Q970" s="85"/>
      <c r="R970" s="85"/>
      <c r="S970" s="48"/>
      <c r="T970" s="48"/>
      <c r="U970" s="48"/>
      <c r="V970" s="48"/>
      <c r="W970" s="48"/>
      <c r="X970" s="48"/>
      <c r="Y970" s="48"/>
      <c r="Z970" s="48"/>
      <c r="AA970" s="48"/>
      <c r="AB970" s="48"/>
      <c r="AC970" s="48"/>
      <c r="AD970" s="48"/>
      <c r="AE970" s="48"/>
      <c r="AF970" s="48"/>
      <c r="AG970" s="48"/>
      <c r="AH970" s="48"/>
      <c r="AI970" s="48"/>
    </row>
    <row r="971" ht="11.25" customHeight="1">
      <c r="A971" s="79"/>
      <c r="B971" s="79"/>
      <c r="C971" s="80"/>
      <c r="D971" s="81"/>
      <c r="E971" s="80"/>
      <c r="F971" s="80"/>
      <c r="G971" s="80"/>
      <c r="H971" s="80"/>
      <c r="I971" s="82"/>
      <c r="J971" s="80"/>
      <c r="K971" s="80"/>
      <c r="L971" s="81"/>
      <c r="M971" s="80"/>
      <c r="N971" s="83"/>
      <c r="O971" s="78"/>
      <c r="P971" s="84"/>
      <c r="Q971" s="85"/>
      <c r="R971" s="85"/>
      <c r="S971" s="48"/>
      <c r="T971" s="48"/>
      <c r="U971" s="48"/>
      <c r="V971" s="48"/>
      <c r="W971" s="48"/>
      <c r="X971" s="48"/>
      <c r="Y971" s="48"/>
      <c r="Z971" s="48"/>
      <c r="AA971" s="48"/>
      <c r="AB971" s="48"/>
      <c r="AC971" s="48"/>
      <c r="AD971" s="48"/>
      <c r="AE971" s="48"/>
      <c r="AF971" s="48"/>
      <c r="AG971" s="48"/>
      <c r="AH971" s="48"/>
      <c r="AI971" s="48"/>
    </row>
    <row r="972" ht="11.25" customHeight="1">
      <c r="A972" s="79"/>
      <c r="B972" s="79"/>
      <c r="C972" s="80"/>
      <c r="D972" s="81"/>
      <c r="E972" s="80"/>
      <c r="F972" s="80"/>
      <c r="G972" s="80"/>
      <c r="H972" s="80"/>
      <c r="I972" s="82"/>
      <c r="J972" s="80"/>
      <c r="K972" s="80"/>
      <c r="L972" s="81"/>
      <c r="M972" s="80"/>
      <c r="N972" s="83"/>
      <c r="O972" s="78"/>
      <c r="P972" s="84"/>
      <c r="Q972" s="85"/>
      <c r="R972" s="85"/>
      <c r="S972" s="48"/>
      <c r="T972" s="48"/>
      <c r="U972" s="48"/>
      <c r="V972" s="48"/>
      <c r="W972" s="48"/>
      <c r="X972" s="48"/>
      <c r="Y972" s="48"/>
      <c r="Z972" s="48"/>
      <c r="AA972" s="48"/>
      <c r="AB972" s="48"/>
      <c r="AC972" s="48"/>
      <c r="AD972" s="48"/>
      <c r="AE972" s="48"/>
      <c r="AF972" s="48"/>
      <c r="AG972" s="48"/>
      <c r="AH972" s="48"/>
      <c r="AI972" s="48"/>
    </row>
    <row r="973" ht="11.25" customHeight="1">
      <c r="A973" s="79"/>
      <c r="B973" s="79"/>
      <c r="C973" s="80"/>
      <c r="D973" s="81"/>
      <c r="E973" s="80"/>
      <c r="F973" s="80"/>
      <c r="G973" s="80"/>
      <c r="H973" s="80"/>
      <c r="I973" s="82"/>
      <c r="J973" s="80"/>
      <c r="K973" s="80"/>
      <c r="L973" s="81"/>
      <c r="M973" s="80"/>
      <c r="N973" s="83"/>
      <c r="O973" s="78"/>
      <c r="P973" s="84"/>
      <c r="Q973" s="85"/>
      <c r="R973" s="85"/>
      <c r="S973" s="48"/>
      <c r="T973" s="48"/>
      <c r="U973" s="48"/>
      <c r="V973" s="48"/>
      <c r="W973" s="48"/>
      <c r="X973" s="48"/>
      <c r="Y973" s="48"/>
      <c r="Z973" s="48"/>
      <c r="AA973" s="48"/>
      <c r="AB973" s="48"/>
      <c r="AC973" s="48"/>
      <c r="AD973" s="48"/>
      <c r="AE973" s="48"/>
      <c r="AF973" s="48"/>
      <c r="AG973" s="48"/>
      <c r="AH973" s="48"/>
      <c r="AI973" s="48"/>
    </row>
    <row r="974" ht="11.25" customHeight="1">
      <c r="A974" s="79"/>
      <c r="B974" s="79"/>
      <c r="C974" s="80"/>
      <c r="D974" s="81"/>
      <c r="E974" s="80"/>
      <c r="F974" s="80"/>
      <c r="G974" s="80"/>
      <c r="H974" s="80"/>
      <c r="I974" s="82"/>
      <c r="J974" s="80"/>
      <c r="K974" s="80"/>
      <c r="L974" s="81"/>
      <c r="M974" s="80"/>
      <c r="N974" s="83"/>
      <c r="O974" s="78"/>
      <c r="P974" s="84"/>
      <c r="Q974" s="85"/>
      <c r="R974" s="85"/>
      <c r="S974" s="48"/>
      <c r="T974" s="48"/>
      <c r="U974" s="48"/>
      <c r="V974" s="48"/>
      <c r="W974" s="48"/>
      <c r="X974" s="48"/>
      <c r="Y974" s="48"/>
      <c r="Z974" s="48"/>
      <c r="AA974" s="48"/>
      <c r="AB974" s="48"/>
      <c r="AC974" s="48"/>
      <c r="AD974" s="48"/>
      <c r="AE974" s="48"/>
      <c r="AF974" s="48"/>
      <c r="AG974" s="48"/>
      <c r="AH974" s="48"/>
      <c r="AI974" s="48"/>
    </row>
    <row r="975" ht="11.25" customHeight="1">
      <c r="A975" s="79"/>
      <c r="B975" s="79"/>
      <c r="C975" s="80"/>
      <c r="D975" s="81"/>
      <c r="E975" s="80"/>
      <c r="F975" s="80"/>
      <c r="G975" s="80"/>
      <c r="H975" s="80"/>
      <c r="I975" s="82"/>
      <c r="J975" s="80"/>
      <c r="K975" s="80"/>
      <c r="L975" s="81"/>
      <c r="M975" s="80"/>
      <c r="N975" s="83"/>
      <c r="O975" s="78"/>
      <c r="P975" s="84"/>
      <c r="Q975" s="85"/>
      <c r="R975" s="85"/>
      <c r="S975" s="48"/>
      <c r="T975" s="48"/>
      <c r="U975" s="48"/>
      <c r="V975" s="48"/>
      <c r="W975" s="48"/>
      <c r="X975" s="48"/>
      <c r="Y975" s="48"/>
      <c r="Z975" s="48"/>
      <c r="AA975" s="48"/>
      <c r="AB975" s="48"/>
      <c r="AC975" s="48"/>
      <c r="AD975" s="48"/>
      <c r="AE975" s="48"/>
      <c r="AF975" s="48"/>
      <c r="AG975" s="48"/>
      <c r="AH975" s="48"/>
      <c r="AI975" s="48"/>
    </row>
    <row r="976" ht="11.25" customHeight="1">
      <c r="A976" s="79"/>
      <c r="B976" s="79"/>
      <c r="C976" s="80"/>
      <c r="D976" s="81"/>
      <c r="E976" s="80"/>
      <c r="F976" s="80"/>
      <c r="G976" s="80"/>
      <c r="H976" s="80"/>
      <c r="I976" s="82"/>
      <c r="J976" s="80"/>
      <c r="K976" s="80"/>
      <c r="L976" s="81"/>
      <c r="M976" s="80"/>
      <c r="N976" s="83"/>
      <c r="O976" s="78"/>
      <c r="P976" s="84"/>
      <c r="Q976" s="85"/>
      <c r="R976" s="85"/>
      <c r="S976" s="48"/>
      <c r="T976" s="48"/>
      <c r="U976" s="48"/>
      <c r="V976" s="48"/>
      <c r="W976" s="48"/>
      <c r="X976" s="48"/>
      <c r="Y976" s="48"/>
      <c r="Z976" s="48"/>
      <c r="AA976" s="48"/>
      <c r="AB976" s="48"/>
      <c r="AC976" s="48"/>
      <c r="AD976" s="48"/>
      <c r="AE976" s="48"/>
      <c r="AF976" s="48"/>
      <c r="AG976" s="48"/>
      <c r="AH976" s="48"/>
      <c r="AI976" s="48"/>
    </row>
    <row r="977" ht="11.25" customHeight="1">
      <c r="A977" s="79"/>
      <c r="B977" s="79"/>
      <c r="C977" s="80"/>
      <c r="D977" s="81"/>
      <c r="E977" s="80"/>
      <c r="F977" s="80"/>
      <c r="G977" s="80"/>
      <c r="H977" s="80"/>
      <c r="I977" s="82"/>
      <c r="J977" s="80"/>
      <c r="K977" s="80"/>
      <c r="L977" s="81"/>
      <c r="M977" s="80"/>
      <c r="N977" s="83"/>
      <c r="O977" s="78"/>
      <c r="P977" s="84"/>
      <c r="Q977" s="85"/>
      <c r="R977" s="85"/>
      <c r="S977" s="48"/>
      <c r="T977" s="48"/>
      <c r="U977" s="48"/>
      <c r="V977" s="48"/>
      <c r="W977" s="48"/>
      <c r="X977" s="48"/>
      <c r="Y977" s="48"/>
      <c r="Z977" s="48"/>
      <c r="AA977" s="48"/>
      <c r="AB977" s="48"/>
      <c r="AC977" s="48"/>
      <c r="AD977" s="48"/>
      <c r="AE977" s="48"/>
      <c r="AF977" s="48"/>
      <c r="AG977" s="48"/>
      <c r="AH977" s="48"/>
      <c r="AI977" s="48"/>
    </row>
    <row r="978" ht="11.25" customHeight="1">
      <c r="A978" s="79"/>
      <c r="B978" s="79"/>
      <c r="C978" s="80"/>
      <c r="D978" s="81"/>
      <c r="E978" s="80"/>
      <c r="F978" s="80"/>
      <c r="G978" s="80"/>
      <c r="H978" s="80"/>
      <c r="I978" s="82"/>
      <c r="J978" s="80"/>
      <c r="K978" s="80"/>
      <c r="L978" s="81"/>
      <c r="M978" s="80"/>
      <c r="N978" s="83"/>
      <c r="O978" s="78"/>
      <c r="P978" s="84"/>
      <c r="Q978" s="85"/>
      <c r="R978" s="85"/>
      <c r="S978" s="48"/>
      <c r="T978" s="48"/>
      <c r="U978" s="48"/>
      <c r="V978" s="48"/>
      <c r="W978" s="48"/>
      <c r="X978" s="48"/>
      <c r="Y978" s="48"/>
      <c r="Z978" s="48"/>
      <c r="AA978" s="48"/>
      <c r="AB978" s="48"/>
      <c r="AC978" s="48"/>
      <c r="AD978" s="48"/>
      <c r="AE978" s="48"/>
      <c r="AF978" s="48"/>
      <c r="AG978" s="48"/>
      <c r="AH978" s="48"/>
      <c r="AI978" s="48"/>
    </row>
    <row r="979" ht="11.25" customHeight="1">
      <c r="A979" s="79"/>
      <c r="B979" s="79"/>
      <c r="C979" s="80"/>
      <c r="D979" s="81"/>
      <c r="E979" s="80"/>
      <c r="F979" s="80"/>
      <c r="G979" s="80"/>
      <c r="H979" s="80"/>
      <c r="I979" s="82"/>
      <c r="J979" s="80"/>
      <c r="K979" s="80"/>
      <c r="L979" s="81"/>
      <c r="M979" s="80"/>
      <c r="N979" s="83"/>
      <c r="O979" s="78"/>
      <c r="P979" s="84"/>
      <c r="Q979" s="85"/>
      <c r="R979" s="85"/>
      <c r="S979" s="48"/>
      <c r="T979" s="48"/>
      <c r="U979" s="48"/>
      <c r="V979" s="48"/>
      <c r="W979" s="48"/>
      <c r="X979" s="48"/>
      <c r="Y979" s="48"/>
      <c r="Z979" s="48"/>
      <c r="AA979" s="48"/>
      <c r="AB979" s="48"/>
      <c r="AC979" s="48"/>
      <c r="AD979" s="48"/>
      <c r="AE979" s="48"/>
      <c r="AF979" s="48"/>
      <c r="AG979" s="48"/>
      <c r="AH979" s="48"/>
      <c r="AI979" s="48"/>
    </row>
    <row r="980" ht="11.25" customHeight="1">
      <c r="A980" s="79"/>
      <c r="B980" s="79"/>
      <c r="C980" s="80"/>
      <c r="D980" s="81"/>
      <c r="E980" s="80"/>
      <c r="F980" s="80"/>
      <c r="G980" s="80"/>
      <c r="H980" s="80"/>
      <c r="I980" s="82"/>
      <c r="J980" s="80"/>
      <c r="K980" s="80"/>
      <c r="L980" s="81"/>
      <c r="M980" s="80"/>
      <c r="N980" s="83"/>
      <c r="O980" s="78"/>
      <c r="P980" s="84"/>
      <c r="Q980" s="85"/>
      <c r="R980" s="85"/>
      <c r="S980" s="48"/>
      <c r="T980" s="48"/>
      <c r="U980" s="48"/>
      <c r="V980" s="48"/>
      <c r="W980" s="48"/>
      <c r="X980" s="48"/>
      <c r="Y980" s="48"/>
      <c r="Z980" s="48"/>
      <c r="AA980" s="48"/>
      <c r="AB980" s="48"/>
      <c r="AC980" s="48"/>
      <c r="AD980" s="48"/>
      <c r="AE980" s="48"/>
      <c r="AF980" s="48"/>
      <c r="AG980" s="48"/>
      <c r="AH980" s="48"/>
      <c r="AI980" s="48"/>
    </row>
    <row r="981" ht="11.25" customHeight="1">
      <c r="A981" s="79"/>
      <c r="B981" s="79"/>
      <c r="C981" s="80"/>
      <c r="D981" s="81"/>
      <c r="E981" s="80"/>
      <c r="F981" s="80"/>
      <c r="G981" s="80"/>
      <c r="H981" s="80"/>
      <c r="I981" s="82"/>
      <c r="J981" s="80"/>
      <c r="K981" s="80"/>
      <c r="L981" s="81"/>
      <c r="M981" s="80"/>
      <c r="N981" s="83"/>
      <c r="O981" s="78"/>
      <c r="P981" s="84"/>
      <c r="Q981" s="85"/>
      <c r="R981" s="85"/>
      <c r="S981" s="48"/>
      <c r="T981" s="48"/>
      <c r="U981" s="48"/>
      <c r="V981" s="48"/>
      <c r="W981" s="48"/>
      <c r="X981" s="48"/>
      <c r="Y981" s="48"/>
      <c r="Z981" s="48"/>
      <c r="AA981" s="48"/>
      <c r="AB981" s="48"/>
      <c r="AC981" s="48"/>
      <c r="AD981" s="48"/>
      <c r="AE981" s="48"/>
      <c r="AF981" s="48"/>
      <c r="AG981" s="48"/>
      <c r="AH981" s="48"/>
      <c r="AI981" s="48"/>
    </row>
    <row r="982" ht="11.25" customHeight="1">
      <c r="A982" s="79"/>
      <c r="B982" s="79"/>
      <c r="C982" s="80"/>
      <c r="D982" s="81"/>
      <c r="E982" s="80"/>
      <c r="F982" s="80"/>
      <c r="G982" s="80"/>
      <c r="H982" s="80"/>
      <c r="I982" s="82"/>
      <c r="J982" s="80"/>
      <c r="K982" s="80"/>
      <c r="L982" s="81"/>
      <c r="M982" s="80"/>
      <c r="N982" s="83"/>
      <c r="O982" s="78"/>
      <c r="P982" s="84"/>
      <c r="Q982" s="85"/>
      <c r="R982" s="85"/>
      <c r="S982" s="48"/>
      <c r="T982" s="48"/>
      <c r="U982" s="48"/>
      <c r="V982" s="48"/>
      <c r="W982" s="48"/>
      <c r="X982" s="48"/>
      <c r="Y982" s="48"/>
      <c r="Z982" s="48"/>
      <c r="AA982" s="48"/>
      <c r="AB982" s="48"/>
      <c r="AC982" s="48"/>
      <c r="AD982" s="48"/>
      <c r="AE982" s="48"/>
      <c r="AF982" s="48"/>
      <c r="AG982" s="48"/>
      <c r="AH982" s="48"/>
      <c r="AI982" s="48"/>
    </row>
    <row r="983" ht="11.25" customHeight="1">
      <c r="A983" s="79"/>
      <c r="B983" s="79"/>
      <c r="C983" s="80"/>
      <c r="D983" s="81"/>
      <c r="E983" s="80"/>
      <c r="F983" s="80"/>
      <c r="G983" s="80"/>
      <c r="H983" s="80"/>
      <c r="I983" s="82"/>
      <c r="J983" s="80"/>
      <c r="K983" s="80"/>
      <c r="L983" s="81"/>
      <c r="M983" s="80"/>
      <c r="N983" s="83"/>
      <c r="O983" s="78"/>
      <c r="P983" s="84"/>
      <c r="Q983" s="85"/>
      <c r="R983" s="85"/>
      <c r="S983" s="48"/>
      <c r="T983" s="48"/>
      <c r="U983" s="48"/>
      <c r="V983" s="48"/>
      <c r="W983" s="48"/>
      <c r="X983" s="48"/>
      <c r="Y983" s="48"/>
      <c r="Z983" s="48"/>
      <c r="AA983" s="48"/>
      <c r="AB983" s="48"/>
      <c r="AC983" s="48"/>
      <c r="AD983" s="48"/>
      <c r="AE983" s="48"/>
      <c r="AF983" s="48"/>
      <c r="AG983" s="48"/>
      <c r="AH983" s="48"/>
      <c r="AI983" s="48"/>
    </row>
    <row r="984" ht="11.25" customHeight="1">
      <c r="A984" s="79"/>
      <c r="B984" s="79"/>
      <c r="C984" s="80"/>
      <c r="D984" s="81"/>
      <c r="E984" s="80"/>
      <c r="F984" s="80"/>
      <c r="G984" s="80"/>
      <c r="H984" s="80"/>
      <c r="I984" s="82"/>
      <c r="J984" s="80"/>
      <c r="K984" s="80"/>
      <c r="L984" s="81"/>
      <c r="M984" s="80"/>
      <c r="N984" s="83"/>
      <c r="O984" s="78"/>
      <c r="P984" s="84"/>
      <c r="Q984" s="85"/>
      <c r="R984" s="85"/>
      <c r="S984" s="48"/>
      <c r="T984" s="48"/>
      <c r="U984" s="48"/>
      <c r="V984" s="48"/>
      <c r="W984" s="48"/>
      <c r="X984" s="48"/>
      <c r="Y984" s="48"/>
      <c r="Z984" s="48"/>
      <c r="AA984" s="48"/>
      <c r="AB984" s="48"/>
      <c r="AC984" s="48"/>
      <c r="AD984" s="48"/>
      <c r="AE984" s="48"/>
      <c r="AF984" s="48"/>
      <c r="AG984" s="48"/>
      <c r="AH984" s="48"/>
      <c r="AI984" s="48"/>
    </row>
    <row r="985" ht="11.25" customHeight="1">
      <c r="A985" s="79"/>
      <c r="B985" s="79"/>
      <c r="C985" s="80"/>
      <c r="D985" s="81"/>
      <c r="E985" s="80"/>
      <c r="F985" s="80"/>
      <c r="G985" s="80"/>
      <c r="H985" s="80"/>
      <c r="I985" s="82"/>
      <c r="J985" s="80"/>
      <c r="K985" s="80"/>
      <c r="L985" s="81"/>
      <c r="M985" s="80"/>
      <c r="N985" s="83"/>
      <c r="O985" s="78"/>
      <c r="P985" s="84"/>
      <c r="Q985" s="85"/>
      <c r="R985" s="85"/>
      <c r="S985" s="48"/>
      <c r="T985" s="48"/>
      <c r="U985" s="48"/>
      <c r="V985" s="48"/>
      <c r="W985" s="48"/>
      <c r="X985" s="48"/>
      <c r="Y985" s="48"/>
      <c r="Z985" s="48"/>
      <c r="AA985" s="48"/>
      <c r="AB985" s="48"/>
      <c r="AC985" s="48"/>
      <c r="AD985" s="48"/>
      <c r="AE985" s="48"/>
      <c r="AF985" s="48"/>
      <c r="AG985" s="48"/>
      <c r="AH985" s="48"/>
      <c r="AI985" s="48"/>
    </row>
    <row r="986" ht="11.25" customHeight="1">
      <c r="A986" s="79"/>
      <c r="B986" s="79"/>
      <c r="C986" s="80"/>
      <c r="D986" s="81"/>
      <c r="E986" s="80"/>
      <c r="F986" s="80"/>
      <c r="G986" s="80"/>
      <c r="H986" s="80"/>
      <c r="I986" s="82"/>
      <c r="J986" s="80"/>
      <c r="K986" s="80"/>
      <c r="L986" s="81"/>
      <c r="M986" s="80"/>
      <c r="N986" s="83"/>
      <c r="O986" s="78"/>
      <c r="P986" s="84"/>
      <c r="Q986" s="85"/>
      <c r="R986" s="85"/>
      <c r="S986" s="48"/>
      <c r="T986" s="48"/>
      <c r="U986" s="48"/>
      <c r="V986" s="48"/>
      <c r="W986" s="48"/>
      <c r="X986" s="48"/>
      <c r="Y986" s="48"/>
      <c r="Z986" s="48"/>
      <c r="AA986" s="48"/>
      <c r="AB986" s="48"/>
      <c r="AC986" s="48"/>
      <c r="AD986" s="48"/>
      <c r="AE986" s="48"/>
      <c r="AF986" s="48"/>
      <c r="AG986" s="48"/>
      <c r="AH986" s="48"/>
      <c r="AI986" s="48"/>
    </row>
    <row r="987" ht="11.25" customHeight="1">
      <c r="A987" s="79"/>
      <c r="B987" s="79"/>
      <c r="C987" s="80"/>
      <c r="D987" s="81"/>
      <c r="E987" s="80"/>
      <c r="F987" s="80"/>
      <c r="G987" s="80"/>
      <c r="H987" s="80"/>
      <c r="I987" s="82"/>
      <c r="J987" s="80"/>
      <c r="K987" s="80"/>
      <c r="L987" s="81"/>
      <c r="M987" s="80"/>
      <c r="N987" s="83"/>
      <c r="O987" s="78"/>
      <c r="P987" s="84"/>
      <c r="Q987" s="85"/>
      <c r="R987" s="85"/>
      <c r="S987" s="48"/>
      <c r="T987" s="48"/>
      <c r="U987" s="48"/>
      <c r="V987" s="48"/>
      <c r="W987" s="48"/>
      <c r="X987" s="48"/>
      <c r="Y987" s="48"/>
      <c r="Z987" s="48"/>
      <c r="AA987" s="48"/>
      <c r="AB987" s="48"/>
      <c r="AC987" s="48"/>
      <c r="AD987" s="48"/>
      <c r="AE987" s="48"/>
      <c r="AF987" s="48"/>
      <c r="AG987" s="48"/>
      <c r="AH987" s="48"/>
      <c r="AI987" s="48"/>
    </row>
    <row r="988" ht="11.25" customHeight="1">
      <c r="A988" s="79"/>
      <c r="B988" s="79"/>
      <c r="C988" s="80"/>
      <c r="D988" s="81"/>
      <c r="E988" s="80"/>
      <c r="F988" s="80"/>
      <c r="G988" s="80"/>
      <c r="H988" s="80"/>
      <c r="I988" s="82"/>
      <c r="J988" s="80"/>
      <c r="K988" s="80"/>
      <c r="L988" s="81"/>
      <c r="M988" s="80"/>
      <c r="N988" s="83"/>
      <c r="O988" s="78"/>
      <c r="P988" s="84"/>
      <c r="Q988" s="85"/>
      <c r="R988" s="85"/>
      <c r="S988" s="48"/>
      <c r="T988" s="48"/>
      <c r="U988" s="48"/>
      <c r="V988" s="48"/>
      <c r="W988" s="48"/>
      <c r="X988" s="48"/>
      <c r="Y988" s="48"/>
      <c r="Z988" s="48"/>
      <c r="AA988" s="48"/>
      <c r="AB988" s="48"/>
      <c r="AC988" s="48"/>
      <c r="AD988" s="48"/>
      <c r="AE988" s="48"/>
      <c r="AF988" s="48"/>
      <c r="AG988" s="48"/>
      <c r="AH988" s="48"/>
      <c r="AI988" s="48"/>
    </row>
    <row r="989" ht="11.25" customHeight="1">
      <c r="A989" s="79"/>
      <c r="B989" s="79"/>
      <c r="C989" s="80"/>
      <c r="D989" s="81"/>
      <c r="E989" s="80"/>
      <c r="F989" s="80"/>
      <c r="G989" s="80"/>
      <c r="H989" s="80"/>
      <c r="I989" s="82"/>
      <c r="J989" s="80"/>
      <c r="K989" s="80"/>
      <c r="L989" s="81"/>
      <c r="M989" s="80"/>
      <c r="N989" s="83"/>
      <c r="O989" s="78"/>
      <c r="P989" s="84"/>
      <c r="Q989" s="85"/>
      <c r="R989" s="85"/>
      <c r="S989" s="48"/>
      <c r="T989" s="48"/>
      <c r="U989" s="48"/>
      <c r="V989" s="48"/>
      <c r="W989" s="48"/>
      <c r="X989" s="48"/>
      <c r="Y989" s="48"/>
      <c r="Z989" s="48"/>
      <c r="AA989" s="48"/>
      <c r="AB989" s="48"/>
      <c r="AC989" s="48"/>
      <c r="AD989" s="48"/>
      <c r="AE989" s="48"/>
      <c r="AF989" s="48"/>
      <c r="AG989" s="48"/>
      <c r="AH989" s="48"/>
      <c r="AI989" s="48"/>
    </row>
    <row r="990" ht="11.25" customHeight="1">
      <c r="A990" s="79"/>
      <c r="B990" s="79"/>
      <c r="C990" s="80"/>
      <c r="D990" s="81"/>
      <c r="E990" s="80"/>
      <c r="F990" s="80"/>
      <c r="G990" s="80"/>
      <c r="H990" s="80"/>
      <c r="I990" s="82"/>
      <c r="J990" s="80"/>
      <c r="K990" s="80"/>
      <c r="L990" s="81"/>
      <c r="M990" s="80"/>
      <c r="N990" s="83"/>
      <c r="O990" s="78"/>
      <c r="P990" s="84"/>
      <c r="Q990" s="85"/>
      <c r="R990" s="85"/>
      <c r="S990" s="48"/>
      <c r="T990" s="48"/>
      <c r="U990" s="48"/>
      <c r="V990" s="48"/>
      <c r="W990" s="48"/>
      <c r="X990" s="48"/>
      <c r="Y990" s="48"/>
      <c r="Z990" s="48"/>
      <c r="AA990" s="48"/>
      <c r="AB990" s="48"/>
      <c r="AC990" s="48"/>
      <c r="AD990" s="48"/>
      <c r="AE990" s="48"/>
      <c r="AF990" s="48"/>
      <c r="AG990" s="48"/>
      <c r="AH990" s="48"/>
      <c r="AI990" s="48"/>
    </row>
    <row r="991" ht="11.25" customHeight="1">
      <c r="A991" s="79"/>
      <c r="B991" s="79"/>
      <c r="C991" s="80"/>
      <c r="D991" s="81"/>
      <c r="E991" s="80"/>
      <c r="F991" s="80"/>
      <c r="G991" s="80"/>
      <c r="H991" s="80"/>
      <c r="I991" s="82"/>
      <c r="J991" s="80"/>
      <c r="K991" s="80"/>
      <c r="L991" s="81"/>
      <c r="M991" s="80"/>
      <c r="N991" s="83"/>
      <c r="O991" s="78"/>
      <c r="P991" s="84"/>
      <c r="Q991" s="85"/>
      <c r="R991" s="85"/>
      <c r="S991" s="48"/>
      <c r="T991" s="48"/>
      <c r="U991" s="48"/>
      <c r="V991" s="48"/>
      <c r="W991" s="48"/>
      <c r="X991" s="48"/>
      <c r="Y991" s="48"/>
      <c r="Z991" s="48"/>
      <c r="AA991" s="48"/>
      <c r="AB991" s="48"/>
      <c r="AC991" s="48"/>
      <c r="AD991" s="48"/>
      <c r="AE991" s="48"/>
      <c r="AF991" s="48"/>
      <c r="AG991" s="48"/>
      <c r="AH991" s="48"/>
      <c r="AI991" s="48"/>
    </row>
    <row r="992" ht="11.25" customHeight="1">
      <c r="A992" s="79"/>
      <c r="B992" s="79"/>
      <c r="C992" s="80"/>
      <c r="D992" s="81"/>
      <c r="E992" s="80"/>
      <c r="F992" s="80"/>
      <c r="G992" s="80"/>
      <c r="H992" s="80"/>
      <c r="I992" s="82"/>
      <c r="J992" s="80"/>
      <c r="K992" s="80"/>
      <c r="L992" s="81"/>
      <c r="M992" s="80"/>
      <c r="N992" s="83"/>
      <c r="O992" s="78"/>
      <c r="P992" s="84"/>
      <c r="Q992" s="85"/>
      <c r="R992" s="85"/>
      <c r="S992" s="48"/>
      <c r="T992" s="48"/>
      <c r="U992" s="48"/>
      <c r="V992" s="48"/>
      <c r="W992" s="48"/>
      <c r="X992" s="48"/>
      <c r="Y992" s="48"/>
      <c r="Z992" s="48"/>
      <c r="AA992" s="48"/>
      <c r="AB992" s="48"/>
      <c r="AC992" s="48"/>
      <c r="AD992" s="48"/>
      <c r="AE992" s="48"/>
      <c r="AF992" s="48"/>
      <c r="AG992" s="48"/>
      <c r="AH992" s="48"/>
      <c r="AI992" s="48"/>
    </row>
    <row r="993" ht="11.25" customHeight="1">
      <c r="A993" s="79"/>
      <c r="B993" s="79"/>
      <c r="C993" s="80"/>
      <c r="D993" s="81"/>
      <c r="E993" s="80"/>
      <c r="F993" s="80"/>
      <c r="G993" s="80"/>
      <c r="H993" s="80"/>
      <c r="I993" s="82"/>
      <c r="J993" s="80"/>
      <c r="K993" s="80"/>
      <c r="L993" s="81"/>
      <c r="M993" s="80"/>
      <c r="N993" s="83"/>
      <c r="O993" s="78"/>
      <c r="P993" s="84"/>
      <c r="Q993" s="85"/>
      <c r="R993" s="85"/>
      <c r="S993" s="48"/>
      <c r="T993" s="48"/>
      <c r="U993" s="48"/>
      <c r="V993" s="48"/>
      <c r="W993" s="48"/>
      <c r="X993" s="48"/>
      <c r="Y993" s="48"/>
      <c r="Z993" s="48"/>
      <c r="AA993" s="48"/>
      <c r="AB993" s="48"/>
      <c r="AC993" s="48"/>
      <c r="AD993" s="48"/>
      <c r="AE993" s="48"/>
      <c r="AF993" s="48"/>
      <c r="AG993" s="48"/>
      <c r="AH993" s="48"/>
      <c r="AI993" s="48"/>
    </row>
    <row r="994" ht="11.25" customHeight="1">
      <c r="A994" s="79"/>
      <c r="B994" s="79"/>
      <c r="C994" s="80"/>
      <c r="D994" s="81"/>
      <c r="E994" s="80"/>
      <c r="F994" s="80"/>
      <c r="G994" s="80"/>
      <c r="H994" s="80"/>
      <c r="I994" s="82"/>
      <c r="J994" s="80"/>
      <c r="K994" s="80"/>
      <c r="L994" s="81"/>
      <c r="M994" s="80"/>
      <c r="N994" s="83"/>
      <c r="O994" s="78"/>
      <c r="P994" s="84"/>
      <c r="Q994" s="85"/>
      <c r="R994" s="85"/>
      <c r="S994" s="48"/>
      <c r="T994" s="48"/>
      <c r="U994" s="48"/>
      <c r="V994" s="48"/>
      <c r="W994" s="48"/>
      <c r="X994" s="48"/>
      <c r="Y994" s="48"/>
      <c r="Z994" s="48"/>
      <c r="AA994" s="48"/>
      <c r="AB994" s="48"/>
      <c r="AC994" s="48"/>
      <c r="AD994" s="48"/>
      <c r="AE994" s="48"/>
      <c r="AF994" s="48"/>
      <c r="AG994" s="48"/>
      <c r="AH994" s="48"/>
      <c r="AI994" s="48"/>
    </row>
    <row r="995" ht="11.25" customHeight="1">
      <c r="A995" s="79"/>
      <c r="B995" s="79"/>
      <c r="C995" s="80"/>
      <c r="D995" s="81"/>
      <c r="E995" s="80"/>
      <c r="F995" s="80"/>
      <c r="G995" s="80"/>
      <c r="H995" s="80"/>
      <c r="I995" s="82"/>
      <c r="J995" s="80"/>
      <c r="K995" s="80"/>
      <c r="L995" s="81"/>
      <c r="M995" s="80"/>
      <c r="N995" s="83"/>
      <c r="O995" s="78"/>
      <c r="P995" s="84"/>
      <c r="Q995" s="85"/>
      <c r="R995" s="85"/>
      <c r="S995" s="48"/>
      <c r="T995" s="48"/>
      <c r="U995" s="48"/>
      <c r="V995" s="48"/>
      <c r="W995" s="48"/>
      <c r="X995" s="48"/>
      <c r="Y995" s="48"/>
      <c r="Z995" s="48"/>
      <c r="AA995" s="48"/>
      <c r="AB995" s="48"/>
      <c r="AC995" s="48"/>
      <c r="AD995" s="48"/>
      <c r="AE995" s="48"/>
      <c r="AF995" s="48"/>
      <c r="AG995" s="48"/>
      <c r="AH995" s="48"/>
      <c r="AI995" s="48"/>
    </row>
    <row r="996" ht="11.25" customHeight="1">
      <c r="A996" s="79"/>
      <c r="B996" s="79"/>
      <c r="C996" s="80"/>
      <c r="D996" s="81"/>
      <c r="E996" s="80"/>
      <c r="F996" s="80"/>
      <c r="G996" s="80"/>
      <c r="H996" s="80"/>
      <c r="I996" s="82"/>
      <c r="J996" s="80"/>
      <c r="K996" s="80"/>
      <c r="L996" s="81"/>
      <c r="M996" s="80"/>
      <c r="N996" s="83"/>
      <c r="O996" s="78"/>
      <c r="P996" s="84"/>
      <c r="Q996" s="85"/>
      <c r="R996" s="85"/>
      <c r="S996" s="48"/>
      <c r="T996" s="48"/>
      <c r="U996" s="48"/>
      <c r="V996" s="48"/>
      <c r="W996" s="48"/>
      <c r="X996" s="48"/>
      <c r="Y996" s="48"/>
      <c r="Z996" s="48"/>
      <c r="AA996" s="48"/>
      <c r="AB996" s="48"/>
      <c r="AC996" s="48"/>
      <c r="AD996" s="48"/>
      <c r="AE996" s="48"/>
      <c r="AF996" s="48"/>
      <c r="AG996" s="48"/>
      <c r="AH996" s="48"/>
      <c r="AI996" s="48"/>
    </row>
    <row r="997" ht="11.25" customHeight="1">
      <c r="A997" s="79"/>
      <c r="B997" s="79"/>
      <c r="C997" s="80"/>
      <c r="D997" s="81"/>
      <c r="E997" s="80"/>
      <c r="F997" s="80"/>
      <c r="G997" s="80"/>
      <c r="H997" s="80"/>
      <c r="I997" s="82"/>
      <c r="J997" s="80"/>
      <c r="K997" s="80"/>
      <c r="L997" s="81"/>
      <c r="M997" s="80"/>
      <c r="N997" s="83"/>
      <c r="O997" s="78"/>
      <c r="P997" s="84"/>
      <c r="Q997" s="85"/>
      <c r="R997" s="85"/>
      <c r="S997" s="48"/>
      <c r="T997" s="48"/>
      <c r="U997" s="48"/>
      <c r="V997" s="48"/>
      <c r="W997" s="48"/>
      <c r="X997" s="48"/>
      <c r="Y997" s="48"/>
      <c r="Z997" s="48"/>
      <c r="AA997" s="48"/>
      <c r="AB997" s="48"/>
      <c r="AC997" s="48"/>
      <c r="AD997" s="48"/>
      <c r="AE997" s="48"/>
      <c r="AF997" s="48"/>
      <c r="AG997" s="48"/>
      <c r="AH997" s="48"/>
      <c r="AI997" s="48"/>
    </row>
    <row r="998" ht="11.25" customHeight="1">
      <c r="A998" s="79"/>
      <c r="B998" s="79"/>
      <c r="C998" s="80"/>
      <c r="D998" s="81"/>
      <c r="E998" s="80"/>
      <c r="F998" s="80"/>
      <c r="G998" s="80"/>
      <c r="H998" s="80"/>
      <c r="I998" s="82"/>
      <c r="J998" s="80"/>
      <c r="K998" s="80"/>
      <c r="L998" s="81"/>
      <c r="M998" s="80"/>
      <c r="N998" s="83"/>
      <c r="O998" s="78"/>
      <c r="P998" s="84"/>
      <c r="Q998" s="85"/>
      <c r="R998" s="85"/>
      <c r="S998" s="48"/>
      <c r="T998" s="48"/>
      <c r="U998" s="48"/>
      <c r="V998" s="48"/>
      <c r="W998" s="48"/>
      <c r="X998" s="48"/>
      <c r="Y998" s="48"/>
      <c r="Z998" s="48"/>
      <c r="AA998" s="48"/>
      <c r="AB998" s="48"/>
      <c r="AC998" s="48"/>
      <c r="AD998" s="48"/>
      <c r="AE998" s="48"/>
      <c r="AF998" s="48"/>
      <c r="AG998" s="48"/>
      <c r="AH998" s="48"/>
      <c r="AI998" s="48"/>
    </row>
    <row r="999" ht="11.25" customHeight="1">
      <c r="A999" s="79"/>
      <c r="B999" s="79"/>
      <c r="C999" s="80"/>
      <c r="D999" s="81"/>
      <c r="E999" s="80"/>
      <c r="F999" s="80"/>
      <c r="G999" s="80"/>
      <c r="H999" s="80"/>
      <c r="I999" s="82"/>
      <c r="J999" s="80"/>
      <c r="K999" s="80"/>
      <c r="L999" s="81"/>
      <c r="M999" s="80"/>
      <c r="N999" s="83"/>
      <c r="O999" s="78"/>
      <c r="P999" s="84"/>
      <c r="Q999" s="85"/>
      <c r="R999" s="85"/>
      <c r="S999" s="48"/>
      <c r="T999" s="48"/>
      <c r="U999" s="48"/>
      <c r="V999" s="48"/>
      <c r="W999" s="48"/>
      <c r="X999" s="48"/>
      <c r="Y999" s="48"/>
      <c r="Z999" s="48"/>
      <c r="AA999" s="48"/>
      <c r="AB999" s="48"/>
      <c r="AC999" s="48"/>
      <c r="AD999" s="48"/>
      <c r="AE999" s="48"/>
      <c r="AF999" s="48"/>
      <c r="AG999" s="48"/>
      <c r="AH999" s="48"/>
      <c r="AI999" s="48"/>
    </row>
    <row r="1000" ht="11.25" customHeight="1">
      <c r="A1000" s="79"/>
      <c r="B1000" s="79"/>
      <c r="C1000" s="80"/>
      <c r="D1000" s="81"/>
      <c r="E1000" s="80"/>
      <c r="F1000" s="80"/>
      <c r="G1000" s="80"/>
      <c r="H1000" s="80"/>
      <c r="I1000" s="82"/>
      <c r="J1000" s="80"/>
      <c r="K1000" s="80"/>
      <c r="L1000" s="81"/>
      <c r="M1000" s="80"/>
      <c r="N1000" s="83"/>
      <c r="O1000" s="78"/>
      <c r="P1000" s="84"/>
      <c r="Q1000" s="85"/>
      <c r="R1000" s="85"/>
      <c r="S1000" s="48"/>
      <c r="T1000" s="48"/>
      <c r="U1000" s="48"/>
      <c r="V1000" s="48"/>
      <c r="W1000" s="48"/>
      <c r="X1000" s="48"/>
      <c r="Y1000" s="48"/>
      <c r="Z1000" s="48"/>
      <c r="AA1000" s="48"/>
      <c r="AB1000" s="48"/>
      <c r="AC1000" s="48"/>
      <c r="AD1000" s="48"/>
      <c r="AE1000" s="48"/>
      <c r="AF1000" s="48"/>
      <c r="AG1000" s="48"/>
      <c r="AH1000" s="48"/>
      <c r="AI1000" s="48"/>
    </row>
  </sheetData>
  <autoFilter ref="$A$5:$S$617"/>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5.88"/>
    <col customWidth="1" min="2" max="2" width="5.75"/>
    <col customWidth="1" hidden="1" min="3" max="3" width="17.25"/>
    <col customWidth="1" min="4" max="4" width="33.38"/>
    <col customWidth="1" min="5" max="5" width="41.13"/>
    <col customWidth="1" min="6" max="6" width="7.38"/>
    <col customWidth="1" min="7" max="7" width="7.88"/>
    <col customWidth="1" min="8" max="8" width="3.13"/>
    <col customWidth="1" min="9" max="9" width="8.5"/>
    <col customWidth="1" min="10" max="10" width="7.75"/>
    <col customWidth="1" min="11" max="11" width="9.88"/>
    <col customWidth="1" min="12" max="12" width="7.38"/>
    <col customWidth="1" min="13" max="13" width="7.75"/>
    <col customWidth="1" min="14" max="14" width="11.63"/>
    <col customWidth="1" min="15" max="15" width="7.38"/>
    <col customWidth="1" min="16" max="16" width="7.75"/>
    <col customWidth="1" min="17" max="17" width="8.63"/>
    <col customWidth="1" min="18" max="18" width="7.25"/>
    <col customWidth="1" min="19" max="19" width="7.75"/>
    <col customWidth="1" min="20" max="20" width="13.88"/>
    <col customWidth="1" min="21" max="21" width="3.38"/>
    <col customWidth="1" min="22" max="23" width="7.63"/>
    <col customWidth="1" min="24" max="24" width="9.75"/>
    <col customWidth="1" min="25" max="25" width="9.63"/>
    <col customWidth="1" hidden="1" min="26" max="26" width="17.25"/>
    <col customWidth="1" min="27" max="27" width="11.25"/>
    <col customWidth="1" hidden="1" min="28" max="28" width="6.88"/>
    <col customWidth="1" min="29" max="29" width="11.38"/>
    <col customWidth="1" min="30" max="30" width="15.13"/>
    <col customWidth="1" min="31" max="31" width="8.13"/>
    <col customWidth="1" min="32" max="32" width="10.63"/>
    <col customWidth="1" min="33" max="33" width="17.25"/>
    <col customWidth="1" min="34" max="34" width="36.13"/>
    <col customWidth="1" min="35" max="36" width="8.75"/>
  </cols>
  <sheetData>
    <row r="1" ht="10.5" customHeight="1">
      <c r="A1" s="86"/>
      <c r="B1" s="86"/>
      <c r="C1" s="86"/>
      <c r="D1" s="87"/>
      <c r="E1" s="87"/>
      <c r="F1" s="88"/>
      <c r="G1" s="88"/>
      <c r="H1" s="89"/>
      <c r="I1" s="90"/>
      <c r="J1" s="91"/>
      <c r="K1" s="92"/>
      <c r="L1" s="93"/>
      <c r="M1" s="90"/>
      <c r="N1" s="92"/>
      <c r="O1" s="92"/>
      <c r="P1" s="91"/>
      <c r="Q1" s="92"/>
      <c r="R1" s="92"/>
      <c r="S1" s="90"/>
      <c r="T1" s="92"/>
      <c r="U1" s="92"/>
      <c r="V1" s="94"/>
      <c r="W1" s="95"/>
      <c r="X1" s="96"/>
      <c r="Y1" s="97"/>
      <c r="Z1" s="86"/>
      <c r="AA1" s="34"/>
      <c r="AB1" s="86"/>
      <c r="AC1" s="34"/>
      <c r="AD1" s="34"/>
      <c r="AE1" s="86"/>
      <c r="AF1" s="86"/>
      <c r="AG1" s="98"/>
      <c r="AH1" s="86"/>
      <c r="AI1" s="86"/>
      <c r="AJ1" s="86"/>
    </row>
    <row r="2" ht="25.5" customHeight="1">
      <c r="A2" s="2" t="s">
        <v>1737</v>
      </c>
      <c r="B2" s="2"/>
      <c r="C2" s="2"/>
      <c r="D2" s="2" t="s">
        <v>1936</v>
      </c>
      <c r="E2" s="2" t="s">
        <v>1937</v>
      </c>
      <c r="F2" s="99" t="s">
        <v>1938</v>
      </c>
      <c r="G2" s="99" t="s">
        <v>1939</v>
      </c>
      <c r="H2" s="100" t="s">
        <v>1940</v>
      </c>
      <c r="I2" s="101" t="s">
        <v>1941</v>
      </c>
      <c r="J2" s="102"/>
      <c r="K2" s="100" t="s">
        <v>1942</v>
      </c>
      <c r="L2" s="103"/>
      <c r="M2" s="101" t="s">
        <v>1943</v>
      </c>
      <c r="N2" s="100" t="s">
        <v>1944</v>
      </c>
      <c r="O2" s="100"/>
      <c r="P2" s="102" t="s">
        <v>1945</v>
      </c>
      <c r="Q2" s="100"/>
      <c r="R2" s="100"/>
      <c r="S2" s="101" t="s">
        <v>1946</v>
      </c>
      <c r="T2" s="100"/>
      <c r="U2" s="100"/>
      <c r="V2" s="104" t="s">
        <v>1947</v>
      </c>
      <c r="W2" s="105"/>
      <c r="X2" s="106" t="s">
        <v>1948</v>
      </c>
      <c r="Y2" s="107" t="s">
        <v>1949</v>
      </c>
      <c r="Z2" s="2"/>
      <c r="AA2" s="108"/>
      <c r="AB2" s="2"/>
      <c r="AC2" s="2"/>
      <c r="AD2" s="2"/>
      <c r="AE2" s="2"/>
      <c r="AF2" s="2" t="s">
        <v>1950</v>
      </c>
      <c r="AG2" s="109" t="s">
        <v>1951</v>
      </c>
      <c r="AH2" s="2" t="s">
        <v>1952</v>
      </c>
      <c r="AI2" s="2" t="s">
        <v>1953</v>
      </c>
      <c r="AJ2" s="2" t="s">
        <v>1954</v>
      </c>
    </row>
    <row r="3" ht="15.75" customHeight="1">
      <c r="A3" s="2"/>
      <c r="B3" s="2"/>
      <c r="C3" s="2"/>
      <c r="D3" s="2"/>
      <c r="E3" s="2"/>
      <c r="F3" s="99"/>
      <c r="G3" s="99"/>
      <c r="H3" s="100"/>
      <c r="I3" s="101"/>
      <c r="J3" s="102" t="s">
        <v>1955</v>
      </c>
      <c r="K3" s="100" t="s">
        <v>1956</v>
      </c>
      <c r="L3" s="103" t="s">
        <v>1957</v>
      </c>
      <c r="M3" s="101" t="s">
        <v>1955</v>
      </c>
      <c r="N3" s="100" t="s">
        <v>1956</v>
      </c>
      <c r="O3" s="100" t="s">
        <v>1957</v>
      </c>
      <c r="P3" s="102" t="s">
        <v>1955</v>
      </c>
      <c r="Q3" s="100" t="s">
        <v>1956</v>
      </c>
      <c r="R3" s="100" t="s">
        <v>1957</v>
      </c>
      <c r="S3" s="101" t="s">
        <v>1955</v>
      </c>
      <c r="T3" s="100" t="s">
        <v>1956</v>
      </c>
      <c r="U3" s="100" t="s">
        <v>1957</v>
      </c>
      <c r="V3" s="104" t="s">
        <v>1958</v>
      </c>
      <c r="W3" s="105" t="s">
        <v>1959</v>
      </c>
      <c r="X3" s="106"/>
      <c r="Y3" s="107"/>
      <c r="Z3" s="2"/>
      <c r="AA3" s="108"/>
      <c r="AB3" s="2"/>
      <c r="AC3" s="110"/>
      <c r="AD3" s="111"/>
      <c r="AE3" s="110"/>
      <c r="AF3" s="110">
        <f>SUM(AF4:AF1013)</f>
        <v>80000</v>
      </c>
      <c r="AG3" s="109"/>
      <c r="AH3" s="2"/>
      <c r="AI3" s="2"/>
      <c r="AJ3" s="2"/>
    </row>
    <row r="4" ht="21.0" customHeight="1">
      <c r="A4" s="86"/>
      <c r="B4" s="86" t="s">
        <v>1960</v>
      </c>
      <c r="C4" s="86"/>
      <c r="D4" s="87"/>
      <c r="E4" s="87"/>
      <c r="F4" s="88"/>
      <c r="G4" s="88"/>
      <c r="H4" s="89"/>
      <c r="I4" s="90"/>
      <c r="J4" s="112"/>
      <c r="K4" s="89"/>
      <c r="L4" s="113"/>
      <c r="M4" s="114"/>
      <c r="N4" s="89"/>
      <c r="O4" s="89"/>
      <c r="P4" s="112"/>
      <c r="Q4" s="89"/>
      <c r="R4" s="89"/>
      <c r="S4" s="114"/>
      <c r="T4" s="89"/>
      <c r="U4" s="89"/>
      <c r="V4" s="115"/>
      <c r="W4" s="116"/>
      <c r="X4" s="96"/>
      <c r="Y4" s="97"/>
      <c r="Z4" s="86"/>
      <c r="AA4" s="117"/>
      <c r="AB4" s="92"/>
      <c r="AC4" s="118"/>
      <c r="AD4" s="118"/>
      <c r="AE4" s="86"/>
      <c r="AF4" s="86"/>
      <c r="AG4" s="98"/>
      <c r="AH4" s="86"/>
      <c r="AI4" s="86"/>
      <c r="AJ4" s="86"/>
    </row>
    <row r="5" ht="24.0" customHeight="1">
      <c r="A5" s="86" t="s">
        <v>355</v>
      </c>
      <c r="B5" s="86" t="s">
        <v>1961</v>
      </c>
      <c r="C5" s="86"/>
      <c r="D5" s="87" t="s">
        <v>1962</v>
      </c>
      <c r="E5" s="87" t="s">
        <v>1963</v>
      </c>
      <c r="F5" s="88">
        <v>43831.0</v>
      </c>
      <c r="G5" s="88">
        <v>44926.0</v>
      </c>
      <c r="H5" s="119" t="s">
        <v>1964</v>
      </c>
      <c r="I5" s="90">
        <f t="shared" ref="I5:I6" si="1">J5+M5+P5</f>
        <v>40000</v>
      </c>
      <c r="J5" s="120">
        <v>15000.0</v>
      </c>
      <c r="K5" s="121">
        <v>43951.0</v>
      </c>
      <c r="L5" s="122"/>
      <c r="M5" s="90">
        <v>12500.0</v>
      </c>
      <c r="N5" s="92">
        <v>44500.0</v>
      </c>
      <c r="O5" s="92"/>
      <c r="P5" s="120">
        <v>12500.0</v>
      </c>
      <c r="Q5" s="121">
        <v>44865.0</v>
      </c>
      <c r="R5" s="121"/>
      <c r="S5" s="90"/>
      <c r="T5" s="92"/>
      <c r="U5" s="92"/>
      <c r="V5" s="123">
        <v>0.12</v>
      </c>
      <c r="W5" s="123">
        <v>0.14</v>
      </c>
      <c r="X5" s="96" t="s">
        <v>1965</v>
      </c>
      <c r="Y5" s="97">
        <v>10.0</v>
      </c>
      <c r="Z5" s="86"/>
      <c r="AA5" s="124"/>
      <c r="AB5" s="92"/>
      <c r="AC5" s="125"/>
      <c r="AD5" s="125"/>
      <c r="AE5" s="90"/>
      <c r="AF5" s="90">
        <v>25000.0</v>
      </c>
      <c r="AG5" s="98" t="s">
        <v>1966</v>
      </c>
      <c r="AH5" s="86" t="s">
        <v>1967</v>
      </c>
      <c r="AI5" s="86"/>
      <c r="AJ5" s="86"/>
    </row>
    <row r="6" ht="24.0" customHeight="1">
      <c r="A6" s="86" t="s">
        <v>360</v>
      </c>
      <c r="B6" s="86" t="s">
        <v>1968</v>
      </c>
      <c r="C6" s="86"/>
      <c r="D6" s="87" t="s">
        <v>576</v>
      </c>
      <c r="E6" s="87" t="s">
        <v>1963</v>
      </c>
      <c r="F6" s="88">
        <v>42644.0</v>
      </c>
      <c r="G6" s="88">
        <v>43738.0</v>
      </c>
      <c r="H6" s="119" t="s">
        <v>1964</v>
      </c>
      <c r="I6" s="90">
        <f t="shared" si="1"/>
        <v>85000</v>
      </c>
      <c r="J6" s="120">
        <v>42500.0</v>
      </c>
      <c r="K6" s="121"/>
      <c r="L6" s="122">
        <v>42654.0</v>
      </c>
      <c r="M6" s="90">
        <v>21250.0</v>
      </c>
      <c r="N6" s="92">
        <v>43008.0</v>
      </c>
      <c r="O6" s="92">
        <v>43003.0</v>
      </c>
      <c r="P6" s="120">
        <v>21250.0</v>
      </c>
      <c r="Q6" s="121">
        <v>43373.0</v>
      </c>
      <c r="R6" s="121">
        <v>43445.0</v>
      </c>
      <c r="S6" s="90"/>
      <c r="T6" s="92"/>
      <c r="U6" s="92"/>
      <c r="V6" s="123">
        <v>0.12</v>
      </c>
      <c r="W6" s="123">
        <v>0.12</v>
      </c>
      <c r="X6" s="96" t="s">
        <v>1969</v>
      </c>
      <c r="Y6" s="97">
        <v>4.0</v>
      </c>
      <c r="Z6" s="86"/>
      <c r="AA6" s="124"/>
      <c r="AB6" s="92"/>
      <c r="AC6" s="125"/>
      <c r="AD6" s="125"/>
      <c r="AE6" s="90"/>
      <c r="AF6" s="90"/>
      <c r="AG6" s="98"/>
      <c r="AH6" s="86" t="s">
        <v>1970</v>
      </c>
      <c r="AI6" s="86"/>
      <c r="AJ6" s="86"/>
    </row>
    <row r="7" ht="24.0" customHeight="1">
      <c r="A7" s="86" t="s">
        <v>1971</v>
      </c>
      <c r="B7" s="86" t="s">
        <v>1972</v>
      </c>
      <c r="C7" s="86"/>
      <c r="D7" s="87" t="s">
        <v>370</v>
      </c>
      <c r="E7" s="87" t="s">
        <v>1963</v>
      </c>
      <c r="F7" s="88">
        <v>43497.0</v>
      </c>
      <c r="G7" s="88">
        <v>44592.0</v>
      </c>
      <c r="H7" s="119" t="s">
        <v>1964</v>
      </c>
      <c r="I7" s="90">
        <v>25000.0</v>
      </c>
      <c r="J7" s="120">
        <v>25000.0</v>
      </c>
      <c r="K7" s="121">
        <v>43496.0</v>
      </c>
      <c r="L7" s="122">
        <v>43570.0</v>
      </c>
      <c r="M7" s="90"/>
      <c r="N7" s="92"/>
      <c r="O7" s="92"/>
      <c r="P7" s="120"/>
      <c r="Q7" s="121"/>
      <c r="R7" s="126"/>
      <c r="S7" s="90"/>
      <c r="T7" s="92"/>
      <c r="U7" s="92"/>
      <c r="V7" s="123">
        <v>0.12</v>
      </c>
      <c r="W7" s="123">
        <v>0.12</v>
      </c>
      <c r="X7" s="96" t="s">
        <v>1965</v>
      </c>
      <c r="Y7" s="97">
        <v>3.0</v>
      </c>
      <c r="Z7" s="86"/>
      <c r="AA7" s="124"/>
      <c r="AB7" s="92"/>
      <c r="AC7" s="125"/>
      <c r="AD7" s="125"/>
      <c r="AE7" s="90"/>
      <c r="AF7" s="90"/>
      <c r="AG7" s="98"/>
      <c r="AH7" s="86" t="s">
        <v>1973</v>
      </c>
      <c r="AI7" s="86"/>
      <c r="AJ7" s="86"/>
    </row>
    <row r="8" ht="24.0" customHeight="1">
      <c r="A8" s="86" t="s">
        <v>1971</v>
      </c>
      <c r="B8" s="86" t="s">
        <v>1974</v>
      </c>
      <c r="C8" s="86"/>
      <c r="D8" s="87" t="s">
        <v>1975</v>
      </c>
      <c r="E8" s="87" t="s">
        <v>1963</v>
      </c>
      <c r="F8" s="88">
        <v>43469.0</v>
      </c>
      <c r="G8" s="88">
        <v>44200.0</v>
      </c>
      <c r="H8" s="119" t="s">
        <v>1964</v>
      </c>
      <c r="I8" s="90">
        <v>50000.0</v>
      </c>
      <c r="J8" s="120">
        <v>25000.0</v>
      </c>
      <c r="K8" s="121">
        <v>43559.0</v>
      </c>
      <c r="L8" s="122">
        <v>43606.0</v>
      </c>
      <c r="M8" s="90">
        <v>25000.0</v>
      </c>
      <c r="N8" s="92">
        <v>43738.0</v>
      </c>
      <c r="O8" s="92">
        <v>43777.0</v>
      </c>
      <c r="P8" s="120"/>
      <c r="Q8" s="121"/>
      <c r="R8" s="126"/>
      <c r="S8" s="90"/>
      <c r="T8" s="92"/>
      <c r="U8" s="92"/>
      <c r="V8" s="123">
        <v>0.12</v>
      </c>
      <c r="W8" s="123">
        <v>0.12</v>
      </c>
      <c r="X8" s="96" t="s">
        <v>1965</v>
      </c>
      <c r="Y8" s="127" t="s">
        <v>1976</v>
      </c>
      <c r="Z8" s="86"/>
      <c r="AA8" s="124"/>
      <c r="AB8" s="92"/>
      <c r="AC8" s="125"/>
      <c r="AD8" s="125"/>
      <c r="AE8" s="90"/>
      <c r="AF8" s="90">
        <v>0.0</v>
      </c>
      <c r="AG8" s="98"/>
      <c r="AH8" s="86" t="s">
        <v>1973</v>
      </c>
      <c r="AI8" s="86"/>
      <c r="AJ8" s="86"/>
    </row>
    <row r="9" ht="24.0" customHeight="1">
      <c r="A9" s="86" t="s">
        <v>1971</v>
      </c>
      <c r="B9" s="86" t="s">
        <v>1977</v>
      </c>
      <c r="C9" s="86"/>
      <c r="D9" s="87" t="s">
        <v>1978</v>
      </c>
      <c r="E9" s="87" t="s">
        <v>1963</v>
      </c>
      <c r="F9" s="88">
        <v>44197.0</v>
      </c>
      <c r="G9" s="88">
        <v>45292.0</v>
      </c>
      <c r="H9" s="119" t="s">
        <v>1964</v>
      </c>
      <c r="I9" s="90">
        <v>10000.0</v>
      </c>
      <c r="J9" s="120">
        <v>5000.0</v>
      </c>
      <c r="K9" s="121">
        <v>44089.0</v>
      </c>
      <c r="L9" s="122"/>
      <c r="M9" s="90">
        <v>5000.0</v>
      </c>
      <c r="N9" s="92">
        <v>44196.0</v>
      </c>
      <c r="O9" s="92"/>
      <c r="P9" s="120"/>
      <c r="Q9" s="121"/>
      <c r="R9" s="126"/>
      <c r="S9" s="90"/>
      <c r="T9" s="92"/>
      <c r="U9" s="92"/>
      <c r="V9" s="123">
        <v>0.12</v>
      </c>
      <c r="W9" s="123">
        <v>0.12</v>
      </c>
      <c r="X9" s="96" t="s">
        <v>1965</v>
      </c>
      <c r="Y9" s="97">
        <v>3.0</v>
      </c>
      <c r="Z9" s="86"/>
      <c r="AA9" s="124"/>
      <c r="AB9" s="92"/>
      <c r="AC9" s="125"/>
      <c r="AD9" s="125"/>
      <c r="AE9" s="90"/>
      <c r="AF9" s="90"/>
      <c r="AG9" s="98"/>
      <c r="AH9" s="86" t="s">
        <v>1973</v>
      </c>
      <c r="AI9" s="86"/>
      <c r="AJ9" s="86"/>
    </row>
    <row r="10" ht="24.0" customHeight="1">
      <c r="A10" s="86" t="s">
        <v>341</v>
      </c>
      <c r="B10" s="86" t="s">
        <v>1979</v>
      </c>
      <c r="C10" s="86"/>
      <c r="D10" s="87" t="s">
        <v>1980</v>
      </c>
      <c r="E10" s="87" t="s">
        <v>1963</v>
      </c>
      <c r="F10" s="88">
        <v>42736.0</v>
      </c>
      <c r="G10" s="88">
        <v>43830.0</v>
      </c>
      <c r="H10" s="119" t="s">
        <v>1964</v>
      </c>
      <c r="I10" s="90">
        <v>15000.0</v>
      </c>
      <c r="J10" s="120">
        <v>10000.0</v>
      </c>
      <c r="K10" s="121">
        <v>42807.0</v>
      </c>
      <c r="L10" s="122">
        <v>42807.0</v>
      </c>
      <c r="M10" s="90">
        <v>10000.0</v>
      </c>
      <c r="N10" s="92">
        <v>43101.0</v>
      </c>
      <c r="O10" s="92" t="s">
        <v>1981</v>
      </c>
      <c r="P10" s="120">
        <v>10000.0</v>
      </c>
      <c r="Q10" s="121">
        <v>43466.0</v>
      </c>
      <c r="R10" s="121" t="s">
        <v>1981</v>
      </c>
      <c r="S10" s="90"/>
      <c r="T10" s="92"/>
      <c r="U10" s="92"/>
      <c r="V10" s="123">
        <v>0.06</v>
      </c>
      <c r="W10" s="123">
        <v>0.125</v>
      </c>
      <c r="X10" s="96" t="s">
        <v>1965</v>
      </c>
      <c r="Y10" s="97">
        <v>6.0</v>
      </c>
      <c r="Z10" s="86"/>
      <c r="AA10" s="124"/>
      <c r="AB10" s="92"/>
      <c r="AC10" s="125"/>
      <c r="AD10" s="125"/>
      <c r="AE10" s="90"/>
      <c r="AF10" s="90"/>
      <c r="AG10" s="98"/>
      <c r="AH10" s="128" t="s">
        <v>1982</v>
      </c>
      <c r="AI10" s="86"/>
      <c r="AJ10" s="86"/>
    </row>
    <row r="11" ht="24.0" customHeight="1">
      <c r="A11" s="86" t="s">
        <v>341</v>
      </c>
      <c r="B11" s="86" t="s">
        <v>1983</v>
      </c>
      <c r="C11" s="86"/>
      <c r="D11" s="87" t="s">
        <v>1984</v>
      </c>
      <c r="E11" s="87" t="s">
        <v>1963</v>
      </c>
      <c r="F11" s="88">
        <v>43831.0</v>
      </c>
      <c r="G11" s="88">
        <v>45291.0</v>
      </c>
      <c r="H11" s="129" t="s">
        <v>1964</v>
      </c>
      <c r="I11" s="90">
        <v>30000.0</v>
      </c>
      <c r="J11" s="120">
        <v>10000.0</v>
      </c>
      <c r="K11" s="121">
        <v>44012.0</v>
      </c>
      <c r="L11" s="122">
        <v>44029.0</v>
      </c>
      <c r="M11" s="90">
        <v>10000.0</v>
      </c>
      <c r="N11" s="92">
        <v>44227.0</v>
      </c>
      <c r="O11" s="92"/>
      <c r="P11" s="120">
        <v>10000.0</v>
      </c>
      <c r="Q11" s="121">
        <v>44592.0</v>
      </c>
      <c r="R11" s="121"/>
      <c r="S11" s="90"/>
      <c r="T11" s="92"/>
      <c r="U11" s="92"/>
      <c r="V11" s="123">
        <v>0.06</v>
      </c>
      <c r="W11" s="123">
        <v>0.125</v>
      </c>
      <c r="X11" s="96" t="s">
        <v>1965</v>
      </c>
      <c r="Y11" s="97">
        <v>6.0</v>
      </c>
      <c r="Z11" s="86"/>
      <c r="AA11" s="124"/>
      <c r="AB11" s="92"/>
      <c r="AC11" s="125"/>
      <c r="AD11" s="125"/>
      <c r="AE11" s="90"/>
      <c r="AF11" s="90"/>
      <c r="AG11" s="98"/>
      <c r="AH11" s="128" t="s">
        <v>1982</v>
      </c>
      <c r="AI11" s="86"/>
      <c r="AJ11" s="86"/>
    </row>
    <row r="12" ht="24.0" customHeight="1">
      <c r="A12" s="86" t="s">
        <v>341</v>
      </c>
      <c r="B12" s="86" t="s">
        <v>1985</v>
      </c>
      <c r="C12" s="86"/>
      <c r="D12" s="87" t="s">
        <v>1986</v>
      </c>
      <c r="E12" s="87" t="s">
        <v>1987</v>
      </c>
      <c r="F12" s="88">
        <v>43616.0</v>
      </c>
      <c r="G12" s="88">
        <v>44196.0</v>
      </c>
      <c r="H12" s="119" t="s">
        <v>1964</v>
      </c>
      <c r="I12" s="90">
        <v>25000.0</v>
      </c>
      <c r="J12" s="130">
        <v>15000.0</v>
      </c>
      <c r="K12" s="121">
        <v>43616.0</v>
      </c>
      <c r="L12" s="121">
        <v>43719.0</v>
      </c>
      <c r="M12" s="90">
        <v>10000.0</v>
      </c>
      <c r="N12" s="92">
        <v>43830.0</v>
      </c>
      <c r="O12" s="92">
        <v>43832.0</v>
      </c>
      <c r="P12" s="130"/>
      <c r="Q12" s="121"/>
      <c r="R12" s="121"/>
      <c r="S12" s="90"/>
      <c r="T12" s="92"/>
      <c r="U12" s="92"/>
      <c r="V12" s="123">
        <v>0.06</v>
      </c>
      <c r="W12" s="123">
        <v>0.125</v>
      </c>
      <c r="X12" s="96" t="s">
        <v>1969</v>
      </c>
      <c r="Y12" s="97">
        <v>12.0</v>
      </c>
      <c r="Z12" s="86"/>
      <c r="AA12" s="124"/>
      <c r="AB12" s="92"/>
      <c r="AC12" s="125"/>
      <c r="AD12" s="125"/>
      <c r="AE12" s="90"/>
      <c r="AF12" s="90"/>
      <c r="AG12" s="98"/>
      <c r="AH12" s="128" t="s">
        <v>1982</v>
      </c>
      <c r="AI12" s="86"/>
      <c r="AJ12" s="86"/>
    </row>
    <row r="13" ht="24.0" customHeight="1">
      <c r="A13" s="86" t="s">
        <v>341</v>
      </c>
      <c r="B13" s="86" t="s">
        <v>1988</v>
      </c>
      <c r="C13" s="86"/>
      <c r="D13" s="87" t="s">
        <v>1989</v>
      </c>
      <c r="E13" s="87" t="s">
        <v>1987</v>
      </c>
      <c r="F13" s="88">
        <v>43616.0</v>
      </c>
      <c r="G13" s="88">
        <v>44347.0</v>
      </c>
      <c r="H13" s="119" t="s">
        <v>1964</v>
      </c>
      <c r="I13" s="90">
        <v>30000.0</v>
      </c>
      <c r="J13" s="130">
        <v>10000.0</v>
      </c>
      <c r="K13" s="121">
        <v>43616.0</v>
      </c>
      <c r="L13" s="121">
        <v>43719.0</v>
      </c>
      <c r="M13" s="90">
        <v>10000.0</v>
      </c>
      <c r="N13" s="92">
        <v>43830.0</v>
      </c>
      <c r="O13" s="92">
        <v>43832.0</v>
      </c>
      <c r="P13" s="130">
        <v>10000.0</v>
      </c>
      <c r="Q13" s="121">
        <v>44012.0</v>
      </c>
      <c r="R13" s="121">
        <v>44008.0</v>
      </c>
      <c r="S13" s="90"/>
      <c r="T13" s="92"/>
      <c r="U13" s="92"/>
      <c r="V13" s="123">
        <v>0.06</v>
      </c>
      <c r="W13" s="123">
        <v>0.125</v>
      </c>
      <c r="X13" s="96" t="s">
        <v>1969</v>
      </c>
      <c r="Y13" s="97">
        <v>12.0</v>
      </c>
      <c r="Z13" s="86"/>
      <c r="AA13" s="124"/>
      <c r="AB13" s="92"/>
      <c r="AC13" s="125"/>
      <c r="AD13" s="125"/>
      <c r="AE13" s="90"/>
      <c r="AF13" s="90"/>
      <c r="AG13" s="98"/>
      <c r="AH13" s="128" t="s">
        <v>1982</v>
      </c>
      <c r="AI13" s="86"/>
      <c r="AJ13" s="86"/>
    </row>
    <row r="14" ht="24.0" customHeight="1">
      <c r="A14" s="86" t="s">
        <v>1866</v>
      </c>
      <c r="B14" s="86" t="s">
        <v>1990</v>
      </c>
      <c r="C14" s="86"/>
      <c r="D14" s="87" t="s">
        <v>369</v>
      </c>
      <c r="E14" s="87" t="s">
        <v>1991</v>
      </c>
      <c r="F14" s="88">
        <v>43069.0</v>
      </c>
      <c r="G14" s="131">
        <v>43510.0</v>
      </c>
      <c r="H14" s="129" t="s">
        <v>1964</v>
      </c>
      <c r="I14" s="90">
        <f>J14+M14+P14</f>
        <v>21000</v>
      </c>
      <c r="J14" s="120">
        <v>7000.0</v>
      </c>
      <c r="K14" s="121">
        <v>43069.0</v>
      </c>
      <c r="L14" s="122">
        <v>43098.0</v>
      </c>
      <c r="M14" s="90">
        <v>7000.0</v>
      </c>
      <c r="N14" s="92">
        <v>42947.0</v>
      </c>
      <c r="O14" s="92">
        <v>43330.0</v>
      </c>
      <c r="P14" s="120">
        <v>7000.0</v>
      </c>
      <c r="Q14" s="121">
        <v>43312.0</v>
      </c>
      <c r="R14" s="121">
        <v>43516.0</v>
      </c>
      <c r="S14" s="90"/>
      <c r="T14" s="92"/>
      <c r="U14" s="92"/>
      <c r="V14" s="123">
        <v>0.12</v>
      </c>
      <c r="W14" s="123">
        <v>0.12</v>
      </c>
      <c r="X14" s="96" t="s">
        <v>1965</v>
      </c>
      <c r="Y14" s="97">
        <v>6.0</v>
      </c>
      <c r="Z14" s="86"/>
      <c r="AA14" s="124"/>
      <c r="AB14" s="92"/>
      <c r="AC14" s="125"/>
      <c r="AD14" s="125"/>
      <c r="AE14" s="90"/>
      <c r="AF14" s="90"/>
      <c r="AG14" s="98"/>
      <c r="AH14" s="86" t="s">
        <v>1992</v>
      </c>
      <c r="AI14" s="86"/>
      <c r="AJ14" s="86"/>
    </row>
    <row r="15" ht="24.0" customHeight="1">
      <c r="A15" s="86" t="s">
        <v>1993</v>
      </c>
      <c r="B15" s="86" t="s">
        <v>1994</v>
      </c>
      <c r="C15" s="86"/>
      <c r="D15" s="87" t="s">
        <v>369</v>
      </c>
      <c r="E15" s="87" t="s">
        <v>1995</v>
      </c>
      <c r="F15" s="88">
        <v>43252.0</v>
      </c>
      <c r="G15" s="88">
        <v>44347.0</v>
      </c>
      <c r="H15" s="129"/>
      <c r="I15" s="90">
        <v>20000.0</v>
      </c>
      <c r="J15" s="120">
        <v>20000.0</v>
      </c>
      <c r="K15" s="121">
        <v>43312.0</v>
      </c>
      <c r="L15" s="122">
        <v>43313.0</v>
      </c>
      <c r="M15" s="90"/>
      <c r="N15" s="92"/>
      <c r="O15" s="92"/>
      <c r="P15" s="120"/>
      <c r="Q15" s="121"/>
      <c r="R15" s="121"/>
      <c r="S15" s="90"/>
      <c r="T15" s="92"/>
      <c r="U15" s="92"/>
      <c r="V15" s="123">
        <v>0.06</v>
      </c>
      <c r="W15" s="123">
        <v>0.06</v>
      </c>
      <c r="X15" s="96" t="s">
        <v>1748</v>
      </c>
      <c r="Y15" s="97">
        <v>5.0</v>
      </c>
      <c r="Z15" s="86"/>
      <c r="AA15" s="124"/>
      <c r="AB15" s="92"/>
      <c r="AC15" s="125"/>
      <c r="AD15" s="125"/>
      <c r="AE15" s="90"/>
      <c r="AF15" s="90"/>
      <c r="AG15" s="98"/>
      <c r="AH15" s="86" t="s">
        <v>1996</v>
      </c>
      <c r="AI15" s="86"/>
      <c r="AJ15" s="86"/>
    </row>
    <row r="16" ht="24.0" customHeight="1">
      <c r="A16" s="86" t="s">
        <v>375</v>
      </c>
      <c r="B16" s="86" t="s">
        <v>1997</v>
      </c>
      <c r="C16" s="86"/>
      <c r="D16" s="87" t="s">
        <v>1998</v>
      </c>
      <c r="E16" s="87" t="s">
        <v>1999</v>
      </c>
      <c r="F16" s="88">
        <v>42662.0</v>
      </c>
      <c r="G16" s="88">
        <v>43951.0</v>
      </c>
      <c r="H16" s="119" t="s">
        <v>1964</v>
      </c>
      <c r="I16" s="90">
        <v>40000.0</v>
      </c>
      <c r="J16" s="120">
        <v>13500.0</v>
      </c>
      <c r="K16" s="121">
        <v>42710.0</v>
      </c>
      <c r="L16" s="122">
        <v>42720.0</v>
      </c>
      <c r="M16" s="90">
        <v>13250.0</v>
      </c>
      <c r="N16" s="92">
        <v>43028.0</v>
      </c>
      <c r="O16" s="92">
        <v>43109.0</v>
      </c>
      <c r="P16" s="120">
        <v>13250.0</v>
      </c>
      <c r="Q16" s="121">
        <v>43393.0</v>
      </c>
      <c r="R16" s="121"/>
      <c r="S16" s="90"/>
      <c r="T16" s="92"/>
      <c r="U16" s="92"/>
      <c r="V16" s="123">
        <v>0.1</v>
      </c>
      <c r="W16" s="123">
        <v>0.1</v>
      </c>
      <c r="X16" s="96" t="s">
        <v>1965</v>
      </c>
      <c r="Y16" s="97">
        <v>3.0</v>
      </c>
      <c r="Z16" s="86"/>
      <c r="AA16" s="124"/>
      <c r="AB16" s="92"/>
      <c r="AC16" s="125"/>
      <c r="AD16" s="125"/>
      <c r="AE16" s="90"/>
      <c r="AF16" s="90"/>
      <c r="AG16" s="98"/>
      <c r="AH16" s="86" t="s">
        <v>2000</v>
      </c>
      <c r="AI16" s="86"/>
      <c r="AJ16" s="86"/>
    </row>
    <row r="17" ht="24.0" customHeight="1">
      <c r="A17" s="86" t="s">
        <v>375</v>
      </c>
      <c r="B17" s="86" t="s">
        <v>2001</v>
      </c>
      <c r="C17" s="86"/>
      <c r="D17" s="87" t="s">
        <v>2002</v>
      </c>
      <c r="E17" s="87" t="s">
        <v>1999</v>
      </c>
      <c r="F17" s="88">
        <v>42856.0</v>
      </c>
      <c r="G17" s="88">
        <v>43951.0</v>
      </c>
      <c r="H17" s="129" t="s">
        <v>1964</v>
      </c>
      <c r="I17" s="90">
        <f t="shared" ref="I17:I19" si="2">J17+M17+P17</f>
        <v>40000</v>
      </c>
      <c r="J17" s="120">
        <v>13334.0</v>
      </c>
      <c r="K17" s="121">
        <v>42935.0</v>
      </c>
      <c r="L17" s="122">
        <v>42935.0</v>
      </c>
      <c r="M17" s="90">
        <v>13333.0</v>
      </c>
      <c r="N17" s="92">
        <v>43281.0</v>
      </c>
      <c r="O17" s="92" t="s">
        <v>1981</v>
      </c>
      <c r="P17" s="120">
        <v>13333.0</v>
      </c>
      <c r="Q17" s="121">
        <v>43646.0</v>
      </c>
      <c r="R17" s="121" t="s">
        <v>1981</v>
      </c>
      <c r="S17" s="90"/>
      <c r="T17" s="92"/>
      <c r="U17" s="92"/>
      <c r="V17" s="123">
        <v>0.1</v>
      </c>
      <c r="W17" s="123">
        <v>0.1</v>
      </c>
      <c r="X17" s="96" t="s">
        <v>1965</v>
      </c>
      <c r="Y17" s="97">
        <v>3.0</v>
      </c>
      <c r="Z17" s="86"/>
      <c r="AA17" s="124"/>
      <c r="AB17" s="92"/>
      <c r="AC17" s="125"/>
      <c r="AD17" s="125"/>
      <c r="AE17" s="90"/>
      <c r="AF17" s="90"/>
      <c r="AG17" s="98"/>
      <c r="AH17" s="86" t="s">
        <v>2000</v>
      </c>
      <c r="AI17" s="86"/>
      <c r="AJ17" s="86"/>
    </row>
    <row r="18" ht="24.0" customHeight="1">
      <c r="A18" s="86" t="s">
        <v>375</v>
      </c>
      <c r="B18" s="86" t="s">
        <v>2003</v>
      </c>
      <c r="C18" s="86"/>
      <c r="D18" s="87" t="s">
        <v>2004</v>
      </c>
      <c r="E18" s="87" t="s">
        <v>1999</v>
      </c>
      <c r="F18" s="88">
        <v>42856.0</v>
      </c>
      <c r="G18" s="88">
        <v>43951.0</v>
      </c>
      <c r="H18" s="129" t="s">
        <v>1964</v>
      </c>
      <c r="I18" s="90">
        <f t="shared" si="2"/>
        <v>15000</v>
      </c>
      <c r="J18" s="120">
        <v>15000.0</v>
      </c>
      <c r="K18" s="121">
        <v>42935.0</v>
      </c>
      <c r="L18" s="122">
        <v>42935.0</v>
      </c>
      <c r="M18" s="90"/>
      <c r="N18" s="92"/>
      <c r="O18" s="92"/>
      <c r="P18" s="120"/>
      <c r="Q18" s="121"/>
      <c r="R18" s="121"/>
      <c r="S18" s="90"/>
      <c r="T18" s="92"/>
      <c r="U18" s="92"/>
      <c r="V18" s="123">
        <v>0.1</v>
      </c>
      <c r="W18" s="123">
        <v>0.1</v>
      </c>
      <c r="X18" s="96" t="s">
        <v>1965</v>
      </c>
      <c r="Y18" s="97">
        <v>3.0</v>
      </c>
      <c r="Z18" s="86"/>
      <c r="AA18" s="124"/>
      <c r="AB18" s="92"/>
      <c r="AC18" s="125"/>
      <c r="AD18" s="125"/>
      <c r="AE18" s="90"/>
      <c r="AF18" s="90"/>
      <c r="AG18" s="98"/>
      <c r="AH18" s="86" t="s">
        <v>2000</v>
      </c>
      <c r="AI18" s="86"/>
      <c r="AJ18" s="86"/>
    </row>
    <row r="19" ht="24.0" customHeight="1">
      <c r="A19" s="86" t="s">
        <v>375</v>
      </c>
      <c r="B19" s="86" t="s">
        <v>2005</v>
      </c>
      <c r="C19" s="86"/>
      <c r="D19" s="87" t="s">
        <v>2006</v>
      </c>
      <c r="E19" s="87" t="s">
        <v>1999</v>
      </c>
      <c r="F19" s="88">
        <v>42125.0</v>
      </c>
      <c r="G19" s="132">
        <v>43220.0</v>
      </c>
      <c r="H19" s="129" t="s">
        <v>1964</v>
      </c>
      <c r="I19" s="90">
        <f t="shared" si="2"/>
        <v>28000</v>
      </c>
      <c r="J19" s="120">
        <v>12000.0</v>
      </c>
      <c r="K19" s="121"/>
      <c r="L19" s="122">
        <v>42174.0</v>
      </c>
      <c r="M19" s="90">
        <v>8000.0</v>
      </c>
      <c r="N19" s="92">
        <v>42491.0</v>
      </c>
      <c r="O19" s="92">
        <v>42551.0</v>
      </c>
      <c r="P19" s="120">
        <v>8000.0</v>
      </c>
      <c r="Q19" s="121">
        <v>42856.0</v>
      </c>
      <c r="R19" s="121" t="s">
        <v>1981</v>
      </c>
      <c r="S19" s="90"/>
      <c r="T19" s="92"/>
      <c r="U19" s="92"/>
      <c r="V19" s="123">
        <v>0.1</v>
      </c>
      <c r="W19" s="123">
        <v>0.1</v>
      </c>
      <c r="X19" s="96" t="s">
        <v>1965</v>
      </c>
      <c r="Y19" s="97">
        <v>3.0</v>
      </c>
      <c r="Z19" s="86"/>
      <c r="AA19" s="124"/>
      <c r="AB19" s="92"/>
      <c r="AC19" s="125"/>
      <c r="AD19" s="125"/>
      <c r="AE19" s="90"/>
      <c r="AF19" s="90"/>
      <c r="AG19" s="98"/>
      <c r="AH19" s="86" t="s">
        <v>2000</v>
      </c>
      <c r="AI19" s="86"/>
      <c r="AJ19" s="86"/>
    </row>
    <row r="20" ht="24.0" customHeight="1">
      <c r="A20" s="86" t="s">
        <v>375</v>
      </c>
      <c r="B20" s="86" t="s">
        <v>2007</v>
      </c>
      <c r="C20" s="86"/>
      <c r="D20" s="87" t="s">
        <v>1998</v>
      </c>
      <c r="E20" s="87" t="s">
        <v>2008</v>
      </c>
      <c r="F20" s="88">
        <v>43952.0</v>
      </c>
      <c r="G20" s="88">
        <v>45046.0</v>
      </c>
      <c r="H20" s="119"/>
      <c r="I20" s="90">
        <v>70000.0</v>
      </c>
      <c r="J20" s="120">
        <v>35000.0</v>
      </c>
      <c r="K20" s="121">
        <v>44012.0</v>
      </c>
      <c r="L20" s="122"/>
      <c r="M20" s="90">
        <v>35000.0</v>
      </c>
      <c r="N20" s="92">
        <v>44317.0</v>
      </c>
      <c r="O20" s="92"/>
      <c r="P20" s="120"/>
      <c r="Q20" s="121"/>
      <c r="R20" s="121"/>
      <c r="S20" s="90"/>
      <c r="T20" s="92"/>
      <c r="U20" s="92"/>
      <c r="V20" s="123">
        <v>0.1</v>
      </c>
      <c r="W20" s="123">
        <v>0.1</v>
      </c>
      <c r="X20" s="96" t="s">
        <v>1965</v>
      </c>
      <c r="Y20" s="97">
        <v>3.0</v>
      </c>
      <c r="Z20" s="86"/>
      <c r="AA20" s="124"/>
      <c r="AB20" s="92"/>
      <c r="AC20" s="125"/>
      <c r="AD20" s="125"/>
      <c r="AE20" s="90"/>
      <c r="AF20" s="90"/>
      <c r="AG20" s="98"/>
      <c r="AH20" s="86" t="s">
        <v>2000</v>
      </c>
      <c r="AI20" s="86"/>
      <c r="AJ20" s="86"/>
    </row>
    <row r="21" ht="24.0" customHeight="1">
      <c r="A21" s="86" t="s">
        <v>375</v>
      </c>
      <c r="B21" s="86" t="s">
        <v>2009</v>
      </c>
      <c r="C21" s="86"/>
      <c r="D21" s="87" t="s">
        <v>1998</v>
      </c>
      <c r="E21" s="87" t="s">
        <v>2010</v>
      </c>
      <c r="F21" s="88">
        <v>43952.0</v>
      </c>
      <c r="G21" s="88">
        <v>45046.0</v>
      </c>
      <c r="H21" s="119"/>
      <c r="I21" s="90">
        <v>30861.5</v>
      </c>
      <c r="J21" s="120">
        <f>I21/2</f>
        <v>15430.75</v>
      </c>
      <c r="K21" s="121">
        <v>44012.0</v>
      </c>
      <c r="L21" s="122"/>
      <c r="M21" s="90">
        <f>J21</f>
        <v>15430.75</v>
      </c>
      <c r="N21" s="92">
        <v>44317.0</v>
      </c>
      <c r="O21" s="92"/>
      <c r="P21" s="120"/>
      <c r="Q21" s="121"/>
      <c r="R21" s="121"/>
      <c r="S21" s="90"/>
      <c r="T21" s="92"/>
      <c r="U21" s="92"/>
      <c r="V21" s="123">
        <v>0.1</v>
      </c>
      <c r="W21" s="123">
        <v>0.1</v>
      </c>
      <c r="X21" s="96" t="s">
        <v>1965</v>
      </c>
      <c r="Y21" s="97">
        <v>3.0</v>
      </c>
      <c r="Z21" s="86"/>
      <c r="AA21" s="124"/>
      <c r="AB21" s="92"/>
      <c r="AC21" s="125"/>
      <c r="AD21" s="125"/>
      <c r="AE21" s="90"/>
      <c r="AF21" s="90"/>
      <c r="AG21" s="98"/>
      <c r="AH21" s="86" t="s">
        <v>2000</v>
      </c>
      <c r="AI21" s="86"/>
      <c r="AJ21" s="86"/>
    </row>
    <row r="22" ht="24.0" customHeight="1">
      <c r="A22" s="86" t="s">
        <v>375</v>
      </c>
      <c r="B22" s="86" t="s">
        <v>2011</v>
      </c>
      <c r="C22" s="86"/>
      <c r="D22" s="87" t="s">
        <v>1998</v>
      </c>
      <c r="E22" s="87" t="s">
        <v>2008</v>
      </c>
      <c r="F22" s="88">
        <v>43952.0</v>
      </c>
      <c r="G22" s="88">
        <v>45046.0</v>
      </c>
      <c r="H22" s="119"/>
      <c r="I22" s="90">
        <v>5000.0</v>
      </c>
      <c r="J22" s="120">
        <v>5000.0</v>
      </c>
      <c r="K22" s="121">
        <v>44012.0</v>
      </c>
      <c r="L22" s="122"/>
      <c r="M22" s="90"/>
      <c r="N22" s="92"/>
      <c r="O22" s="92"/>
      <c r="P22" s="120"/>
      <c r="Q22" s="121"/>
      <c r="R22" s="121"/>
      <c r="S22" s="90"/>
      <c r="T22" s="92"/>
      <c r="U22" s="92"/>
      <c r="V22" s="123">
        <v>0.1</v>
      </c>
      <c r="W22" s="123">
        <v>0.1</v>
      </c>
      <c r="X22" s="96" t="s">
        <v>1965</v>
      </c>
      <c r="Y22" s="97">
        <v>3.0</v>
      </c>
      <c r="Z22" s="86"/>
      <c r="AA22" s="124"/>
      <c r="AB22" s="92"/>
      <c r="AC22" s="125"/>
      <c r="AD22" s="125"/>
      <c r="AE22" s="90"/>
      <c r="AF22" s="90"/>
      <c r="AG22" s="98"/>
      <c r="AH22" s="86" t="s">
        <v>2000</v>
      </c>
      <c r="AI22" s="86"/>
      <c r="AJ22" s="86"/>
    </row>
    <row r="23" ht="24.0" customHeight="1">
      <c r="A23" s="86" t="s">
        <v>375</v>
      </c>
      <c r="B23" s="86" t="s">
        <v>2012</v>
      </c>
      <c r="C23" s="86"/>
      <c r="D23" s="87" t="s">
        <v>1998</v>
      </c>
      <c r="E23" s="87" t="s">
        <v>2010</v>
      </c>
      <c r="F23" s="88">
        <v>43952.0</v>
      </c>
      <c r="G23" s="88">
        <v>45046.0</v>
      </c>
      <c r="H23" s="119"/>
      <c r="I23" s="90">
        <f>11295/2</f>
        <v>5647.5</v>
      </c>
      <c r="J23" s="120">
        <v>11295.0</v>
      </c>
      <c r="K23" s="121">
        <v>44012.0</v>
      </c>
      <c r="L23" s="122"/>
      <c r="M23" s="90"/>
      <c r="N23" s="92"/>
      <c r="O23" s="92"/>
      <c r="P23" s="120"/>
      <c r="Q23" s="121"/>
      <c r="R23" s="121"/>
      <c r="S23" s="90"/>
      <c r="T23" s="92"/>
      <c r="U23" s="92"/>
      <c r="V23" s="123">
        <v>0.1</v>
      </c>
      <c r="W23" s="123">
        <v>0.1</v>
      </c>
      <c r="X23" s="96" t="s">
        <v>1965</v>
      </c>
      <c r="Y23" s="97">
        <v>3.0</v>
      </c>
      <c r="Z23" s="86"/>
      <c r="AA23" s="124"/>
      <c r="AB23" s="92"/>
      <c r="AC23" s="125"/>
      <c r="AD23" s="125"/>
      <c r="AE23" s="90"/>
      <c r="AF23" s="90"/>
      <c r="AG23" s="98"/>
      <c r="AH23" s="86" t="s">
        <v>2000</v>
      </c>
      <c r="AI23" s="86"/>
      <c r="AJ23" s="86"/>
    </row>
    <row r="24" ht="24.0" customHeight="1">
      <c r="A24" s="86" t="s">
        <v>375</v>
      </c>
      <c r="B24" s="86" t="s">
        <v>2013</v>
      </c>
      <c r="C24" s="86"/>
      <c r="D24" s="87" t="s">
        <v>1998</v>
      </c>
      <c r="E24" s="87" t="s">
        <v>2008</v>
      </c>
      <c r="F24" s="88">
        <v>43952.0</v>
      </c>
      <c r="G24" s="88">
        <v>45046.0</v>
      </c>
      <c r="H24" s="119"/>
      <c r="I24" s="90">
        <v>3000.0</v>
      </c>
      <c r="J24" s="120">
        <v>3000.0</v>
      </c>
      <c r="K24" s="121">
        <v>44012.0</v>
      </c>
      <c r="L24" s="122"/>
      <c r="M24" s="90"/>
      <c r="N24" s="92"/>
      <c r="O24" s="92"/>
      <c r="P24" s="120"/>
      <c r="Q24" s="121"/>
      <c r="R24" s="121"/>
      <c r="S24" s="90"/>
      <c r="T24" s="92"/>
      <c r="U24" s="92"/>
      <c r="V24" s="123">
        <v>0.1</v>
      </c>
      <c r="W24" s="123">
        <v>0.1</v>
      </c>
      <c r="X24" s="96" t="s">
        <v>1965</v>
      </c>
      <c r="Y24" s="97">
        <v>3.0</v>
      </c>
      <c r="Z24" s="86"/>
      <c r="AA24" s="124"/>
      <c r="AB24" s="92"/>
      <c r="AC24" s="125"/>
      <c r="AD24" s="125"/>
      <c r="AE24" s="90"/>
      <c r="AF24" s="90"/>
      <c r="AG24" s="98"/>
      <c r="AH24" s="86" t="s">
        <v>2000</v>
      </c>
      <c r="AI24" s="86"/>
      <c r="AJ24" s="86"/>
    </row>
    <row r="25" ht="24.0" customHeight="1">
      <c r="A25" s="86" t="s">
        <v>375</v>
      </c>
      <c r="B25" s="86" t="s">
        <v>2014</v>
      </c>
      <c r="C25" s="86"/>
      <c r="D25" s="87" t="s">
        <v>1998</v>
      </c>
      <c r="E25" s="87" t="s">
        <v>2010</v>
      </c>
      <c r="F25" s="88">
        <v>43952.0</v>
      </c>
      <c r="G25" s="88">
        <v>45046.0</v>
      </c>
      <c r="H25" s="119"/>
      <c r="I25" s="90">
        <f>1782/2</f>
        <v>891</v>
      </c>
      <c r="J25" s="120">
        <f t="shared" ref="J25:J27" si="3">I25</f>
        <v>891</v>
      </c>
      <c r="K25" s="121">
        <v>44012.0</v>
      </c>
      <c r="L25" s="122"/>
      <c r="M25" s="90"/>
      <c r="N25" s="92"/>
      <c r="O25" s="92"/>
      <c r="P25" s="120"/>
      <c r="Q25" s="121"/>
      <c r="R25" s="121"/>
      <c r="S25" s="90"/>
      <c r="T25" s="92"/>
      <c r="U25" s="92"/>
      <c r="V25" s="123">
        <v>0.1</v>
      </c>
      <c r="W25" s="123">
        <v>0.1</v>
      </c>
      <c r="X25" s="96" t="s">
        <v>1965</v>
      </c>
      <c r="Y25" s="97">
        <v>3.0</v>
      </c>
      <c r="Z25" s="86"/>
      <c r="AA25" s="124"/>
      <c r="AB25" s="92"/>
      <c r="AC25" s="125"/>
      <c r="AD25" s="125"/>
      <c r="AE25" s="90"/>
      <c r="AF25" s="90"/>
      <c r="AG25" s="98"/>
      <c r="AH25" s="86" t="s">
        <v>2000</v>
      </c>
      <c r="AI25" s="86"/>
      <c r="AJ25" s="86"/>
    </row>
    <row r="26" ht="24.0" customHeight="1">
      <c r="A26" s="86" t="s">
        <v>375</v>
      </c>
      <c r="B26" s="86" t="s">
        <v>2015</v>
      </c>
      <c r="C26" s="86"/>
      <c r="D26" s="87" t="s">
        <v>1998</v>
      </c>
      <c r="E26" s="87" t="s">
        <v>2008</v>
      </c>
      <c r="F26" s="88">
        <v>43952.0</v>
      </c>
      <c r="G26" s="88">
        <v>45046.0</v>
      </c>
      <c r="H26" s="119"/>
      <c r="I26" s="90">
        <v>2500.0</v>
      </c>
      <c r="J26" s="120">
        <f t="shared" si="3"/>
        <v>2500</v>
      </c>
      <c r="K26" s="121">
        <v>44012.0</v>
      </c>
      <c r="L26" s="122"/>
      <c r="M26" s="90"/>
      <c r="N26" s="92"/>
      <c r="O26" s="92"/>
      <c r="P26" s="120"/>
      <c r="Q26" s="121"/>
      <c r="R26" s="121"/>
      <c r="S26" s="90"/>
      <c r="T26" s="92"/>
      <c r="U26" s="92"/>
      <c r="V26" s="123">
        <v>0.1</v>
      </c>
      <c r="W26" s="123">
        <v>0.1</v>
      </c>
      <c r="X26" s="96" t="s">
        <v>1965</v>
      </c>
      <c r="Y26" s="97">
        <v>3.0</v>
      </c>
      <c r="Z26" s="86"/>
      <c r="AA26" s="124"/>
      <c r="AB26" s="92"/>
      <c r="AC26" s="125"/>
      <c r="AD26" s="125"/>
      <c r="AE26" s="90"/>
      <c r="AF26" s="90"/>
      <c r="AG26" s="98"/>
      <c r="AH26" s="86" t="s">
        <v>2000</v>
      </c>
      <c r="AI26" s="86"/>
      <c r="AJ26" s="86"/>
    </row>
    <row r="27" ht="24.0" customHeight="1">
      <c r="A27" s="86" t="s">
        <v>375</v>
      </c>
      <c r="B27" s="86" t="s">
        <v>2016</v>
      </c>
      <c r="C27" s="86"/>
      <c r="D27" s="87" t="s">
        <v>1998</v>
      </c>
      <c r="E27" s="87" t="s">
        <v>2010</v>
      </c>
      <c r="F27" s="88">
        <v>43952.0</v>
      </c>
      <c r="G27" s="88">
        <v>45046.0</v>
      </c>
      <c r="H27" s="119"/>
      <c r="I27" s="90">
        <v>3926.0</v>
      </c>
      <c r="J27" s="120">
        <f t="shared" si="3"/>
        <v>3926</v>
      </c>
      <c r="K27" s="121">
        <v>44012.0</v>
      </c>
      <c r="L27" s="122"/>
      <c r="M27" s="90"/>
      <c r="N27" s="92"/>
      <c r="O27" s="92"/>
      <c r="P27" s="120"/>
      <c r="Q27" s="121"/>
      <c r="R27" s="121"/>
      <c r="S27" s="90"/>
      <c r="T27" s="92"/>
      <c r="U27" s="92"/>
      <c r="V27" s="123">
        <v>0.1</v>
      </c>
      <c r="W27" s="123">
        <v>0.1</v>
      </c>
      <c r="X27" s="96" t="s">
        <v>1965</v>
      </c>
      <c r="Y27" s="97">
        <v>3.0</v>
      </c>
      <c r="Z27" s="86"/>
      <c r="AA27" s="124"/>
      <c r="AB27" s="92"/>
      <c r="AC27" s="125"/>
      <c r="AD27" s="125"/>
      <c r="AE27" s="90"/>
      <c r="AF27" s="90"/>
      <c r="AG27" s="98"/>
      <c r="AH27" s="86" t="s">
        <v>2000</v>
      </c>
      <c r="AI27" s="86"/>
      <c r="AJ27" s="86"/>
    </row>
    <row r="28" ht="24.0" customHeight="1">
      <c r="A28" s="86" t="s">
        <v>2017</v>
      </c>
      <c r="B28" s="86" t="s">
        <v>2018</v>
      </c>
      <c r="C28" s="86"/>
      <c r="D28" s="87" t="s">
        <v>2019</v>
      </c>
      <c r="E28" s="87" t="s">
        <v>2020</v>
      </c>
      <c r="F28" s="88">
        <v>42705.0</v>
      </c>
      <c r="G28" s="88">
        <v>45077.0</v>
      </c>
      <c r="H28" s="119" t="s">
        <v>1964</v>
      </c>
      <c r="I28" s="90">
        <v>10000.0</v>
      </c>
      <c r="J28" s="120">
        <v>10000.0</v>
      </c>
      <c r="K28" s="121">
        <v>44104.0</v>
      </c>
      <c r="L28" s="122"/>
      <c r="M28" s="90"/>
      <c r="N28" s="92"/>
      <c r="O28" s="92"/>
      <c r="P28" s="120"/>
      <c r="Q28" s="121"/>
      <c r="R28" s="121"/>
      <c r="S28" s="90"/>
      <c r="T28" s="92"/>
      <c r="U28" s="92"/>
      <c r="V28" s="123">
        <v>0.11</v>
      </c>
      <c r="W28" s="123">
        <v>0.11</v>
      </c>
      <c r="X28" s="96" t="s">
        <v>1969</v>
      </c>
      <c r="Y28" s="97">
        <v>4.0</v>
      </c>
      <c r="Z28" s="86"/>
      <c r="AA28" s="124"/>
      <c r="AB28" s="92"/>
      <c r="AC28" s="125"/>
      <c r="AD28" s="125"/>
      <c r="AE28" s="90"/>
      <c r="AF28" s="90"/>
      <c r="AG28" s="98"/>
      <c r="AH28" s="86" t="s">
        <v>2021</v>
      </c>
      <c r="AI28" s="86"/>
      <c r="AJ28" s="86"/>
    </row>
    <row r="29" ht="24.0" customHeight="1">
      <c r="A29" s="86" t="s">
        <v>2022</v>
      </c>
      <c r="B29" s="86" t="s">
        <v>2023</v>
      </c>
      <c r="C29" s="86"/>
      <c r="D29" s="87" t="s">
        <v>2019</v>
      </c>
      <c r="E29" s="87" t="s">
        <v>2024</v>
      </c>
      <c r="F29" s="88">
        <v>44106.0</v>
      </c>
      <c r="G29" s="88">
        <v>45199.0</v>
      </c>
      <c r="H29" s="119" t="s">
        <v>1964</v>
      </c>
      <c r="I29" s="90">
        <v>10000.0</v>
      </c>
      <c r="J29" s="120">
        <v>10000.0</v>
      </c>
      <c r="K29" s="121">
        <v>44104.0</v>
      </c>
      <c r="L29" s="122"/>
      <c r="M29" s="90"/>
      <c r="N29" s="92"/>
      <c r="O29" s="92"/>
      <c r="P29" s="120"/>
      <c r="Q29" s="121"/>
      <c r="R29" s="121"/>
      <c r="S29" s="90"/>
      <c r="T29" s="92"/>
      <c r="U29" s="92"/>
      <c r="V29" s="123">
        <v>0.11</v>
      </c>
      <c r="W29" s="123">
        <v>0.11</v>
      </c>
      <c r="X29" s="96" t="s">
        <v>1969</v>
      </c>
      <c r="Y29" s="97">
        <v>4.0</v>
      </c>
      <c r="Z29" s="86"/>
      <c r="AA29" s="124"/>
      <c r="AB29" s="92"/>
      <c r="AC29" s="125"/>
      <c r="AD29" s="125"/>
      <c r="AE29" s="90"/>
      <c r="AF29" s="90"/>
      <c r="AG29" s="98"/>
      <c r="AH29" s="86" t="s">
        <v>2021</v>
      </c>
      <c r="AI29" s="86"/>
      <c r="AJ29" s="86"/>
    </row>
    <row r="30" ht="24.0" customHeight="1">
      <c r="A30" s="86" t="s">
        <v>348</v>
      </c>
      <c r="B30" s="86" t="s">
        <v>2025</v>
      </c>
      <c r="C30" s="86"/>
      <c r="D30" s="87" t="s">
        <v>347</v>
      </c>
      <c r="E30" s="87" t="s">
        <v>2026</v>
      </c>
      <c r="F30" s="88">
        <v>42644.0</v>
      </c>
      <c r="G30" s="88">
        <v>43738.0</v>
      </c>
      <c r="H30" s="129" t="s">
        <v>1964</v>
      </c>
      <c r="I30" s="90">
        <f>J30+M30+P30</f>
        <v>35000</v>
      </c>
      <c r="J30" s="120">
        <v>17500.0</v>
      </c>
      <c r="K30" s="121">
        <v>42644.0</v>
      </c>
      <c r="L30" s="122">
        <v>42660.0</v>
      </c>
      <c r="M30" s="90">
        <v>8750.0</v>
      </c>
      <c r="N30" s="92">
        <v>43039.0</v>
      </c>
      <c r="O30" s="92">
        <v>43259.0</v>
      </c>
      <c r="P30" s="120">
        <v>8750.0</v>
      </c>
      <c r="Q30" s="121">
        <v>43404.0</v>
      </c>
      <c r="R30" s="121">
        <v>43656.0</v>
      </c>
      <c r="S30" s="90"/>
      <c r="T30" s="92"/>
      <c r="U30" s="92"/>
      <c r="V30" s="123">
        <v>0.075</v>
      </c>
      <c r="W30" s="123">
        <v>0.075</v>
      </c>
      <c r="X30" s="133" t="s">
        <v>1748</v>
      </c>
      <c r="Y30" s="97">
        <v>3.0</v>
      </c>
      <c r="Z30" s="86"/>
      <c r="AA30" s="124"/>
      <c r="AB30" s="92"/>
      <c r="AC30" s="125"/>
      <c r="AD30" s="125"/>
      <c r="AE30" s="90"/>
      <c r="AF30" s="90"/>
      <c r="AG30" s="98"/>
      <c r="AH30" s="86" t="s">
        <v>2027</v>
      </c>
      <c r="AI30" s="86"/>
      <c r="AJ30" s="86"/>
    </row>
    <row r="31" ht="24.0" customHeight="1">
      <c r="A31" s="86" t="s">
        <v>2028</v>
      </c>
      <c r="B31" s="86" t="s">
        <v>2029</v>
      </c>
      <c r="C31" s="86"/>
      <c r="D31" s="87" t="s">
        <v>347</v>
      </c>
      <c r="E31" s="87" t="s">
        <v>2030</v>
      </c>
      <c r="F31" s="88">
        <v>43405.0</v>
      </c>
      <c r="G31" s="88">
        <v>43862.0</v>
      </c>
      <c r="H31" s="129" t="s">
        <v>1964</v>
      </c>
      <c r="I31" s="90">
        <v>40000.0</v>
      </c>
      <c r="J31" s="120">
        <v>40000.0</v>
      </c>
      <c r="K31" s="121">
        <v>43405.0</v>
      </c>
      <c r="L31" s="122">
        <v>43529.0</v>
      </c>
      <c r="M31" s="90"/>
      <c r="N31" s="92"/>
      <c r="O31" s="92"/>
      <c r="P31" s="120"/>
      <c r="Q31" s="121"/>
      <c r="R31" s="121"/>
      <c r="S31" s="90"/>
      <c r="T31" s="92"/>
      <c r="U31" s="92"/>
      <c r="V31" s="123">
        <v>0.12</v>
      </c>
      <c r="W31" s="123">
        <v>0.12</v>
      </c>
      <c r="X31" s="133" t="s">
        <v>1965</v>
      </c>
      <c r="Y31" s="97"/>
      <c r="Z31" s="86"/>
      <c r="AA31" s="124"/>
      <c r="AB31" s="92"/>
      <c r="AC31" s="125"/>
      <c r="AD31" s="125"/>
      <c r="AE31" s="90"/>
      <c r="AF31" s="90"/>
      <c r="AG31" s="98"/>
      <c r="AH31" s="86" t="s">
        <v>2031</v>
      </c>
      <c r="AI31" s="86"/>
      <c r="AJ31" s="86"/>
    </row>
    <row r="32" ht="24.0" customHeight="1">
      <c r="A32" s="86" t="s">
        <v>384</v>
      </c>
      <c r="B32" s="86" t="s">
        <v>2032</v>
      </c>
      <c r="C32" s="86"/>
      <c r="D32" s="87" t="s">
        <v>505</v>
      </c>
      <c r="E32" s="87" t="s">
        <v>1963</v>
      </c>
      <c r="F32" s="88">
        <v>42268.0</v>
      </c>
      <c r="G32" s="131">
        <v>42825.0</v>
      </c>
      <c r="H32" s="129" t="s">
        <v>1964</v>
      </c>
      <c r="I32" s="90">
        <f>J32+M32+P32</f>
        <v>20000</v>
      </c>
      <c r="J32" s="120">
        <v>20000.0</v>
      </c>
      <c r="K32" s="121"/>
      <c r="L32" s="122">
        <v>42802.0</v>
      </c>
      <c r="M32" s="90"/>
      <c r="N32" s="92"/>
      <c r="O32" s="92"/>
      <c r="P32" s="120"/>
      <c r="Q32" s="121"/>
      <c r="R32" s="121"/>
      <c r="S32" s="90"/>
      <c r="T32" s="92"/>
      <c r="U32" s="92"/>
      <c r="V32" s="123">
        <v>0.1</v>
      </c>
      <c r="W32" s="123">
        <v>0.1</v>
      </c>
      <c r="X32" s="96" t="s">
        <v>1965</v>
      </c>
      <c r="Y32" s="97">
        <v>6.0</v>
      </c>
      <c r="Z32" s="86"/>
      <c r="AA32" s="124"/>
      <c r="AB32" s="92"/>
      <c r="AC32" s="125"/>
      <c r="AD32" s="125"/>
      <c r="AE32" s="90"/>
      <c r="AF32" s="90"/>
      <c r="AG32" s="98"/>
      <c r="AH32" s="86" t="s">
        <v>2033</v>
      </c>
      <c r="AI32" s="86"/>
      <c r="AJ32" s="86"/>
    </row>
    <row r="33" ht="24.0" customHeight="1">
      <c r="A33" s="86" t="s">
        <v>2034</v>
      </c>
      <c r="B33" s="86" t="s">
        <v>2035</v>
      </c>
      <c r="C33" s="86"/>
      <c r="D33" s="87" t="s">
        <v>379</v>
      </c>
      <c r="E33" s="87" t="s">
        <v>2036</v>
      </c>
      <c r="F33" s="88">
        <v>42705.0</v>
      </c>
      <c r="G33" s="88">
        <v>43799.0</v>
      </c>
      <c r="H33" s="129"/>
      <c r="I33" s="90">
        <v>0.0</v>
      </c>
      <c r="J33" s="120"/>
      <c r="K33" s="121"/>
      <c r="L33" s="122"/>
      <c r="M33" s="90"/>
      <c r="N33" s="92"/>
      <c r="O33" s="92"/>
      <c r="P33" s="120"/>
      <c r="Q33" s="121"/>
      <c r="R33" s="121"/>
      <c r="S33" s="90"/>
      <c r="T33" s="92"/>
      <c r="U33" s="92"/>
      <c r="V33" s="123">
        <v>0.12</v>
      </c>
      <c r="W33" s="123">
        <v>0.12</v>
      </c>
      <c r="X33" s="96" t="s">
        <v>1969</v>
      </c>
      <c r="Y33" s="97">
        <v>6.0</v>
      </c>
      <c r="Z33" s="86"/>
      <c r="AA33" s="124"/>
      <c r="AB33" s="92"/>
      <c r="AC33" s="125"/>
      <c r="AD33" s="125"/>
      <c r="AE33" s="90"/>
      <c r="AF33" s="90"/>
      <c r="AG33" s="98"/>
      <c r="AH33" s="86"/>
      <c r="AI33" s="86"/>
      <c r="AJ33" s="86"/>
    </row>
    <row r="34" ht="24.0" customHeight="1">
      <c r="A34" s="86" t="s">
        <v>2034</v>
      </c>
      <c r="B34" s="86" t="s">
        <v>2037</v>
      </c>
      <c r="C34" s="86"/>
      <c r="D34" s="87" t="s">
        <v>379</v>
      </c>
      <c r="E34" s="87" t="s">
        <v>2038</v>
      </c>
      <c r="F34" s="88"/>
      <c r="G34" s="88"/>
      <c r="H34" s="129"/>
      <c r="I34" s="90">
        <f t="shared" ref="I34:I38" si="4">J34+M34+P34</f>
        <v>1366.52</v>
      </c>
      <c r="J34" s="120">
        <v>1366.52</v>
      </c>
      <c r="K34" s="121">
        <v>42933.0</v>
      </c>
      <c r="L34" s="122">
        <v>42933.0</v>
      </c>
      <c r="M34" s="90"/>
      <c r="N34" s="92"/>
      <c r="O34" s="92"/>
      <c r="P34" s="120"/>
      <c r="Q34" s="121"/>
      <c r="R34" s="121"/>
      <c r="S34" s="90"/>
      <c r="T34" s="92"/>
      <c r="U34" s="92"/>
      <c r="V34" s="123"/>
      <c r="W34" s="123"/>
      <c r="X34" s="96"/>
      <c r="Y34" s="97"/>
      <c r="Z34" s="86"/>
      <c r="AA34" s="124"/>
      <c r="AB34" s="92"/>
      <c r="AC34" s="125"/>
      <c r="AD34" s="125"/>
      <c r="AE34" s="90"/>
      <c r="AF34" s="90"/>
      <c r="AG34" s="98"/>
      <c r="AH34" s="86"/>
      <c r="AI34" s="86"/>
      <c r="AJ34" s="86"/>
    </row>
    <row r="35" ht="24.0" customHeight="1">
      <c r="A35" s="86" t="s">
        <v>2039</v>
      </c>
      <c r="B35" s="86" t="s">
        <v>2040</v>
      </c>
      <c r="C35" s="86"/>
      <c r="D35" s="87" t="s">
        <v>379</v>
      </c>
      <c r="E35" s="87" t="s">
        <v>2041</v>
      </c>
      <c r="F35" s="88">
        <v>42614.0</v>
      </c>
      <c r="G35" s="88">
        <v>43708.0</v>
      </c>
      <c r="H35" s="129" t="s">
        <v>1964</v>
      </c>
      <c r="I35" s="90">
        <f t="shared" si="4"/>
        <v>18000</v>
      </c>
      <c r="J35" s="120">
        <v>10000.0</v>
      </c>
      <c r="K35" s="121">
        <v>42907.0</v>
      </c>
      <c r="L35" s="122">
        <v>42907.0</v>
      </c>
      <c r="M35" s="90">
        <v>4000.0</v>
      </c>
      <c r="N35" s="92">
        <v>42979.0</v>
      </c>
      <c r="O35" s="92">
        <v>43229.0</v>
      </c>
      <c r="P35" s="120">
        <v>4000.0</v>
      </c>
      <c r="Q35" s="121">
        <v>43600.0</v>
      </c>
      <c r="R35" s="121">
        <v>43599.0</v>
      </c>
      <c r="S35" s="90"/>
      <c r="T35" s="92"/>
      <c r="U35" s="92"/>
      <c r="V35" s="123">
        <v>0.06</v>
      </c>
      <c r="W35" s="123">
        <v>0.12</v>
      </c>
      <c r="X35" s="96" t="s">
        <v>1969</v>
      </c>
      <c r="Y35" s="97">
        <v>4.0</v>
      </c>
      <c r="Z35" s="86"/>
      <c r="AA35" s="124"/>
      <c r="AB35" s="92"/>
      <c r="AC35" s="125"/>
      <c r="AD35" s="125"/>
      <c r="AE35" s="90"/>
      <c r="AF35" s="90"/>
      <c r="AG35" s="98"/>
      <c r="AH35" s="86" t="s">
        <v>2042</v>
      </c>
      <c r="AI35" s="86"/>
      <c r="AJ35" s="86"/>
    </row>
    <row r="36" ht="24.0" customHeight="1">
      <c r="A36" s="86" t="s">
        <v>2043</v>
      </c>
      <c r="B36" s="86" t="s">
        <v>2044</v>
      </c>
      <c r="C36" s="86"/>
      <c r="D36" s="87" t="s">
        <v>379</v>
      </c>
      <c r="E36" s="87" t="s">
        <v>2045</v>
      </c>
      <c r="F36" s="88"/>
      <c r="G36" s="88"/>
      <c r="H36" s="89" t="s">
        <v>2046</v>
      </c>
      <c r="I36" s="90">
        <f t="shared" si="4"/>
        <v>758.96</v>
      </c>
      <c r="J36" s="120">
        <v>758.96</v>
      </c>
      <c r="K36" s="121">
        <v>42920.0</v>
      </c>
      <c r="L36" s="122">
        <v>42922.0</v>
      </c>
      <c r="M36" s="90"/>
      <c r="N36" s="92"/>
      <c r="O36" s="92"/>
      <c r="P36" s="120"/>
      <c r="Q36" s="121"/>
      <c r="R36" s="121"/>
      <c r="S36" s="90"/>
      <c r="T36" s="92"/>
      <c r="U36" s="92"/>
      <c r="V36" s="123"/>
      <c r="W36" s="123"/>
      <c r="X36" s="96"/>
      <c r="Y36" s="97"/>
      <c r="Z36" s="86"/>
      <c r="AA36" s="124"/>
      <c r="AB36" s="92"/>
      <c r="AC36" s="125"/>
      <c r="AD36" s="125"/>
      <c r="AE36" s="90"/>
      <c r="AF36" s="90"/>
      <c r="AG36" s="98"/>
      <c r="AH36" s="86"/>
      <c r="AI36" s="86"/>
      <c r="AJ36" s="86"/>
    </row>
    <row r="37" ht="24.0" customHeight="1">
      <c r="A37" s="86" t="s">
        <v>2047</v>
      </c>
      <c r="B37" s="86" t="s">
        <v>2048</v>
      </c>
      <c r="C37" s="86"/>
      <c r="D37" s="87" t="s">
        <v>379</v>
      </c>
      <c r="E37" s="87" t="s">
        <v>2049</v>
      </c>
      <c r="F37" s="88">
        <v>42772.0</v>
      </c>
      <c r="G37" s="88">
        <v>43830.0</v>
      </c>
      <c r="H37" s="129" t="s">
        <v>1964</v>
      </c>
      <c r="I37" s="90">
        <f t="shared" si="4"/>
        <v>16200</v>
      </c>
      <c r="J37" s="120">
        <v>8100.0</v>
      </c>
      <c r="K37" s="121">
        <v>42923.0</v>
      </c>
      <c r="L37" s="122">
        <v>42923.0</v>
      </c>
      <c r="M37" s="90">
        <v>8100.0</v>
      </c>
      <c r="N37" s="92">
        <v>42979.0</v>
      </c>
      <c r="O37" s="92">
        <v>43070.0</v>
      </c>
      <c r="P37" s="120"/>
      <c r="Q37" s="121"/>
      <c r="R37" s="121"/>
      <c r="S37" s="90"/>
      <c r="T37" s="92"/>
      <c r="U37" s="92"/>
      <c r="V37" s="123">
        <v>0.12</v>
      </c>
      <c r="W37" s="123">
        <v>0.12</v>
      </c>
      <c r="X37" s="96" t="s">
        <v>1969</v>
      </c>
      <c r="Y37" s="97">
        <v>3.0</v>
      </c>
      <c r="Z37" s="86"/>
      <c r="AA37" s="124"/>
      <c r="AB37" s="92"/>
      <c r="AC37" s="125"/>
      <c r="AD37" s="125"/>
      <c r="AE37" s="90"/>
      <c r="AF37" s="90"/>
      <c r="AG37" s="98"/>
      <c r="AH37" s="86" t="s">
        <v>2050</v>
      </c>
      <c r="AI37" s="86"/>
      <c r="AJ37" s="86"/>
    </row>
    <row r="38" ht="24.0" customHeight="1">
      <c r="A38" s="86" t="s">
        <v>2051</v>
      </c>
      <c r="B38" s="86" t="s">
        <v>2052</v>
      </c>
      <c r="C38" s="86"/>
      <c r="D38" s="87" t="s">
        <v>379</v>
      </c>
      <c r="E38" s="87" t="s">
        <v>2053</v>
      </c>
      <c r="F38" s="88">
        <v>42772.0</v>
      </c>
      <c r="G38" s="88">
        <v>43830.0</v>
      </c>
      <c r="H38" s="129" t="s">
        <v>1964</v>
      </c>
      <c r="I38" s="90">
        <f t="shared" si="4"/>
        <v>1800</v>
      </c>
      <c r="J38" s="120">
        <v>900.0</v>
      </c>
      <c r="K38" s="121">
        <v>42822.0</v>
      </c>
      <c r="L38" s="122">
        <v>42828.0</v>
      </c>
      <c r="M38" s="90">
        <v>900.0</v>
      </c>
      <c r="N38" s="92">
        <v>42979.0</v>
      </c>
      <c r="O38" s="92">
        <v>42993.0</v>
      </c>
      <c r="P38" s="120"/>
      <c r="Q38" s="121"/>
      <c r="R38" s="121"/>
      <c r="S38" s="90"/>
      <c r="T38" s="92"/>
      <c r="U38" s="92"/>
      <c r="V38" s="123">
        <v>0.12</v>
      </c>
      <c r="W38" s="123">
        <v>0.12</v>
      </c>
      <c r="X38" s="96" t="s">
        <v>1969</v>
      </c>
      <c r="Y38" s="97">
        <v>3.0</v>
      </c>
      <c r="Z38" s="86"/>
      <c r="AA38" s="124"/>
      <c r="AB38" s="92"/>
      <c r="AC38" s="125"/>
      <c r="AD38" s="125"/>
      <c r="AE38" s="90"/>
      <c r="AF38" s="90"/>
      <c r="AG38" s="98"/>
      <c r="AH38" s="86" t="s">
        <v>2050</v>
      </c>
      <c r="AI38" s="86"/>
      <c r="AJ38" s="86"/>
    </row>
    <row r="39" ht="24.0" customHeight="1">
      <c r="A39" s="86" t="s">
        <v>2054</v>
      </c>
      <c r="B39" s="86" t="s">
        <v>2055</v>
      </c>
      <c r="C39" s="86"/>
      <c r="D39" s="87" t="s">
        <v>349</v>
      </c>
      <c r="E39" s="87" t="s">
        <v>2056</v>
      </c>
      <c r="F39" s="88">
        <v>43225.0</v>
      </c>
      <c r="G39" s="88">
        <v>45443.0</v>
      </c>
      <c r="H39" s="129" t="s">
        <v>1964</v>
      </c>
      <c r="I39" s="90">
        <v>30000.0</v>
      </c>
      <c r="J39" s="120">
        <v>10000.0</v>
      </c>
      <c r="K39" s="121">
        <v>43225.0</v>
      </c>
      <c r="L39" s="122">
        <v>43255.0</v>
      </c>
      <c r="M39" s="90">
        <v>10000.0</v>
      </c>
      <c r="N39" s="92">
        <v>43678.0</v>
      </c>
      <c r="O39" s="92">
        <v>43720.0</v>
      </c>
      <c r="P39" s="120">
        <v>10000.0</v>
      </c>
      <c r="Q39" s="121">
        <v>44044.0</v>
      </c>
      <c r="R39" s="121"/>
      <c r="S39" s="90"/>
      <c r="T39" s="92"/>
      <c r="U39" s="92"/>
      <c r="V39" s="123">
        <v>0.12</v>
      </c>
      <c r="W39" s="123">
        <v>0.12</v>
      </c>
      <c r="X39" s="96" t="s">
        <v>1969</v>
      </c>
      <c r="Y39" s="97">
        <v>10.0</v>
      </c>
      <c r="Z39" s="86"/>
      <c r="AA39" s="124"/>
      <c r="AB39" s="92"/>
      <c r="AC39" s="125"/>
      <c r="AD39" s="125"/>
      <c r="AE39" s="90"/>
      <c r="AF39" s="90">
        <v>10000.0</v>
      </c>
      <c r="AG39" s="98" t="s">
        <v>2057</v>
      </c>
      <c r="AH39" s="86" t="s">
        <v>2058</v>
      </c>
      <c r="AI39" s="86"/>
      <c r="AJ39" s="86"/>
    </row>
    <row r="40" ht="24.0" customHeight="1">
      <c r="A40" s="86" t="s">
        <v>2054</v>
      </c>
      <c r="B40" s="86" t="s">
        <v>2059</v>
      </c>
      <c r="C40" s="86"/>
      <c r="D40" s="87" t="s">
        <v>2060</v>
      </c>
      <c r="E40" s="87" t="s">
        <v>2056</v>
      </c>
      <c r="F40" s="88">
        <v>43225.0</v>
      </c>
      <c r="G40" s="88">
        <v>45443.0</v>
      </c>
      <c r="H40" s="129" t="s">
        <v>1964</v>
      </c>
      <c r="I40" s="90">
        <v>5000.0</v>
      </c>
      <c r="J40" s="120">
        <v>5000.0</v>
      </c>
      <c r="K40" s="121">
        <v>43601.0</v>
      </c>
      <c r="L40" s="122"/>
      <c r="M40" s="90"/>
      <c r="N40" s="92"/>
      <c r="O40" s="92"/>
      <c r="P40" s="120"/>
      <c r="Q40" s="121"/>
      <c r="R40" s="121"/>
      <c r="S40" s="90"/>
      <c r="T40" s="92"/>
      <c r="U40" s="92"/>
      <c r="V40" s="123">
        <v>0.12</v>
      </c>
      <c r="W40" s="123">
        <v>0.12</v>
      </c>
      <c r="X40" s="96" t="s">
        <v>1969</v>
      </c>
      <c r="Y40" s="97">
        <v>10.0</v>
      </c>
      <c r="Z40" s="86"/>
      <c r="AA40" s="124"/>
      <c r="AB40" s="92"/>
      <c r="AC40" s="125"/>
      <c r="AD40" s="125"/>
      <c r="AE40" s="90"/>
      <c r="AF40" s="90">
        <v>5000.0</v>
      </c>
      <c r="AG40" s="98" t="s">
        <v>2061</v>
      </c>
      <c r="AH40" s="86" t="s">
        <v>2058</v>
      </c>
      <c r="AI40" s="86"/>
      <c r="AJ40" s="86"/>
    </row>
    <row r="41" ht="24.0" customHeight="1">
      <c r="A41" s="86" t="s">
        <v>1866</v>
      </c>
      <c r="B41" s="86" t="s">
        <v>2062</v>
      </c>
      <c r="C41" s="86"/>
      <c r="D41" s="87" t="s">
        <v>2063</v>
      </c>
      <c r="E41" s="87" t="s">
        <v>2064</v>
      </c>
      <c r="F41" s="88">
        <v>43252.0</v>
      </c>
      <c r="G41" s="88">
        <v>44561.0</v>
      </c>
      <c r="H41" s="129"/>
      <c r="I41" s="90">
        <v>25000.0</v>
      </c>
      <c r="J41" s="120">
        <v>10000.0</v>
      </c>
      <c r="K41" s="121">
        <v>43252.0</v>
      </c>
      <c r="L41" s="122">
        <v>43570.0</v>
      </c>
      <c r="M41" s="90">
        <v>10000.0</v>
      </c>
      <c r="N41" s="92" t="s">
        <v>2065</v>
      </c>
      <c r="O41" s="92">
        <v>43570.0</v>
      </c>
      <c r="P41" s="120">
        <v>5000.0</v>
      </c>
      <c r="Q41" s="121">
        <v>43983.0</v>
      </c>
      <c r="R41" s="121">
        <v>43733.0</v>
      </c>
      <c r="S41" s="90"/>
      <c r="T41" s="92"/>
      <c r="U41" s="92"/>
      <c r="V41" s="123">
        <v>0.12</v>
      </c>
      <c r="W41" s="123">
        <v>0.12</v>
      </c>
      <c r="X41" s="96" t="s">
        <v>1965</v>
      </c>
      <c r="Y41" s="97">
        <v>6.0</v>
      </c>
      <c r="Z41" s="86"/>
      <c r="AA41" s="124"/>
      <c r="AB41" s="92"/>
      <c r="AC41" s="125"/>
      <c r="AD41" s="125"/>
      <c r="AE41" s="90"/>
      <c r="AF41" s="90"/>
      <c r="AG41" s="98"/>
      <c r="AH41" s="86" t="s">
        <v>1992</v>
      </c>
      <c r="AI41" s="86"/>
      <c r="AJ41" s="86"/>
    </row>
    <row r="42" ht="24.0" customHeight="1">
      <c r="A42" s="86" t="s">
        <v>2066</v>
      </c>
      <c r="B42" s="86" t="s">
        <v>2067</v>
      </c>
      <c r="C42" s="86"/>
      <c r="D42" s="87" t="s">
        <v>2068</v>
      </c>
      <c r="E42" s="87" t="s">
        <v>2069</v>
      </c>
      <c r="F42" s="88">
        <v>44105.0</v>
      </c>
      <c r="G42" s="88">
        <v>44620.0</v>
      </c>
      <c r="H42" s="129"/>
      <c r="I42" s="90">
        <v>14000.0</v>
      </c>
      <c r="J42" s="120">
        <v>7000.0</v>
      </c>
      <c r="K42" s="121"/>
      <c r="L42" s="122"/>
      <c r="M42" s="90">
        <v>7000.0</v>
      </c>
      <c r="N42" s="92">
        <v>44256.0</v>
      </c>
      <c r="O42" s="92"/>
      <c r="P42" s="120"/>
      <c r="Q42" s="121"/>
      <c r="R42" s="121"/>
      <c r="S42" s="90"/>
      <c r="T42" s="92"/>
      <c r="U42" s="92"/>
      <c r="V42" s="123">
        <v>0.14</v>
      </c>
      <c r="W42" s="123">
        <v>0.14</v>
      </c>
      <c r="X42" s="96" t="s">
        <v>1969</v>
      </c>
      <c r="Y42" s="97">
        <v>7.0</v>
      </c>
      <c r="Z42" s="86"/>
      <c r="AA42" s="124"/>
      <c r="AB42" s="92"/>
      <c r="AC42" s="125"/>
      <c r="AD42" s="125"/>
      <c r="AE42" s="90"/>
      <c r="AF42" s="90"/>
      <c r="AG42" s="98"/>
      <c r="AH42" s="86" t="s">
        <v>2050</v>
      </c>
      <c r="AI42" s="86"/>
      <c r="AJ42" s="86"/>
    </row>
    <row r="43" ht="24.0" customHeight="1">
      <c r="A43" s="86" t="s">
        <v>361</v>
      </c>
      <c r="B43" s="86" t="s">
        <v>2070</v>
      </c>
      <c r="C43" s="86"/>
      <c r="D43" s="87" t="s">
        <v>89</v>
      </c>
      <c r="E43" s="87" t="s">
        <v>1963</v>
      </c>
      <c r="F43" s="88">
        <v>42613.0</v>
      </c>
      <c r="G43" s="88">
        <v>43708.0</v>
      </c>
      <c r="H43" s="129" t="s">
        <v>1964</v>
      </c>
      <c r="I43" s="90">
        <f>J43+M43+P43</f>
        <v>5000</v>
      </c>
      <c r="J43" s="120">
        <v>5000.0</v>
      </c>
      <c r="K43" s="121">
        <v>42600.0</v>
      </c>
      <c r="L43" s="122">
        <v>42600.0</v>
      </c>
      <c r="M43" s="90"/>
      <c r="N43" s="92"/>
      <c r="O43" s="92"/>
      <c r="P43" s="120"/>
      <c r="Q43" s="121"/>
      <c r="R43" s="121"/>
      <c r="S43" s="90"/>
      <c r="T43" s="92"/>
      <c r="U43" s="92"/>
      <c r="V43" s="123">
        <v>0.1</v>
      </c>
      <c r="W43" s="123">
        <v>0.1</v>
      </c>
      <c r="X43" s="96" t="s">
        <v>1969</v>
      </c>
      <c r="Y43" s="97">
        <v>6.0</v>
      </c>
      <c r="Z43" s="86"/>
      <c r="AA43" s="124"/>
      <c r="AB43" s="92"/>
      <c r="AC43" s="125"/>
      <c r="AD43" s="125"/>
      <c r="AE43" s="90"/>
      <c r="AF43" s="90"/>
      <c r="AG43" s="98"/>
      <c r="AH43" s="86"/>
      <c r="AI43" s="86"/>
      <c r="AJ43" s="86"/>
    </row>
    <row r="44" ht="24.0" customHeight="1">
      <c r="A44" s="86" t="s">
        <v>2071</v>
      </c>
      <c r="B44" s="86" t="s">
        <v>2072</v>
      </c>
      <c r="C44" s="86"/>
      <c r="D44" s="87" t="s">
        <v>2073</v>
      </c>
      <c r="E44" s="87" t="s">
        <v>1963</v>
      </c>
      <c r="F44" s="88">
        <v>43654.0</v>
      </c>
      <c r="G44" s="88">
        <v>44712.0</v>
      </c>
      <c r="H44" s="119" t="s">
        <v>1964</v>
      </c>
      <c r="I44" s="90">
        <v>50000.0</v>
      </c>
      <c r="J44" s="120">
        <v>20000.0</v>
      </c>
      <c r="K44" s="121">
        <v>43616.0</v>
      </c>
      <c r="L44" s="122">
        <v>43665.0</v>
      </c>
      <c r="M44" s="90">
        <v>15000.0</v>
      </c>
      <c r="N44" s="92">
        <v>43921.0</v>
      </c>
      <c r="O44" s="92"/>
      <c r="P44" s="120">
        <v>15000.0</v>
      </c>
      <c r="Q44" s="121">
        <v>44286.0</v>
      </c>
      <c r="R44" s="121"/>
      <c r="S44" s="90"/>
      <c r="T44" s="92"/>
      <c r="U44" s="92"/>
      <c r="V44" s="123">
        <v>0.12</v>
      </c>
      <c r="W44" s="123">
        <v>0.12</v>
      </c>
      <c r="X44" s="96" t="s">
        <v>1965</v>
      </c>
      <c r="Y44" s="97">
        <v>3.0</v>
      </c>
      <c r="Z44" s="86"/>
      <c r="AA44" s="124"/>
      <c r="AB44" s="92"/>
      <c r="AC44" s="125"/>
      <c r="AD44" s="125"/>
      <c r="AE44" s="90"/>
      <c r="AF44" s="90">
        <v>30000.0</v>
      </c>
      <c r="AG44" s="98" t="s">
        <v>2074</v>
      </c>
      <c r="AH44" s="86" t="s">
        <v>2075</v>
      </c>
      <c r="AI44" s="86"/>
      <c r="AJ44" s="86"/>
    </row>
    <row r="45" ht="24.0" customHeight="1">
      <c r="A45" s="86" t="s">
        <v>333</v>
      </c>
      <c r="B45" s="86" t="s">
        <v>2076</v>
      </c>
      <c r="C45" s="86"/>
      <c r="D45" s="87" t="s">
        <v>2077</v>
      </c>
      <c r="E45" s="87" t="s">
        <v>2078</v>
      </c>
      <c r="F45" s="88">
        <v>42005.0</v>
      </c>
      <c r="G45" s="88">
        <v>44196.0</v>
      </c>
      <c r="H45" s="129" t="s">
        <v>1964</v>
      </c>
      <c r="I45" s="90">
        <f>J45+M45+P45</f>
        <v>0</v>
      </c>
      <c r="J45" s="120">
        <v>0.0</v>
      </c>
      <c r="K45" s="121"/>
      <c r="L45" s="122"/>
      <c r="M45" s="90">
        <v>0.0</v>
      </c>
      <c r="N45" s="92"/>
      <c r="O45" s="92"/>
      <c r="P45" s="120">
        <v>0.0</v>
      </c>
      <c r="Q45" s="121"/>
      <c r="R45" s="121"/>
      <c r="S45" s="90"/>
      <c r="T45" s="92"/>
      <c r="U45" s="92"/>
      <c r="V45" s="123">
        <v>0.12</v>
      </c>
      <c r="W45" s="123">
        <v>0.12</v>
      </c>
      <c r="X45" s="96" t="s">
        <v>1965</v>
      </c>
      <c r="Y45" s="97">
        <v>8.0</v>
      </c>
      <c r="Z45" s="86"/>
      <c r="AA45" s="124"/>
      <c r="AB45" s="92"/>
      <c r="AC45" s="125"/>
      <c r="AD45" s="125"/>
      <c r="AE45" s="90"/>
      <c r="AF45" s="90"/>
      <c r="AG45" s="98"/>
      <c r="AH45" s="134" t="s">
        <v>2079</v>
      </c>
      <c r="AI45" s="135" t="s">
        <v>2080</v>
      </c>
      <c r="AJ45" s="135" t="s">
        <v>2081</v>
      </c>
    </row>
    <row r="46" ht="24.0" customHeight="1">
      <c r="A46" s="86" t="s">
        <v>2082</v>
      </c>
      <c r="B46" s="86" t="s">
        <v>2083</v>
      </c>
      <c r="C46" s="86"/>
      <c r="D46" s="87" t="s">
        <v>2084</v>
      </c>
      <c r="E46" s="87" t="s">
        <v>2085</v>
      </c>
      <c r="F46" s="88">
        <v>43423.0</v>
      </c>
      <c r="G46" s="88">
        <v>44377.0</v>
      </c>
      <c r="H46" s="129" t="s">
        <v>1964</v>
      </c>
      <c r="I46" s="90">
        <v>5000.0</v>
      </c>
      <c r="J46" s="120">
        <v>2500.0</v>
      </c>
      <c r="K46" s="136" t="s">
        <v>2086</v>
      </c>
      <c r="L46" s="122">
        <v>43720.0</v>
      </c>
      <c r="M46" s="90">
        <v>2500.0</v>
      </c>
      <c r="N46" s="92">
        <v>43709.0</v>
      </c>
      <c r="O46" s="92">
        <v>43720.0</v>
      </c>
      <c r="P46" s="120"/>
      <c r="Q46" s="121"/>
      <c r="R46" s="121"/>
      <c r="S46" s="90"/>
      <c r="T46" s="92"/>
      <c r="U46" s="92"/>
      <c r="V46" s="123">
        <v>0.1</v>
      </c>
      <c r="W46" s="123">
        <v>0.1</v>
      </c>
      <c r="X46" s="96"/>
      <c r="Y46" s="97">
        <v>8.0</v>
      </c>
      <c r="Z46" s="86"/>
      <c r="AA46" s="124"/>
      <c r="AB46" s="92"/>
      <c r="AC46" s="125"/>
      <c r="AD46" s="125"/>
      <c r="AE46" s="90"/>
      <c r="AF46" s="90"/>
      <c r="AG46" s="98"/>
      <c r="AH46" s="86" t="s">
        <v>2087</v>
      </c>
      <c r="AI46" s="86"/>
      <c r="AJ46" s="86"/>
    </row>
    <row r="47" ht="24.0" customHeight="1">
      <c r="A47" s="86" t="s">
        <v>2082</v>
      </c>
      <c r="B47" s="86" t="s">
        <v>2088</v>
      </c>
      <c r="C47" s="86"/>
      <c r="D47" s="87" t="s">
        <v>2089</v>
      </c>
      <c r="E47" s="87" t="s">
        <v>2085</v>
      </c>
      <c r="F47" s="88">
        <v>43152.0</v>
      </c>
      <c r="G47" s="88">
        <v>44247.0</v>
      </c>
      <c r="H47" s="129"/>
      <c r="I47" s="90">
        <v>35000.0</v>
      </c>
      <c r="J47" s="120">
        <v>5000.0</v>
      </c>
      <c r="K47" s="136" t="s">
        <v>2090</v>
      </c>
      <c r="L47" s="122">
        <v>43522.0</v>
      </c>
      <c r="M47" s="90">
        <v>5000.0</v>
      </c>
      <c r="N47" s="92">
        <v>43525.0</v>
      </c>
      <c r="O47" s="92">
        <v>43718.0</v>
      </c>
      <c r="P47" s="120">
        <v>10000.0</v>
      </c>
      <c r="Q47" s="136" t="s">
        <v>2086</v>
      </c>
      <c r="R47" s="121">
        <v>43718.0</v>
      </c>
      <c r="S47" s="90">
        <v>15000.0</v>
      </c>
      <c r="T47" s="137" t="s">
        <v>2091</v>
      </c>
      <c r="U47" s="92"/>
      <c r="V47" s="123">
        <v>0.1</v>
      </c>
      <c r="W47" s="123">
        <v>0.1</v>
      </c>
      <c r="X47" s="96"/>
      <c r="Y47" s="97">
        <v>8.0</v>
      </c>
      <c r="Z47" s="86"/>
      <c r="AA47" s="124"/>
      <c r="AB47" s="92"/>
      <c r="AC47" s="125"/>
      <c r="AD47" s="125"/>
      <c r="AE47" s="90"/>
      <c r="AF47" s="90">
        <v>5000.0</v>
      </c>
      <c r="AG47" s="98" t="s">
        <v>2092</v>
      </c>
      <c r="AH47" s="86" t="s">
        <v>2087</v>
      </c>
      <c r="AI47" s="86"/>
      <c r="AJ47" s="86"/>
    </row>
    <row r="48" ht="24.0" customHeight="1">
      <c r="A48" s="86" t="s">
        <v>2093</v>
      </c>
      <c r="B48" s="86" t="s">
        <v>2094</v>
      </c>
      <c r="C48" s="86"/>
      <c r="D48" s="87" t="s">
        <v>387</v>
      </c>
      <c r="E48" s="87" t="s">
        <v>1963</v>
      </c>
      <c r="F48" s="88">
        <v>43556.0</v>
      </c>
      <c r="G48" s="88">
        <v>44561.0</v>
      </c>
      <c r="H48" s="129" t="s">
        <v>1964</v>
      </c>
      <c r="I48" s="90">
        <v>24000.0</v>
      </c>
      <c r="J48" s="130">
        <v>12000.0</v>
      </c>
      <c r="K48" s="121">
        <v>43556.0</v>
      </c>
      <c r="L48" s="121">
        <v>43570.0</v>
      </c>
      <c r="M48" s="90">
        <v>12000.0</v>
      </c>
      <c r="N48" s="92">
        <f>K48+90</f>
        <v>43646</v>
      </c>
      <c r="O48" s="92">
        <v>43684.0</v>
      </c>
      <c r="P48" s="130"/>
      <c r="Q48" s="121"/>
      <c r="R48" s="121"/>
      <c r="S48" s="90"/>
      <c r="T48" s="92"/>
      <c r="U48" s="92"/>
      <c r="V48" s="123">
        <v>0.12</v>
      </c>
      <c r="W48" s="123">
        <v>0.12</v>
      </c>
      <c r="X48" s="96" t="s">
        <v>1969</v>
      </c>
      <c r="Y48" s="97">
        <v>3.0</v>
      </c>
      <c r="Z48" s="86"/>
      <c r="AA48" s="124"/>
      <c r="AB48" s="92"/>
      <c r="AC48" s="125"/>
      <c r="AD48" s="125"/>
      <c r="AE48" s="90"/>
      <c r="AF48" s="90"/>
      <c r="AG48" s="98"/>
      <c r="AH48" s="86" t="s">
        <v>2095</v>
      </c>
      <c r="AI48" s="86"/>
      <c r="AJ48" s="86"/>
    </row>
    <row r="49" ht="24.0" customHeight="1">
      <c r="A49" s="86" t="s">
        <v>2096</v>
      </c>
      <c r="B49" s="86" t="s">
        <v>2097</v>
      </c>
      <c r="C49" s="86"/>
      <c r="D49" s="87" t="s">
        <v>362</v>
      </c>
      <c r="E49" s="87" t="s">
        <v>1963</v>
      </c>
      <c r="F49" s="88">
        <v>42451.0</v>
      </c>
      <c r="G49" s="88">
        <v>43921.0</v>
      </c>
      <c r="H49" s="129" t="s">
        <v>1964</v>
      </c>
      <c r="I49" s="90">
        <f t="shared" ref="I49:I50" si="5">J49+M49+P49</f>
        <v>12000</v>
      </c>
      <c r="J49" s="120">
        <v>12000.0</v>
      </c>
      <c r="K49" s="121"/>
      <c r="L49" s="122">
        <v>42643.0</v>
      </c>
      <c r="M49" s="90"/>
      <c r="N49" s="92"/>
      <c r="O49" s="92"/>
      <c r="P49" s="120"/>
      <c r="Q49" s="121"/>
      <c r="R49" s="121"/>
      <c r="S49" s="90"/>
      <c r="T49" s="92"/>
      <c r="U49" s="92"/>
      <c r="V49" s="123">
        <v>0.15</v>
      </c>
      <c r="W49" s="123">
        <v>0.15</v>
      </c>
      <c r="X49" s="96" t="s">
        <v>1965</v>
      </c>
      <c r="Y49" s="97">
        <v>3.0</v>
      </c>
      <c r="Z49" s="86"/>
      <c r="AA49" s="124"/>
      <c r="AB49" s="92"/>
      <c r="AC49" s="125"/>
      <c r="AD49" s="125"/>
      <c r="AE49" s="90"/>
      <c r="AF49" s="90"/>
      <c r="AG49" s="98"/>
      <c r="AH49" s="86"/>
      <c r="AI49" s="86"/>
      <c r="AJ49" s="86"/>
    </row>
    <row r="50" ht="24.0" customHeight="1">
      <c r="A50" s="86" t="s">
        <v>2096</v>
      </c>
      <c r="B50" s="86" t="s">
        <v>2098</v>
      </c>
      <c r="C50" s="86"/>
      <c r="D50" s="87" t="s">
        <v>364</v>
      </c>
      <c r="E50" s="87" t="s">
        <v>1963</v>
      </c>
      <c r="F50" s="88">
        <v>42837.0</v>
      </c>
      <c r="G50" s="131">
        <v>43567.0</v>
      </c>
      <c r="H50" s="129" t="s">
        <v>1964</v>
      </c>
      <c r="I50" s="90">
        <f t="shared" si="5"/>
        <v>16000</v>
      </c>
      <c r="J50" s="120">
        <v>8000.0</v>
      </c>
      <c r="K50" s="121"/>
      <c r="L50" s="122">
        <v>42886.0</v>
      </c>
      <c r="M50" s="90">
        <v>8000.0</v>
      </c>
      <c r="N50" s="92">
        <v>43008.0</v>
      </c>
      <c r="O50" s="92">
        <v>43035.0</v>
      </c>
      <c r="P50" s="120"/>
      <c r="Q50" s="121"/>
      <c r="R50" s="121"/>
      <c r="S50" s="90"/>
      <c r="T50" s="92"/>
      <c r="U50" s="92"/>
      <c r="V50" s="123">
        <v>0.15</v>
      </c>
      <c r="W50" s="123">
        <v>0.15</v>
      </c>
      <c r="X50" s="96" t="s">
        <v>1965</v>
      </c>
      <c r="Y50" s="97">
        <v>3.0</v>
      </c>
      <c r="Z50" s="86"/>
      <c r="AA50" s="124"/>
      <c r="AB50" s="92"/>
      <c r="AC50" s="125"/>
      <c r="AD50" s="125"/>
      <c r="AE50" s="90"/>
      <c r="AF50" s="90"/>
      <c r="AG50" s="98"/>
      <c r="AH50" s="86"/>
      <c r="AI50" s="86"/>
      <c r="AJ50" s="86"/>
    </row>
    <row r="51" ht="26.25" customHeight="1">
      <c r="A51" s="86" t="s">
        <v>386</v>
      </c>
      <c r="B51" s="86" t="s">
        <v>2099</v>
      </c>
      <c r="C51" s="86"/>
      <c r="D51" s="87" t="s">
        <v>2100</v>
      </c>
      <c r="E51" s="87" t="s">
        <v>1963</v>
      </c>
      <c r="F51" s="88">
        <v>43466.0</v>
      </c>
      <c r="G51" s="88">
        <v>44196.0</v>
      </c>
      <c r="H51" s="129" t="s">
        <v>1964</v>
      </c>
      <c r="I51" s="90">
        <v>5000.0</v>
      </c>
      <c r="J51" s="130">
        <v>5000.0</v>
      </c>
      <c r="K51" s="121">
        <v>43466.0</v>
      </c>
      <c r="L51" s="121"/>
      <c r="M51" s="90"/>
      <c r="N51" s="92"/>
      <c r="O51" s="92"/>
      <c r="P51" s="130"/>
      <c r="Q51" s="121"/>
      <c r="R51" s="121"/>
      <c r="S51" s="90"/>
      <c r="T51" s="92"/>
      <c r="U51" s="92"/>
      <c r="V51" s="123">
        <v>0.14</v>
      </c>
      <c r="W51" s="123">
        <v>0.14</v>
      </c>
      <c r="X51" s="96" t="s">
        <v>1965</v>
      </c>
      <c r="Y51" s="97">
        <v>6.0</v>
      </c>
      <c r="Z51" s="86"/>
      <c r="AA51" s="124"/>
      <c r="AB51" s="92"/>
      <c r="AC51" s="125"/>
      <c r="AD51" s="125"/>
      <c r="AE51" s="90"/>
      <c r="AF51" s="90"/>
      <c r="AG51" s="98"/>
      <c r="AH51" s="86"/>
      <c r="AI51" s="86"/>
      <c r="AJ51" s="86"/>
    </row>
    <row r="52" ht="24.0" customHeight="1">
      <c r="A52" s="86" t="s">
        <v>355</v>
      </c>
      <c r="B52" s="86" t="s">
        <v>2101</v>
      </c>
      <c r="C52" s="86"/>
      <c r="D52" s="87" t="s">
        <v>2102</v>
      </c>
      <c r="E52" s="87" t="s">
        <v>1963</v>
      </c>
      <c r="F52" s="88">
        <v>43831.0</v>
      </c>
      <c r="G52" s="88">
        <v>45291.0</v>
      </c>
      <c r="H52" s="119" t="s">
        <v>1964</v>
      </c>
      <c r="I52" s="90">
        <v>7500.0</v>
      </c>
      <c r="J52" s="120">
        <v>7500.0</v>
      </c>
      <c r="K52" s="121">
        <v>43831.0</v>
      </c>
      <c r="L52" s="122">
        <v>43879.0</v>
      </c>
      <c r="M52" s="90"/>
      <c r="N52" s="92"/>
      <c r="O52" s="92"/>
      <c r="P52" s="120"/>
      <c r="Q52" s="121"/>
      <c r="R52" s="121"/>
      <c r="S52" s="90"/>
      <c r="T52" s="92"/>
      <c r="U52" s="92"/>
      <c r="V52" s="123">
        <v>0.12</v>
      </c>
      <c r="W52" s="123">
        <v>0.12</v>
      </c>
      <c r="X52" s="96" t="s">
        <v>1965</v>
      </c>
      <c r="Y52" s="97">
        <v>10.0</v>
      </c>
      <c r="Z52" s="86"/>
      <c r="AA52" s="124"/>
      <c r="AB52" s="92"/>
      <c r="AC52" s="125"/>
      <c r="AD52" s="125"/>
      <c r="AE52" s="90"/>
      <c r="AF52" s="90">
        <v>5000.0</v>
      </c>
      <c r="AG52" s="98">
        <v>43831.0</v>
      </c>
      <c r="AH52" s="86" t="s">
        <v>1967</v>
      </c>
      <c r="AI52" s="86"/>
      <c r="AJ52" s="86"/>
    </row>
    <row r="53" ht="10.5" customHeight="1">
      <c r="A53" s="86"/>
      <c r="B53" s="86"/>
      <c r="C53" s="86"/>
      <c r="D53" s="87"/>
      <c r="E53" s="87"/>
      <c r="F53" s="88"/>
      <c r="G53" s="88"/>
      <c r="H53" s="129"/>
      <c r="I53" s="90"/>
      <c r="J53" s="130"/>
      <c r="K53" s="121"/>
      <c r="L53" s="121"/>
      <c r="M53" s="90"/>
      <c r="N53" s="92"/>
      <c r="O53" s="92"/>
      <c r="P53" s="130"/>
      <c r="Q53" s="121"/>
      <c r="R53" s="121"/>
      <c r="S53" s="90"/>
      <c r="T53" s="92"/>
      <c r="U53" s="92"/>
      <c r="V53" s="123"/>
      <c r="W53" s="123"/>
      <c r="X53" s="96"/>
      <c r="Y53" s="97"/>
      <c r="Z53" s="86"/>
      <c r="AA53" s="124"/>
      <c r="AB53" s="92"/>
      <c r="AC53" s="125"/>
      <c r="AD53" s="125"/>
      <c r="AE53" s="90"/>
      <c r="AF53" s="90"/>
      <c r="AG53" s="98"/>
      <c r="AH53" s="86"/>
      <c r="AI53" s="86"/>
      <c r="AJ53" s="86"/>
    </row>
    <row r="54" ht="10.5" customHeight="1">
      <c r="A54" s="86"/>
      <c r="B54" s="86"/>
      <c r="C54" s="86"/>
      <c r="D54" s="87"/>
      <c r="E54" s="87"/>
      <c r="F54" s="88"/>
      <c r="G54" s="88"/>
      <c r="H54" s="129"/>
      <c r="I54" s="90"/>
      <c r="J54" s="130"/>
      <c r="K54" s="121"/>
      <c r="L54" s="121"/>
      <c r="M54" s="90"/>
      <c r="N54" s="92"/>
      <c r="O54" s="92"/>
      <c r="P54" s="130"/>
      <c r="Q54" s="121"/>
      <c r="R54" s="121"/>
      <c r="S54" s="90"/>
      <c r="T54" s="92"/>
      <c r="U54" s="92"/>
      <c r="V54" s="123"/>
      <c r="W54" s="123"/>
      <c r="X54" s="96"/>
      <c r="Y54" s="97"/>
      <c r="Z54" s="86"/>
      <c r="AA54" s="124"/>
      <c r="AB54" s="92"/>
      <c r="AC54" s="125"/>
      <c r="AD54" s="125"/>
      <c r="AE54" s="90"/>
      <c r="AF54" s="90"/>
      <c r="AG54" s="98"/>
      <c r="AH54" s="86"/>
      <c r="AI54" s="86"/>
      <c r="AJ54" s="86"/>
    </row>
    <row r="55" ht="10.5" customHeight="1">
      <c r="A55" s="86"/>
      <c r="B55" s="86"/>
      <c r="C55" s="86"/>
      <c r="D55" s="87"/>
      <c r="E55" s="87"/>
      <c r="F55" s="88"/>
      <c r="G55" s="88"/>
      <c r="H55" s="129"/>
      <c r="I55" s="90"/>
      <c r="J55" s="130"/>
      <c r="K55" s="121"/>
      <c r="L55" s="121"/>
      <c r="M55" s="90"/>
      <c r="N55" s="92"/>
      <c r="O55" s="92"/>
      <c r="P55" s="130"/>
      <c r="Q55" s="121"/>
      <c r="R55" s="121"/>
      <c r="S55" s="90"/>
      <c r="T55" s="92"/>
      <c r="U55" s="92"/>
      <c r="V55" s="123"/>
      <c r="W55" s="123"/>
      <c r="X55" s="96"/>
      <c r="Y55" s="97"/>
      <c r="Z55" s="86"/>
      <c r="AA55" s="124"/>
      <c r="AB55" s="92"/>
      <c r="AC55" s="125"/>
      <c r="AD55" s="125"/>
      <c r="AE55" s="90"/>
      <c r="AF55" s="90"/>
      <c r="AG55" s="98"/>
      <c r="AH55" s="86"/>
      <c r="AI55" s="86"/>
      <c r="AJ55" s="86"/>
    </row>
    <row r="56" ht="10.5" customHeight="1">
      <c r="A56" s="86"/>
      <c r="B56" s="86"/>
      <c r="C56" s="86"/>
      <c r="D56" s="87"/>
      <c r="E56" s="87"/>
      <c r="F56" s="88"/>
      <c r="G56" s="88"/>
      <c r="H56" s="129"/>
      <c r="I56" s="90"/>
      <c r="J56" s="130"/>
      <c r="K56" s="121"/>
      <c r="L56" s="121"/>
      <c r="M56" s="90"/>
      <c r="N56" s="92"/>
      <c r="O56" s="92"/>
      <c r="P56" s="130"/>
      <c r="Q56" s="121"/>
      <c r="R56" s="121"/>
      <c r="S56" s="90"/>
      <c r="T56" s="92"/>
      <c r="U56" s="92"/>
      <c r="V56" s="123"/>
      <c r="W56" s="123"/>
      <c r="X56" s="96"/>
      <c r="Y56" s="97"/>
      <c r="Z56" s="86"/>
      <c r="AA56" s="124"/>
      <c r="AB56" s="92"/>
      <c r="AC56" s="125"/>
      <c r="AD56" s="125"/>
      <c r="AE56" s="90"/>
      <c r="AF56" s="90"/>
      <c r="AG56" s="98"/>
      <c r="AH56" s="86"/>
      <c r="AI56" s="86"/>
      <c r="AJ56" s="86"/>
    </row>
    <row r="57" ht="10.5" customHeight="1">
      <c r="A57" s="86"/>
      <c r="B57" s="86"/>
      <c r="C57" s="86"/>
      <c r="D57" s="87"/>
      <c r="E57" s="87"/>
      <c r="F57" s="88"/>
      <c r="G57" s="88"/>
      <c r="H57" s="129"/>
      <c r="I57" s="90"/>
      <c r="J57" s="130"/>
      <c r="K57" s="121"/>
      <c r="L57" s="121"/>
      <c r="M57" s="90"/>
      <c r="N57" s="92"/>
      <c r="O57" s="92"/>
      <c r="P57" s="130"/>
      <c r="Q57" s="121"/>
      <c r="R57" s="121"/>
      <c r="S57" s="90"/>
      <c r="T57" s="92"/>
      <c r="U57" s="92"/>
      <c r="V57" s="123"/>
      <c r="W57" s="123"/>
      <c r="X57" s="96"/>
      <c r="Y57" s="97"/>
      <c r="Z57" s="86"/>
      <c r="AA57" s="124"/>
      <c r="AB57" s="92"/>
      <c r="AC57" s="125"/>
      <c r="AD57" s="125"/>
      <c r="AE57" s="90"/>
      <c r="AF57" s="90"/>
      <c r="AG57" s="98"/>
      <c r="AH57" s="86"/>
      <c r="AI57" s="86"/>
      <c r="AJ57" s="86"/>
    </row>
    <row r="58" ht="10.5" customHeight="1">
      <c r="A58" s="86"/>
      <c r="B58" s="86"/>
      <c r="C58" s="86"/>
      <c r="D58" s="87"/>
      <c r="E58" s="87"/>
      <c r="F58" s="88"/>
      <c r="G58" s="88"/>
      <c r="H58" s="129"/>
      <c r="I58" s="90"/>
      <c r="J58" s="130"/>
      <c r="K58" s="121"/>
      <c r="L58" s="121"/>
      <c r="M58" s="90"/>
      <c r="N58" s="92"/>
      <c r="O58" s="92"/>
      <c r="P58" s="130"/>
      <c r="Q58" s="121"/>
      <c r="R58" s="121"/>
      <c r="S58" s="90"/>
      <c r="T58" s="92"/>
      <c r="U58" s="92"/>
      <c r="V58" s="123"/>
      <c r="W58" s="123"/>
      <c r="X58" s="96"/>
      <c r="Y58" s="97"/>
      <c r="Z58" s="86"/>
      <c r="AA58" s="124"/>
      <c r="AB58" s="92"/>
      <c r="AC58" s="125"/>
      <c r="AD58" s="125"/>
      <c r="AE58" s="90"/>
      <c r="AF58" s="90"/>
      <c r="AG58" s="98"/>
      <c r="AH58" s="86"/>
      <c r="AI58" s="86"/>
      <c r="AJ58" s="86"/>
    </row>
    <row r="59" ht="10.5" customHeight="1">
      <c r="A59" s="86"/>
      <c r="B59" s="86"/>
      <c r="C59" s="86"/>
      <c r="D59" s="87"/>
      <c r="E59" s="87"/>
      <c r="F59" s="88"/>
      <c r="G59" s="88"/>
      <c r="H59" s="129"/>
      <c r="I59" s="90"/>
      <c r="J59" s="130"/>
      <c r="K59" s="121"/>
      <c r="L59" s="121"/>
      <c r="M59" s="90"/>
      <c r="N59" s="92"/>
      <c r="O59" s="92"/>
      <c r="P59" s="130"/>
      <c r="Q59" s="121"/>
      <c r="R59" s="121"/>
      <c r="S59" s="90"/>
      <c r="T59" s="92"/>
      <c r="U59" s="92"/>
      <c r="V59" s="123"/>
      <c r="W59" s="123"/>
      <c r="X59" s="96"/>
      <c r="Y59" s="97"/>
      <c r="Z59" s="86"/>
      <c r="AA59" s="124"/>
      <c r="AB59" s="92"/>
      <c r="AC59" s="125"/>
      <c r="AD59" s="125"/>
      <c r="AE59" s="90"/>
      <c r="AF59" s="90"/>
      <c r="AG59" s="98"/>
      <c r="AH59" s="86"/>
      <c r="AI59" s="86"/>
      <c r="AJ59" s="86"/>
    </row>
    <row r="60" ht="10.5" customHeight="1">
      <c r="A60" s="86"/>
      <c r="B60" s="86"/>
      <c r="C60" s="86"/>
      <c r="D60" s="87"/>
      <c r="E60" s="87"/>
      <c r="F60" s="88"/>
      <c r="G60" s="88"/>
      <c r="H60" s="129"/>
      <c r="I60" s="90"/>
      <c r="J60" s="130"/>
      <c r="K60" s="121"/>
      <c r="L60" s="121"/>
      <c r="M60" s="90"/>
      <c r="N60" s="92"/>
      <c r="O60" s="92"/>
      <c r="P60" s="130"/>
      <c r="Q60" s="121"/>
      <c r="R60" s="121"/>
      <c r="S60" s="90"/>
      <c r="T60" s="92"/>
      <c r="U60" s="92"/>
      <c r="V60" s="123"/>
      <c r="W60" s="123"/>
      <c r="X60" s="96"/>
      <c r="Y60" s="97"/>
      <c r="Z60" s="86"/>
      <c r="AA60" s="124"/>
      <c r="AB60" s="92"/>
      <c r="AC60" s="125"/>
      <c r="AD60" s="125"/>
      <c r="AE60" s="90"/>
      <c r="AF60" s="90"/>
      <c r="AG60" s="98"/>
      <c r="AH60" s="86"/>
      <c r="AI60" s="86"/>
      <c r="AJ60" s="86"/>
    </row>
    <row r="61" ht="10.5" customHeight="1">
      <c r="A61" s="86"/>
      <c r="B61" s="86"/>
      <c r="C61" s="86"/>
      <c r="D61" s="87"/>
      <c r="E61" s="87"/>
      <c r="F61" s="88"/>
      <c r="G61" s="88"/>
      <c r="H61" s="129"/>
      <c r="I61" s="90"/>
      <c r="J61" s="130"/>
      <c r="K61" s="121"/>
      <c r="L61" s="121"/>
      <c r="M61" s="90"/>
      <c r="N61" s="92"/>
      <c r="O61" s="92"/>
      <c r="P61" s="130"/>
      <c r="Q61" s="121"/>
      <c r="R61" s="121"/>
      <c r="S61" s="90"/>
      <c r="T61" s="92"/>
      <c r="U61" s="92"/>
      <c r="V61" s="123"/>
      <c r="W61" s="123"/>
      <c r="X61" s="96"/>
      <c r="Y61" s="97"/>
      <c r="Z61" s="86"/>
      <c r="AA61" s="124"/>
      <c r="AB61" s="92"/>
      <c r="AC61" s="125"/>
      <c r="AD61" s="125"/>
      <c r="AE61" s="90"/>
      <c r="AF61" s="90"/>
      <c r="AG61" s="98"/>
      <c r="AH61" s="86"/>
      <c r="AI61" s="86"/>
      <c r="AJ61" s="86"/>
    </row>
    <row r="62" ht="10.5" customHeight="1">
      <c r="A62" s="86"/>
      <c r="B62" s="86"/>
      <c r="C62" s="86"/>
      <c r="D62" s="87"/>
      <c r="E62" s="87"/>
      <c r="F62" s="88"/>
      <c r="G62" s="88"/>
      <c r="H62" s="129"/>
      <c r="I62" s="90"/>
      <c r="J62" s="130"/>
      <c r="K62" s="121"/>
      <c r="L62" s="121"/>
      <c r="M62" s="90"/>
      <c r="N62" s="92"/>
      <c r="O62" s="92"/>
      <c r="P62" s="130"/>
      <c r="Q62" s="121"/>
      <c r="R62" s="121"/>
      <c r="S62" s="90"/>
      <c r="T62" s="92"/>
      <c r="U62" s="92"/>
      <c r="V62" s="123"/>
      <c r="W62" s="123"/>
      <c r="X62" s="96"/>
      <c r="Y62" s="97"/>
      <c r="Z62" s="86"/>
      <c r="AA62" s="124"/>
      <c r="AB62" s="92"/>
      <c r="AC62" s="125"/>
      <c r="AD62" s="125"/>
      <c r="AE62" s="90"/>
      <c r="AF62" s="90"/>
      <c r="AG62" s="98"/>
      <c r="AH62" s="86"/>
      <c r="AI62" s="86"/>
      <c r="AJ62" s="86"/>
    </row>
    <row r="63" ht="10.5" customHeight="1">
      <c r="A63" s="86"/>
      <c r="B63" s="86"/>
      <c r="C63" s="86"/>
      <c r="D63" s="87"/>
      <c r="E63" s="87"/>
      <c r="F63" s="88"/>
      <c r="G63" s="88"/>
      <c r="H63" s="129"/>
      <c r="I63" s="90"/>
      <c r="J63" s="130"/>
      <c r="K63" s="121"/>
      <c r="L63" s="121"/>
      <c r="M63" s="90"/>
      <c r="N63" s="92"/>
      <c r="O63" s="92"/>
      <c r="P63" s="130"/>
      <c r="Q63" s="121"/>
      <c r="R63" s="121"/>
      <c r="S63" s="90"/>
      <c r="T63" s="92"/>
      <c r="U63" s="92"/>
      <c r="V63" s="123"/>
      <c r="W63" s="123"/>
      <c r="X63" s="96"/>
      <c r="Y63" s="97"/>
      <c r="Z63" s="86"/>
      <c r="AA63" s="124"/>
      <c r="AB63" s="92"/>
      <c r="AC63" s="125"/>
      <c r="AD63" s="125"/>
      <c r="AE63" s="90"/>
      <c r="AF63" s="90"/>
      <c r="AG63" s="98"/>
      <c r="AH63" s="86"/>
      <c r="AI63" s="86"/>
      <c r="AJ63" s="86"/>
    </row>
    <row r="64" ht="10.5" customHeight="1">
      <c r="A64" s="86"/>
      <c r="B64" s="86"/>
      <c r="C64" s="86"/>
      <c r="D64" s="87"/>
      <c r="E64" s="87"/>
      <c r="F64" s="88"/>
      <c r="G64" s="88"/>
      <c r="H64" s="129"/>
      <c r="I64" s="90"/>
      <c r="J64" s="130"/>
      <c r="K64" s="121"/>
      <c r="L64" s="121"/>
      <c r="M64" s="90"/>
      <c r="N64" s="92"/>
      <c r="O64" s="92"/>
      <c r="P64" s="130"/>
      <c r="Q64" s="121"/>
      <c r="R64" s="121"/>
      <c r="S64" s="90"/>
      <c r="T64" s="92"/>
      <c r="U64" s="92"/>
      <c r="V64" s="123"/>
      <c r="W64" s="123"/>
      <c r="X64" s="96"/>
      <c r="Y64" s="97"/>
      <c r="Z64" s="86"/>
      <c r="AA64" s="124"/>
      <c r="AB64" s="92"/>
      <c r="AC64" s="125"/>
      <c r="AD64" s="125"/>
      <c r="AE64" s="90"/>
      <c r="AF64" s="90"/>
      <c r="AG64" s="98"/>
      <c r="AH64" s="86"/>
      <c r="AI64" s="86"/>
      <c r="AJ64" s="86"/>
    </row>
    <row r="65" ht="10.5" customHeight="1">
      <c r="A65" s="86"/>
      <c r="B65" s="86"/>
      <c r="C65" s="86"/>
      <c r="D65" s="87"/>
      <c r="E65" s="87"/>
      <c r="F65" s="88"/>
      <c r="G65" s="88"/>
      <c r="H65" s="129"/>
      <c r="I65" s="90"/>
      <c r="J65" s="130"/>
      <c r="K65" s="121"/>
      <c r="L65" s="121"/>
      <c r="M65" s="90"/>
      <c r="N65" s="92"/>
      <c r="O65" s="92"/>
      <c r="P65" s="130"/>
      <c r="Q65" s="121"/>
      <c r="R65" s="121"/>
      <c r="S65" s="90"/>
      <c r="T65" s="92"/>
      <c r="U65" s="92"/>
      <c r="V65" s="123"/>
      <c r="W65" s="123"/>
      <c r="X65" s="96"/>
      <c r="Y65" s="97"/>
      <c r="Z65" s="86"/>
      <c r="AA65" s="124"/>
      <c r="AB65" s="92"/>
      <c r="AC65" s="125"/>
      <c r="AD65" s="125"/>
      <c r="AE65" s="90"/>
      <c r="AF65" s="90"/>
      <c r="AG65" s="98"/>
      <c r="AH65" s="86"/>
      <c r="AI65" s="86"/>
      <c r="AJ65" s="86"/>
    </row>
    <row r="66" ht="10.5" customHeight="1">
      <c r="A66" s="86"/>
      <c r="B66" s="86"/>
      <c r="C66" s="86"/>
      <c r="D66" s="87"/>
      <c r="E66" s="87"/>
      <c r="F66" s="88"/>
      <c r="G66" s="88"/>
      <c r="H66" s="129"/>
      <c r="I66" s="90"/>
      <c r="J66" s="130"/>
      <c r="K66" s="121"/>
      <c r="L66" s="121"/>
      <c r="M66" s="90"/>
      <c r="N66" s="92"/>
      <c r="O66" s="92"/>
      <c r="P66" s="130"/>
      <c r="Q66" s="121"/>
      <c r="R66" s="121"/>
      <c r="S66" s="90"/>
      <c r="T66" s="92"/>
      <c r="U66" s="92"/>
      <c r="V66" s="123"/>
      <c r="W66" s="123"/>
      <c r="X66" s="96"/>
      <c r="Y66" s="97"/>
      <c r="Z66" s="86"/>
      <c r="AA66" s="124"/>
      <c r="AB66" s="92"/>
      <c r="AC66" s="125"/>
      <c r="AD66" s="125"/>
      <c r="AE66" s="90"/>
      <c r="AF66" s="90"/>
      <c r="AG66" s="98"/>
      <c r="AH66" s="86"/>
      <c r="AI66" s="86"/>
      <c r="AJ66" s="86"/>
    </row>
    <row r="67" ht="10.5" customHeight="1">
      <c r="A67" s="86"/>
      <c r="B67" s="86"/>
      <c r="C67" s="86"/>
      <c r="D67" s="87"/>
      <c r="E67" s="87"/>
      <c r="F67" s="88"/>
      <c r="G67" s="88"/>
      <c r="H67" s="129"/>
      <c r="I67" s="90"/>
      <c r="J67" s="130"/>
      <c r="K67" s="121"/>
      <c r="L67" s="121"/>
      <c r="M67" s="90"/>
      <c r="N67" s="92"/>
      <c r="O67" s="92"/>
      <c r="P67" s="130"/>
      <c r="Q67" s="121"/>
      <c r="R67" s="121"/>
      <c r="S67" s="90"/>
      <c r="T67" s="92"/>
      <c r="U67" s="92"/>
      <c r="V67" s="123"/>
      <c r="W67" s="123"/>
      <c r="X67" s="96"/>
      <c r="Y67" s="97"/>
      <c r="Z67" s="86"/>
      <c r="AA67" s="124"/>
      <c r="AB67" s="92"/>
      <c r="AC67" s="125"/>
      <c r="AD67" s="125"/>
      <c r="AE67" s="90"/>
      <c r="AF67" s="90"/>
      <c r="AG67" s="98"/>
      <c r="AH67" s="86"/>
      <c r="AI67" s="86"/>
      <c r="AJ67" s="86"/>
    </row>
    <row r="68" ht="10.5" customHeight="1">
      <c r="A68" s="86"/>
      <c r="B68" s="86"/>
      <c r="C68" s="86"/>
      <c r="D68" s="87"/>
      <c r="E68" s="87"/>
      <c r="F68" s="88"/>
      <c r="G68" s="88"/>
      <c r="H68" s="89"/>
      <c r="I68" s="90"/>
      <c r="J68" s="130"/>
      <c r="K68" s="121"/>
      <c r="L68" s="121"/>
      <c r="M68" s="90"/>
      <c r="N68" s="92"/>
      <c r="O68" s="92"/>
      <c r="P68" s="130"/>
      <c r="Q68" s="121"/>
      <c r="R68" s="121"/>
      <c r="S68" s="90"/>
      <c r="T68" s="92"/>
      <c r="U68" s="92"/>
      <c r="V68" s="123"/>
      <c r="W68" s="123"/>
      <c r="X68" s="96"/>
      <c r="Y68" s="97"/>
      <c r="Z68" s="86"/>
      <c r="AA68" s="124"/>
      <c r="AB68" s="92"/>
      <c r="AC68" s="125"/>
      <c r="AD68" s="125"/>
      <c r="AE68" s="90"/>
      <c r="AF68" s="90"/>
      <c r="AG68" s="98"/>
      <c r="AH68" s="86"/>
      <c r="AI68" s="86"/>
      <c r="AJ68" s="86"/>
    </row>
    <row r="69" ht="10.5" customHeight="1">
      <c r="A69" s="86"/>
      <c r="B69" s="86"/>
      <c r="C69" s="86"/>
      <c r="D69" s="87"/>
      <c r="E69" s="87"/>
      <c r="F69" s="88"/>
      <c r="G69" s="88"/>
      <c r="H69" s="89"/>
      <c r="I69" s="90"/>
      <c r="J69" s="130"/>
      <c r="K69" s="121"/>
      <c r="L69" s="121"/>
      <c r="M69" s="90"/>
      <c r="N69" s="92"/>
      <c r="O69" s="92"/>
      <c r="P69" s="130"/>
      <c r="Q69" s="121"/>
      <c r="R69" s="121"/>
      <c r="S69" s="90"/>
      <c r="T69" s="92"/>
      <c r="U69" s="92"/>
      <c r="V69" s="123"/>
      <c r="W69" s="123"/>
      <c r="X69" s="96"/>
      <c r="Y69" s="97"/>
      <c r="Z69" s="86"/>
      <c r="AA69" s="124"/>
      <c r="AB69" s="92"/>
      <c r="AC69" s="125"/>
      <c r="AD69" s="125"/>
      <c r="AE69" s="90"/>
      <c r="AF69" s="90"/>
      <c r="AG69" s="98"/>
      <c r="AH69" s="86"/>
      <c r="AI69" s="86"/>
      <c r="AJ69" s="86"/>
    </row>
    <row r="70" ht="10.5" customHeight="1">
      <c r="A70" s="86"/>
      <c r="B70" s="86"/>
      <c r="C70" s="86"/>
      <c r="D70" s="87"/>
      <c r="E70" s="87"/>
      <c r="F70" s="88"/>
      <c r="G70" s="88"/>
      <c r="H70" s="89"/>
      <c r="I70" s="90"/>
      <c r="J70" s="130"/>
      <c r="K70" s="121"/>
      <c r="L70" s="121"/>
      <c r="M70" s="90"/>
      <c r="N70" s="92"/>
      <c r="O70" s="92"/>
      <c r="P70" s="130"/>
      <c r="Q70" s="121"/>
      <c r="R70" s="121"/>
      <c r="S70" s="90"/>
      <c r="T70" s="92"/>
      <c r="U70" s="92"/>
      <c r="V70" s="123"/>
      <c r="W70" s="123"/>
      <c r="X70" s="96"/>
      <c r="Y70" s="97"/>
      <c r="Z70" s="86"/>
      <c r="AA70" s="124"/>
      <c r="AB70" s="92"/>
      <c r="AC70" s="125"/>
      <c r="AD70" s="125"/>
      <c r="AE70" s="90"/>
      <c r="AF70" s="90"/>
      <c r="AG70" s="98"/>
      <c r="AH70" s="86"/>
      <c r="AI70" s="86"/>
      <c r="AJ70" s="86"/>
    </row>
    <row r="71" ht="10.5" customHeight="1">
      <c r="A71" s="86"/>
      <c r="B71" s="86"/>
      <c r="C71" s="86"/>
      <c r="D71" s="87"/>
      <c r="E71" s="87"/>
      <c r="F71" s="88"/>
      <c r="G71" s="88"/>
      <c r="H71" s="89"/>
      <c r="I71" s="90"/>
      <c r="J71" s="130"/>
      <c r="K71" s="121"/>
      <c r="L71" s="121"/>
      <c r="M71" s="90"/>
      <c r="N71" s="92"/>
      <c r="O71" s="92"/>
      <c r="P71" s="130"/>
      <c r="Q71" s="121"/>
      <c r="R71" s="121"/>
      <c r="S71" s="90"/>
      <c r="T71" s="92"/>
      <c r="U71" s="92"/>
      <c r="V71" s="123"/>
      <c r="W71" s="123"/>
      <c r="X71" s="96"/>
      <c r="Y71" s="97"/>
      <c r="Z71" s="86"/>
      <c r="AA71" s="124"/>
      <c r="AB71" s="92"/>
      <c r="AC71" s="125"/>
      <c r="AD71" s="125"/>
      <c r="AE71" s="90"/>
      <c r="AF71" s="90"/>
      <c r="AG71" s="98"/>
      <c r="AH71" s="86"/>
      <c r="AI71" s="86"/>
      <c r="AJ71" s="86"/>
    </row>
    <row r="72" ht="10.5" customHeight="1">
      <c r="A72" s="86"/>
      <c r="B72" s="86"/>
      <c r="C72" s="86"/>
      <c r="D72" s="87"/>
      <c r="E72" s="87"/>
      <c r="F72" s="88"/>
      <c r="G72" s="88"/>
      <c r="H72" s="89"/>
      <c r="I72" s="90"/>
      <c r="J72" s="130"/>
      <c r="K72" s="121"/>
      <c r="L72" s="121"/>
      <c r="M72" s="90"/>
      <c r="N72" s="92"/>
      <c r="O72" s="92"/>
      <c r="P72" s="130"/>
      <c r="Q72" s="121"/>
      <c r="R72" s="121"/>
      <c r="S72" s="90"/>
      <c r="T72" s="92"/>
      <c r="U72" s="92"/>
      <c r="V72" s="123"/>
      <c r="W72" s="123"/>
      <c r="X72" s="96"/>
      <c r="Y72" s="97"/>
      <c r="Z72" s="86"/>
      <c r="AA72" s="124"/>
      <c r="AB72" s="92"/>
      <c r="AC72" s="125"/>
      <c r="AD72" s="125"/>
      <c r="AE72" s="90"/>
      <c r="AF72" s="90"/>
      <c r="AG72" s="98"/>
      <c r="AH72" s="86"/>
      <c r="AI72" s="86"/>
      <c r="AJ72" s="86"/>
    </row>
    <row r="73" ht="10.5" customHeight="1">
      <c r="A73" s="86"/>
      <c r="B73" s="86"/>
      <c r="C73" s="86"/>
      <c r="D73" s="87"/>
      <c r="E73" s="87"/>
      <c r="F73" s="88"/>
      <c r="G73" s="88"/>
      <c r="H73" s="89"/>
      <c r="I73" s="90"/>
      <c r="J73" s="130"/>
      <c r="K73" s="121"/>
      <c r="L73" s="121"/>
      <c r="M73" s="90"/>
      <c r="N73" s="92"/>
      <c r="O73" s="92"/>
      <c r="P73" s="130"/>
      <c r="Q73" s="121"/>
      <c r="R73" s="121"/>
      <c r="S73" s="90"/>
      <c r="T73" s="92"/>
      <c r="U73" s="92"/>
      <c r="V73" s="123"/>
      <c r="W73" s="123"/>
      <c r="X73" s="96"/>
      <c r="Y73" s="97"/>
      <c r="Z73" s="86"/>
      <c r="AA73" s="124"/>
      <c r="AB73" s="92"/>
      <c r="AC73" s="125"/>
      <c r="AD73" s="125"/>
      <c r="AE73" s="90"/>
      <c r="AF73" s="90"/>
      <c r="AG73" s="98"/>
      <c r="AH73" s="86"/>
      <c r="AI73" s="86"/>
      <c r="AJ73" s="86"/>
    </row>
    <row r="74" ht="10.5" customHeight="1">
      <c r="A74" s="86"/>
      <c r="B74" s="86"/>
      <c r="C74" s="86"/>
      <c r="D74" s="87"/>
      <c r="E74" s="87"/>
      <c r="F74" s="88"/>
      <c r="G74" s="88"/>
      <c r="H74" s="89"/>
      <c r="I74" s="90"/>
      <c r="J74" s="130"/>
      <c r="K74" s="121"/>
      <c r="L74" s="121"/>
      <c r="M74" s="90"/>
      <c r="N74" s="92"/>
      <c r="O74" s="92"/>
      <c r="P74" s="130"/>
      <c r="Q74" s="121"/>
      <c r="R74" s="121"/>
      <c r="S74" s="90"/>
      <c r="T74" s="92"/>
      <c r="U74" s="92"/>
      <c r="V74" s="123"/>
      <c r="W74" s="123"/>
      <c r="X74" s="96"/>
      <c r="Y74" s="97"/>
      <c r="Z74" s="86"/>
      <c r="AA74" s="124"/>
      <c r="AB74" s="92"/>
      <c r="AC74" s="125"/>
      <c r="AD74" s="125"/>
      <c r="AE74" s="90"/>
      <c r="AF74" s="90"/>
      <c r="AG74" s="98"/>
      <c r="AH74" s="86"/>
      <c r="AI74" s="86"/>
      <c r="AJ74" s="86"/>
    </row>
    <row r="75" ht="10.5" customHeight="1">
      <c r="A75" s="86"/>
      <c r="B75" s="86"/>
      <c r="C75" s="86"/>
      <c r="D75" s="87"/>
      <c r="E75" s="87"/>
      <c r="F75" s="88"/>
      <c r="G75" s="88"/>
      <c r="H75" s="89"/>
      <c r="I75" s="90"/>
      <c r="J75" s="130"/>
      <c r="K75" s="121"/>
      <c r="L75" s="121"/>
      <c r="M75" s="90"/>
      <c r="N75" s="92"/>
      <c r="O75" s="92"/>
      <c r="P75" s="130"/>
      <c r="Q75" s="121"/>
      <c r="R75" s="121"/>
      <c r="S75" s="90"/>
      <c r="T75" s="92"/>
      <c r="U75" s="92"/>
      <c r="V75" s="123"/>
      <c r="W75" s="123"/>
      <c r="X75" s="96"/>
      <c r="Y75" s="97"/>
      <c r="Z75" s="86"/>
      <c r="AA75" s="124"/>
      <c r="AB75" s="92"/>
      <c r="AC75" s="125"/>
      <c r="AD75" s="125"/>
      <c r="AE75" s="90"/>
      <c r="AF75" s="90"/>
      <c r="AG75" s="98"/>
      <c r="AH75" s="86"/>
      <c r="AI75" s="86"/>
      <c r="AJ75" s="86"/>
    </row>
    <row r="76" ht="10.5" customHeight="1">
      <c r="A76" s="86"/>
      <c r="B76" s="86"/>
      <c r="C76" s="86"/>
      <c r="D76" s="87"/>
      <c r="E76" s="87"/>
      <c r="F76" s="88"/>
      <c r="G76" s="88"/>
      <c r="H76" s="89"/>
      <c r="I76" s="90"/>
      <c r="J76" s="130"/>
      <c r="K76" s="121"/>
      <c r="L76" s="121"/>
      <c r="M76" s="90"/>
      <c r="N76" s="92"/>
      <c r="O76" s="92"/>
      <c r="P76" s="130"/>
      <c r="Q76" s="121"/>
      <c r="R76" s="121"/>
      <c r="S76" s="90"/>
      <c r="T76" s="92"/>
      <c r="U76" s="92"/>
      <c r="V76" s="123"/>
      <c r="W76" s="123"/>
      <c r="X76" s="96"/>
      <c r="Y76" s="97"/>
      <c r="Z76" s="86"/>
      <c r="AA76" s="124"/>
      <c r="AB76" s="92"/>
      <c r="AC76" s="125"/>
      <c r="AD76" s="125"/>
      <c r="AE76" s="90"/>
      <c r="AF76" s="90"/>
      <c r="AG76" s="98"/>
      <c r="AH76" s="86"/>
      <c r="AI76" s="86"/>
      <c r="AJ76" s="86"/>
    </row>
    <row r="77" ht="10.5" customHeight="1">
      <c r="A77" s="86"/>
      <c r="B77" s="86"/>
      <c r="C77" s="86"/>
      <c r="D77" s="87"/>
      <c r="E77" s="87"/>
      <c r="F77" s="88"/>
      <c r="G77" s="88"/>
      <c r="H77" s="89"/>
      <c r="I77" s="90"/>
      <c r="J77" s="130"/>
      <c r="K77" s="121"/>
      <c r="L77" s="121"/>
      <c r="M77" s="90"/>
      <c r="N77" s="92"/>
      <c r="O77" s="92"/>
      <c r="P77" s="130"/>
      <c r="Q77" s="121"/>
      <c r="R77" s="121"/>
      <c r="S77" s="90"/>
      <c r="T77" s="92"/>
      <c r="U77" s="92"/>
      <c r="V77" s="123"/>
      <c r="W77" s="123"/>
      <c r="X77" s="96"/>
      <c r="Y77" s="97"/>
      <c r="Z77" s="86"/>
      <c r="AA77" s="124"/>
      <c r="AB77" s="92"/>
      <c r="AC77" s="125"/>
      <c r="AD77" s="125"/>
      <c r="AE77" s="90"/>
      <c r="AF77" s="90"/>
      <c r="AG77" s="98"/>
      <c r="AH77" s="86"/>
      <c r="AI77" s="86"/>
      <c r="AJ77" s="86"/>
    </row>
    <row r="78" ht="10.5" customHeight="1">
      <c r="A78" s="86"/>
      <c r="B78" s="86"/>
      <c r="C78" s="86"/>
      <c r="D78" s="87"/>
      <c r="E78" s="87"/>
      <c r="F78" s="88"/>
      <c r="G78" s="88"/>
      <c r="H78" s="89"/>
      <c r="I78" s="90"/>
      <c r="J78" s="130"/>
      <c r="K78" s="121"/>
      <c r="L78" s="121"/>
      <c r="M78" s="90"/>
      <c r="N78" s="92"/>
      <c r="O78" s="92"/>
      <c r="P78" s="130"/>
      <c r="Q78" s="121"/>
      <c r="R78" s="121"/>
      <c r="S78" s="90"/>
      <c r="T78" s="92"/>
      <c r="U78" s="92"/>
      <c r="V78" s="123"/>
      <c r="W78" s="123"/>
      <c r="X78" s="96"/>
      <c r="Y78" s="97"/>
      <c r="Z78" s="86"/>
      <c r="AA78" s="124"/>
      <c r="AB78" s="92"/>
      <c r="AC78" s="125"/>
      <c r="AD78" s="125"/>
      <c r="AE78" s="90"/>
      <c r="AF78" s="90"/>
      <c r="AG78" s="98"/>
      <c r="AH78" s="86"/>
      <c r="AI78" s="86"/>
      <c r="AJ78" s="86"/>
    </row>
    <row r="79" ht="10.5" customHeight="1">
      <c r="A79" s="86"/>
      <c r="B79" s="86"/>
      <c r="C79" s="86"/>
      <c r="D79" s="87"/>
      <c r="E79" s="87"/>
      <c r="F79" s="88"/>
      <c r="G79" s="88"/>
      <c r="H79" s="89"/>
      <c r="I79" s="90"/>
      <c r="J79" s="130"/>
      <c r="K79" s="121"/>
      <c r="L79" s="121"/>
      <c r="M79" s="90"/>
      <c r="N79" s="92"/>
      <c r="O79" s="92"/>
      <c r="P79" s="130"/>
      <c r="Q79" s="121"/>
      <c r="R79" s="121"/>
      <c r="S79" s="90"/>
      <c r="T79" s="92"/>
      <c r="U79" s="92"/>
      <c r="V79" s="123"/>
      <c r="W79" s="123"/>
      <c r="X79" s="96"/>
      <c r="Y79" s="97"/>
      <c r="Z79" s="86"/>
      <c r="AA79" s="124"/>
      <c r="AB79" s="92"/>
      <c r="AC79" s="125"/>
      <c r="AD79" s="125"/>
      <c r="AE79" s="90"/>
      <c r="AF79" s="90"/>
      <c r="AG79" s="98"/>
      <c r="AH79" s="86"/>
      <c r="AI79" s="86"/>
      <c r="AJ79" s="86"/>
    </row>
    <row r="80" ht="10.5" customHeight="1">
      <c r="A80" s="86"/>
      <c r="B80" s="86"/>
      <c r="C80" s="86"/>
      <c r="D80" s="87"/>
      <c r="E80" s="87"/>
      <c r="F80" s="88"/>
      <c r="G80" s="88"/>
      <c r="H80" s="89"/>
      <c r="I80" s="90"/>
      <c r="J80" s="130"/>
      <c r="K80" s="121"/>
      <c r="L80" s="121"/>
      <c r="M80" s="90"/>
      <c r="N80" s="92"/>
      <c r="O80" s="92"/>
      <c r="P80" s="130"/>
      <c r="Q80" s="121"/>
      <c r="R80" s="121"/>
      <c r="S80" s="90"/>
      <c r="T80" s="92"/>
      <c r="U80" s="92"/>
      <c r="V80" s="123"/>
      <c r="W80" s="123"/>
      <c r="X80" s="96"/>
      <c r="Y80" s="97"/>
      <c r="Z80" s="86"/>
      <c r="AA80" s="124"/>
      <c r="AB80" s="92"/>
      <c r="AC80" s="125"/>
      <c r="AD80" s="125"/>
      <c r="AE80" s="90"/>
      <c r="AF80" s="90"/>
      <c r="AG80" s="98"/>
      <c r="AH80" s="86"/>
      <c r="AI80" s="86"/>
      <c r="AJ80" s="86"/>
    </row>
    <row r="81" ht="10.5" customHeight="1">
      <c r="A81" s="86"/>
      <c r="B81" s="86"/>
      <c r="C81" s="86"/>
      <c r="D81" s="87"/>
      <c r="E81" s="87"/>
      <c r="F81" s="88"/>
      <c r="G81" s="88"/>
      <c r="H81" s="89"/>
      <c r="I81" s="90"/>
      <c r="J81" s="130"/>
      <c r="K81" s="121"/>
      <c r="L81" s="121"/>
      <c r="M81" s="90"/>
      <c r="N81" s="92"/>
      <c r="O81" s="92"/>
      <c r="P81" s="130"/>
      <c r="Q81" s="121"/>
      <c r="R81" s="121"/>
      <c r="S81" s="90"/>
      <c r="T81" s="92"/>
      <c r="U81" s="92"/>
      <c r="V81" s="123"/>
      <c r="W81" s="123"/>
      <c r="X81" s="96"/>
      <c r="Y81" s="97"/>
      <c r="Z81" s="86"/>
      <c r="AA81" s="124"/>
      <c r="AB81" s="92"/>
      <c r="AC81" s="125"/>
      <c r="AD81" s="125"/>
      <c r="AE81" s="90"/>
      <c r="AF81" s="90"/>
      <c r="AG81" s="98"/>
      <c r="AH81" s="86"/>
      <c r="AI81" s="86"/>
      <c r="AJ81" s="86"/>
    </row>
    <row r="82" ht="10.5" customHeight="1">
      <c r="A82" s="86"/>
      <c r="B82" s="86"/>
      <c r="C82" s="86"/>
      <c r="D82" s="87"/>
      <c r="E82" s="87"/>
      <c r="F82" s="88"/>
      <c r="G82" s="88"/>
      <c r="H82" s="89"/>
      <c r="I82" s="90"/>
      <c r="J82" s="130"/>
      <c r="K82" s="121"/>
      <c r="L82" s="121"/>
      <c r="M82" s="90"/>
      <c r="N82" s="92"/>
      <c r="O82" s="92"/>
      <c r="P82" s="130"/>
      <c r="Q82" s="121"/>
      <c r="R82" s="121"/>
      <c r="S82" s="90"/>
      <c r="T82" s="92"/>
      <c r="U82" s="92"/>
      <c r="V82" s="123"/>
      <c r="W82" s="123"/>
      <c r="X82" s="96"/>
      <c r="Y82" s="97"/>
      <c r="Z82" s="86"/>
      <c r="AA82" s="124"/>
      <c r="AB82" s="92"/>
      <c r="AC82" s="125"/>
      <c r="AD82" s="125"/>
      <c r="AE82" s="90"/>
      <c r="AF82" s="90"/>
      <c r="AG82" s="98"/>
      <c r="AH82" s="86"/>
      <c r="AI82" s="86"/>
      <c r="AJ82" s="86"/>
    </row>
    <row r="83" ht="10.5" customHeight="1">
      <c r="A83" s="86"/>
      <c r="B83" s="86"/>
      <c r="C83" s="86"/>
      <c r="D83" s="87"/>
      <c r="E83" s="87"/>
      <c r="F83" s="88"/>
      <c r="G83" s="88"/>
      <c r="H83" s="89"/>
      <c r="I83" s="90"/>
      <c r="J83" s="130"/>
      <c r="K83" s="121"/>
      <c r="L83" s="121"/>
      <c r="M83" s="90"/>
      <c r="N83" s="92"/>
      <c r="O83" s="92"/>
      <c r="P83" s="130"/>
      <c r="Q83" s="121"/>
      <c r="R83" s="121"/>
      <c r="S83" s="90"/>
      <c r="T83" s="92"/>
      <c r="U83" s="92"/>
      <c r="V83" s="123"/>
      <c r="W83" s="123"/>
      <c r="X83" s="96"/>
      <c r="Y83" s="97"/>
      <c r="Z83" s="86"/>
      <c r="AA83" s="124"/>
      <c r="AB83" s="92"/>
      <c r="AC83" s="125"/>
      <c r="AD83" s="125"/>
      <c r="AE83" s="90"/>
      <c r="AF83" s="90"/>
      <c r="AG83" s="98"/>
      <c r="AH83" s="86"/>
      <c r="AI83" s="86"/>
      <c r="AJ83" s="86"/>
    </row>
    <row r="84" ht="10.5" customHeight="1">
      <c r="A84" s="86"/>
      <c r="B84" s="86"/>
      <c r="C84" s="86"/>
      <c r="D84" s="87"/>
      <c r="E84" s="87"/>
      <c r="F84" s="88"/>
      <c r="G84" s="88"/>
      <c r="H84" s="89"/>
      <c r="I84" s="90"/>
      <c r="J84" s="130"/>
      <c r="K84" s="121"/>
      <c r="L84" s="121"/>
      <c r="M84" s="90"/>
      <c r="N84" s="92"/>
      <c r="O84" s="92"/>
      <c r="P84" s="130"/>
      <c r="Q84" s="121"/>
      <c r="R84" s="121"/>
      <c r="S84" s="90"/>
      <c r="T84" s="92"/>
      <c r="U84" s="92"/>
      <c r="V84" s="123"/>
      <c r="W84" s="123"/>
      <c r="X84" s="96"/>
      <c r="Y84" s="97"/>
      <c r="Z84" s="86"/>
      <c r="AA84" s="124"/>
      <c r="AB84" s="92"/>
      <c r="AC84" s="125"/>
      <c r="AD84" s="125"/>
      <c r="AE84" s="90"/>
      <c r="AF84" s="90"/>
      <c r="AG84" s="98"/>
      <c r="AH84" s="86"/>
      <c r="AI84" s="86"/>
      <c r="AJ84" s="86"/>
    </row>
    <row r="85" ht="10.5" customHeight="1">
      <c r="A85" s="86"/>
      <c r="B85" s="86"/>
      <c r="C85" s="86"/>
      <c r="D85" s="87"/>
      <c r="E85" s="87"/>
      <c r="F85" s="88"/>
      <c r="G85" s="88"/>
      <c r="H85" s="89"/>
      <c r="I85" s="90"/>
      <c r="J85" s="130"/>
      <c r="K85" s="121"/>
      <c r="L85" s="121"/>
      <c r="M85" s="90"/>
      <c r="N85" s="92"/>
      <c r="O85" s="92"/>
      <c r="P85" s="130"/>
      <c r="Q85" s="121"/>
      <c r="R85" s="121"/>
      <c r="S85" s="90"/>
      <c r="T85" s="92"/>
      <c r="U85" s="92"/>
      <c r="V85" s="123"/>
      <c r="W85" s="123"/>
      <c r="X85" s="96"/>
      <c r="Y85" s="97"/>
      <c r="Z85" s="86"/>
      <c r="AA85" s="124"/>
      <c r="AB85" s="92"/>
      <c r="AC85" s="125"/>
      <c r="AD85" s="125"/>
      <c r="AE85" s="90"/>
      <c r="AF85" s="90"/>
      <c r="AG85" s="98"/>
      <c r="AH85" s="86"/>
      <c r="AI85" s="86"/>
      <c r="AJ85" s="86"/>
    </row>
    <row r="86" ht="10.5" customHeight="1">
      <c r="A86" s="86"/>
      <c r="B86" s="86"/>
      <c r="C86" s="86"/>
      <c r="D86" s="87"/>
      <c r="E86" s="87"/>
      <c r="F86" s="88"/>
      <c r="G86" s="88"/>
      <c r="H86" s="89"/>
      <c r="I86" s="90"/>
      <c r="J86" s="130"/>
      <c r="K86" s="121"/>
      <c r="L86" s="121"/>
      <c r="M86" s="90"/>
      <c r="N86" s="92"/>
      <c r="O86" s="92"/>
      <c r="P86" s="130"/>
      <c r="Q86" s="121"/>
      <c r="R86" s="121"/>
      <c r="S86" s="90"/>
      <c r="T86" s="92"/>
      <c r="U86" s="92"/>
      <c r="V86" s="123"/>
      <c r="W86" s="123"/>
      <c r="X86" s="96"/>
      <c r="Y86" s="97"/>
      <c r="Z86" s="86"/>
      <c r="AA86" s="124"/>
      <c r="AB86" s="92"/>
      <c r="AC86" s="125"/>
      <c r="AD86" s="125"/>
      <c r="AE86" s="90"/>
      <c r="AF86" s="90"/>
      <c r="AG86" s="98"/>
      <c r="AH86" s="86"/>
      <c r="AI86" s="86"/>
      <c r="AJ86" s="86"/>
    </row>
    <row r="87" ht="10.5" customHeight="1">
      <c r="A87" s="86"/>
      <c r="B87" s="86"/>
      <c r="C87" s="86"/>
      <c r="D87" s="87"/>
      <c r="E87" s="87"/>
      <c r="F87" s="88"/>
      <c r="G87" s="88"/>
      <c r="H87" s="89"/>
      <c r="I87" s="90"/>
      <c r="J87" s="130"/>
      <c r="K87" s="121"/>
      <c r="L87" s="121"/>
      <c r="M87" s="90"/>
      <c r="N87" s="92"/>
      <c r="O87" s="92"/>
      <c r="P87" s="130"/>
      <c r="Q87" s="121"/>
      <c r="R87" s="121"/>
      <c r="S87" s="90"/>
      <c r="T87" s="92"/>
      <c r="U87" s="92"/>
      <c r="V87" s="123"/>
      <c r="W87" s="123"/>
      <c r="X87" s="96"/>
      <c r="Y87" s="97"/>
      <c r="Z87" s="86"/>
      <c r="AA87" s="124"/>
      <c r="AB87" s="92"/>
      <c r="AC87" s="125"/>
      <c r="AD87" s="125"/>
      <c r="AE87" s="90"/>
      <c r="AF87" s="90"/>
      <c r="AG87" s="98"/>
      <c r="AH87" s="86"/>
      <c r="AI87" s="86"/>
      <c r="AJ87" s="86"/>
    </row>
    <row r="88" ht="10.5" customHeight="1">
      <c r="A88" s="86"/>
      <c r="B88" s="86"/>
      <c r="C88" s="86"/>
      <c r="D88" s="87"/>
      <c r="E88" s="87"/>
      <c r="F88" s="88"/>
      <c r="G88" s="88"/>
      <c r="H88" s="89"/>
      <c r="I88" s="90"/>
      <c r="J88" s="130"/>
      <c r="K88" s="121"/>
      <c r="L88" s="121"/>
      <c r="M88" s="90"/>
      <c r="N88" s="92"/>
      <c r="O88" s="92"/>
      <c r="P88" s="130"/>
      <c r="Q88" s="121"/>
      <c r="R88" s="121"/>
      <c r="S88" s="90"/>
      <c r="T88" s="92"/>
      <c r="U88" s="92"/>
      <c r="V88" s="123"/>
      <c r="W88" s="123"/>
      <c r="X88" s="96"/>
      <c r="Y88" s="97"/>
      <c r="Z88" s="86"/>
      <c r="AA88" s="124"/>
      <c r="AB88" s="92"/>
      <c r="AC88" s="125"/>
      <c r="AD88" s="125"/>
      <c r="AE88" s="90"/>
      <c r="AF88" s="90"/>
      <c r="AG88" s="98"/>
      <c r="AH88" s="86"/>
      <c r="AI88" s="86"/>
      <c r="AJ88" s="86"/>
    </row>
    <row r="89" ht="10.5" customHeight="1">
      <c r="A89" s="86"/>
      <c r="B89" s="86"/>
      <c r="C89" s="86"/>
      <c r="D89" s="87"/>
      <c r="E89" s="87"/>
      <c r="F89" s="88"/>
      <c r="G89" s="88"/>
      <c r="H89" s="89"/>
      <c r="I89" s="90"/>
      <c r="J89" s="130"/>
      <c r="K89" s="121"/>
      <c r="L89" s="121"/>
      <c r="M89" s="90"/>
      <c r="N89" s="92"/>
      <c r="O89" s="92"/>
      <c r="P89" s="130"/>
      <c r="Q89" s="121"/>
      <c r="R89" s="121"/>
      <c r="S89" s="90"/>
      <c r="T89" s="92"/>
      <c r="U89" s="92"/>
      <c r="V89" s="123"/>
      <c r="W89" s="123"/>
      <c r="X89" s="96"/>
      <c r="Y89" s="97"/>
      <c r="Z89" s="86"/>
      <c r="AA89" s="124"/>
      <c r="AB89" s="92"/>
      <c r="AC89" s="125"/>
      <c r="AD89" s="125"/>
      <c r="AE89" s="90"/>
      <c r="AF89" s="90"/>
      <c r="AG89" s="98"/>
      <c r="AH89" s="86"/>
      <c r="AI89" s="86"/>
      <c r="AJ89" s="86"/>
    </row>
    <row r="90" ht="10.5" customHeight="1">
      <c r="A90" s="86"/>
      <c r="B90" s="86"/>
      <c r="C90" s="86"/>
      <c r="D90" s="87"/>
      <c r="E90" s="87"/>
      <c r="F90" s="88"/>
      <c r="G90" s="88"/>
      <c r="H90" s="89"/>
      <c r="I90" s="90"/>
      <c r="J90" s="130"/>
      <c r="K90" s="121"/>
      <c r="L90" s="121"/>
      <c r="M90" s="90"/>
      <c r="N90" s="92"/>
      <c r="O90" s="92"/>
      <c r="P90" s="130"/>
      <c r="Q90" s="121"/>
      <c r="R90" s="121"/>
      <c r="S90" s="90"/>
      <c r="T90" s="92"/>
      <c r="U90" s="92"/>
      <c r="V90" s="123"/>
      <c r="W90" s="123"/>
      <c r="X90" s="96"/>
      <c r="Y90" s="97"/>
      <c r="Z90" s="86"/>
      <c r="AA90" s="124"/>
      <c r="AB90" s="92"/>
      <c r="AC90" s="125"/>
      <c r="AD90" s="125"/>
      <c r="AE90" s="90"/>
      <c r="AF90" s="90"/>
      <c r="AG90" s="98"/>
      <c r="AH90" s="86"/>
      <c r="AI90" s="86"/>
      <c r="AJ90" s="86"/>
    </row>
    <row r="91" ht="10.5" customHeight="1">
      <c r="A91" s="86"/>
      <c r="B91" s="86"/>
      <c r="C91" s="86"/>
      <c r="D91" s="87"/>
      <c r="E91" s="87"/>
      <c r="F91" s="88"/>
      <c r="G91" s="88"/>
      <c r="H91" s="89"/>
      <c r="I91" s="90"/>
      <c r="J91" s="130"/>
      <c r="K91" s="121"/>
      <c r="L91" s="121"/>
      <c r="M91" s="90"/>
      <c r="N91" s="92"/>
      <c r="O91" s="92"/>
      <c r="P91" s="130"/>
      <c r="Q91" s="121"/>
      <c r="R91" s="121"/>
      <c r="S91" s="90"/>
      <c r="T91" s="92"/>
      <c r="U91" s="92"/>
      <c r="V91" s="123"/>
      <c r="W91" s="123"/>
      <c r="X91" s="96"/>
      <c r="Y91" s="97"/>
      <c r="Z91" s="86"/>
      <c r="AA91" s="124"/>
      <c r="AB91" s="92"/>
      <c r="AC91" s="125"/>
      <c r="AD91" s="125"/>
      <c r="AE91" s="90"/>
      <c r="AF91" s="90"/>
      <c r="AG91" s="98"/>
      <c r="AH91" s="86"/>
      <c r="AI91" s="86"/>
      <c r="AJ91" s="86"/>
    </row>
    <row r="92" ht="10.5" customHeight="1">
      <c r="A92" s="86"/>
      <c r="B92" s="86"/>
      <c r="C92" s="86"/>
      <c r="D92" s="87"/>
      <c r="E92" s="87"/>
      <c r="F92" s="88"/>
      <c r="G92" s="88"/>
      <c r="H92" s="89"/>
      <c r="I92" s="90"/>
      <c r="J92" s="130"/>
      <c r="K92" s="121"/>
      <c r="L92" s="121"/>
      <c r="M92" s="90"/>
      <c r="N92" s="92"/>
      <c r="O92" s="92"/>
      <c r="P92" s="130"/>
      <c r="Q92" s="121"/>
      <c r="R92" s="121"/>
      <c r="S92" s="90"/>
      <c r="T92" s="92"/>
      <c r="U92" s="92"/>
      <c r="V92" s="123"/>
      <c r="W92" s="123"/>
      <c r="X92" s="96"/>
      <c r="Y92" s="97"/>
      <c r="Z92" s="86"/>
      <c r="AA92" s="124"/>
      <c r="AB92" s="92"/>
      <c r="AC92" s="125"/>
      <c r="AD92" s="125"/>
      <c r="AE92" s="90"/>
      <c r="AF92" s="90"/>
      <c r="AG92" s="98"/>
      <c r="AH92" s="86"/>
      <c r="AI92" s="86"/>
      <c r="AJ92" s="86"/>
    </row>
    <row r="93" ht="10.5" customHeight="1">
      <c r="A93" s="86"/>
      <c r="B93" s="86"/>
      <c r="C93" s="86"/>
      <c r="D93" s="87"/>
      <c r="E93" s="87"/>
      <c r="F93" s="88"/>
      <c r="G93" s="88"/>
      <c r="H93" s="89"/>
      <c r="I93" s="90"/>
      <c r="J93" s="130"/>
      <c r="K93" s="121"/>
      <c r="L93" s="121"/>
      <c r="M93" s="90"/>
      <c r="N93" s="92"/>
      <c r="O93" s="92"/>
      <c r="P93" s="130"/>
      <c r="Q93" s="121"/>
      <c r="R93" s="121"/>
      <c r="S93" s="90"/>
      <c r="T93" s="92"/>
      <c r="U93" s="92"/>
      <c r="V93" s="123"/>
      <c r="W93" s="123"/>
      <c r="X93" s="96"/>
      <c r="Y93" s="97"/>
      <c r="Z93" s="86"/>
      <c r="AA93" s="124"/>
      <c r="AB93" s="92"/>
      <c r="AC93" s="125"/>
      <c r="AD93" s="125"/>
      <c r="AE93" s="90"/>
      <c r="AF93" s="90"/>
      <c r="AG93" s="98"/>
      <c r="AH93" s="86"/>
      <c r="AI93" s="86"/>
      <c r="AJ93" s="86"/>
    </row>
    <row r="94" ht="19.5" customHeight="1">
      <c r="A94" s="86" t="s">
        <v>2103</v>
      </c>
      <c r="B94" s="86" t="s">
        <v>2104</v>
      </c>
      <c r="C94" s="86"/>
      <c r="D94" s="87" t="s">
        <v>2105</v>
      </c>
      <c r="E94" s="87" t="s">
        <v>2106</v>
      </c>
      <c r="F94" s="88">
        <v>41759.0</v>
      </c>
      <c r="G94" s="88">
        <v>43585.0</v>
      </c>
      <c r="H94" s="129" t="s">
        <v>1964</v>
      </c>
      <c r="I94" s="90">
        <f t="shared" ref="I94:I98" si="6">J94+M94+P94</f>
        <v>4500</v>
      </c>
      <c r="J94" s="120">
        <v>1500.0</v>
      </c>
      <c r="K94" s="121"/>
      <c r="L94" s="122"/>
      <c r="M94" s="90">
        <v>1500.0</v>
      </c>
      <c r="N94" s="92">
        <v>42124.0</v>
      </c>
      <c r="O94" s="92" t="s">
        <v>1981</v>
      </c>
      <c r="P94" s="120">
        <v>1500.0</v>
      </c>
      <c r="Q94" s="121">
        <v>42308.0</v>
      </c>
      <c r="R94" s="126" t="s">
        <v>1981</v>
      </c>
      <c r="S94" s="90"/>
      <c r="T94" s="92"/>
      <c r="U94" s="92"/>
      <c r="V94" s="123">
        <v>0.1</v>
      </c>
      <c r="W94" s="123">
        <v>0.06</v>
      </c>
      <c r="X94" s="96" t="s">
        <v>1965</v>
      </c>
      <c r="Y94" s="97"/>
      <c r="Z94" s="86"/>
      <c r="AA94" s="124"/>
      <c r="AB94" s="92"/>
      <c r="AC94" s="125"/>
      <c r="AD94" s="125"/>
      <c r="AE94" s="90"/>
      <c r="AF94" s="90"/>
      <c r="AG94" s="98"/>
      <c r="AH94" s="86"/>
      <c r="AI94" s="86"/>
      <c r="AJ94" s="86"/>
    </row>
    <row r="95" ht="19.5" customHeight="1">
      <c r="A95" s="86" t="s">
        <v>1971</v>
      </c>
      <c r="B95" s="86" t="s">
        <v>2107</v>
      </c>
      <c r="C95" s="86"/>
      <c r="D95" s="87" t="s">
        <v>2108</v>
      </c>
      <c r="E95" s="87" t="s">
        <v>2109</v>
      </c>
      <c r="F95" s="88">
        <v>41759.0</v>
      </c>
      <c r="G95" s="88">
        <v>43585.0</v>
      </c>
      <c r="H95" s="129" t="s">
        <v>1964</v>
      </c>
      <c r="I95" s="90">
        <f t="shared" si="6"/>
        <v>8750.01</v>
      </c>
      <c r="J95" s="120">
        <v>2916.67</v>
      </c>
      <c r="K95" s="121"/>
      <c r="L95" s="122"/>
      <c r="M95" s="90">
        <v>2916.67</v>
      </c>
      <c r="N95" s="92">
        <v>42124.0</v>
      </c>
      <c r="O95" s="92" t="s">
        <v>1981</v>
      </c>
      <c r="P95" s="120">
        <v>2916.67</v>
      </c>
      <c r="Q95" s="121">
        <v>42308.0</v>
      </c>
      <c r="R95" s="126" t="s">
        <v>1981</v>
      </c>
      <c r="S95" s="90"/>
      <c r="T95" s="92"/>
      <c r="U95" s="92"/>
      <c r="V95" s="123">
        <v>0.12</v>
      </c>
      <c r="W95" s="123">
        <v>0.12</v>
      </c>
      <c r="X95" s="96" t="s">
        <v>1965</v>
      </c>
      <c r="Y95" s="97">
        <v>3.0</v>
      </c>
      <c r="Z95" s="86"/>
      <c r="AA95" s="124"/>
      <c r="AB95" s="92"/>
      <c r="AC95" s="125"/>
      <c r="AD95" s="125"/>
      <c r="AE95" s="90"/>
      <c r="AF95" s="90"/>
      <c r="AG95" s="98"/>
      <c r="AH95" s="86"/>
      <c r="AI95" s="86"/>
      <c r="AJ95" s="86"/>
    </row>
    <row r="96" ht="19.5" customHeight="1">
      <c r="A96" s="86" t="s">
        <v>2103</v>
      </c>
      <c r="B96" s="86" t="s">
        <v>2110</v>
      </c>
      <c r="C96" s="86"/>
      <c r="D96" s="87" t="s">
        <v>2108</v>
      </c>
      <c r="E96" s="87" t="s">
        <v>2106</v>
      </c>
      <c r="F96" s="88">
        <v>41759.0</v>
      </c>
      <c r="G96" s="88">
        <v>43585.0</v>
      </c>
      <c r="H96" s="129" t="s">
        <v>1964</v>
      </c>
      <c r="I96" s="90">
        <f t="shared" si="6"/>
        <v>3750</v>
      </c>
      <c r="J96" s="120">
        <v>1250.0</v>
      </c>
      <c r="K96" s="121"/>
      <c r="L96" s="122"/>
      <c r="M96" s="90">
        <v>1250.0</v>
      </c>
      <c r="N96" s="92">
        <v>42124.0</v>
      </c>
      <c r="O96" s="92" t="s">
        <v>1981</v>
      </c>
      <c r="P96" s="120">
        <v>1250.0</v>
      </c>
      <c r="Q96" s="121">
        <v>42308.0</v>
      </c>
      <c r="R96" s="126" t="s">
        <v>1981</v>
      </c>
      <c r="S96" s="90"/>
      <c r="T96" s="92"/>
      <c r="U96" s="92"/>
      <c r="V96" s="123">
        <v>0.1</v>
      </c>
      <c r="W96" s="123">
        <v>0.06</v>
      </c>
      <c r="X96" s="96" t="s">
        <v>1965</v>
      </c>
      <c r="Y96" s="97"/>
      <c r="Z96" s="86"/>
      <c r="AA96" s="124"/>
      <c r="AB96" s="92"/>
      <c r="AC96" s="125"/>
      <c r="AD96" s="125"/>
      <c r="AE96" s="90"/>
      <c r="AF96" s="90"/>
      <c r="AG96" s="98"/>
      <c r="AH96" s="86"/>
      <c r="AI96" s="86"/>
      <c r="AJ96" s="86"/>
    </row>
    <row r="97" ht="19.5" customHeight="1">
      <c r="A97" s="86" t="s">
        <v>375</v>
      </c>
      <c r="B97" s="86" t="s">
        <v>2111</v>
      </c>
      <c r="C97" s="86"/>
      <c r="D97" s="87" t="s">
        <v>2112</v>
      </c>
      <c r="E97" s="87" t="s">
        <v>1999</v>
      </c>
      <c r="F97" s="88">
        <v>42125.0</v>
      </c>
      <c r="G97" s="88">
        <v>43220.0</v>
      </c>
      <c r="H97" s="129" t="s">
        <v>1964</v>
      </c>
      <c r="I97" s="90">
        <f t="shared" si="6"/>
        <v>7000</v>
      </c>
      <c r="J97" s="120">
        <v>3000.0</v>
      </c>
      <c r="K97" s="121"/>
      <c r="L97" s="122">
        <v>42174.0</v>
      </c>
      <c r="M97" s="90">
        <v>2000.0</v>
      </c>
      <c r="N97" s="92">
        <v>42491.0</v>
      </c>
      <c r="O97" s="92">
        <v>42551.0</v>
      </c>
      <c r="P97" s="120">
        <v>2000.0</v>
      </c>
      <c r="Q97" s="121">
        <v>42856.0</v>
      </c>
      <c r="R97" s="121" t="s">
        <v>1981</v>
      </c>
      <c r="S97" s="90"/>
      <c r="T97" s="92"/>
      <c r="U97" s="92"/>
      <c r="V97" s="123">
        <v>0.1</v>
      </c>
      <c r="W97" s="123">
        <v>0.1</v>
      </c>
      <c r="X97" s="96" t="s">
        <v>1965</v>
      </c>
      <c r="Y97" s="97">
        <v>3.0</v>
      </c>
      <c r="Z97" s="86"/>
      <c r="AA97" s="124"/>
      <c r="AB97" s="92"/>
      <c r="AC97" s="125"/>
      <c r="AD97" s="125"/>
      <c r="AE97" s="90"/>
      <c r="AF97" s="90"/>
      <c r="AG97" s="98"/>
      <c r="AH97" s="86" t="s">
        <v>2000</v>
      </c>
      <c r="AI97" s="86"/>
      <c r="AJ97" s="86"/>
    </row>
    <row r="98" ht="19.5" customHeight="1">
      <c r="A98" s="86" t="s">
        <v>2017</v>
      </c>
      <c r="B98" s="86" t="s">
        <v>2113</v>
      </c>
      <c r="C98" s="86"/>
      <c r="D98" s="87" t="s">
        <v>2114</v>
      </c>
      <c r="E98" s="87" t="s">
        <v>2020</v>
      </c>
      <c r="F98" s="88">
        <v>41791.0</v>
      </c>
      <c r="G98" s="88">
        <v>42887.0</v>
      </c>
      <c r="H98" s="129" t="s">
        <v>1964</v>
      </c>
      <c r="I98" s="90">
        <f t="shared" si="6"/>
        <v>20000</v>
      </c>
      <c r="J98" s="120">
        <v>10000.0</v>
      </c>
      <c r="K98" s="121">
        <v>41907.0</v>
      </c>
      <c r="L98" s="122">
        <v>41907.0</v>
      </c>
      <c r="M98" s="90">
        <v>10000.0</v>
      </c>
      <c r="N98" s="92">
        <v>42094.0</v>
      </c>
      <c r="O98" s="92">
        <v>42073.0</v>
      </c>
      <c r="P98" s="120"/>
      <c r="Q98" s="121"/>
      <c r="R98" s="121"/>
      <c r="S98" s="90"/>
      <c r="T98" s="92"/>
      <c r="U98" s="92"/>
      <c r="V98" s="123">
        <v>0.11</v>
      </c>
      <c r="W98" s="123">
        <v>0.11</v>
      </c>
      <c r="X98" s="96" t="s">
        <v>1969</v>
      </c>
      <c r="Y98" s="97">
        <v>4.0</v>
      </c>
      <c r="Z98" s="86"/>
      <c r="AA98" s="124"/>
      <c r="AB98" s="92"/>
      <c r="AC98" s="125"/>
      <c r="AD98" s="125"/>
      <c r="AE98" s="90"/>
      <c r="AF98" s="90"/>
      <c r="AG98" s="98"/>
      <c r="AH98" s="86" t="s">
        <v>2021</v>
      </c>
      <c r="AI98" s="86"/>
      <c r="AJ98" s="86"/>
    </row>
    <row r="99" ht="19.5" customHeight="1">
      <c r="A99" s="86" t="s">
        <v>2115</v>
      </c>
      <c r="B99" s="86" t="s">
        <v>2116</v>
      </c>
      <c r="C99" s="86"/>
      <c r="D99" s="87" t="s">
        <v>2117</v>
      </c>
      <c r="E99" s="87" t="s">
        <v>2118</v>
      </c>
      <c r="F99" s="88">
        <v>41517.0</v>
      </c>
      <c r="G99" s="132">
        <v>42613.0</v>
      </c>
      <c r="H99" s="129" t="s">
        <v>1964</v>
      </c>
      <c r="I99" s="90">
        <v>4400.0</v>
      </c>
      <c r="J99" s="120">
        <v>4400.0</v>
      </c>
      <c r="K99" s="121"/>
      <c r="L99" s="122"/>
      <c r="M99" s="90"/>
      <c r="N99" s="92"/>
      <c r="O99" s="92"/>
      <c r="P99" s="120"/>
      <c r="Q99" s="121"/>
      <c r="R99" s="121"/>
      <c r="S99" s="90"/>
      <c r="T99" s="92"/>
      <c r="U99" s="92"/>
      <c r="V99" s="123">
        <v>0.11</v>
      </c>
      <c r="W99" s="123">
        <v>0.11</v>
      </c>
      <c r="X99" s="96" t="s">
        <v>1969</v>
      </c>
      <c r="Y99" s="97">
        <v>4.0</v>
      </c>
      <c r="Z99" s="86"/>
      <c r="AA99" s="124"/>
      <c r="AB99" s="92"/>
      <c r="AC99" s="125"/>
      <c r="AD99" s="125"/>
      <c r="AE99" s="90"/>
      <c r="AF99" s="90"/>
      <c r="AG99" s="98"/>
      <c r="AH99" s="86"/>
      <c r="AI99" s="86"/>
      <c r="AJ99" s="86"/>
    </row>
    <row r="100" ht="19.5" customHeight="1">
      <c r="A100" s="86" t="s">
        <v>2017</v>
      </c>
      <c r="B100" s="86" t="s">
        <v>2119</v>
      </c>
      <c r="C100" s="86"/>
      <c r="D100" s="87" t="s">
        <v>2117</v>
      </c>
      <c r="E100" s="87" t="s">
        <v>2020</v>
      </c>
      <c r="F100" s="88">
        <v>41517.0</v>
      </c>
      <c r="G100" s="88">
        <v>42613.0</v>
      </c>
      <c r="H100" s="129" t="s">
        <v>1964</v>
      </c>
      <c r="I100" s="90">
        <f t="shared" ref="I100:I101" si="7">J100+M100+P100</f>
        <v>20000</v>
      </c>
      <c r="J100" s="120">
        <v>10000.0</v>
      </c>
      <c r="K100" s="121"/>
      <c r="L100" s="122"/>
      <c r="M100" s="90">
        <v>10000.0</v>
      </c>
      <c r="N100" s="92">
        <v>41729.0</v>
      </c>
      <c r="O100" s="92">
        <v>41731.0</v>
      </c>
      <c r="P100" s="120"/>
      <c r="Q100" s="121"/>
      <c r="R100" s="121"/>
      <c r="S100" s="90"/>
      <c r="T100" s="92"/>
      <c r="U100" s="92"/>
      <c r="V100" s="123">
        <v>0.11</v>
      </c>
      <c r="W100" s="123">
        <v>0.11</v>
      </c>
      <c r="X100" s="96" t="s">
        <v>1969</v>
      </c>
      <c r="Y100" s="97">
        <v>4.0</v>
      </c>
      <c r="Z100" s="86"/>
      <c r="AA100" s="124"/>
      <c r="AB100" s="92"/>
      <c r="AC100" s="125"/>
      <c r="AD100" s="125"/>
      <c r="AE100" s="90"/>
      <c r="AF100" s="90"/>
      <c r="AG100" s="98"/>
      <c r="AH100" s="86" t="s">
        <v>2021</v>
      </c>
      <c r="AI100" s="86"/>
      <c r="AJ100" s="86"/>
    </row>
    <row r="101" ht="19.5" customHeight="1">
      <c r="A101" s="86" t="s">
        <v>2120</v>
      </c>
      <c r="B101" s="86" t="s">
        <v>2121</v>
      </c>
      <c r="C101" s="86"/>
      <c r="D101" s="87" t="s">
        <v>2122</v>
      </c>
      <c r="E101" s="87" t="s">
        <v>1999</v>
      </c>
      <c r="F101" s="88">
        <v>42401.0</v>
      </c>
      <c r="G101" s="88">
        <v>43496.0</v>
      </c>
      <c r="H101" s="129" t="s">
        <v>1964</v>
      </c>
      <c r="I101" s="90">
        <f t="shared" si="7"/>
        <v>30000</v>
      </c>
      <c r="J101" s="120">
        <v>15000.0</v>
      </c>
      <c r="K101" s="121"/>
      <c r="L101" s="122">
        <v>42440.0</v>
      </c>
      <c r="M101" s="90">
        <v>15000.0</v>
      </c>
      <c r="N101" s="92">
        <v>42795.0</v>
      </c>
      <c r="O101" s="92">
        <v>42801.0</v>
      </c>
      <c r="P101" s="120"/>
      <c r="Q101" s="121"/>
      <c r="R101" s="121"/>
      <c r="S101" s="90"/>
      <c r="T101" s="92"/>
      <c r="U101" s="92"/>
      <c r="V101" s="123"/>
      <c r="W101" s="123"/>
      <c r="X101" s="96"/>
      <c r="Y101" s="97"/>
      <c r="Z101" s="86"/>
      <c r="AA101" s="124"/>
      <c r="AB101" s="92"/>
      <c r="AC101" s="125"/>
      <c r="AD101" s="125"/>
      <c r="AE101" s="90"/>
      <c r="AF101" s="90"/>
      <c r="AG101" s="98"/>
      <c r="AH101" s="86"/>
      <c r="AI101" s="86"/>
      <c r="AJ101" s="86"/>
    </row>
    <row r="102" ht="19.5" customHeight="1">
      <c r="A102" s="86" t="s">
        <v>1971</v>
      </c>
      <c r="B102" s="86" t="s">
        <v>2123</v>
      </c>
      <c r="C102" s="86"/>
      <c r="D102" s="87" t="s">
        <v>372</v>
      </c>
      <c r="E102" s="87" t="s">
        <v>1963</v>
      </c>
      <c r="F102" s="88">
        <v>42675.0</v>
      </c>
      <c r="G102" s="131">
        <v>43404.0</v>
      </c>
      <c r="H102" s="129" t="s">
        <v>1964</v>
      </c>
      <c r="I102" s="90">
        <v>100000.0</v>
      </c>
      <c r="J102" s="120">
        <v>33333.33</v>
      </c>
      <c r="K102" s="121"/>
      <c r="L102" s="122"/>
      <c r="M102" s="90">
        <v>33333.33</v>
      </c>
      <c r="N102" s="92">
        <v>42675.0</v>
      </c>
      <c r="O102" s="92">
        <v>42752.0</v>
      </c>
      <c r="P102" s="120">
        <v>33333.33</v>
      </c>
      <c r="Q102" s="121">
        <v>42826.0</v>
      </c>
      <c r="R102" s="126">
        <v>42821.0</v>
      </c>
      <c r="S102" s="90"/>
      <c r="T102" s="92"/>
      <c r="U102" s="92"/>
      <c r="V102" s="123">
        <v>0.12</v>
      </c>
      <c r="W102" s="123">
        <v>0.12</v>
      </c>
      <c r="X102" s="96" t="s">
        <v>1965</v>
      </c>
      <c r="Y102" s="97">
        <v>5.0</v>
      </c>
      <c r="Z102" s="86"/>
      <c r="AA102" s="124"/>
      <c r="AB102" s="92"/>
      <c r="AC102" s="125"/>
      <c r="AD102" s="125"/>
      <c r="AE102" s="90"/>
      <c r="AF102" s="90"/>
      <c r="AG102" s="98"/>
      <c r="AH102" s="86" t="s">
        <v>1973</v>
      </c>
      <c r="AI102" s="86"/>
      <c r="AJ102" s="86"/>
    </row>
    <row r="103" ht="19.5" customHeight="1">
      <c r="A103" s="86" t="s">
        <v>1971</v>
      </c>
      <c r="B103" s="86" t="s">
        <v>2124</v>
      </c>
      <c r="C103" s="86"/>
      <c r="D103" s="87" t="s">
        <v>2125</v>
      </c>
      <c r="E103" s="87" t="s">
        <v>1963</v>
      </c>
      <c r="F103" s="88">
        <v>42675.0</v>
      </c>
      <c r="G103" s="131">
        <v>43404.0</v>
      </c>
      <c r="H103" s="129"/>
      <c r="I103" s="90"/>
      <c r="J103" s="120"/>
      <c r="K103" s="121"/>
      <c r="L103" s="122"/>
      <c r="M103" s="90"/>
      <c r="N103" s="92"/>
      <c r="O103" s="92"/>
      <c r="P103" s="120"/>
      <c r="Q103" s="121"/>
      <c r="R103" s="126"/>
      <c r="S103" s="90"/>
      <c r="T103" s="92"/>
      <c r="U103" s="92"/>
      <c r="V103" s="123">
        <v>0.12</v>
      </c>
      <c r="W103" s="123">
        <v>0.12</v>
      </c>
      <c r="X103" s="96" t="s">
        <v>1965</v>
      </c>
      <c r="Y103" s="97">
        <v>12.0</v>
      </c>
      <c r="Z103" s="86"/>
      <c r="AA103" s="124"/>
      <c r="AB103" s="92"/>
      <c r="AC103" s="125"/>
      <c r="AD103" s="125"/>
      <c r="AE103" s="90"/>
      <c r="AF103" s="90"/>
      <c r="AG103" s="98"/>
      <c r="AH103" s="86" t="s">
        <v>1973</v>
      </c>
      <c r="AI103" s="86"/>
      <c r="AJ103" s="86"/>
    </row>
    <row r="104" ht="19.5" customHeight="1">
      <c r="A104" s="86" t="s">
        <v>2126</v>
      </c>
      <c r="B104" s="86" t="s">
        <v>2127</v>
      </c>
      <c r="C104" s="86"/>
      <c r="D104" s="87" t="s">
        <v>2073</v>
      </c>
      <c r="E104" s="87" t="s">
        <v>2128</v>
      </c>
      <c r="F104" s="88">
        <v>42604.0</v>
      </c>
      <c r="G104" s="131">
        <v>43560.0</v>
      </c>
      <c r="H104" s="129" t="s">
        <v>1964</v>
      </c>
      <c r="I104" s="90">
        <f t="shared" ref="I104:I106" si="8">J104+M104+P104</f>
        <v>24000</v>
      </c>
      <c r="J104" s="120">
        <v>9000.0</v>
      </c>
      <c r="K104" s="121"/>
      <c r="L104" s="122" t="s">
        <v>1981</v>
      </c>
      <c r="M104" s="90">
        <v>9000.0</v>
      </c>
      <c r="N104" s="92">
        <v>42830.0</v>
      </c>
      <c r="O104" s="92" t="s">
        <v>1981</v>
      </c>
      <c r="P104" s="120">
        <v>6000.0</v>
      </c>
      <c r="Q104" s="121">
        <v>43195.0</v>
      </c>
      <c r="R104" s="121" t="s">
        <v>1981</v>
      </c>
      <c r="S104" s="90"/>
      <c r="T104" s="92"/>
      <c r="U104" s="92"/>
      <c r="V104" s="123">
        <v>0.12</v>
      </c>
      <c r="W104" s="123">
        <v>0.12</v>
      </c>
      <c r="X104" s="96" t="s">
        <v>1965</v>
      </c>
      <c r="Y104" s="97">
        <v>3.0</v>
      </c>
      <c r="Z104" s="86"/>
      <c r="AA104" s="124"/>
      <c r="AB104" s="92"/>
      <c r="AC104" s="125"/>
      <c r="AD104" s="125"/>
      <c r="AE104" s="90"/>
      <c r="AF104" s="90"/>
      <c r="AG104" s="98"/>
      <c r="AH104" s="86" t="s">
        <v>2129</v>
      </c>
      <c r="AI104" s="86"/>
      <c r="AJ104" s="86"/>
    </row>
    <row r="105" ht="19.5" customHeight="1">
      <c r="A105" s="86" t="s">
        <v>2130</v>
      </c>
      <c r="B105" s="86" t="s">
        <v>2131</v>
      </c>
      <c r="C105" s="86"/>
      <c r="D105" s="87" t="s">
        <v>2073</v>
      </c>
      <c r="E105" s="87" t="s">
        <v>2132</v>
      </c>
      <c r="F105" s="88">
        <v>42604.0</v>
      </c>
      <c r="G105" s="131">
        <v>43560.0</v>
      </c>
      <c r="H105" s="129" t="s">
        <v>1964</v>
      </c>
      <c r="I105" s="90">
        <f t="shared" si="8"/>
        <v>12000</v>
      </c>
      <c r="J105" s="120">
        <v>4500.0</v>
      </c>
      <c r="K105" s="121"/>
      <c r="L105" s="122" t="s">
        <v>1981</v>
      </c>
      <c r="M105" s="90">
        <v>4500.0</v>
      </c>
      <c r="N105" s="92">
        <v>42830.0</v>
      </c>
      <c r="O105" s="92" t="s">
        <v>1981</v>
      </c>
      <c r="P105" s="120">
        <v>3000.0</v>
      </c>
      <c r="Q105" s="121">
        <v>43195.0</v>
      </c>
      <c r="R105" s="121" t="s">
        <v>1981</v>
      </c>
      <c r="S105" s="90"/>
      <c r="T105" s="92"/>
      <c r="U105" s="92"/>
      <c r="V105" s="123">
        <v>0.12</v>
      </c>
      <c r="W105" s="123">
        <v>0.12</v>
      </c>
      <c r="X105" s="96" t="s">
        <v>1965</v>
      </c>
      <c r="Y105" s="97">
        <v>3.0</v>
      </c>
      <c r="Z105" s="86"/>
      <c r="AA105" s="124"/>
      <c r="AB105" s="92"/>
      <c r="AC105" s="125"/>
      <c r="AD105" s="125"/>
      <c r="AE105" s="90"/>
      <c r="AF105" s="90"/>
      <c r="AG105" s="98"/>
      <c r="AH105" s="86" t="s">
        <v>2075</v>
      </c>
      <c r="AI105" s="86"/>
      <c r="AJ105" s="86"/>
    </row>
    <row r="106" ht="19.5" customHeight="1">
      <c r="A106" s="86" t="s">
        <v>2133</v>
      </c>
      <c r="B106" s="86" t="s">
        <v>2134</v>
      </c>
      <c r="C106" s="86"/>
      <c r="D106" s="87" t="s">
        <v>2073</v>
      </c>
      <c r="E106" s="87" t="s">
        <v>2135</v>
      </c>
      <c r="F106" s="88">
        <v>42604.0</v>
      </c>
      <c r="G106" s="131">
        <v>43560.0</v>
      </c>
      <c r="H106" s="129" t="s">
        <v>1964</v>
      </c>
      <c r="I106" s="90">
        <f t="shared" si="8"/>
        <v>4000</v>
      </c>
      <c r="J106" s="120">
        <v>1500.0</v>
      </c>
      <c r="K106" s="121"/>
      <c r="L106" s="122" t="s">
        <v>1981</v>
      </c>
      <c r="M106" s="90">
        <v>1500.0</v>
      </c>
      <c r="N106" s="92">
        <v>42830.0</v>
      </c>
      <c r="O106" s="92" t="s">
        <v>1981</v>
      </c>
      <c r="P106" s="120">
        <v>1000.0</v>
      </c>
      <c r="Q106" s="121">
        <v>43195.0</v>
      </c>
      <c r="R106" s="121" t="s">
        <v>1981</v>
      </c>
      <c r="S106" s="90"/>
      <c r="T106" s="92"/>
      <c r="U106" s="92"/>
      <c r="V106" s="123">
        <v>0.12</v>
      </c>
      <c r="W106" s="123">
        <v>0.12</v>
      </c>
      <c r="X106" s="96" t="s">
        <v>1965</v>
      </c>
      <c r="Y106" s="97">
        <v>3.0</v>
      </c>
      <c r="Z106" s="86"/>
      <c r="AA106" s="124"/>
      <c r="AB106" s="92"/>
      <c r="AC106" s="125"/>
      <c r="AD106" s="125"/>
      <c r="AE106" s="90"/>
      <c r="AF106" s="90"/>
      <c r="AG106" s="98"/>
      <c r="AH106" s="86" t="s">
        <v>2075</v>
      </c>
      <c r="AI106" s="86"/>
      <c r="AJ106" s="86"/>
    </row>
    <row r="107" ht="19.5" customHeight="1">
      <c r="A107" s="86" t="s">
        <v>2126</v>
      </c>
      <c r="B107" s="86" t="s">
        <v>2127</v>
      </c>
      <c r="C107" s="86"/>
      <c r="D107" s="87" t="s">
        <v>2136</v>
      </c>
      <c r="E107" s="87" t="s">
        <v>2128</v>
      </c>
      <c r="F107" s="88">
        <v>42604.0</v>
      </c>
      <c r="G107" s="131">
        <v>43560.0</v>
      </c>
      <c r="H107" s="129" t="s">
        <v>1964</v>
      </c>
      <c r="I107" s="90">
        <v>6000.0</v>
      </c>
      <c r="J107" s="120">
        <v>9000.0</v>
      </c>
      <c r="K107" s="121">
        <v>43068.0</v>
      </c>
      <c r="L107" s="122">
        <v>43075.0</v>
      </c>
      <c r="M107" s="90"/>
      <c r="N107" s="92"/>
      <c r="O107" s="92"/>
      <c r="P107" s="120"/>
      <c r="Q107" s="121"/>
      <c r="R107" s="121"/>
      <c r="S107" s="90"/>
      <c r="T107" s="92"/>
      <c r="U107" s="92"/>
      <c r="V107" s="123">
        <v>0.12</v>
      </c>
      <c r="W107" s="123">
        <v>0.12</v>
      </c>
      <c r="X107" s="96" t="s">
        <v>1965</v>
      </c>
      <c r="Y107" s="97">
        <v>3.0</v>
      </c>
      <c r="Z107" s="86"/>
      <c r="AA107" s="124"/>
      <c r="AB107" s="92"/>
      <c r="AC107" s="125"/>
      <c r="AD107" s="125"/>
      <c r="AE107" s="90"/>
      <c r="AF107" s="90"/>
      <c r="AG107" s="98"/>
      <c r="AH107" s="86" t="s">
        <v>2129</v>
      </c>
      <c r="AI107" s="86"/>
      <c r="AJ107" s="86"/>
    </row>
    <row r="108" ht="19.5" customHeight="1">
      <c r="A108" s="86" t="s">
        <v>2130</v>
      </c>
      <c r="B108" s="86" t="s">
        <v>2131</v>
      </c>
      <c r="C108" s="86"/>
      <c r="D108" s="87" t="s">
        <v>2136</v>
      </c>
      <c r="E108" s="87" t="s">
        <v>2132</v>
      </c>
      <c r="F108" s="88">
        <v>42604.0</v>
      </c>
      <c r="G108" s="131">
        <v>43560.0</v>
      </c>
      <c r="H108" s="129" t="s">
        <v>1964</v>
      </c>
      <c r="I108" s="90">
        <v>3000.0</v>
      </c>
      <c r="J108" s="120">
        <v>4500.0</v>
      </c>
      <c r="K108" s="121">
        <v>43068.0</v>
      </c>
      <c r="L108" s="122">
        <v>43075.0</v>
      </c>
      <c r="M108" s="90"/>
      <c r="N108" s="92"/>
      <c r="O108" s="92"/>
      <c r="P108" s="120"/>
      <c r="Q108" s="121"/>
      <c r="R108" s="121"/>
      <c r="S108" s="90"/>
      <c r="T108" s="92"/>
      <c r="U108" s="92"/>
      <c r="V108" s="123">
        <v>0.12</v>
      </c>
      <c r="W108" s="123">
        <v>0.12</v>
      </c>
      <c r="X108" s="96" t="s">
        <v>1965</v>
      </c>
      <c r="Y108" s="97">
        <v>3.0</v>
      </c>
      <c r="Z108" s="86"/>
      <c r="AA108" s="124"/>
      <c r="AB108" s="92"/>
      <c r="AC108" s="125"/>
      <c r="AD108" s="125"/>
      <c r="AE108" s="90"/>
      <c r="AF108" s="90"/>
      <c r="AG108" s="98"/>
      <c r="AH108" s="86" t="s">
        <v>2075</v>
      </c>
      <c r="AI108" s="86"/>
      <c r="AJ108" s="86"/>
    </row>
    <row r="109" ht="19.5" customHeight="1">
      <c r="A109" s="86" t="s">
        <v>2133</v>
      </c>
      <c r="B109" s="86" t="s">
        <v>2134</v>
      </c>
      <c r="C109" s="86"/>
      <c r="D109" s="87" t="s">
        <v>2136</v>
      </c>
      <c r="E109" s="87" t="s">
        <v>2135</v>
      </c>
      <c r="F109" s="88">
        <v>42604.0</v>
      </c>
      <c r="G109" s="131">
        <v>43560.0</v>
      </c>
      <c r="H109" s="129" t="s">
        <v>1964</v>
      </c>
      <c r="I109" s="90">
        <v>1000.0</v>
      </c>
      <c r="J109" s="120">
        <v>1500.0</v>
      </c>
      <c r="K109" s="121">
        <v>43068.0</v>
      </c>
      <c r="L109" s="122">
        <v>43075.0</v>
      </c>
      <c r="M109" s="90"/>
      <c r="N109" s="92"/>
      <c r="O109" s="92"/>
      <c r="P109" s="120"/>
      <c r="Q109" s="121"/>
      <c r="R109" s="121"/>
      <c r="S109" s="90"/>
      <c r="T109" s="92"/>
      <c r="U109" s="92"/>
      <c r="V109" s="123">
        <v>0.12</v>
      </c>
      <c r="W109" s="123">
        <v>0.12</v>
      </c>
      <c r="X109" s="96" t="s">
        <v>1965</v>
      </c>
      <c r="Y109" s="97">
        <v>3.0</v>
      </c>
      <c r="Z109" s="86"/>
      <c r="AA109" s="124"/>
      <c r="AB109" s="92"/>
      <c r="AC109" s="125"/>
      <c r="AD109" s="125"/>
      <c r="AE109" s="90"/>
      <c r="AF109" s="90"/>
      <c r="AG109" s="98"/>
      <c r="AH109" s="86" t="s">
        <v>2075</v>
      </c>
      <c r="AI109" s="86"/>
      <c r="AJ109" s="86"/>
    </row>
    <row r="110" ht="21.75" customHeight="1">
      <c r="A110" s="86" t="s">
        <v>2137</v>
      </c>
      <c r="B110" s="86" t="s">
        <v>2138</v>
      </c>
      <c r="C110" s="86"/>
      <c r="D110" s="87" t="s">
        <v>1039</v>
      </c>
      <c r="E110" s="87" t="s">
        <v>2139</v>
      </c>
      <c r="F110" s="88">
        <v>42795.0</v>
      </c>
      <c r="G110" s="131">
        <v>43524.0</v>
      </c>
      <c r="H110" s="129" t="s">
        <v>1964</v>
      </c>
      <c r="I110" s="90">
        <f>J110+M110+P110</f>
        <v>7500</v>
      </c>
      <c r="J110" s="120">
        <v>7500.0</v>
      </c>
      <c r="K110" s="121">
        <v>42795.0</v>
      </c>
      <c r="L110" s="122">
        <v>42921.0</v>
      </c>
      <c r="M110" s="90">
        <v>0.0</v>
      </c>
      <c r="N110" s="92"/>
      <c r="O110" s="92"/>
      <c r="P110" s="120"/>
      <c r="Q110" s="121"/>
      <c r="R110" s="121"/>
      <c r="S110" s="90"/>
      <c r="T110" s="92"/>
      <c r="U110" s="92"/>
      <c r="V110" s="123">
        <v>0.12</v>
      </c>
      <c r="W110" s="123">
        <v>0.12</v>
      </c>
      <c r="X110" s="96" t="s">
        <v>2140</v>
      </c>
      <c r="Y110" s="97"/>
      <c r="Z110" s="86"/>
      <c r="AA110" s="124"/>
      <c r="AB110" s="92"/>
      <c r="AC110" s="125"/>
      <c r="AD110" s="125"/>
      <c r="AE110" s="90"/>
      <c r="AF110" s="90"/>
      <c r="AG110" s="98"/>
      <c r="AH110" s="86" t="s">
        <v>2141</v>
      </c>
      <c r="AI110" s="86"/>
      <c r="AJ110" s="86"/>
    </row>
    <row r="111" ht="21.75" customHeight="1">
      <c r="A111" s="86" t="s">
        <v>1866</v>
      </c>
      <c r="B111" s="86" t="s">
        <v>2142</v>
      </c>
      <c r="C111" s="86"/>
      <c r="D111" s="87" t="s">
        <v>1039</v>
      </c>
      <c r="E111" s="87" t="s">
        <v>2143</v>
      </c>
      <c r="F111" s="88">
        <v>43069.0</v>
      </c>
      <c r="G111" s="88">
        <v>43677.0</v>
      </c>
      <c r="H111" s="129" t="s">
        <v>1964</v>
      </c>
      <c r="I111" s="90">
        <v>25000.0</v>
      </c>
      <c r="J111" s="120">
        <v>12500.0</v>
      </c>
      <c r="K111" s="121">
        <v>43069.0</v>
      </c>
      <c r="L111" s="122">
        <v>43098.0</v>
      </c>
      <c r="M111" s="90">
        <v>12500.0</v>
      </c>
      <c r="N111" s="92">
        <v>43100.0</v>
      </c>
      <c r="O111" s="92">
        <v>43330.0</v>
      </c>
      <c r="P111" s="120"/>
      <c r="Q111" s="121"/>
      <c r="R111" s="121"/>
      <c r="S111" s="90"/>
      <c r="T111" s="92"/>
      <c r="U111" s="92"/>
      <c r="V111" s="123">
        <v>0.12</v>
      </c>
      <c r="W111" s="123">
        <v>0.12</v>
      </c>
      <c r="X111" s="96" t="s">
        <v>1969</v>
      </c>
      <c r="Y111" s="97">
        <v>6.0</v>
      </c>
      <c r="Z111" s="86"/>
      <c r="AA111" s="124"/>
      <c r="AB111" s="92"/>
      <c r="AC111" s="125"/>
      <c r="AD111" s="125"/>
      <c r="AE111" s="90"/>
      <c r="AF111" s="90"/>
      <c r="AG111" s="98"/>
      <c r="AH111" s="86" t="s">
        <v>1992</v>
      </c>
      <c r="AI111" s="86"/>
      <c r="AJ111" s="86"/>
    </row>
    <row r="112" ht="21.75" customHeight="1">
      <c r="A112" s="86" t="s">
        <v>2144</v>
      </c>
      <c r="B112" s="86" t="s">
        <v>2145</v>
      </c>
      <c r="C112" s="86"/>
      <c r="D112" s="87" t="s">
        <v>1039</v>
      </c>
      <c r="E112" s="87" t="s">
        <v>2036</v>
      </c>
      <c r="F112" s="88">
        <v>42675.0</v>
      </c>
      <c r="G112" s="131">
        <v>43404.0</v>
      </c>
      <c r="H112" s="129"/>
      <c r="I112" s="90">
        <f>J112+M112+P112</f>
        <v>0</v>
      </c>
      <c r="J112" s="120">
        <v>0.0</v>
      </c>
      <c r="K112" s="121"/>
      <c r="L112" s="122"/>
      <c r="M112" s="90">
        <v>0.0</v>
      </c>
      <c r="N112" s="92"/>
      <c r="O112" s="92"/>
      <c r="P112" s="120"/>
      <c r="Q112" s="121"/>
      <c r="R112" s="121"/>
      <c r="S112" s="90"/>
      <c r="T112" s="92"/>
      <c r="U112" s="92"/>
      <c r="V112" s="123">
        <v>0.12</v>
      </c>
      <c r="W112" s="123">
        <v>0.12</v>
      </c>
      <c r="X112" s="96" t="s">
        <v>2140</v>
      </c>
      <c r="Y112" s="97"/>
      <c r="Z112" s="86"/>
      <c r="AA112" s="124"/>
      <c r="AB112" s="92"/>
      <c r="AC112" s="125"/>
      <c r="AD112" s="125"/>
      <c r="AE112" s="90"/>
      <c r="AF112" s="90"/>
      <c r="AG112" s="98"/>
      <c r="AH112" s="86"/>
      <c r="AI112" s="86"/>
      <c r="AJ112" s="86"/>
    </row>
    <row r="113" ht="10.5" customHeight="1">
      <c r="A113" s="86"/>
      <c r="B113" s="86"/>
      <c r="C113" s="86"/>
      <c r="D113" s="87"/>
      <c r="E113" s="87"/>
      <c r="F113" s="88"/>
      <c r="G113" s="88"/>
      <c r="H113" s="89"/>
      <c r="I113" s="90"/>
      <c r="J113" s="130"/>
      <c r="K113" s="121"/>
      <c r="L113" s="121"/>
      <c r="M113" s="90"/>
      <c r="N113" s="92"/>
      <c r="O113" s="92"/>
      <c r="P113" s="130"/>
      <c r="Q113" s="121"/>
      <c r="R113" s="121"/>
      <c r="S113" s="90"/>
      <c r="T113" s="92"/>
      <c r="U113" s="92"/>
      <c r="V113" s="123"/>
      <c r="W113" s="123"/>
      <c r="X113" s="96"/>
      <c r="Y113" s="97"/>
      <c r="Z113" s="86"/>
      <c r="AA113" s="34"/>
      <c r="AB113" s="92"/>
      <c r="AC113" s="138"/>
      <c r="AD113" s="90"/>
      <c r="AE113" s="86"/>
      <c r="AF113" s="86"/>
      <c r="AG113" s="98"/>
      <c r="AH113" s="86"/>
      <c r="AI113" s="86"/>
      <c r="AJ113" s="86"/>
    </row>
    <row r="114" ht="10.5" customHeight="1">
      <c r="A114" s="86"/>
      <c r="B114" s="86"/>
      <c r="C114" s="86"/>
      <c r="D114" s="87"/>
      <c r="E114" s="87"/>
      <c r="F114" s="88"/>
      <c r="G114" s="88"/>
      <c r="H114" s="89"/>
      <c r="I114" s="90"/>
      <c r="J114" s="130"/>
      <c r="K114" s="121"/>
      <c r="L114" s="121"/>
      <c r="M114" s="90"/>
      <c r="N114" s="92"/>
      <c r="O114" s="92"/>
      <c r="P114" s="130"/>
      <c r="Q114" s="121"/>
      <c r="R114" s="121"/>
      <c r="S114" s="90"/>
      <c r="T114" s="92"/>
      <c r="U114" s="92"/>
      <c r="V114" s="123"/>
      <c r="W114" s="123"/>
      <c r="X114" s="96"/>
      <c r="Y114" s="97"/>
      <c r="Z114" s="86"/>
      <c r="AA114" s="34"/>
      <c r="AB114" s="92"/>
      <c r="AC114" s="138"/>
      <c r="AD114" s="90"/>
      <c r="AE114" s="86"/>
      <c r="AF114" s="86"/>
      <c r="AG114" s="98"/>
      <c r="AH114" s="86"/>
      <c r="AI114" s="86"/>
      <c r="AJ114" s="86"/>
    </row>
    <row r="115" ht="10.5" customHeight="1">
      <c r="A115" s="86"/>
      <c r="B115" s="86"/>
      <c r="C115" s="86"/>
      <c r="D115" s="87"/>
      <c r="E115" s="87"/>
      <c r="F115" s="88"/>
      <c r="G115" s="88"/>
      <c r="H115" s="89"/>
      <c r="I115" s="90"/>
      <c r="J115" s="130"/>
      <c r="K115" s="121"/>
      <c r="L115" s="121"/>
      <c r="M115" s="90"/>
      <c r="N115" s="92"/>
      <c r="O115" s="92"/>
      <c r="P115" s="130"/>
      <c r="Q115" s="121"/>
      <c r="R115" s="121"/>
      <c r="S115" s="90"/>
      <c r="T115" s="92"/>
      <c r="U115" s="92"/>
      <c r="V115" s="123"/>
      <c r="W115" s="123"/>
      <c r="X115" s="96"/>
      <c r="Y115" s="97"/>
      <c r="Z115" s="86"/>
      <c r="AA115" s="34"/>
      <c r="AB115" s="92"/>
      <c r="AC115" s="138"/>
      <c r="AD115" s="90"/>
      <c r="AE115" s="86"/>
      <c r="AF115" s="86"/>
      <c r="AG115" s="98"/>
      <c r="AH115" s="86"/>
      <c r="AI115" s="86"/>
      <c r="AJ115" s="86"/>
    </row>
    <row r="116" ht="10.5" customHeight="1">
      <c r="A116" s="86"/>
      <c r="B116" s="86"/>
      <c r="C116" s="86"/>
      <c r="D116" s="87"/>
      <c r="E116" s="87"/>
      <c r="F116" s="88"/>
      <c r="G116" s="88"/>
      <c r="H116" s="89"/>
      <c r="I116" s="90"/>
      <c r="J116" s="130"/>
      <c r="K116" s="121"/>
      <c r="L116" s="121"/>
      <c r="M116" s="90"/>
      <c r="N116" s="92"/>
      <c r="O116" s="92"/>
      <c r="P116" s="130"/>
      <c r="Q116" s="121"/>
      <c r="R116" s="121"/>
      <c r="S116" s="90"/>
      <c r="T116" s="92"/>
      <c r="U116" s="92"/>
      <c r="V116" s="123"/>
      <c r="W116" s="123"/>
      <c r="X116" s="96"/>
      <c r="Y116" s="97"/>
      <c r="Z116" s="86"/>
      <c r="AA116" s="34"/>
      <c r="AB116" s="92"/>
      <c r="AC116" s="138"/>
      <c r="AD116" s="90"/>
      <c r="AE116" s="86"/>
      <c r="AF116" s="86"/>
      <c r="AG116" s="98"/>
      <c r="AH116" s="86"/>
      <c r="AI116" s="86"/>
      <c r="AJ116" s="86"/>
    </row>
    <row r="117" ht="10.5" customHeight="1">
      <c r="A117" s="86"/>
      <c r="B117" s="86"/>
      <c r="C117" s="86"/>
      <c r="D117" s="87"/>
      <c r="E117" s="87"/>
      <c r="F117" s="88"/>
      <c r="G117" s="88"/>
      <c r="H117" s="89"/>
      <c r="I117" s="90"/>
      <c r="J117" s="130"/>
      <c r="K117" s="121"/>
      <c r="L117" s="121"/>
      <c r="M117" s="90"/>
      <c r="N117" s="92"/>
      <c r="O117" s="92"/>
      <c r="P117" s="130"/>
      <c r="Q117" s="121"/>
      <c r="R117" s="121"/>
      <c r="S117" s="90"/>
      <c r="T117" s="92"/>
      <c r="U117" s="92"/>
      <c r="V117" s="123"/>
      <c r="W117" s="123"/>
      <c r="X117" s="96"/>
      <c r="Y117" s="97"/>
      <c r="Z117" s="86"/>
      <c r="AA117" s="34"/>
      <c r="AB117" s="92"/>
      <c r="AC117" s="138"/>
      <c r="AD117" s="90"/>
      <c r="AE117" s="86"/>
      <c r="AF117" s="86"/>
      <c r="AG117" s="98"/>
      <c r="AH117" s="86"/>
      <c r="AI117" s="86"/>
      <c r="AJ117" s="86"/>
    </row>
    <row r="118" ht="10.5" customHeight="1">
      <c r="A118" s="86"/>
      <c r="B118" s="86"/>
      <c r="C118" s="86"/>
      <c r="D118" s="87"/>
      <c r="E118" s="87"/>
      <c r="F118" s="88"/>
      <c r="G118" s="88"/>
      <c r="H118" s="89"/>
      <c r="I118" s="90"/>
      <c r="J118" s="130"/>
      <c r="K118" s="121"/>
      <c r="L118" s="121"/>
      <c r="M118" s="90"/>
      <c r="N118" s="92"/>
      <c r="O118" s="92"/>
      <c r="P118" s="130"/>
      <c r="Q118" s="121"/>
      <c r="R118" s="121"/>
      <c r="S118" s="90"/>
      <c r="T118" s="92"/>
      <c r="U118" s="92"/>
      <c r="V118" s="123"/>
      <c r="W118" s="123"/>
      <c r="X118" s="96"/>
      <c r="Y118" s="97"/>
      <c r="Z118" s="86"/>
      <c r="AA118" s="34"/>
      <c r="AB118" s="92"/>
      <c r="AC118" s="138"/>
      <c r="AD118" s="90"/>
      <c r="AE118" s="86"/>
      <c r="AF118" s="86"/>
      <c r="AG118" s="98"/>
      <c r="AH118" s="86"/>
      <c r="AI118" s="86"/>
      <c r="AJ118" s="86"/>
    </row>
    <row r="119" ht="10.5" customHeight="1">
      <c r="A119" s="86"/>
      <c r="B119" s="86"/>
      <c r="C119" s="86"/>
      <c r="D119" s="87"/>
      <c r="E119" s="87"/>
      <c r="F119" s="88"/>
      <c r="G119" s="88"/>
      <c r="H119" s="89"/>
      <c r="I119" s="90"/>
      <c r="J119" s="130"/>
      <c r="K119" s="121"/>
      <c r="L119" s="121"/>
      <c r="M119" s="90"/>
      <c r="N119" s="92"/>
      <c r="O119" s="92"/>
      <c r="P119" s="130"/>
      <c r="Q119" s="121"/>
      <c r="R119" s="121"/>
      <c r="S119" s="90"/>
      <c r="T119" s="92"/>
      <c r="U119" s="92"/>
      <c r="V119" s="123"/>
      <c r="W119" s="123"/>
      <c r="X119" s="96"/>
      <c r="Y119" s="97"/>
      <c r="Z119" s="86"/>
      <c r="AA119" s="34"/>
      <c r="AB119" s="92"/>
      <c r="AC119" s="138"/>
      <c r="AD119" s="90"/>
      <c r="AE119" s="86"/>
      <c r="AF119" s="86"/>
      <c r="AG119" s="98"/>
      <c r="AH119" s="86"/>
      <c r="AI119" s="86"/>
      <c r="AJ119" s="86"/>
    </row>
    <row r="120" ht="10.5" customHeight="1">
      <c r="A120" s="86"/>
      <c r="B120" s="86"/>
      <c r="C120" s="86"/>
      <c r="D120" s="87"/>
      <c r="E120" s="87"/>
      <c r="F120" s="88"/>
      <c r="G120" s="88"/>
      <c r="H120" s="89"/>
      <c r="I120" s="90"/>
      <c r="J120" s="130"/>
      <c r="K120" s="121"/>
      <c r="L120" s="121"/>
      <c r="M120" s="90"/>
      <c r="N120" s="92"/>
      <c r="O120" s="92"/>
      <c r="P120" s="130"/>
      <c r="Q120" s="121"/>
      <c r="R120" s="121"/>
      <c r="S120" s="90"/>
      <c r="T120" s="92"/>
      <c r="U120" s="92"/>
      <c r="V120" s="123"/>
      <c r="W120" s="123"/>
      <c r="X120" s="96"/>
      <c r="Y120" s="97"/>
      <c r="Z120" s="86"/>
      <c r="AA120" s="34"/>
      <c r="AB120" s="92"/>
      <c r="AC120" s="138"/>
      <c r="AD120" s="90"/>
      <c r="AE120" s="86"/>
      <c r="AF120" s="86"/>
      <c r="AG120" s="98"/>
      <c r="AH120" s="86"/>
      <c r="AI120" s="86"/>
      <c r="AJ120" s="86"/>
    </row>
    <row r="121" ht="10.5" customHeight="1">
      <c r="A121" s="86"/>
      <c r="B121" s="86"/>
      <c r="C121" s="86"/>
      <c r="D121" s="87"/>
      <c r="E121" s="87"/>
      <c r="F121" s="88"/>
      <c r="G121" s="88"/>
      <c r="H121" s="89"/>
      <c r="I121" s="90"/>
      <c r="J121" s="130"/>
      <c r="K121" s="121"/>
      <c r="L121" s="121"/>
      <c r="M121" s="90"/>
      <c r="N121" s="92"/>
      <c r="O121" s="92"/>
      <c r="P121" s="130"/>
      <c r="Q121" s="121"/>
      <c r="R121" s="121"/>
      <c r="S121" s="90"/>
      <c r="T121" s="92"/>
      <c r="U121" s="92"/>
      <c r="V121" s="123"/>
      <c r="W121" s="123"/>
      <c r="X121" s="96"/>
      <c r="Y121" s="97"/>
      <c r="Z121" s="86"/>
      <c r="AA121" s="34"/>
      <c r="AB121" s="92"/>
      <c r="AC121" s="138"/>
      <c r="AD121" s="90"/>
      <c r="AE121" s="86"/>
      <c r="AF121" s="86"/>
      <c r="AG121" s="98"/>
      <c r="AH121" s="86"/>
      <c r="AI121" s="86"/>
      <c r="AJ121" s="86"/>
    </row>
    <row r="122" ht="10.5" customHeight="1">
      <c r="A122" s="86"/>
      <c r="B122" s="86"/>
      <c r="C122" s="86"/>
      <c r="D122" s="87"/>
      <c r="E122" s="87"/>
      <c r="F122" s="88"/>
      <c r="G122" s="88"/>
      <c r="H122" s="89"/>
      <c r="I122" s="90"/>
      <c r="J122" s="130"/>
      <c r="K122" s="121"/>
      <c r="L122" s="121"/>
      <c r="M122" s="90"/>
      <c r="N122" s="92"/>
      <c r="O122" s="92"/>
      <c r="P122" s="130"/>
      <c r="Q122" s="121"/>
      <c r="R122" s="121"/>
      <c r="S122" s="90"/>
      <c r="T122" s="92"/>
      <c r="U122" s="92"/>
      <c r="V122" s="123"/>
      <c r="W122" s="123"/>
      <c r="X122" s="96"/>
      <c r="Y122" s="97"/>
      <c r="Z122" s="86"/>
      <c r="AA122" s="34"/>
      <c r="AB122" s="86"/>
      <c r="AC122" s="138"/>
      <c r="AD122" s="90"/>
      <c r="AE122" s="86"/>
      <c r="AF122" s="86"/>
      <c r="AG122" s="98"/>
      <c r="AH122" s="86"/>
      <c r="AI122" s="86"/>
      <c r="AJ122" s="86"/>
    </row>
    <row r="123" ht="10.5" customHeight="1">
      <c r="A123" s="86"/>
      <c r="B123" s="86"/>
      <c r="C123" s="86"/>
      <c r="D123" s="87"/>
      <c r="E123" s="87"/>
      <c r="F123" s="88"/>
      <c r="G123" s="88"/>
      <c r="H123" s="89"/>
      <c r="I123" s="90"/>
      <c r="J123" s="130"/>
      <c r="K123" s="121"/>
      <c r="L123" s="121"/>
      <c r="M123" s="90"/>
      <c r="N123" s="92"/>
      <c r="O123" s="92"/>
      <c r="P123" s="130"/>
      <c r="Q123" s="121"/>
      <c r="R123" s="121"/>
      <c r="S123" s="90"/>
      <c r="T123" s="92"/>
      <c r="U123" s="92"/>
      <c r="V123" s="123"/>
      <c r="W123" s="123"/>
      <c r="X123" s="96"/>
      <c r="Y123" s="97"/>
      <c r="Z123" s="86"/>
      <c r="AA123" s="34"/>
      <c r="AB123" s="86"/>
      <c r="AC123" s="138"/>
      <c r="AD123" s="90"/>
      <c r="AE123" s="86"/>
      <c r="AF123" s="86"/>
      <c r="AG123" s="98"/>
      <c r="AH123" s="86"/>
      <c r="AI123" s="86"/>
      <c r="AJ123" s="86"/>
    </row>
    <row r="124" ht="10.5" customHeight="1">
      <c r="A124" s="86"/>
      <c r="B124" s="86"/>
      <c r="C124" s="86"/>
      <c r="D124" s="87"/>
      <c r="E124" s="87"/>
      <c r="F124" s="88"/>
      <c r="G124" s="88"/>
      <c r="H124" s="89"/>
      <c r="I124" s="90"/>
      <c r="J124" s="130"/>
      <c r="K124" s="121"/>
      <c r="L124" s="121"/>
      <c r="M124" s="90"/>
      <c r="N124" s="92"/>
      <c r="O124" s="92"/>
      <c r="P124" s="130"/>
      <c r="Q124" s="121"/>
      <c r="R124" s="121"/>
      <c r="S124" s="90"/>
      <c r="T124" s="92"/>
      <c r="U124" s="92"/>
      <c r="V124" s="123"/>
      <c r="W124" s="123"/>
      <c r="X124" s="96"/>
      <c r="Y124" s="97"/>
      <c r="Z124" s="86"/>
      <c r="AA124" s="34"/>
      <c r="AB124" s="86"/>
      <c r="AC124" s="138"/>
      <c r="AD124" s="90"/>
      <c r="AE124" s="86"/>
      <c r="AF124" s="86"/>
      <c r="AG124" s="98"/>
      <c r="AH124" s="86"/>
      <c r="AI124" s="86"/>
      <c r="AJ124" s="86"/>
    </row>
    <row r="125" ht="10.5" customHeight="1">
      <c r="A125" s="86"/>
      <c r="B125" s="86"/>
      <c r="C125" s="86"/>
      <c r="D125" s="87"/>
      <c r="E125" s="87"/>
      <c r="F125" s="88"/>
      <c r="G125" s="88"/>
      <c r="H125" s="89"/>
      <c r="I125" s="90"/>
      <c r="J125" s="130"/>
      <c r="K125" s="121"/>
      <c r="L125" s="121"/>
      <c r="M125" s="90"/>
      <c r="N125" s="92"/>
      <c r="O125" s="92"/>
      <c r="P125" s="130"/>
      <c r="Q125" s="121"/>
      <c r="R125" s="121"/>
      <c r="S125" s="90"/>
      <c r="T125" s="92"/>
      <c r="U125" s="92"/>
      <c r="V125" s="123"/>
      <c r="W125" s="123"/>
      <c r="X125" s="96"/>
      <c r="Y125" s="97"/>
      <c r="Z125" s="86"/>
      <c r="AA125" s="34"/>
      <c r="AB125" s="86"/>
      <c r="AC125" s="138"/>
      <c r="AD125" s="90"/>
      <c r="AE125" s="86"/>
      <c r="AF125" s="86"/>
      <c r="AG125" s="98"/>
      <c r="AH125" s="86"/>
      <c r="AI125" s="86"/>
      <c r="AJ125" s="86"/>
    </row>
    <row r="126" ht="10.5" customHeight="1">
      <c r="A126" s="86"/>
      <c r="B126" s="86"/>
      <c r="C126" s="86"/>
      <c r="D126" s="87"/>
      <c r="E126" s="87"/>
      <c r="F126" s="88"/>
      <c r="G126" s="88"/>
      <c r="H126" s="89"/>
      <c r="I126" s="90"/>
      <c r="J126" s="130"/>
      <c r="K126" s="121"/>
      <c r="L126" s="121"/>
      <c r="M126" s="90"/>
      <c r="N126" s="92"/>
      <c r="O126" s="92"/>
      <c r="P126" s="130"/>
      <c r="Q126" s="121"/>
      <c r="R126" s="121"/>
      <c r="S126" s="90"/>
      <c r="T126" s="92"/>
      <c r="U126" s="92"/>
      <c r="V126" s="123"/>
      <c r="W126" s="123"/>
      <c r="X126" s="96"/>
      <c r="Y126" s="97"/>
      <c r="Z126" s="86"/>
      <c r="AA126" s="34"/>
      <c r="AB126" s="86"/>
      <c r="AC126" s="138"/>
      <c r="AD126" s="90"/>
      <c r="AE126" s="86"/>
      <c r="AF126" s="86"/>
      <c r="AG126" s="98"/>
      <c r="AH126" s="86"/>
      <c r="AI126" s="86"/>
      <c r="AJ126" s="86"/>
    </row>
    <row r="127" ht="10.5" customHeight="1">
      <c r="A127" s="86"/>
      <c r="B127" s="86"/>
      <c r="C127" s="86"/>
      <c r="D127" s="87"/>
      <c r="E127" s="87"/>
      <c r="F127" s="88"/>
      <c r="G127" s="88"/>
      <c r="H127" s="89"/>
      <c r="I127" s="90"/>
      <c r="J127" s="130"/>
      <c r="K127" s="121"/>
      <c r="L127" s="121"/>
      <c r="M127" s="90"/>
      <c r="N127" s="92"/>
      <c r="O127" s="92"/>
      <c r="P127" s="130"/>
      <c r="Q127" s="121"/>
      <c r="R127" s="121"/>
      <c r="S127" s="90"/>
      <c r="T127" s="92"/>
      <c r="U127" s="92"/>
      <c r="V127" s="123"/>
      <c r="W127" s="123"/>
      <c r="X127" s="96"/>
      <c r="Y127" s="97"/>
      <c r="Z127" s="86"/>
      <c r="AA127" s="34"/>
      <c r="AB127" s="86"/>
      <c r="AC127" s="138"/>
      <c r="AD127" s="90"/>
      <c r="AE127" s="86"/>
      <c r="AF127" s="86"/>
      <c r="AG127" s="98"/>
      <c r="AH127" s="86"/>
      <c r="AI127" s="86"/>
      <c r="AJ127" s="86"/>
    </row>
    <row r="128" ht="10.5" customHeight="1">
      <c r="A128" s="86"/>
      <c r="B128" s="86"/>
      <c r="C128" s="86"/>
      <c r="D128" s="87"/>
      <c r="E128" s="87"/>
      <c r="F128" s="88"/>
      <c r="G128" s="88"/>
      <c r="H128" s="89"/>
      <c r="I128" s="90"/>
      <c r="J128" s="130"/>
      <c r="K128" s="121"/>
      <c r="L128" s="121"/>
      <c r="M128" s="90"/>
      <c r="N128" s="92"/>
      <c r="O128" s="92"/>
      <c r="P128" s="130"/>
      <c r="Q128" s="121"/>
      <c r="R128" s="121"/>
      <c r="S128" s="90"/>
      <c r="T128" s="92"/>
      <c r="U128" s="92"/>
      <c r="V128" s="123"/>
      <c r="W128" s="123"/>
      <c r="X128" s="96"/>
      <c r="Y128" s="97"/>
      <c r="Z128" s="86"/>
      <c r="AA128" s="34"/>
      <c r="AB128" s="86"/>
      <c r="AC128" s="138"/>
      <c r="AD128" s="90"/>
      <c r="AE128" s="86"/>
      <c r="AF128" s="86"/>
      <c r="AG128" s="98"/>
      <c r="AH128" s="86"/>
      <c r="AI128" s="86"/>
      <c r="AJ128" s="86"/>
    </row>
    <row r="129" ht="10.5" customHeight="1">
      <c r="A129" s="86"/>
      <c r="B129" s="86"/>
      <c r="C129" s="86"/>
      <c r="D129" s="87"/>
      <c r="E129" s="87"/>
      <c r="F129" s="88"/>
      <c r="G129" s="88"/>
      <c r="H129" s="89"/>
      <c r="I129" s="90"/>
      <c r="J129" s="130"/>
      <c r="K129" s="121"/>
      <c r="L129" s="121"/>
      <c r="M129" s="90"/>
      <c r="N129" s="92"/>
      <c r="O129" s="92"/>
      <c r="P129" s="130"/>
      <c r="Q129" s="121"/>
      <c r="R129" s="121"/>
      <c r="S129" s="90"/>
      <c r="T129" s="92"/>
      <c r="U129" s="92"/>
      <c r="V129" s="123"/>
      <c r="W129" s="123"/>
      <c r="X129" s="96"/>
      <c r="Y129" s="97"/>
      <c r="Z129" s="86"/>
      <c r="AA129" s="34"/>
      <c r="AB129" s="86"/>
      <c r="AC129" s="138"/>
      <c r="AD129" s="90"/>
      <c r="AE129" s="86"/>
      <c r="AF129" s="86"/>
      <c r="AG129" s="98"/>
      <c r="AH129" s="86"/>
      <c r="AI129" s="86"/>
      <c r="AJ129" s="86"/>
    </row>
    <row r="130" ht="10.5" customHeight="1">
      <c r="A130" s="86"/>
      <c r="B130" s="86"/>
      <c r="C130" s="86"/>
      <c r="D130" s="87"/>
      <c r="E130" s="87"/>
      <c r="F130" s="88"/>
      <c r="G130" s="88"/>
      <c r="H130" s="89"/>
      <c r="I130" s="90"/>
      <c r="J130" s="130"/>
      <c r="K130" s="121"/>
      <c r="L130" s="121"/>
      <c r="M130" s="90"/>
      <c r="N130" s="92"/>
      <c r="O130" s="92"/>
      <c r="P130" s="130"/>
      <c r="Q130" s="121"/>
      <c r="R130" s="121"/>
      <c r="S130" s="90"/>
      <c r="T130" s="92"/>
      <c r="U130" s="92"/>
      <c r="V130" s="123"/>
      <c r="W130" s="123"/>
      <c r="X130" s="96"/>
      <c r="Y130" s="97"/>
      <c r="Z130" s="86"/>
      <c r="AA130" s="34"/>
      <c r="AB130" s="86"/>
      <c r="AC130" s="138"/>
      <c r="AD130" s="90"/>
      <c r="AE130" s="86"/>
      <c r="AF130" s="86"/>
      <c r="AG130" s="98"/>
      <c r="AH130" s="86"/>
      <c r="AI130" s="86"/>
      <c r="AJ130" s="86"/>
    </row>
    <row r="131" ht="10.5" customHeight="1">
      <c r="A131" s="86"/>
      <c r="B131" s="86"/>
      <c r="C131" s="86"/>
      <c r="D131" s="87"/>
      <c r="E131" s="87"/>
      <c r="F131" s="88"/>
      <c r="G131" s="88"/>
      <c r="H131" s="89"/>
      <c r="I131" s="90"/>
      <c r="J131" s="130"/>
      <c r="K131" s="121"/>
      <c r="L131" s="121"/>
      <c r="M131" s="90"/>
      <c r="N131" s="92"/>
      <c r="O131" s="92"/>
      <c r="P131" s="130"/>
      <c r="Q131" s="121"/>
      <c r="R131" s="121"/>
      <c r="S131" s="90"/>
      <c r="T131" s="92"/>
      <c r="U131" s="92"/>
      <c r="V131" s="123"/>
      <c r="W131" s="123"/>
      <c r="X131" s="96"/>
      <c r="Y131" s="97"/>
      <c r="Z131" s="86"/>
      <c r="AA131" s="34"/>
      <c r="AB131" s="86"/>
      <c r="AC131" s="138"/>
      <c r="AD131" s="90"/>
      <c r="AE131" s="86"/>
      <c r="AF131" s="86"/>
      <c r="AG131" s="98"/>
      <c r="AH131" s="86"/>
      <c r="AI131" s="86"/>
      <c r="AJ131" s="86"/>
    </row>
    <row r="132" ht="10.5" customHeight="1">
      <c r="A132" s="86"/>
      <c r="B132" s="86"/>
      <c r="C132" s="86"/>
      <c r="D132" s="87"/>
      <c r="E132" s="87"/>
      <c r="F132" s="88"/>
      <c r="G132" s="88"/>
      <c r="H132" s="89"/>
      <c r="I132" s="90"/>
      <c r="J132" s="130"/>
      <c r="K132" s="121"/>
      <c r="L132" s="121"/>
      <c r="M132" s="90"/>
      <c r="N132" s="92"/>
      <c r="O132" s="92"/>
      <c r="P132" s="130"/>
      <c r="Q132" s="121"/>
      <c r="R132" s="121"/>
      <c r="S132" s="90"/>
      <c r="T132" s="92"/>
      <c r="U132" s="92"/>
      <c r="V132" s="123"/>
      <c r="W132" s="123"/>
      <c r="X132" s="96"/>
      <c r="Y132" s="97"/>
      <c r="Z132" s="86"/>
      <c r="AA132" s="34"/>
      <c r="AB132" s="86"/>
      <c r="AC132" s="138"/>
      <c r="AD132" s="90"/>
      <c r="AE132" s="86"/>
      <c r="AF132" s="86"/>
      <c r="AG132" s="98"/>
      <c r="AH132" s="86"/>
      <c r="AI132" s="86"/>
      <c r="AJ132" s="86"/>
    </row>
    <row r="133" ht="10.5" customHeight="1">
      <c r="A133" s="86"/>
      <c r="B133" s="86"/>
      <c r="C133" s="86"/>
      <c r="D133" s="87"/>
      <c r="E133" s="87"/>
      <c r="F133" s="88"/>
      <c r="G133" s="88"/>
      <c r="H133" s="89"/>
      <c r="I133" s="90"/>
      <c r="J133" s="130"/>
      <c r="K133" s="121"/>
      <c r="L133" s="121"/>
      <c r="M133" s="90"/>
      <c r="N133" s="92"/>
      <c r="O133" s="92"/>
      <c r="P133" s="130"/>
      <c r="Q133" s="121"/>
      <c r="R133" s="121"/>
      <c r="S133" s="90"/>
      <c r="T133" s="92"/>
      <c r="U133" s="92"/>
      <c r="V133" s="123"/>
      <c r="W133" s="123"/>
      <c r="X133" s="96"/>
      <c r="Y133" s="97"/>
      <c r="Z133" s="86"/>
      <c r="AA133" s="34"/>
      <c r="AB133" s="86"/>
      <c r="AC133" s="138"/>
      <c r="AD133" s="90"/>
      <c r="AE133" s="86"/>
      <c r="AF133" s="86"/>
      <c r="AG133" s="98"/>
      <c r="AH133" s="86"/>
      <c r="AI133" s="86"/>
      <c r="AJ133" s="86"/>
    </row>
    <row r="134" ht="10.5" customHeight="1">
      <c r="A134" s="86"/>
      <c r="B134" s="86"/>
      <c r="C134" s="86"/>
      <c r="D134" s="87"/>
      <c r="E134" s="87"/>
      <c r="F134" s="88"/>
      <c r="G134" s="88"/>
      <c r="H134" s="89"/>
      <c r="I134" s="90"/>
      <c r="J134" s="130"/>
      <c r="K134" s="121"/>
      <c r="L134" s="121"/>
      <c r="M134" s="90"/>
      <c r="N134" s="92"/>
      <c r="O134" s="92"/>
      <c r="P134" s="130"/>
      <c r="Q134" s="121"/>
      <c r="R134" s="121"/>
      <c r="S134" s="90"/>
      <c r="T134" s="92"/>
      <c r="U134" s="92"/>
      <c r="V134" s="123"/>
      <c r="W134" s="123"/>
      <c r="X134" s="96"/>
      <c r="Y134" s="97"/>
      <c r="Z134" s="86"/>
      <c r="AA134" s="34"/>
      <c r="AB134" s="86"/>
      <c r="AC134" s="138"/>
      <c r="AD134" s="90"/>
      <c r="AE134" s="86"/>
      <c r="AF134" s="86"/>
      <c r="AG134" s="98"/>
      <c r="AH134" s="86"/>
      <c r="AI134" s="86"/>
      <c r="AJ134" s="86"/>
    </row>
    <row r="135" ht="10.5" customHeight="1">
      <c r="A135" s="86"/>
      <c r="B135" s="86"/>
      <c r="C135" s="86"/>
      <c r="D135" s="87"/>
      <c r="E135" s="87"/>
      <c r="F135" s="88"/>
      <c r="G135" s="88"/>
      <c r="H135" s="89"/>
      <c r="I135" s="90"/>
      <c r="J135" s="130"/>
      <c r="K135" s="121"/>
      <c r="L135" s="121"/>
      <c r="M135" s="90"/>
      <c r="N135" s="92"/>
      <c r="O135" s="92"/>
      <c r="P135" s="130"/>
      <c r="Q135" s="121"/>
      <c r="R135" s="121"/>
      <c r="S135" s="90"/>
      <c r="T135" s="92"/>
      <c r="U135" s="92"/>
      <c r="V135" s="123"/>
      <c r="W135" s="123"/>
      <c r="X135" s="96"/>
      <c r="Y135" s="97"/>
      <c r="Z135" s="86"/>
      <c r="AA135" s="34"/>
      <c r="AB135" s="86"/>
      <c r="AC135" s="138"/>
      <c r="AD135" s="90"/>
      <c r="AE135" s="86"/>
      <c r="AF135" s="86"/>
      <c r="AG135" s="98"/>
      <c r="AH135" s="86"/>
      <c r="AI135" s="86"/>
      <c r="AJ135" s="86"/>
    </row>
    <row r="136" ht="10.5" customHeight="1">
      <c r="A136" s="86"/>
      <c r="B136" s="86"/>
      <c r="C136" s="86"/>
      <c r="D136" s="87"/>
      <c r="E136" s="87"/>
      <c r="F136" s="88"/>
      <c r="G136" s="88"/>
      <c r="H136" s="89"/>
      <c r="I136" s="90"/>
      <c r="J136" s="130"/>
      <c r="K136" s="121"/>
      <c r="L136" s="121"/>
      <c r="M136" s="90"/>
      <c r="N136" s="92"/>
      <c r="O136" s="92"/>
      <c r="P136" s="130"/>
      <c r="Q136" s="121"/>
      <c r="R136" s="121"/>
      <c r="S136" s="90"/>
      <c r="T136" s="92"/>
      <c r="U136" s="92"/>
      <c r="V136" s="123"/>
      <c r="W136" s="123"/>
      <c r="X136" s="96"/>
      <c r="Y136" s="97"/>
      <c r="Z136" s="86"/>
      <c r="AA136" s="34"/>
      <c r="AB136" s="86"/>
      <c r="AC136" s="138"/>
      <c r="AD136" s="90"/>
      <c r="AE136" s="86"/>
      <c r="AF136" s="86"/>
      <c r="AG136" s="98"/>
      <c r="AH136" s="86"/>
      <c r="AI136" s="86"/>
      <c r="AJ136" s="86"/>
    </row>
    <row r="137" ht="10.5" customHeight="1">
      <c r="A137" s="86"/>
      <c r="B137" s="86"/>
      <c r="C137" s="86"/>
      <c r="D137" s="87"/>
      <c r="E137" s="87"/>
      <c r="F137" s="88"/>
      <c r="G137" s="88"/>
      <c r="H137" s="89"/>
      <c r="I137" s="90"/>
      <c r="J137" s="130"/>
      <c r="K137" s="121"/>
      <c r="L137" s="121"/>
      <c r="M137" s="90"/>
      <c r="N137" s="92"/>
      <c r="O137" s="92"/>
      <c r="P137" s="130"/>
      <c r="Q137" s="121"/>
      <c r="R137" s="121"/>
      <c r="S137" s="90"/>
      <c r="T137" s="92"/>
      <c r="U137" s="92"/>
      <c r="V137" s="123"/>
      <c r="W137" s="123"/>
      <c r="X137" s="96"/>
      <c r="Y137" s="97"/>
      <c r="Z137" s="86"/>
      <c r="AA137" s="34"/>
      <c r="AB137" s="86"/>
      <c r="AC137" s="138"/>
      <c r="AD137" s="90"/>
      <c r="AE137" s="86"/>
      <c r="AF137" s="86"/>
      <c r="AG137" s="98"/>
      <c r="AH137" s="86"/>
      <c r="AI137" s="86"/>
      <c r="AJ137" s="86"/>
    </row>
    <row r="138" ht="10.5" customHeight="1">
      <c r="A138" s="86"/>
      <c r="B138" s="86"/>
      <c r="C138" s="86"/>
      <c r="D138" s="87"/>
      <c r="E138" s="87"/>
      <c r="F138" s="88"/>
      <c r="G138" s="88"/>
      <c r="H138" s="89"/>
      <c r="I138" s="90"/>
      <c r="J138" s="130"/>
      <c r="K138" s="121"/>
      <c r="L138" s="121"/>
      <c r="M138" s="90"/>
      <c r="N138" s="92"/>
      <c r="O138" s="92"/>
      <c r="P138" s="130"/>
      <c r="Q138" s="121"/>
      <c r="R138" s="121"/>
      <c r="S138" s="90"/>
      <c r="T138" s="92"/>
      <c r="U138" s="92"/>
      <c r="V138" s="123"/>
      <c r="W138" s="123"/>
      <c r="X138" s="96"/>
      <c r="Y138" s="97"/>
      <c r="Z138" s="86"/>
      <c r="AA138" s="34"/>
      <c r="AB138" s="86"/>
      <c r="AC138" s="138"/>
      <c r="AD138" s="90"/>
      <c r="AE138" s="86"/>
      <c r="AF138" s="86"/>
      <c r="AG138" s="98"/>
      <c r="AH138" s="86"/>
      <c r="AI138" s="86"/>
      <c r="AJ138" s="86"/>
    </row>
    <row r="139" ht="10.5" customHeight="1">
      <c r="A139" s="86"/>
      <c r="B139" s="86"/>
      <c r="C139" s="86"/>
      <c r="D139" s="87"/>
      <c r="E139" s="87"/>
      <c r="F139" s="88"/>
      <c r="G139" s="88"/>
      <c r="H139" s="89"/>
      <c r="I139" s="90"/>
      <c r="J139" s="130"/>
      <c r="K139" s="121"/>
      <c r="L139" s="121"/>
      <c r="M139" s="90"/>
      <c r="N139" s="92"/>
      <c r="O139" s="92"/>
      <c r="P139" s="130"/>
      <c r="Q139" s="121"/>
      <c r="R139" s="121"/>
      <c r="S139" s="90"/>
      <c r="T139" s="92"/>
      <c r="U139" s="92"/>
      <c r="V139" s="123"/>
      <c r="W139" s="123"/>
      <c r="X139" s="96"/>
      <c r="Y139" s="97"/>
      <c r="Z139" s="86"/>
      <c r="AA139" s="34"/>
      <c r="AB139" s="86"/>
      <c r="AC139" s="138"/>
      <c r="AD139" s="90"/>
      <c r="AE139" s="86"/>
      <c r="AF139" s="86"/>
      <c r="AG139" s="98"/>
      <c r="AH139" s="86"/>
      <c r="AI139" s="86"/>
      <c r="AJ139" s="86"/>
    </row>
    <row r="140" ht="10.5" customHeight="1">
      <c r="A140" s="86"/>
      <c r="B140" s="86"/>
      <c r="C140" s="86"/>
      <c r="D140" s="87"/>
      <c r="E140" s="87"/>
      <c r="F140" s="88"/>
      <c r="G140" s="88"/>
      <c r="H140" s="89"/>
      <c r="I140" s="90"/>
      <c r="J140" s="130"/>
      <c r="K140" s="121"/>
      <c r="L140" s="121"/>
      <c r="M140" s="90"/>
      <c r="N140" s="92"/>
      <c r="O140" s="92"/>
      <c r="P140" s="130"/>
      <c r="Q140" s="121"/>
      <c r="R140" s="121"/>
      <c r="S140" s="90"/>
      <c r="T140" s="92"/>
      <c r="U140" s="92"/>
      <c r="V140" s="123"/>
      <c r="W140" s="123"/>
      <c r="X140" s="96"/>
      <c r="Y140" s="97"/>
      <c r="Z140" s="86"/>
      <c r="AA140" s="34"/>
      <c r="AB140" s="86"/>
      <c r="AC140" s="138"/>
      <c r="AD140" s="90"/>
      <c r="AE140" s="86"/>
      <c r="AF140" s="86"/>
      <c r="AG140" s="98"/>
      <c r="AH140" s="86"/>
      <c r="AI140" s="86"/>
      <c r="AJ140" s="86"/>
    </row>
    <row r="141" ht="10.5" customHeight="1">
      <c r="A141" s="86"/>
      <c r="B141" s="86"/>
      <c r="C141" s="86"/>
      <c r="D141" s="87"/>
      <c r="E141" s="87"/>
      <c r="F141" s="88"/>
      <c r="G141" s="88"/>
      <c r="H141" s="89"/>
      <c r="I141" s="90"/>
      <c r="J141" s="130"/>
      <c r="K141" s="121"/>
      <c r="L141" s="121"/>
      <c r="M141" s="90"/>
      <c r="N141" s="92"/>
      <c r="O141" s="92"/>
      <c r="P141" s="130"/>
      <c r="Q141" s="121"/>
      <c r="R141" s="121"/>
      <c r="S141" s="90"/>
      <c r="T141" s="92"/>
      <c r="U141" s="92"/>
      <c r="V141" s="123"/>
      <c r="W141" s="123"/>
      <c r="X141" s="96"/>
      <c r="Y141" s="97"/>
      <c r="Z141" s="86"/>
      <c r="AA141" s="34"/>
      <c r="AB141" s="86"/>
      <c r="AC141" s="138"/>
      <c r="AD141" s="90"/>
      <c r="AE141" s="86"/>
      <c r="AF141" s="86"/>
      <c r="AG141" s="98"/>
      <c r="AH141" s="86"/>
      <c r="AI141" s="86"/>
      <c r="AJ141" s="86"/>
    </row>
    <row r="142" ht="10.5" customHeight="1">
      <c r="A142" s="86"/>
      <c r="B142" s="86"/>
      <c r="C142" s="86"/>
      <c r="D142" s="87"/>
      <c r="E142" s="87"/>
      <c r="F142" s="88"/>
      <c r="G142" s="88"/>
      <c r="H142" s="89"/>
      <c r="I142" s="90"/>
      <c r="J142" s="130"/>
      <c r="K142" s="121"/>
      <c r="L142" s="121"/>
      <c r="M142" s="90"/>
      <c r="N142" s="92"/>
      <c r="O142" s="92"/>
      <c r="P142" s="130"/>
      <c r="Q142" s="121"/>
      <c r="R142" s="121"/>
      <c r="S142" s="90"/>
      <c r="T142" s="92"/>
      <c r="U142" s="92"/>
      <c r="V142" s="123"/>
      <c r="W142" s="123"/>
      <c r="X142" s="96"/>
      <c r="Y142" s="97"/>
      <c r="Z142" s="86"/>
      <c r="AA142" s="34"/>
      <c r="AB142" s="86"/>
      <c r="AC142" s="138"/>
      <c r="AD142" s="90"/>
      <c r="AE142" s="86"/>
      <c r="AF142" s="86"/>
      <c r="AG142" s="98"/>
      <c r="AH142" s="86"/>
      <c r="AI142" s="86"/>
      <c r="AJ142" s="86"/>
    </row>
    <row r="143" ht="10.5" customHeight="1">
      <c r="A143" s="86"/>
      <c r="B143" s="86"/>
      <c r="C143" s="86"/>
      <c r="D143" s="87"/>
      <c r="E143" s="87"/>
      <c r="F143" s="88"/>
      <c r="G143" s="88"/>
      <c r="H143" s="89"/>
      <c r="I143" s="90"/>
      <c r="J143" s="130"/>
      <c r="K143" s="121"/>
      <c r="L143" s="121"/>
      <c r="M143" s="90"/>
      <c r="N143" s="92"/>
      <c r="O143" s="92"/>
      <c r="P143" s="130"/>
      <c r="Q143" s="121"/>
      <c r="R143" s="121"/>
      <c r="S143" s="90"/>
      <c r="T143" s="92"/>
      <c r="U143" s="92"/>
      <c r="V143" s="123"/>
      <c r="W143" s="123"/>
      <c r="X143" s="96"/>
      <c r="Y143" s="97"/>
      <c r="Z143" s="86"/>
      <c r="AA143" s="34"/>
      <c r="AB143" s="86"/>
      <c r="AC143" s="138"/>
      <c r="AD143" s="90"/>
      <c r="AE143" s="86"/>
      <c r="AF143" s="86"/>
      <c r="AG143" s="98"/>
      <c r="AH143" s="86"/>
      <c r="AI143" s="86"/>
      <c r="AJ143" s="86"/>
    </row>
    <row r="144" ht="10.5" customHeight="1">
      <c r="A144" s="86"/>
      <c r="B144" s="86"/>
      <c r="C144" s="86"/>
      <c r="D144" s="87"/>
      <c r="E144" s="87"/>
      <c r="F144" s="88"/>
      <c r="G144" s="88"/>
      <c r="H144" s="89"/>
      <c r="I144" s="90"/>
      <c r="J144" s="130"/>
      <c r="K144" s="121"/>
      <c r="L144" s="121"/>
      <c r="M144" s="90"/>
      <c r="N144" s="92"/>
      <c r="O144" s="92"/>
      <c r="P144" s="130"/>
      <c r="Q144" s="121"/>
      <c r="R144" s="121"/>
      <c r="S144" s="90"/>
      <c r="T144" s="92"/>
      <c r="U144" s="92"/>
      <c r="V144" s="123"/>
      <c r="W144" s="123"/>
      <c r="X144" s="96"/>
      <c r="Y144" s="97"/>
      <c r="Z144" s="86"/>
      <c r="AA144" s="34"/>
      <c r="AB144" s="86"/>
      <c r="AC144" s="138"/>
      <c r="AD144" s="90"/>
      <c r="AE144" s="86"/>
      <c r="AF144" s="86"/>
      <c r="AG144" s="98"/>
      <c r="AH144" s="86"/>
      <c r="AI144" s="86"/>
      <c r="AJ144" s="86"/>
    </row>
    <row r="145" ht="10.5" customHeight="1">
      <c r="A145" s="86"/>
      <c r="B145" s="86"/>
      <c r="C145" s="86"/>
      <c r="D145" s="87"/>
      <c r="E145" s="87"/>
      <c r="F145" s="88"/>
      <c r="G145" s="88"/>
      <c r="H145" s="89"/>
      <c r="I145" s="90"/>
      <c r="J145" s="130"/>
      <c r="K145" s="121"/>
      <c r="L145" s="121"/>
      <c r="M145" s="90"/>
      <c r="N145" s="92"/>
      <c r="O145" s="92"/>
      <c r="P145" s="130"/>
      <c r="Q145" s="121"/>
      <c r="R145" s="121"/>
      <c r="S145" s="90"/>
      <c r="T145" s="92"/>
      <c r="U145" s="92"/>
      <c r="V145" s="123"/>
      <c r="W145" s="123"/>
      <c r="X145" s="96"/>
      <c r="Y145" s="97"/>
      <c r="Z145" s="86"/>
      <c r="AA145" s="34"/>
      <c r="AB145" s="86"/>
      <c r="AC145" s="138"/>
      <c r="AD145" s="90"/>
      <c r="AE145" s="86"/>
      <c r="AF145" s="86"/>
      <c r="AG145" s="98"/>
      <c r="AH145" s="86"/>
      <c r="AI145" s="86"/>
      <c r="AJ145" s="86"/>
    </row>
    <row r="146" ht="10.5" customHeight="1">
      <c r="A146" s="86"/>
      <c r="B146" s="86"/>
      <c r="C146" s="86"/>
      <c r="D146" s="87"/>
      <c r="E146" s="87"/>
      <c r="F146" s="88"/>
      <c r="G146" s="88"/>
      <c r="H146" s="89"/>
      <c r="I146" s="90"/>
      <c r="J146" s="130"/>
      <c r="K146" s="121"/>
      <c r="L146" s="121"/>
      <c r="M146" s="90"/>
      <c r="N146" s="92"/>
      <c r="O146" s="92"/>
      <c r="P146" s="130"/>
      <c r="Q146" s="121"/>
      <c r="R146" s="121"/>
      <c r="S146" s="90"/>
      <c r="T146" s="92"/>
      <c r="U146" s="92"/>
      <c r="V146" s="123"/>
      <c r="W146" s="123"/>
      <c r="X146" s="96"/>
      <c r="Y146" s="97"/>
      <c r="Z146" s="86"/>
      <c r="AA146" s="34"/>
      <c r="AB146" s="86"/>
      <c r="AC146" s="138"/>
      <c r="AD146" s="90"/>
      <c r="AE146" s="86"/>
      <c r="AF146" s="86"/>
      <c r="AG146" s="98"/>
      <c r="AH146" s="86"/>
      <c r="AI146" s="86"/>
      <c r="AJ146" s="86"/>
    </row>
    <row r="147" ht="10.5" customHeight="1">
      <c r="A147" s="86"/>
      <c r="B147" s="86"/>
      <c r="C147" s="86"/>
      <c r="D147" s="87"/>
      <c r="E147" s="87"/>
      <c r="F147" s="88"/>
      <c r="G147" s="88"/>
      <c r="H147" s="89"/>
      <c r="I147" s="90"/>
      <c r="J147" s="130"/>
      <c r="K147" s="121"/>
      <c r="L147" s="121"/>
      <c r="M147" s="90"/>
      <c r="N147" s="92"/>
      <c r="O147" s="92"/>
      <c r="P147" s="130"/>
      <c r="Q147" s="121"/>
      <c r="R147" s="121"/>
      <c r="S147" s="90"/>
      <c r="T147" s="92"/>
      <c r="U147" s="92"/>
      <c r="V147" s="123"/>
      <c r="W147" s="123"/>
      <c r="X147" s="96"/>
      <c r="Y147" s="97"/>
      <c r="Z147" s="86"/>
      <c r="AA147" s="34"/>
      <c r="AB147" s="86"/>
      <c r="AC147" s="138"/>
      <c r="AD147" s="90"/>
      <c r="AE147" s="86"/>
      <c r="AF147" s="86"/>
      <c r="AG147" s="98"/>
      <c r="AH147" s="86"/>
      <c r="AI147" s="86"/>
      <c r="AJ147" s="86"/>
    </row>
    <row r="148" ht="10.5" customHeight="1">
      <c r="A148" s="86"/>
      <c r="B148" s="86"/>
      <c r="C148" s="86"/>
      <c r="D148" s="87"/>
      <c r="E148" s="87"/>
      <c r="F148" s="88"/>
      <c r="G148" s="88"/>
      <c r="H148" s="89"/>
      <c r="I148" s="90"/>
      <c r="J148" s="130"/>
      <c r="K148" s="121"/>
      <c r="L148" s="121"/>
      <c r="M148" s="90"/>
      <c r="N148" s="92"/>
      <c r="O148" s="92"/>
      <c r="P148" s="130"/>
      <c r="Q148" s="121"/>
      <c r="R148" s="121"/>
      <c r="S148" s="90"/>
      <c r="T148" s="92"/>
      <c r="U148" s="92"/>
      <c r="V148" s="123"/>
      <c r="W148" s="123"/>
      <c r="X148" s="96"/>
      <c r="Y148" s="97"/>
      <c r="Z148" s="86"/>
      <c r="AA148" s="34"/>
      <c r="AB148" s="86"/>
      <c r="AC148" s="138"/>
      <c r="AD148" s="90"/>
      <c r="AE148" s="86"/>
      <c r="AF148" s="86"/>
      <c r="AG148" s="98"/>
      <c r="AH148" s="86"/>
      <c r="AI148" s="86"/>
      <c r="AJ148" s="86"/>
    </row>
    <row r="149" ht="10.5" customHeight="1">
      <c r="A149" s="86"/>
      <c r="B149" s="86"/>
      <c r="C149" s="86"/>
      <c r="D149" s="87"/>
      <c r="E149" s="87"/>
      <c r="F149" s="88"/>
      <c r="G149" s="88"/>
      <c r="H149" s="89"/>
      <c r="I149" s="90"/>
      <c r="J149" s="130"/>
      <c r="K149" s="121"/>
      <c r="L149" s="121"/>
      <c r="M149" s="90"/>
      <c r="N149" s="92"/>
      <c r="O149" s="92"/>
      <c r="P149" s="130"/>
      <c r="Q149" s="121"/>
      <c r="R149" s="121"/>
      <c r="S149" s="90"/>
      <c r="T149" s="92"/>
      <c r="U149" s="92"/>
      <c r="V149" s="123"/>
      <c r="W149" s="123"/>
      <c r="X149" s="96"/>
      <c r="Y149" s="97"/>
      <c r="Z149" s="86"/>
      <c r="AA149" s="34"/>
      <c r="AB149" s="86"/>
      <c r="AC149" s="138"/>
      <c r="AD149" s="90"/>
      <c r="AE149" s="86"/>
      <c r="AF149" s="86"/>
      <c r="AG149" s="98"/>
      <c r="AH149" s="86"/>
      <c r="AI149" s="86"/>
      <c r="AJ149" s="86"/>
    </row>
    <row r="150" ht="10.5" customHeight="1">
      <c r="A150" s="86"/>
      <c r="B150" s="86"/>
      <c r="C150" s="86"/>
      <c r="D150" s="87"/>
      <c r="E150" s="87"/>
      <c r="F150" s="88"/>
      <c r="G150" s="88"/>
      <c r="H150" s="89"/>
      <c r="I150" s="90"/>
      <c r="J150" s="130"/>
      <c r="K150" s="121"/>
      <c r="L150" s="121"/>
      <c r="M150" s="90"/>
      <c r="N150" s="92"/>
      <c r="O150" s="92"/>
      <c r="P150" s="130"/>
      <c r="Q150" s="121"/>
      <c r="R150" s="121"/>
      <c r="S150" s="90"/>
      <c r="T150" s="92"/>
      <c r="U150" s="92"/>
      <c r="V150" s="123"/>
      <c r="W150" s="123"/>
      <c r="X150" s="96"/>
      <c r="Y150" s="97"/>
      <c r="Z150" s="86"/>
      <c r="AA150" s="34"/>
      <c r="AB150" s="86"/>
      <c r="AC150" s="138"/>
      <c r="AD150" s="90"/>
      <c r="AE150" s="86"/>
      <c r="AF150" s="86"/>
      <c r="AG150" s="98"/>
      <c r="AH150" s="86"/>
      <c r="AI150" s="86"/>
      <c r="AJ150" s="86"/>
    </row>
    <row r="151" ht="10.5" customHeight="1">
      <c r="A151" s="86"/>
      <c r="B151" s="86"/>
      <c r="C151" s="86"/>
      <c r="D151" s="87"/>
      <c r="E151" s="87"/>
      <c r="F151" s="88"/>
      <c r="G151" s="88"/>
      <c r="H151" s="89"/>
      <c r="I151" s="90"/>
      <c r="J151" s="130"/>
      <c r="K151" s="121"/>
      <c r="L151" s="121"/>
      <c r="M151" s="90"/>
      <c r="N151" s="92"/>
      <c r="O151" s="92"/>
      <c r="P151" s="130"/>
      <c r="Q151" s="121"/>
      <c r="R151" s="121"/>
      <c r="S151" s="90"/>
      <c r="T151" s="92"/>
      <c r="U151" s="92"/>
      <c r="V151" s="123"/>
      <c r="W151" s="123"/>
      <c r="X151" s="96"/>
      <c r="Y151" s="97"/>
      <c r="Z151" s="86"/>
      <c r="AA151" s="34"/>
      <c r="AB151" s="86"/>
      <c r="AC151" s="138"/>
      <c r="AD151" s="90"/>
      <c r="AE151" s="86"/>
      <c r="AF151" s="86"/>
      <c r="AG151" s="98"/>
      <c r="AH151" s="86"/>
      <c r="AI151" s="86"/>
      <c r="AJ151" s="86"/>
    </row>
    <row r="152" ht="10.5" customHeight="1">
      <c r="A152" s="86"/>
      <c r="B152" s="86"/>
      <c r="C152" s="86"/>
      <c r="D152" s="87"/>
      <c r="E152" s="87"/>
      <c r="F152" s="88"/>
      <c r="G152" s="88"/>
      <c r="H152" s="89"/>
      <c r="I152" s="90"/>
      <c r="J152" s="130"/>
      <c r="K152" s="121"/>
      <c r="L152" s="121"/>
      <c r="M152" s="90"/>
      <c r="N152" s="92"/>
      <c r="O152" s="92"/>
      <c r="P152" s="130"/>
      <c r="Q152" s="121"/>
      <c r="R152" s="121"/>
      <c r="S152" s="90"/>
      <c r="T152" s="92"/>
      <c r="U152" s="92"/>
      <c r="V152" s="123"/>
      <c r="W152" s="123"/>
      <c r="X152" s="96"/>
      <c r="Y152" s="97"/>
      <c r="Z152" s="86"/>
      <c r="AA152" s="34"/>
      <c r="AB152" s="86"/>
      <c r="AC152" s="138"/>
      <c r="AD152" s="90"/>
      <c r="AE152" s="86"/>
      <c r="AF152" s="86"/>
      <c r="AG152" s="98"/>
      <c r="AH152" s="86"/>
      <c r="AI152" s="86"/>
      <c r="AJ152" s="86"/>
    </row>
    <row r="153" ht="10.5" customHeight="1">
      <c r="A153" s="86"/>
      <c r="B153" s="86"/>
      <c r="C153" s="86"/>
      <c r="D153" s="87"/>
      <c r="E153" s="87"/>
      <c r="F153" s="88"/>
      <c r="G153" s="88"/>
      <c r="H153" s="89"/>
      <c r="I153" s="90"/>
      <c r="J153" s="130"/>
      <c r="K153" s="121"/>
      <c r="L153" s="121"/>
      <c r="M153" s="90"/>
      <c r="N153" s="92"/>
      <c r="O153" s="92"/>
      <c r="P153" s="130"/>
      <c r="Q153" s="121"/>
      <c r="R153" s="121"/>
      <c r="S153" s="90"/>
      <c r="T153" s="92"/>
      <c r="U153" s="92"/>
      <c r="V153" s="123"/>
      <c r="W153" s="123"/>
      <c r="X153" s="96"/>
      <c r="Y153" s="97"/>
      <c r="Z153" s="86"/>
      <c r="AA153" s="34"/>
      <c r="AB153" s="86"/>
      <c r="AC153" s="138"/>
      <c r="AD153" s="90"/>
      <c r="AE153" s="86"/>
      <c r="AF153" s="86"/>
      <c r="AG153" s="98"/>
      <c r="AH153" s="86"/>
      <c r="AI153" s="86"/>
      <c r="AJ153" s="86"/>
    </row>
    <row r="154" ht="10.5" customHeight="1">
      <c r="A154" s="86"/>
      <c r="B154" s="86"/>
      <c r="C154" s="86"/>
      <c r="D154" s="87"/>
      <c r="E154" s="87"/>
      <c r="F154" s="88"/>
      <c r="G154" s="88"/>
      <c r="H154" s="89"/>
      <c r="I154" s="90"/>
      <c r="J154" s="130"/>
      <c r="K154" s="121"/>
      <c r="L154" s="121"/>
      <c r="M154" s="90"/>
      <c r="N154" s="92"/>
      <c r="O154" s="92"/>
      <c r="P154" s="130"/>
      <c r="Q154" s="121"/>
      <c r="R154" s="121"/>
      <c r="S154" s="90"/>
      <c r="T154" s="92"/>
      <c r="U154" s="92"/>
      <c r="V154" s="123"/>
      <c r="W154" s="123"/>
      <c r="X154" s="96"/>
      <c r="Y154" s="97"/>
      <c r="Z154" s="86"/>
      <c r="AA154" s="34"/>
      <c r="AB154" s="86"/>
      <c r="AC154" s="138"/>
      <c r="AD154" s="90"/>
      <c r="AE154" s="86"/>
      <c r="AF154" s="86"/>
      <c r="AG154" s="98"/>
      <c r="AH154" s="86"/>
      <c r="AI154" s="86"/>
      <c r="AJ154" s="86"/>
    </row>
    <row r="155" ht="10.5" customHeight="1">
      <c r="A155" s="86"/>
      <c r="B155" s="86"/>
      <c r="C155" s="86"/>
      <c r="D155" s="87"/>
      <c r="E155" s="87"/>
      <c r="F155" s="88"/>
      <c r="G155" s="88"/>
      <c r="H155" s="89"/>
      <c r="I155" s="90"/>
      <c r="J155" s="130"/>
      <c r="K155" s="121"/>
      <c r="L155" s="121"/>
      <c r="M155" s="90"/>
      <c r="N155" s="92"/>
      <c r="O155" s="92"/>
      <c r="P155" s="130"/>
      <c r="Q155" s="121"/>
      <c r="R155" s="121"/>
      <c r="S155" s="90"/>
      <c r="T155" s="92"/>
      <c r="U155" s="92"/>
      <c r="V155" s="123"/>
      <c r="W155" s="123"/>
      <c r="X155" s="96"/>
      <c r="Y155" s="97"/>
      <c r="Z155" s="86"/>
      <c r="AA155" s="34"/>
      <c r="AB155" s="86"/>
      <c r="AC155" s="138"/>
      <c r="AD155" s="90"/>
      <c r="AE155" s="86"/>
      <c r="AF155" s="86"/>
      <c r="AG155" s="98"/>
      <c r="AH155" s="86"/>
      <c r="AI155" s="86"/>
      <c r="AJ155" s="86"/>
    </row>
    <row r="156" ht="10.5" customHeight="1">
      <c r="A156" s="86"/>
      <c r="B156" s="86"/>
      <c r="C156" s="86"/>
      <c r="D156" s="87"/>
      <c r="E156" s="87"/>
      <c r="F156" s="88"/>
      <c r="G156" s="88"/>
      <c r="H156" s="89"/>
      <c r="I156" s="90"/>
      <c r="J156" s="130"/>
      <c r="K156" s="121"/>
      <c r="L156" s="121"/>
      <c r="M156" s="90"/>
      <c r="N156" s="92"/>
      <c r="O156" s="92"/>
      <c r="P156" s="130"/>
      <c r="Q156" s="121"/>
      <c r="R156" s="121"/>
      <c r="S156" s="90"/>
      <c r="T156" s="92"/>
      <c r="U156" s="92"/>
      <c r="V156" s="123"/>
      <c r="W156" s="123"/>
      <c r="X156" s="96"/>
      <c r="Y156" s="97"/>
      <c r="Z156" s="86"/>
      <c r="AA156" s="34"/>
      <c r="AB156" s="86"/>
      <c r="AC156" s="138"/>
      <c r="AD156" s="90"/>
      <c r="AE156" s="86"/>
      <c r="AF156" s="86"/>
      <c r="AG156" s="98"/>
      <c r="AH156" s="86"/>
      <c r="AI156" s="86"/>
      <c r="AJ156" s="86"/>
    </row>
    <row r="157" ht="10.5" customHeight="1">
      <c r="A157" s="86"/>
      <c r="B157" s="86"/>
      <c r="C157" s="86"/>
      <c r="D157" s="87"/>
      <c r="E157" s="87"/>
      <c r="F157" s="88"/>
      <c r="G157" s="88"/>
      <c r="H157" s="89"/>
      <c r="I157" s="90"/>
      <c r="J157" s="130"/>
      <c r="K157" s="121"/>
      <c r="L157" s="121"/>
      <c r="M157" s="90"/>
      <c r="N157" s="92"/>
      <c r="O157" s="92"/>
      <c r="P157" s="130"/>
      <c r="Q157" s="121"/>
      <c r="R157" s="121"/>
      <c r="S157" s="90"/>
      <c r="T157" s="92"/>
      <c r="U157" s="92"/>
      <c r="V157" s="123"/>
      <c r="W157" s="123"/>
      <c r="X157" s="96"/>
      <c r="Y157" s="97"/>
      <c r="Z157" s="86"/>
      <c r="AA157" s="34"/>
      <c r="AB157" s="86"/>
      <c r="AC157" s="138"/>
      <c r="AD157" s="90"/>
      <c r="AE157" s="86"/>
      <c r="AF157" s="86"/>
      <c r="AG157" s="98"/>
      <c r="AH157" s="86"/>
      <c r="AI157" s="86"/>
      <c r="AJ157" s="86"/>
    </row>
    <row r="158" ht="10.5" customHeight="1">
      <c r="A158" s="86"/>
      <c r="B158" s="86"/>
      <c r="C158" s="86"/>
      <c r="D158" s="87"/>
      <c r="E158" s="87"/>
      <c r="F158" s="88"/>
      <c r="G158" s="88"/>
      <c r="H158" s="89"/>
      <c r="I158" s="90"/>
      <c r="J158" s="130"/>
      <c r="K158" s="121"/>
      <c r="L158" s="121"/>
      <c r="M158" s="90"/>
      <c r="N158" s="92"/>
      <c r="O158" s="92"/>
      <c r="P158" s="130"/>
      <c r="Q158" s="121"/>
      <c r="R158" s="121"/>
      <c r="S158" s="90"/>
      <c r="T158" s="92"/>
      <c r="U158" s="92"/>
      <c r="V158" s="123"/>
      <c r="W158" s="123"/>
      <c r="X158" s="96"/>
      <c r="Y158" s="97"/>
      <c r="Z158" s="86"/>
      <c r="AA158" s="34"/>
      <c r="AB158" s="86"/>
      <c r="AC158" s="138"/>
      <c r="AD158" s="90"/>
      <c r="AE158" s="86"/>
      <c r="AF158" s="86"/>
      <c r="AG158" s="98"/>
      <c r="AH158" s="86"/>
      <c r="AI158" s="86"/>
      <c r="AJ158" s="86"/>
    </row>
    <row r="159" ht="10.5" customHeight="1">
      <c r="A159" s="86"/>
      <c r="B159" s="86"/>
      <c r="C159" s="86"/>
      <c r="D159" s="87"/>
      <c r="E159" s="87"/>
      <c r="F159" s="88"/>
      <c r="G159" s="88"/>
      <c r="H159" s="89"/>
      <c r="I159" s="90"/>
      <c r="J159" s="130"/>
      <c r="K159" s="121"/>
      <c r="L159" s="121"/>
      <c r="M159" s="90"/>
      <c r="N159" s="92"/>
      <c r="O159" s="92"/>
      <c r="P159" s="130"/>
      <c r="Q159" s="121"/>
      <c r="R159" s="121"/>
      <c r="S159" s="90"/>
      <c r="T159" s="92"/>
      <c r="U159" s="92"/>
      <c r="V159" s="123"/>
      <c r="W159" s="123"/>
      <c r="X159" s="96"/>
      <c r="Y159" s="97"/>
      <c r="Z159" s="86"/>
      <c r="AA159" s="34"/>
      <c r="AB159" s="86"/>
      <c r="AC159" s="138"/>
      <c r="AD159" s="90"/>
      <c r="AE159" s="86"/>
      <c r="AF159" s="86"/>
      <c r="AG159" s="98"/>
      <c r="AH159" s="86"/>
      <c r="AI159" s="86"/>
      <c r="AJ159" s="86"/>
    </row>
    <row r="160" ht="10.5" customHeight="1">
      <c r="A160" s="86"/>
      <c r="B160" s="86"/>
      <c r="C160" s="86"/>
      <c r="D160" s="87"/>
      <c r="E160" s="87"/>
      <c r="F160" s="88"/>
      <c r="G160" s="88"/>
      <c r="H160" s="89"/>
      <c r="I160" s="90"/>
      <c r="J160" s="130"/>
      <c r="K160" s="121"/>
      <c r="L160" s="121"/>
      <c r="M160" s="90"/>
      <c r="N160" s="92"/>
      <c r="O160" s="92"/>
      <c r="P160" s="130"/>
      <c r="Q160" s="121"/>
      <c r="R160" s="121"/>
      <c r="S160" s="90"/>
      <c r="T160" s="92"/>
      <c r="U160" s="92"/>
      <c r="V160" s="123"/>
      <c r="W160" s="123"/>
      <c r="X160" s="96"/>
      <c r="Y160" s="97"/>
      <c r="Z160" s="86"/>
      <c r="AA160" s="34"/>
      <c r="AB160" s="86"/>
      <c r="AC160" s="138"/>
      <c r="AD160" s="90"/>
      <c r="AE160" s="86"/>
      <c r="AF160" s="86"/>
      <c r="AG160" s="98"/>
      <c r="AH160" s="86"/>
      <c r="AI160" s="86"/>
      <c r="AJ160" s="86"/>
    </row>
    <row r="161" ht="10.5" customHeight="1">
      <c r="A161" s="86"/>
      <c r="B161" s="86"/>
      <c r="C161" s="86"/>
      <c r="D161" s="87"/>
      <c r="E161" s="87"/>
      <c r="F161" s="88"/>
      <c r="G161" s="88"/>
      <c r="H161" s="89"/>
      <c r="I161" s="90"/>
      <c r="J161" s="130"/>
      <c r="K161" s="121"/>
      <c r="L161" s="121"/>
      <c r="M161" s="90"/>
      <c r="N161" s="92"/>
      <c r="O161" s="92"/>
      <c r="P161" s="130"/>
      <c r="Q161" s="121"/>
      <c r="R161" s="121"/>
      <c r="S161" s="90"/>
      <c r="T161" s="92"/>
      <c r="U161" s="92"/>
      <c r="V161" s="123"/>
      <c r="W161" s="123"/>
      <c r="X161" s="96"/>
      <c r="Y161" s="97"/>
      <c r="Z161" s="86"/>
      <c r="AA161" s="34"/>
      <c r="AB161" s="86"/>
      <c r="AC161" s="138"/>
      <c r="AD161" s="90"/>
      <c r="AE161" s="86"/>
      <c r="AF161" s="86"/>
      <c r="AG161" s="98"/>
      <c r="AH161" s="86"/>
      <c r="AI161" s="86"/>
      <c r="AJ161" s="86"/>
    </row>
    <row r="162" ht="10.5" customHeight="1">
      <c r="A162" s="86"/>
      <c r="B162" s="86"/>
      <c r="C162" s="86"/>
      <c r="D162" s="87"/>
      <c r="E162" s="87"/>
      <c r="F162" s="88"/>
      <c r="G162" s="88"/>
      <c r="H162" s="89"/>
      <c r="I162" s="90"/>
      <c r="J162" s="130"/>
      <c r="K162" s="121"/>
      <c r="L162" s="121"/>
      <c r="M162" s="90"/>
      <c r="N162" s="92"/>
      <c r="O162" s="92"/>
      <c r="P162" s="130"/>
      <c r="Q162" s="121"/>
      <c r="R162" s="121"/>
      <c r="S162" s="90"/>
      <c r="T162" s="92"/>
      <c r="U162" s="92"/>
      <c r="V162" s="123"/>
      <c r="W162" s="123"/>
      <c r="X162" s="96"/>
      <c r="Y162" s="97"/>
      <c r="Z162" s="86"/>
      <c r="AA162" s="34"/>
      <c r="AB162" s="86"/>
      <c r="AC162" s="138"/>
      <c r="AD162" s="90"/>
      <c r="AE162" s="86"/>
      <c r="AF162" s="86"/>
      <c r="AG162" s="98"/>
      <c r="AH162" s="86"/>
      <c r="AI162" s="86"/>
      <c r="AJ162" s="86"/>
    </row>
    <row r="163" ht="10.5" customHeight="1">
      <c r="A163" s="86"/>
      <c r="B163" s="86"/>
      <c r="C163" s="86"/>
      <c r="D163" s="87"/>
      <c r="E163" s="87"/>
      <c r="F163" s="88"/>
      <c r="G163" s="88"/>
      <c r="H163" s="89"/>
      <c r="I163" s="90"/>
      <c r="J163" s="130"/>
      <c r="K163" s="121"/>
      <c r="L163" s="121"/>
      <c r="M163" s="90"/>
      <c r="N163" s="92"/>
      <c r="O163" s="92"/>
      <c r="P163" s="130"/>
      <c r="Q163" s="121"/>
      <c r="R163" s="121"/>
      <c r="S163" s="90"/>
      <c r="T163" s="92"/>
      <c r="U163" s="92"/>
      <c r="V163" s="123"/>
      <c r="W163" s="123"/>
      <c r="X163" s="96"/>
      <c r="Y163" s="97"/>
      <c r="Z163" s="86"/>
      <c r="AA163" s="34"/>
      <c r="AB163" s="86"/>
      <c r="AC163" s="138"/>
      <c r="AD163" s="90"/>
      <c r="AE163" s="86"/>
      <c r="AF163" s="86"/>
      <c r="AG163" s="98"/>
      <c r="AH163" s="86"/>
      <c r="AI163" s="86"/>
      <c r="AJ163" s="86"/>
    </row>
    <row r="164" ht="10.5" customHeight="1">
      <c r="A164" s="86"/>
      <c r="B164" s="86"/>
      <c r="C164" s="86"/>
      <c r="D164" s="87"/>
      <c r="E164" s="87"/>
      <c r="F164" s="88"/>
      <c r="G164" s="88"/>
      <c r="H164" s="89"/>
      <c r="I164" s="90"/>
      <c r="J164" s="130"/>
      <c r="K164" s="121"/>
      <c r="L164" s="121"/>
      <c r="M164" s="90"/>
      <c r="N164" s="92"/>
      <c r="O164" s="92"/>
      <c r="P164" s="130"/>
      <c r="Q164" s="121"/>
      <c r="R164" s="121"/>
      <c r="S164" s="90"/>
      <c r="T164" s="92"/>
      <c r="U164" s="92"/>
      <c r="V164" s="123"/>
      <c r="W164" s="123"/>
      <c r="X164" s="96"/>
      <c r="Y164" s="97"/>
      <c r="Z164" s="86"/>
      <c r="AA164" s="34"/>
      <c r="AB164" s="86"/>
      <c r="AC164" s="138"/>
      <c r="AD164" s="90"/>
      <c r="AE164" s="86"/>
      <c r="AF164" s="86"/>
      <c r="AG164" s="98"/>
      <c r="AH164" s="86"/>
      <c r="AI164" s="86"/>
      <c r="AJ164" s="86"/>
    </row>
    <row r="165" ht="10.5" customHeight="1">
      <c r="A165" s="86"/>
      <c r="B165" s="86"/>
      <c r="C165" s="86"/>
      <c r="D165" s="87"/>
      <c r="E165" s="87"/>
      <c r="F165" s="88"/>
      <c r="G165" s="88"/>
      <c r="H165" s="89"/>
      <c r="I165" s="90"/>
      <c r="J165" s="130"/>
      <c r="K165" s="121"/>
      <c r="L165" s="121"/>
      <c r="M165" s="90"/>
      <c r="N165" s="92"/>
      <c r="O165" s="92"/>
      <c r="P165" s="130"/>
      <c r="Q165" s="121"/>
      <c r="R165" s="121"/>
      <c r="S165" s="90"/>
      <c r="T165" s="92"/>
      <c r="U165" s="92"/>
      <c r="V165" s="123"/>
      <c r="W165" s="123"/>
      <c r="X165" s="96"/>
      <c r="Y165" s="97"/>
      <c r="Z165" s="86"/>
      <c r="AA165" s="34"/>
      <c r="AB165" s="86"/>
      <c r="AC165" s="138"/>
      <c r="AD165" s="90"/>
      <c r="AE165" s="86"/>
      <c r="AF165" s="86"/>
      <c r="AG165" s="98"/>
      <c r="AH165" s="86"/>
      <c r="AI165" s="86"/>
      <c r="AJ165" s="86"/>
    </row>
    <row r="166" ht="10.5" customHeight="1">
      <c r="A166" s="86"/>
      <c r="B166" s="86"/>
      <c r="C166" s="86"/>
      <c r="D166" s="87"/>
      <c r="E166" s="87"/>
      <c r="F166" s="88"/>
      <c r="G166" s="88"/>
      <c r="H166" s="89"/>
      <c r="I166" s="90"/>
      <c r="J166" s="130"/>
      <c r="K166" s="121"/>
      <c r="L166" s="121"/>
      <c r="M166" s="90"/>
      <c r="N166" s="92"/>
      <c r="O166" s="92"/>
      <c r="P166" s="130"/>
      <c r="Q166" s="121"/>
      <c r="R166" s="121"/>
      <c r="S166" s="90"/>
      <c r="T166" s="92"/>
      <c r="U166" s="92"/>
      <c r="V166" s="123"/>
      <c r="W166" s="123"/>
      <c r="X166" s="96"/>
      <c r="Y166" s="97"/>
      <c r="Z166" s="86"/>
      <c r="AA166" s="34"/>
      <c r="AB166" s="86"/>
      <c r="AC166" s="138"/>
      <c r="AD166" s="90"/>
      <c r="AE166" s="86"/>
      <c r="AF166" s="86"/>
      <c r="AG166" s="98"/>
      <c r="AH166" s="86"/>
      <c r="AI166" s="86"/>
      <c r="AJ166" s="86"/>
    </row>
    <row r="167" ht="10.5" customHeight="1">
      <c r="A167" s="86"/>
      <c r="B167" s="86"/>
      <c r="C167" s="86"/>
      <c r="D167" s="87"/>
      <c r="E167" s="87"/>
      <c r="F167" s="88"/>
      <c r="G167" s="88"/>
      <c r="H167" s="89"/>
      <c r="I167" s="90"/>
      <c r="J167" s="130"/>
      <c r="K167" s="121"/>
      <c r="L167" s="121"/>
      <c r="M167" s="90"/>
      <c r="N167" s="92"/>
      <c r="O167" s="92"/>
      <c r="P167" s="130"/>
      <c r="Q167" s="121"/>
      <c r="R167" s="121"/>
      <c r="S167" s="90"/>
      <c r="T167" s="92"/>
      <c r="U167" s="92"/>
      <c r="V167" s="123"/>
      <c r="W167" s="123"/>
      <c r="X167" s="96"/>
      <c r="Y167" s="97"/>
      <c r="Z167" s="86"/>
      <c r="AA167" s="34"/>
      <c r="AB167" s="86"/>
      <c r="AC167" s="138"/>
      <c r="AD167" s="90"/>
      <c r="AE167" s="86"/>
      <c r="AF167" s="86"/>
      <c r="AG167" s="98"/>
      <c r="AH167" s="86"/>
      <c r="AI167" s="86"/>
      <c r="AJ167" s="86"/>
    </row>
    <row r="168" ht="10.5" customHeight="1">
      <c r="A168" s="86"/>
      <c r="B168" s="86"/>
      <c r="C168" s="86"/>
      <c r="D168" s="87"/>
      <c r="E168" s="87"/>
      <c r="F168" s="88"/>
      <c r="G168" s="88"/>
      <c r="H168" s="89"/>
      <c r="I168" s="90"/>
      <c r="J168" s="130"/>
      <c r="K168" s="121"/>
      <c r="L168" s="121"/>
      <c r="M168" s="90"/>
      <c r="N168" s="92"/>
      <c r="O168" s="92"/>
      <c r="P168" s="130"/>
      <c r="Q168" s="121"/>
      <c r="R168" s="121"/>
      <c r="S168" s="90"/>
      <c r="T168" s="92"/>
      <c r="U168" s="92"/>
      <c r="V168" s="123"/>
      <c r="W168" s="123"/>
      <c r="X168" s="96"/>
      <c r="Y168" s="97"/>
      <c r="Z168" s="86"/>
      <c r="AA168" s="34"/>
      <c r="AB168" s="86"/>
      <c r="AC168" s="138"/>
      <c r="AD168" s="90"/>
      <c r="AE168" s="86"/>
      <c r="AF168" s="86"/>
      <c r="AG168" s="98"/>
      <c r="AH168" s="86"/>
      <c r="AI168" s="86"/>
      <c r="AJ168" s="86"/>
    </row>
    <row r="169" ht="10.5" customHeight="1">
      <c r="A169" s="86"/>
      <c r="B169" s="86"/>
      <c r="C169" s="86"/>
      <c r="D169" s="87"/>
      <c r="E169" s="87"/>
      <c r="F169" s="88"/>
      <c r="G169" s="88"/>
      <c r="H169" s="89"/>
      <c r="I169" s="90"/>
      <c r="J169" s="130"/>
      <c r="K169" s="121"/>
      <c r="L169" s="121"/>
      <c r="M169" s="90"/>
      <c r="N169" s="92"/>
      <c r="O169" s="92"/>
      <c r="P169" s="130"/>
      <c r="Q169" s="121"/>
      <c r="R169" s="121"/>
      <c r="S169" s="90"/>
      <c r="T169" s="92"/>
      <c r="U169" s="92"/>
      <c r="V169" s="123"/>
      <c r="W169" s="123"/>
      <c r="X169" s="96"/>
      <c r="Y169" s="97"/>
      <c r="Z169" s="86"/>
      <c r="AA169" s="34"/>
      <c r="AB169" s="86"/>
      <c r="AC169" s="138"/>
      <c r="AD169" s="90"/>
      <c r="AE169" s="86"/>
      <c r="AF169" s="86"/>
      <c r="AG169" s="98"/>
      <c r="AH169" s="86"/>
      <c r="AI169" s="86"/>
      <c r="AJ169" s="86"/>
    </row>
    <row r="170" ht="10.5" customHeight="1">
      <c r="A170" s="86"/>
      <c r="B170" s="86"/>
      <c r="C170" s="86"/>
      <c r="D170" s="87"/>
      <c r="E170" s="87"/>
      <c r="F170" s="88"/>
      <c r="G170" s="88"/>
      <c r="H170" s="89"/>
      <c r="I170" s="90"/>
      <c r="J170" s="130"/>
      <c r="K170" s="121"/>
      <c r="L170" s="121"/>
      <c r="M170" s="90"/>
      <c r="N170" s="92"/>
      <c r="O170" s="92"/>
      <c r="P170" s="130"/>
      <c r="Q170" s="121"/>
      <c r="R170" s="121"/>
      <c r="S170" s="90"/>
      <c r="T170" s="92"/>
      <c r="U170" s="92"/>
      <c r="V170" s="123"/>
      <c r="W170" s="123"/>
      <c r="X170" s="96"/>
      <c r="Y170" s="97"/>
      <c r="Z170" s="86"/>
      <c r="AA170" s="34"/>
      <c r="AB170" s="86"/>
      <c r="AC170" s="138"/>
      <c r="AD170" s="90"/>
      <c r="AE170" s="86"/>
      <c r="AF170" s="86"/>
      <c r="AG170" s="98"/>
      <c r="AH170" s="86"/>
      <c r="AI170" s="86"/>
      <c r="AJ170" s="86"/>
    </row>
    <row r="171" ht="10.5" customHeight="1">
      <c r="A171" s="86"/>
      <c r="B171" s="86"/>
      <c r="C171" s="86"/>
      <c r="D171" s="87"/>
      <c r="E171" s="87"/>
      <c r="F171" s="88"/>
      <c r="G171" s="88"/>
      <c r="H171" s="89"/>
      <c r="I171" s="90"/>
      <c r="J171" s="130"/>
      <c r="K171" s="121"/>
      <c r="L171" s="121"/>
      <c r="M171" s="90"/>
      <c r="N171" s="92"/>
      <c r="O171" s="92"/>
      <c r="P171" s="130"/>
      <c r="Q171" s="121"/>
      <c r="R171" s="121"/>
      <c r="S171" s="90"/>
      <c r="T171" s="92"/>
      <c r="U171" s="92"/>
      <c r="V171" s="123"/>
      <c r="W171" s="123"/>
      <c r="X171" s="96"/>
      <c r="Y171" s="97"/>
      <c r="Z171" s="86"/>
      <c r="AA171" s="34"/>
      <c r="AB171" s="86"/>
      <c r="AC171" s="138"/>
      <c r="AD171" s="90"/>
      <c r="AE171" s="86"/>
      <c r="AF171" s="86"/>
      <c r="AG171" s="98"/>
      <c r="AH171" s="86"/>
      <c r="AI171" s="86"/>
      <c r="AJ171" s="86"/>
    </row>
    <row r="172" ht="10.5" customHeight="1">
      <c r="A172" s="86"/>
      <c r="B172" s="86"/>
      <c r="C172" s="86"/>
      <c r="D172" s="87"/>
      <c r="E172" s="87"/>
      <c r="F172" s="88"/>
      <c r="G172" s="88"/>
      <c r="H172" s="89"/>
      <c r="I172" s="90"/>
      <c r="J172" s="130"/>
      <c r="K172" s="121"/>
      <c r="L172" s="121"/>
      <c r="M172" s="90"/>
      <c r="N172" s="92"/>
      <c r="O172" s="92"/>
      <c r="P172" s="130"/>
      <c r="Q172" s="121"/>
      <c r="R172" s="121"/>
      <c r="S172" s="90"/>
      <c r="T172" s="92"/>
      <c r="U172" s="92"/>
      <c r="V172" s="123"/>
      <c r="W172" s="123"/>
      <c r="X172" s="96"/>
      <c r="Y172" s="97"/>
      <c r="Z172" s="86"/>
      <c r="AA172" s="34"/>
      <c r="AB172" s="86"/>
      <c r="AC172" s="138"/>
      <c r="AD172" s="90"/>
      <c r="AE172" s="86"/>
      <c r="AF172" s="86"/>
      <c r="AG172" s="98"/>
      <c r="AH172" s="86"/>
      <c r="AI172" s="86"/>
      <c r="AJ172" s="86"/>
    </row>
    <row r="173" ht="10.5" customHeight="1">
      <c r="A173" s="86"/>
      <c r="B173" s="86"/>
      <c r="C173" s="86"/>
      <c r="D173" s="87"/>
      <c r="E173" s="87"/>
      <c r="F173" s="88"/>
      <c r="G173" s="88"/>
      <c r="H173" s="89"/>
      <c r="I173" s="90"/>
      <c r="J173" s="130"/>
      <c r="K173" s="121"/>
      <c r="L173" s="121"/>
      <c r="M173" s="90"/>
      <c r="N173" s="92"/>
      <c r="O173" s="92"/>
      <c r="P173" s="130"/>
      <c r="Q173" s="121"/>
      <c r="R173" s="121"/>
      <c r="S173" s="90"/>
      <c r="T173" s="92"/>
      <c r="U173" s="92"/>
      <c r="V173" s="123"/>
      <c r="W173" s="123"/>
      <c r="X173" s="96"/>
      <c r="Y173" s="97"/>
      <c r="Z173" s="86"/>
      <c r="AA173" s="34"/>
      <c r="AB173" s="86"/>
      <c r="AC173" s="138"/>
      <c r="AD173" s="90"/>
      <c r="AE173" s="86"/>
      <c r="AF173" s="86"/>
      <c r="AG173" s="98"/>
      <c r="AH173" s="86"/>
      <c r="AI173" s="86"/>
      <c r="AJ173" s="86"/>
    </row>
    <row r="174" ht="10.5" customHeight="1">
      <c r="A174" s="86"/>
      <c r="B174" s="86"/>
      <c r="C174" s="86"/>
      <c r="D174" s="87"/>
      <c r="E174" s="87"/>
      <c r="F174" s="88"/>
      <c r="G174" s="88"/>
      <c r="H174" s="89"/>
      <c r="I174" s="90"/>
      <c r="J174" s="130"/>
      <c r="K174" s="121"/>
      <c r="L174" s="121"/>
      <c r="M174" s="90"/>
      <c r="N174" s="92"/>
      <c r="O174" s="92"/>
      <c r="P174" s="130"/>
      <c r="Q174" s="121"/>
      <c r="R174" s="121"/>
      <c r="S174" s="90"/>
      <c r="T174" s="92"/>
      <c r="U174" s="92"/>
      <c r="V174" s="123"/>
      <c r="W174" s="123"/>
      <c r="X174" s="96"/>
      <c r="Y174" s="97"/>
      <c r="Z174" s="86"/>
      <c r="AA174" s="34"/>
      <c r="AB174" s="86"/>
      <c r="AC174" s="138"/>
      <c r="AD174" s="90"/>
      <c r="AE174" s="86"/>
      <c r="AF174" s="86"/>
      <c r="AG174" s="98"/>
      <c r="AH174" s="86"/>
      <c r="AI174" s="86"/>
      <c r="AJ174" s="86"/>
    </row>
    <row r="175" ht="10.5" customHeight="1">
      <c r="A175" s="86"/>
      <c r="B175" s="86"/>
      <c r="C175" s="86"/>
      <c r="D175" s="87"/>
      <c r="E175" s="87"/>
      <c r="F175" s="88"/>
      <c r="G175" s="88"/>
      <c r="H175" s="89"/>
      <c r="I175" s="90"/>
      <c r="J175" s="130"/>
      <c r="K175" s="121"/>
      <c r="L175" s="121"/>
      <c r="M175" s="90"/>
      <c r="N175" s="92"/>
      <c r="O175" s="92"/>
      <c r="P175" s="130"/>
      <c r="Q175" s="121"/>
      <c r="R175" s="121"/>
      <c r="S175" s="90"/>
      <c r="T175" s="92"/>
      <c r="U175" s="92"/>
      <c r="V175" s="123"/>
      <c r="W175" s="123"/>
      <c r="X175" s="96"/>
      <c r="Y175" s="97"/>
      <c r="Z175" s="86"/>
      <c r="AA175" s="34"/>
      <c r="AB175" s="86"/>
      <c r="AC175" s="138"/>
      <c r="AD175" s="90"/>
      <c r="AE175" s="86"/>
      <c r="AF175" s="86"/>
      <c r="AG175" s="98"/>
      <c r="AH175" s="86"/>
      <c r="AI175" s="86"/>
      <c r="AJ175" s="86"/>
    </row>
    <row r="176" ht="10.5" customHeight="1">
      <c r="A176" s="86"/>
      <c r="B176" s="86"/>
      <c r="C176" s="86"/>
      <c r="D176" s="87"/>
      <c r="E176" s="87"/>
      <c r="F176" s="88"/>
      <c r="G176" s="88"/>
      <c r="H176" s="89"/>
      <c r="I176" s="90"/>
      <c r="J176" s="130"/>
      <c r="K176" s="121"/>
      <c r="L176" s="121"/>
      <c r="M176" s="90"/>
      <c r="N176" s="92"/>
      <c r="O176" s="92"/>
      <c r="P176" s="130"/>
      <c r="Q176" s="121"/>
      <c r="R176" s="121"/>
      <c r="S176" s="90"/>
      <c r="T176" s="92"/>
      <c r="U176" s="92"/>
      <c r="V176" s="123"/>
      <c r="W176" s="123"/>
      <c r="X176" s="96"/>
      <c r="Y176" s="97"/>
      <c r="Z176" s="86"/>
      <c r="AA176" s="34"/>
      <c r="AB176" s="86"/>
      <c r="AC176" s="138"/>
      <c r="AD176" s="90"/>
      <c r="AE176" s="86"/>
      <c r="AF176" s="86"/>
      <c r="AG176" s="98"/>
      <c r="AH176" s="86"/>
      <c r="AI176" s="86"/>
      <c r="AJ176" s="86"/>
    </row>
    <row r="177" ht="10.5" customHeight="1">
      <c r="A177" s="86"/>
      <c r="B177" s="86"/>
      <c r="C177" s="86"/>
      <c r="D177" s="87"/>
      <c r="E177" s="87"/>
      <c r="F177" s="88"/>
      <c r="G177" s="88"/>
      <c r="H177" s="89"/>
      <c r="I177" s="90"/>
      <c r="J177" s="130"/>
      <c r="K177" s="121"/>
      <c r="L177" s="121"/>
      <c r="M177" s="90"/>
      <c r="N177" s="92"/>
      <c r="O177" s="92"/>
      <c r="P177" s="130"/>
      <c r="Q177" s="121"/>
      <c r="R177" s="121"/>
      <c r="S177" s="90"/>
      <c r="T177" s="92"/>
      <c r="U177" s="92"/>
      <c r="V177" s="123"/>
      <c r="W177" s="123"/>
      <c r="X177" s="96"/>
      <c r="Y177" s="97"/>
      <c r="Z177" s="86"/>
      <c r="AA177" s="34"/>
      <c r="AB177" s="86"/>
      <c r="AC177" s="138"/>
      <c r="AD177" s="90"/>
      <c r="AE177" s="86"/>
      <c r="AF177" s="86"/>
      <c r="AG177" s="98"/>
      <c r="AH177" s="86"/>
      <c r="AI177" s="86"/>
      <c r="AJ177" s="86"/>
    </row>
    <row r="178" ht="10.5" customHeight="1">
      <c r="A178" s="86"/>
      <c r="B178" s="86"/>
      <c r="C178" s="86"/>
      <c r="D178" s="87"/>
      <c r="E178" s="87"/>
      <c r="F178" s="88"/>
      <c r="G178" s="88"/>
      <c r="H178" s="89"/>
      <c r="I178" s="90"/>
      <c r="J178" s="130"/>
      <c r="K178" s="121"/>
      <c r="L178" s="121"/>
      <c r="M178" s="90"/>
      <c r="N178" s="92"/>
      <c r="O178" s="92"/>
      <c r="P178" s="130"/>
      <c r="Q178" s="121"/>
      <c r="R178" s="121"/>
      <c r="S178" s="90"/>
      <c r="T178" s="92"/>
      <c r="U178" s="92"/>
      <c r="V178" s="123"/>
      <c r="W178" s="123"/>
      <c r="X178" s="96"/>
      <c r="Y178" s="97"/>
      <c r="Z178" s="86"/>
      <c r="AA178" s="34"/>
      <c r="AB178" s="86"/>
      <c r="AC178" s="138"/>
      <c r="AD178" s="90"/>
      <c r="AE178" s="86"/>
      <c r="AF178" s="86"/>
      <c r="AG178" s="98"/>
      <c r="AH178" s="86"/>
      <c r="AI178" s="86"/>
      <c r="AJ178" s="86"/>
    </row>
    <row r="179" ht="10.5" customHeight="1">
      <c r="A179" s="86"/>
      <c r="B179" s="86"/>
      <c r="C179" s="86"/>
      <c r="D179" s="87"/>
      <c r="E179" s="87"/>
      <c r="F179" s="88"/>
      <c r="G179" s="88"/>
      <c r="H179" s="89"/>
      <c r="I179" s="90"/>
      <c r="J179" s="130"/>
      <c r="K179" s="121"/>
      <c r="L179" s="121"/>
      <c r="M179" s="90"/>
      <c r="N179" s="92"/>
      <c r="O179" s="92"/>
      <c r="P179" s="130"/>
      <c r="Q179" s="121"/>
      <c r="R179" s="121"/>
      <c r="S179" s="90"/>
      <c r="T179" s="92"/>
      <c r="U179" s="92"/>
      <c r="V179" s="123"/>
      <c r="W179" s="123"/>
      <c r="X179" s="96"/>
      <c r="Y179" s="97"/>
      <c r="Z179" s="86"/>
      <c r="AA179" s="34"/>
      <c r="AB179" s="86"/>
      <c r="AC179" s="138"/>
      <c r="AD179" s="90"/>
      <c r="AE179" s="86"/>
      <c r="AF179" s="86"/>
      <c r="AG179" s="98"/>
      <c r="AH179" s="86"/>
      <c r="AI179" s="86"/>
      <c r="AJ179" s="86"/>
    </row>
    <row r="180" ht="10.5" customHeight="1">
      <c r="A180" s="86"/>
      <c r="B180" s="86"/>
      <c r="C180" s="86"/>
      <c r="D180" s="87"/>
      <c r="E180" s="87"/>
      <c r="F180" s="88"/>
      <c r="G180" s="88"/>
      <c r="H180" s="89"/>
      <c r="I180" s="90"/>
      <c r="J180" s="130"/>
      <c r="K180" s="121"/>
      <c r="L180" s="121"/>
      <c r="M180" s="90"/>
      <c r="N180" s="92"/>
      <c r="O180" s="92"/>
      <c r="P180" s="130"/>
      <c r="Q180" s="121"/>
      <c r="R180" s="121"/>
      <c r="S180" s="90"/>
      <c r="T180" s="92"/>
      <c r="U180" s="92"/>
      <c r="V180" s="123"/>
      <c r="W180" s="123"/>
      <c r="X180" s="96"/>
      <c r="Y180" s="97"/>
      <c r="Z180" s="86"/>
      <c r="AA180" s="34"/>
      <c r="AB180" s="86"/>
      <c r="AC180" s="138"/>
      <c r="AD180" s="90"/>
      <c r="AE180" s="86"/>
      <c r="AF180" s="86"/>
      <c r="AG180" s="98"/>
      <c r="AH180" s="86"/>
      <c r="AI180" s="86"/>
      <c r="AJ180" s="86"/>
    </row>
    <row r="181" ht="10.5" customHeight="1">
      <c r="A181" s="86"/>
      <c r="B181" s="86"/>
      <c r="C181" s="86"/>
      <c r="D181" s="87"/>
      <c r="E181" s="87"/>
      <c r="F181" s="88"/>
      <c r="G181" s="88"/>
      <c r="H181" s="89"/>
      <c r="I181" s="90"/>
      <c r="J181" s="130"/>
      <c r="K181" s="121"/>
      <c r="L181" s="121"/>
      <c r="M181" s="90"/>
      <c r="N181" s="92"/>
      <c r="O181" s="92"/>
      <c r="P181" s="130"/>
      <c r="Q181" s="121"/>
      <c r="R181" s="121"/>
      <c r="S181" s="90"/>
      <c r="T181" s="92"/>
      <c r="U181" s="92"/>
      <c r="V181" s="123"/>
      <c r="W181" s="123"/>
      <c r="X181" s="96"/>
      <c r="Y181" s="97"/>
      <c r="Z181" s="86"/>
      <c r="AA181" s="34"/>
      <c r="AB181" s="86"/>
      <c r="AC181" s="138"/>
      <c r="AD181" s="90"/>
      <c r="AE181" s="86"/>
      <c r="AF181" s="86"/>
      <c r="AG181" s="98"/>
      <c r="AH181" s="86"/>
      <c r="AI181" s="86"/>
      <c r="AJ181" s="86"/>
    </row>
    <row r="182" ht="10.5" customHeight="1">
      <c r="A182" s="86"/>
      <c r="B182" s="86"/>
      <c r="C182" s="86"/>
      <c r="D182" s="87"/>
      <c r="E182" s="87"/>
      <c r="F182" s="88"/>
      <c r="G182" s="88"/>
      <c r="H182" s="89"/>
      <c r="I182" s="90"/>
      <c r="J182" s="130"/>
      <c r="K182" s="121"/>
      <c r="L182" s="121"/>
      <c r="M182" s="90"/>
      <c r="N182" s="92"/>
      <c r="O182" s="92"/>
      <c r="P182" s="130"/>
      <c r="Q182" s="121"/>
      <c r="R182" s="121"/>
      <c r="S182" s="90"/>
      <c r="T182" s="92"/>
      <c r="U182" s="92"/>
      <c r="V182" s="123"/>
      <c r="W182" s="123"/>
      <c r="X182" s="96"/>
      <c r="Y182" s="97"/>
      <c r="Z182" s="86"/>
      <c r="AA182" s="34"/>
      <c r="AB182" s="86"/>
      <c r="AC182" s="138"/>
      <c r="AD182" s="90"/>
      <c r="AE182" s="86"/>
      <c r="AF182" s="86"/>
      <c r="AG182" s="98"/>
      <c r="AH182" s="86"/>
      <c r="AI182" s="86"/>
      <c r="AJ182" s="86"/>
    </row>
    <row r="183" ht="10.5" customHeight="1">
      <c r="A183" s="86"/>
      <c r="B183" s="86"/>
      <c r="C183" s="86"/>
      <c r="D183" s="87"/>
      <c r="E183" s="87"/>
      <c r="F183" s="88"/>
      <c r="G183" s="88"/>
      <c r="H183" s="89"/>
      <c r="I183" s="90"/>
      <c r="J183" s="130"/>
      <c r="K183" s="121"/>
      <c r="L183" s="121"/>
      <c r="M183" s="90"/>
      <c r="N183" s="92"/>
      <c r="O183" s="92"/>
      <c r="P183" s="130"/>
      <c r="Q183" s="121"/>
      <c r="R183" s="121"/>
      <c r="S183" s="90"/>
      <c r="T183" s="92"/>
      <c r="U183" s="92"/>
      <c r="V183" s="123"/>
      <c r="W183" s="123"/>
      <c r="X183" s="96"/>
      <c r="Y183" s="97"/>
      <c r="Z183" s="86"/>
      <c r="AA183" s="34"/>
      <c r="AB183" s="86"/>
      <c r="AC183" s="138"/>
      <c r="AD183" s="90"/>
      <c r="AE183" s="86"/>
      <c r="AF183" s="86"/>
      <c r="AG183" s="98"/>
      <c r="AH183" s="86"/>
      <c r="AI183" s="86"/>
      <c r="AJ183" s="86"/>
    </row>
    <row r="184" ht="10.5" customHeight="1">
      <c r="A184" s="86"/>
      <c r="B184" s="86"/>
      <c r="C184" s="86"/>
      <c r="D184" s="87"/>
      <c r="E184" s="87"/>
      <c r="F184" s="88"/>
      <c r="G184" s="88"/>
      <c r="H184" s="89"/>
      <c r="I184" s="90"/>
      <c r="J184" s="130"/>
      <c r="K184" s="121"/>
      <c r="L184" s="121"/>
      <c r="M184" s="90"/>
      <c r="N184" s="92"/>
      <c r="O184" s="92"/>
      <c r="P184" s="130"/>
      <c r="Q184" s="121"/>
      <c r="R184" s="121"/>
      <c r="S184" s="90"/>
      <c r="T184" s="92"/>
      <c r="U184" s="92"/>
      <c r="V184" s="123"/>
      <c r="W184" s="123"/>
      <c r="X184" s="96"/>
      <c r="Y184" s="97"/>
      <c r="Z184" s="86"/>
      <c r="AA184" s="34"/>
      <c r="AB184" s="86"/>
      <c r="AC184" s="138"/>
      <c r="AD184" s="90"/>
      <c r="AE184" s="86"/>
      <c r="AF184" s="86"/>
      <c r="AG184" s="98"/>
      <c r="AH184" s="86"/>
      <c r="AI184" s="86"/>
      <c r="AJ184" s="86"/>
    </row>
    <row r="185" ht="10.5" customHeight="1">
      <c r="A185" s="86"/>
      <c r="B185" s="86"/>
      <c r="C185" s="86"/>
      <c r="D185" s="87"/>
      <c r="E185" s="87"/>
      <c r="F185" s="88"/>
      <c r="G185" s="88"/>
      <c r="H185" s="89"/>
      <c r="I185" s="90"/>
      <c r="J185" s="130"/>
      <c r="K185" s="121"/>
      <c r="L185" s="121"/>
      <c r="M185" s="90"/>
      <c r="N185" s="92"/>
      <c r="O185" s="92"/>
      <c r="P185" s="130"/>
      <c r="Q185" s="121"/>
      <c r="R185" s="121"/>
      <c r="S185" s="90"/>
      <c r="T185" s="92"/>
      <c r="U185" s="92"/>
      <c r="V185" s="123"/>
      <c r="W185" s="123"/>
      <c r="X185" s="96"/>
      <c r="Y185" s="97"/>
      <c r="Z185" s="86"/>
      <c r="AA185" s="34"/>
      <c r="AB185" s="86"/>
      <c r="AC185" s="138"/>
      <c r="AD185" s="90"/>
      <c r="AE185" s="86"/>
      <c r="AF185" s="86"/>
      <c r="AG185" s="98"/>
      <c r="AH185" s="86"/>
      <c r="AI185" s="86"/>
      <c r="AJ185" s="86"/>
    </row>
    <row r="186" ht="10.5" customHeight="1">
      <c r="A186" s="86"/>
      <c r="B186" s="86"/>
      <c r="C186" s="86"/>
      <c r="D186" s="87"/>
      <c r="E186" s="87"/>
      <c r="F186" s="88"/>
      <c r="G186" s="88"/>
      <c r="H186" s="89"/>
      <c r="I186" s="90"/>
      <c r="J186" s="130"/>
      <c r="K186" s="121"/>
      <c r="L186" s="121"/>
      <c r="M186" s="90"/>
      <c r="N186" s="92"/>
      <c r="O186" s="92"/>
      <c r="P186" s="130"/>
      <c r="Q186" s="121"/>
      <c r="R186" s="121"/>
      <c r="S186" s="90"/>
      <c r="T186" s="92"/>
      <c r="U186" s="92"/>
      <c r="V186" s="123"/>
      <c r="W186" s="123"/>
      <c r="X186" s="96"/>
      <c r="Y186" s="97"/>
      <c r="Z186" s="86"/>
      <c r="AA186" s="34"/>
      <c r="AB186" s="86"/>
      <c r="AC186" s="138"/>
      <c r="AD186" s="90"/>
      <c r="AE186" s="86"/>
      <c r="AF186" s="86"/>
      <c r="AG186" s="98"/>
      <c r="AH186" s="86"/>
      <c r="AI186" s="86"/>
      <c r="AJ186" s="86"/>
    </row>
    <row r="187" ht="10.5" customHeight="1">
      <c r="A187" s="86"/>
      <c r="B187" s="86"/>
      <c r="C187" s="86"/>
      <c r="D187" s="87"/>
      <c r="E187" s="87"/>
      <c r="F187" s="88"/>
      <c r="G187" s="88"/>
      <c r="H187" s="89"/>
      <c r="I187" s="90"/>
      <c r="J187" s="130"/>
      <c r="K187" s="121"/>
      <c r="L187" s="121"/>
      <c r="M187" s="90"/>
      <c r="N187" s="92"/>
      <c r="O187" s="92"/>
      <c r="P187" s="130"/>
      <c r="Q187" s="121"/>
      <c r="R187" s="121"/>
      <c r="S187" s="90"/>
      <c r="T187" s="92"/>
      <c r="U187" s="92"/>
      <c r="V187" s="123"/>
      <c r="W187" s="123"/>
      <c r="X187" s="96"/>
      <c r="Y187" s="97"/>
      <c r="Z187" s="86"/>
      <c r="AA187" s="34"/>
      <c r="AB187" s="86"/>
      <c r="AC187" s="138"/>
      <c r="AD187" s="90"/>
      <c r="AE187" s="86"/>
      <c r="AF187" s="86"/>
      <c r="AG187" s="98"/>
      <c r="AH187" s="86"/>
      <c r="AI187" s="86"/>
      <c r="AJ187" s="86"/>
    </row>
    <row r="188" ht="10.5" customHeight="1">
      <c r="A188" s="86"/>
      <c r="B188" s="86"/>
      <c r="C188" s="86"/>
      <c r="D188" s="87"/>
      <c r="E188" s="87"/>
      <c r="F188" s="88"/>
      <c r="G188" s="88"/>
      <c r="H188" s="89"/>
      <c r="I188" s="90"/>
      <c r="J188" s="130"/>
      <c r="K188" s="121"/>
      <c r="L188" s="121"/>
      <c r="M188" s="90"/>
      <c r="N188" s="92"/>
      <c r="O188" s="92"/>
      <c r="P188" s="130"/>
      <c r="Q188" s="121"/>
      <c r="R188" s="121"/>
      <c r="S188" s="90"/>
      <c r="T188" s="92"/>
      <c r="U188" s="92"/>
      <c r="V188" s="123"/>
      <c r="W188" s="123"/>
      <c r="X188" s="96"/>
      <c r="Y188" s="97"/>
      <c r="Z188" s="86"/>
      <c r="AA188" s="34"/>
      <c r="AB188" s="86"/>
      <c r="AC188" s="138"/>
      <c r="AD188" s="90"/>
      <c r="AE188" s="86"/>
      <c r="AF188" s="86"/>
      <c r="AG188" s="98"/>
      <c r="AH188" s="86"/>
      <c r="AI188" s="86"/>
      <c r="AJ188" s="86"/>
    </row>
    <row r="189" ht="10.5" customHeight="1">
      <c r="A189" s="86"/>
      <c r="B189" s="86"/>
      <c r="C189" s="86"/>
      <c r="D189" s="87"/>
      <c r="E189" s="87"/>
      <c r="F189" s="88"/>
      <c r="G189" s="88"/>
      <c r="H189" s="89"/>
      <c r="I189" s="90"/>
      <c r="J189" s="130"/>
      <c r="K189" s="121"/>
      <c r="L189" s="121"/>
      <c r="M189" s="90"/>
      <c r="N189" s="92"/>
      <c r="O189" s="92"/>
      <c r="P189" s="130"/>
      <c r="Q189" s="121"/>
      <c r="R189" s="121"/>
      <c r="S189" s="90"/>
      <c r="T189" s="92"/>
      <c r="U189" s="92"/>
      <c r="V189" s="123"/>
      <c r="W189" s="123"/>
      <c r="X189" s="96"/>
      <c r="Y189" s="97"/>
      <c r="Z189" s="86"/>
      <c r="AA189" s="34"/>
      <c r="AB189" s="86"/>
      <c r="AC189" s="138"/>
      <c r="AD189" s="90"/>
      <c r="AE189" s="86"/>
      <c r="AF189" s="86"/>
      <c r="AG189" s="98"/>
      <c r="AH189" s="86"/>
      <c r="AI189" s="86"/>
      <c r="AJ189" s="86"/>
    </row>
    <row r="190" ht="10.5" customHeight="1">
      <c r="A190" s="86"/>
      <c r="B190" s="86"/>
      <c r="C190" s="86"/>
      <c r="D190" s="87"/>
      <c r="E190" s="87"/>
      <c r="F190" s="88"/>
      <c r="G190" s="88"/>
      <c r="H190" s="89"/>
      <c r="I190" s="90"/>
      <c r="J190" s="130"/>
      <c r="K190" s="121"/>
      <c r="L190" s="121"/>
      <c r="M190" s="90"/>
      <c r="N190" s="92"/>
      <c r="O190" s="92"/>
      <c r="P190" s="130"/>
      <c r="Q190" s="121"/>
      <c r="R190" s="121"/>
      <c r="S190" s="90"/>
      <c r="T190" s="92"/>
      <c r="U190" s="92"/>
      <c r="V190" s="123"/>
      <c r="W190" s="123"/>
      <c r="X190" s="96"/>
      <c r="Y190" s="97"/>
      <c r="Z190" s="86"/>
      <c r="AA190" s="34"/>
      <c r="AB190" s="86"/>
      <c r="AC190" s="138"/>
      <c r="AD190" s="90"/>
      <c r="AE190" s="86"/>
      <c r="AF190" s="86"/>
      <c r="AG190" s="98"/>
      <c r="AH190" s="86"/>
      <c r="AI190" s="86"/>
      <c r="AJ190" s="86"/>
    </row>
    <row r="191" ht="10.5" customHeight="1">
      <c r="A191" s="86"/>
      <c r="B191" s="86"/>
      <c r="C191" s="86"/>
      <c r="D191" s="87"/>
      <c r="E191" s="87"/>
      <c r="F191" s="88"/>
      <c r="G191" s="88"/>
      <c r="H191" s="89"/>
      <c r="I191" s="90"/>
      <c r="J191" s="130"/>
      <c r="K191" s="121"/>
      <c r="L191" s="121"/>
      <c r="M191" s="90"/>
      <c r="N191" s="92"/>
      <c r="O191" s="92"/>
      <c r="P191" s="130"/>
      <c r="Q191" s="121"/>
      <c r="R191" s="121"/>
      <c r="S191" s="90"/>
      <c r="T191" s="92"/>
      <c r="U191" s="92"/>
      <c r="V191" s="123"/>
      <c r="W191" s="123"/>
      <c r="X191" s="96"/>
      <c r="Y191" s="97"/>
      <c r="Z191" s="86"/>
      <c r="AA191" s="34"/>
      <c r="AB191" s="86"/>
      <c r="AC191" s="138"/>
      <c r="AD191" s="90"/>
      <c r="AE191" s="86"/>
      <c r="AF191" s="86"/>
      <c r="AG191" s="98"/>
      <c r="AH191" s="86"/>
      <c r="AI191" s="86"/>
      <c r="AJ191" s="86"/>
    </row>
    <row r="192" ht="10.5" customHeight="1">
      <c r="A192" s="86"/>
      <c r="B192" s="86"/>
      <c r="C192" s="86"/>
      <c r="D192" s="87"/>
      <c r="E192" s="87"/>
      <c r="F192" s="88"/>
      <c r="G192" s="88"/>
      <c r="H192" s="89"/>
      <c r="I192" s="90"/>
      <c r="J192" s="130"/>
      <c r="K192" s="121"/>
      <c r="L192" s="121"/>
      <c r="M192" s="90"/>
      <c r="N192" s="92"/>
      <c r="O192" s="92"/>
      <c r="P192" s="130"/>
      <c r="Q192" s="121"/>
      <c r="R192" s="121"/>
      <c r="S192" s="90"/>
      <c r="T192" s="92"/>
      <c r="U192" s="92"/>
      <c r="V192" s="123"/>
      <c r="W192" s="123"/>
      <c r="X192" s="96"/>
      <c r="Y192" s="97"/>
      <c r="Z192" s="86"/>
      <c r="AA192" s="34"/>
      <c r="AB192" s="86"/>
      <c r="AC192" s="138"/>
      <c r="AD192" s="90"/>
      <c r="AE192" s="86"/>
      <c r="AF192" s="86"/>
      <c r="AG192" s="98"/>
      <c r="AH192" s="86"/>
      <c r="AI192" s="86"/>
      <c r="AJ192" s="86"/>
    </row>
    <row r="193" ht="10.5" customHeight="1">
      <c r="A193" s="86"/>
      <c r="B193" s="86"/>
      <c r="C193" s="86"/>
      <c r="D193" s="87"/>
      <c r="E193" s="87"/>
      <c r="F193" s="88"/>
      <c r="G193" s="88"/>
      <c r="H193" s="89"/>
      <c r="I193" s="90"/>
      <c r="J193" s="130"/>
      <c r="K193" s="121"/>
      <c r="L193" s="121"/>
      <c r="M193" s="90"/>
      <c r="N193" s="92"/>
      <c r="O193" s="92"/>
      <c r="P193" s="130"/>
      <c r="Q193" s="121"/>
      <c r="R193" s="121"/>
      <c r="S193" s="90"/>
      <c r="T193" s="92"/>
      <c r="U193" s="92"/>
      <c r="V193" s="123"/>
      <c r="W193" s="123"/>
      <c r="X193" s="96"/>
      <c r="Y193" s="97"/>
      <c r="Z193" s="86"/>
      <c r="AA193" s="34"/>
      <c r="AB193" s="86"/>
      <c r="AC193" s="138"/>
      <c r="AD193" s="90"/>
      <c r="AE193" s="86"/>
      <c r="AF193" s="86"/>
      <c r="AG193" s="98"/>
      <c r="AH193" s="86"/>
      <c r="AI193" s="86"/>
      <c r="AJ193" s="86"/>
    </row>
    <row r="194" ht="10.5" customHeight="1">
      <c r="A194" s="86"/>
      <c r="B194" s="86"/>
      <c r="C194" s="86"/>
      <c r="D194" s="87"/>
      <c r="E194" s="87"/>
      <c r="F194" s="88"/>
      <c r="G194" s="88"/>
      <c r="H194" s="89"/>
      <c r="I194" s="90"/>
      <c r="J194" s="130"/>
      <c r="K194" s="121"/>
      <c r="L194" s="121"/>
      <c r="M194" s="90"/>
      <c r="N194" s="92"/>
      <c r="O194" s="92"/>
      <c r="P194" s="130"/>
      <c r="Q194" s="121"/>
      <c r="R194" s="121"/>
      <c r="S194" s="90"/>
      <c r="T194" s="92"/>
      <c r="U194" s="92"/>
      <c r="V194" s="123"/>
      <c r="W194" s="123"/>
      <c r="X194" s="96"/>
      <c r="Y194" s="97"/>
      <c r="Z194" s="86"/>
      <c r="AA194" s="34"/>
      <c r="AB194" s="86"/>
      <c r="AC194" s="138"/>
      <c r="AD194" s="90"/>
      <c r="AE194" s="86"/>
      <c r="AF194" s="86"/>
      <c r="AG194" s="98"/>
      <c r="AH194" s="86"/>
      <c r="AI194" s="86"/>
      <c r="AJ194" s="86"/>
    </row>
    <row r="195" ht="10.5" customHeight="1">
      <c r="A195" s="86"/>
      <c r="B195" s="86"/>
      <c r="C195" s="86"/>
      <c r="D195" s="87"/>
      <c r="E195" s="87"/>
      <c r="F195" s="88"/>
      <c r="G195" s="88"/>
      <c r="H195" s="89"/>
      <c r="I195" s="90"/>
      <c r="J195" s="130"/>
      <c r="K195" s="121"/>
      <c r="L195" s="121"/>
      <c r="M195" s="90"/>
      <c r="N195" s="92"/>
      <c r="O195" s="92"/>
      <c r="P195" s="130"/>
      <c r="Q195" s="121"/>
      <c r="R195" s="121"/>
      <c r="S195" s="90"/>
      <c r="T195" s="92"/>
      <c r="U195" s="92"/>
      <c r="V195" s="123"/>
      <c r="W195" s="123"/>
      <c r="X195" s="96"/>
      <c r="Y195" s="97"/>
      <c r="Z195" s="86"/>
      <c r="AA195" s="34"/>
      <c r="AB195" s="86"/>
      <c r="AC195" s="138"/>
      <c r="AD195" s="90"/>
      <c r="AE195" s="86"/>
      <c r="AF195" s="86"/>
      <c r="AG195" s="98"/>
      <c r="AH195" s="86"/>
      <c r="AI195" s="86"/>
      <c r="AJ195" s="86"/>
    </row>
    <row r="196" ht="10.5" customHeight="1">
      <c r="A196" s="86"/>
      <c r="B196" s="86"/>
      <c r="C196" s="86"/>
      <c r="D196" s="87"/>
      <c r="E196" s="87"/>
      <c r="F196" s="88"/>
      <c r="G196" s="88"/>
      <c r="H196" s="89"/>
      <c r="I196" s="90"/>
      <c r="J196" s="130"/>
      <c r="K196" s="121"/>
      <c r="L196" s="121"/>
      <c r="M196" s="90"/>
      <c r="N196" s="92"/>
      <c r="O196" s="92"/>
      <c r="P196" s="130"/>
      <c r="Q196" s="121"/>
      <c r="R196" s="121"/>
      <c r="S196" s="90"/>
      <c r="T196" s="92"/>
      <c r="U196" s="92"/>
      <c r="V196" s="123"/>
      <c r="W196" s="123"/>
      <c r="X196" s="96"/>
      <c r="Y196" s="97"/>
      <c r="Z196" s="86"/>
      <c r="AA196" s="34"/>
      <c r="AB196" s="86"/>
      <c r="AC196" s="138"/>
      <c r="AD196" s="90"/>
      <c r="AE196" s="86"/>
      <c r="AF196" s="86"/>
      <c r="AG196" s="98"/>
      <c r="AH196" s="86"/>
      <c r="AI196" s="86"/>
      <c r="AJ196" s="86"/>
    </row>
    <row r="197" ht="10.5" customHeight="1">
      <c r="A197" s="86"/>
      <c r="B197" s="86"/>
      <c r="C197" s="86"/>
      <c r="D197" s="87"/>
      <c r="E197" s="87"/>
      <c r="F197" s="88"/>
      <c r="G197" s="88"/>
      <c r="H197" s="89"/>
      <c r="I197" s="90"/>
      <c r="J197" s="130"/>
      <c r="K197" s="121"/>
      <c r="L197" s="121"/>
      <c r="M197" s="90"/>
      <c r="N197" s="92"/>
      <c r="O197" s="92"/>
      <c r="P197" s="130"/>
      <c r="Q197" s="121"/>
      <c r="R197" s="121"/>
      <c r="S197" s="90"/>
      <c r="T197" s="92"/>
      <c r="U197" s="92"/>
      <c r="V197" s="123"/>
      <c r="W197" s="123"/>
      <c r="X197" s="96"/>
      <c r="Y197" s="97"/>
      <c r="Z197" s="86"/>
      <c r="AA197" s="34"/>
      <c r="AB197" s="86"/>
      <c r="AC197" s="138"/>
      <c r="AD197" s="90"/>
      <c r="AE197" s="86"/>
      <c r="AF197" s="86"/>
      <c r="AG197" s="98"/>
      <c r="AH197" s="86"/>
      <c r="AI197" s="86"/>
      <c r="AJ197" s="86"/>
    </row>
    <row r="198" ht="10.5" customHeight="1">
      <c r="A198" s="86"/>
      <c r="B198" s="86"/>
      <c r="C198" s="86"/>
      <c r="D198" s="87"/>
      <c r="E198" s="87"/>
      <c r="F198" s="88"/>
      <c r="G198" s="88"/>
      <c r="H198" s="89"/>
      <c r="I198" s="90"/>
      <c r="J198" s="130"/>
      <c r="K198" s="121"/>
      <c r="L198" s="121"/>
      <c r="M198" s="90"/>
      <c r="N198" s="92"/>
      <c r="O198" s="92"/>
      <c r="P198" s="130"/>
      <c r="Q198" s="121"/>
      <c r="R198" s="121"/>
      <c r="S198" s="90"/>
      <c r="T198" s="92"/>
      <c r="U198" s="92"/>
      <c r="V198" s="123"/>
      <c r="W198" s="123"/>
      <c r="X198" s="96"/>
      <c r="Y198" s="97"/>
      <c r="Z198" s="86"/>
      <c r="AA198" s="34"/>
      <c r="AB198" s="86"/>
      <c r="AC198" s="138"/>
      <c r="AD198" s="90"/>
      <c r="AE198" s="86"/>
      <c r="AF198" s="86"/>
      <c r="AG198" s="98"/>
      <c r="AH198" s="86"/>
      <c r="AI198" s="86"/>
      <c r="AJ198" s="86"/>
    </row>
    <row r="199" ht="10.5" customHeight="1">
      <c r="A199" s="86"/>
      <c r="B199" s="86"/>
      <c r="C199" s="86"/>
      <c r="D199" s="87"/>
      <c r="E199" s="87"/>
      <c r="F199" s="88"/>
      <c r="G199" s="88"/>
      <c r="H199" s="89"/>
      <c r="I199" s="90"/>
      <c r="J199" s="130"/>
      <c r="K199" s="121"/>
      <c r="L199" s="121"/>
      <c r="M199" s="90"/>
      <c r="N199" s="92"/>
      <c r="O199" s="92"/>
      <c r="P199" s="130"/>
      <c r="Q199" s="121"/>
      <c r="R199" s="121"/>
      <c r="S199" s="90"/>
      <c r="T199" s="92"/>
      <c r="U199" s="92"/>
      <c r="V199" s="123"/>
      <c r="W199" s="123"/>
      <c r="X199" s="96"/>
      <c r="Y199" s="97"/>
      <c r="Z199" s="86"/>
      <c r="AA199" s="34"/>
      <c r="AB199" s="86"/>
      <c r="AC199" s="138"/>
      <c r="AD199" s="90"/>
      <c r="AE199" s="86"/>
      <c r="AF199" s="86"/>
      <c r="AG199" s="98"/>
      <c r="AH199" s="86"/>
      <c r="AI199" s="86"/>
      <c r="AJ199" s="86"/>
    </row>
    <row r="200" ht="10.5" customHeight="1">
      <c r="A200" s="86"/>
      <c r="B200" s="86"/>
      <c r="C200" s="86"/>
      <c r="D200" s="87"/>
      <c r="E200" s="87"/>
      <c r="F200" s="88"/>
      <c r="G200" s="88"/>
      <c r="H200" s="89"/>
      <c r="I200" s="90"/>
      <c r="J200" s="130"/>
      <c r="K200" s="121"/>
      <c r="L200" s="121"/>
      <c r="M200" s="90"/>
      <c r="N200" s="92"/>
      <c r="O200" s="92"/>
      <c r="P200" s="130"/>
      <c r="Q200" s="121"/>
      <c r="R200" s="121"/>
      <c r="S200" s="90"/>
      <c r="T200" s="92"/>
      <c r="U200" s="92"/>
      <c r="V200" s="123"/>
      <c r="W200" s="123"/>
      <c r="X200" s="96"/>
      <c r="Y200" s="97"/>
      <c r="Z200" s="86"/>
      <c r="AA200" s="34"/>
      <c r="AB200" s="86"/>
      <c r="AC200" s="138"/>
      <c r="AD200" s="90"/>
      <c r="AE200" s="86"/>
      <c r="AF200" s="86"/>
      <c r="AG200" s="98"/>
      <c r="AH200" s="86"/>
      <c r="AI200" s="86"/>
      <c r="AJ200" s="86"/>
    </row>
    <row r="201" ht="10.5" customHeight="1">
      <c r="A201" s="86"/>
      <c r="B201" s="86"/>
      <c r="C201" s="86"/>
      <c r="D201" s="87"/>
      <c r="E201" s="87"/>
      <c r="F201" s="88"/>
      <c r="G201" s="88"/>
      <c r="H201" s="89"/>
      <c r="I201" s="90"/>
      <c r="J201" s="130"/>
      <c r="K201" s="121"/>
      <c r="L201" s="121"/>
      <c r="M201" s="90"/>
      <c r="N201" s="92"/>
      <c r="O201" s="92"/>
      <c r="P201" s="130"/>
      <c r="Q201" s="121"/>
      <c r="R201" s="121"/>
      <c r="S201" s="90"/>
      <c r="T201" s="92"/>
      <c r="U201" s="92"/>
      <c r="V201" s="123"/>
      <c r="W201" s="123"/>
      <c r="X201" s="96"/>
      <c r="Y201" s="97"/>
      <c r="Z201" s="86"/>
      <c r="AA201" s="34"/>
      <c r="AB201" s="86"/>
      <c r="AC201" s="138"/>
      <c r="AD201" s="90"/>
      <c r="AE201" s="86"/>
      <c r="AF201" s="86"/>
      <c r="AG201" s="98"/>
      <c r="AH201" s="86"/>
      <c r="AI201" s="86"/>
      <c r="AJ201" s="86"/>
    </row>
    <row r="202" ht="10.5" customHeight="1">
      <c r="A202" s="86"/>
      <c r="B202" s="86"/>
      <c r="C202" s="86"/>
      <c r="D202" s="87"/>
      <c r="E202" s="87"/>
      <c r="F202" s="88"/>
      <c r="G202" s="88"/>
      <c r="H202" s="89"/>
      <c r="I202" s="90"/>
      <c r="J202" s="130"/>
      <c r="K202" s="121"/>
      <c r="L202" s="121"/>
      <c r="M202" s="90"/>
      <c r="N202" s="92"/>
      <c r="O202" s="92"/>
      <c r="P202" s="130"/>
      <c r="Q202" s="121"/>
      <c r="R202" s="121"/>
      <c r="S202" s="90"/>
      <c r="T202" s="92"/>
      <c r="U202" s="92"/>
      <c r="V202" s="123"/>
      <c r="W202" s="123"/>
      <c r="X202" s="96"/>
      <c r="Y202" s="97"/>
      <c r="Z202" s="86"/>
      <c r="AA202" s="34"/>
      <c r="AB202" s="86"/>
      <c r="AC202" s="138"/>
      <c r="AD202" s="90"/>
      <c r="AE202" s="86"/>
      <c r="AF202" s="86"/>
      <c r="AG202" s="98"/>
      <c r="AH202" s="86"/>
      <c r="AI202" s="86"/>
      <c r="AJ202" s="86"/>
    </row>
    <row r="203" ht="10.5" customHeight="1">
      <c r="A203" s="86"/>
      <c r="B203" s="86"/>
      <c r="C203" s="86"/>
      <c r="D203" s="87"/>
      <c r="E203" s="87"/>
      <c r="F203" s="88"/>
      <c r="G203" s="88"/>
      <c r="H203" s="89"/>
      <c r="I203" s="90"/>
      <c r="J203" s="130"/>
      <c r="K203" s="121"/>
      <c r="L203" s="121"/>
      <c r="M203" s="90"/>
      <c r="N203" s="92"/>
      <c r="O203" s="92"/>
      <c r="P203" s="130"/>
      <c r="Q203" s="121"/>
      <c r="R203" s="121"/>
      <c r="S203" s="90"/>
      <c r="T203" s="92"/>
      <c r="U203" s="92"/>
      <c r="V203" s="123"/>
      <c r="W203" s="123"/>
      <c r="X203" s="96"/>
      <c r="Y203" s="97"/>
      <c r="Z203" s="86"/>
      <c r="AA203" s="34"/>
      <c r="AB203" s="86"/>
      <c r="AC203" s="138"/>
      <c r="AD203" s="90"/>
      <c r="AE203" s="86"/>
      <c r="AF203" s="86"/>
      <c r="AG203" s="98"/>
      <c r="AH203" s="86"/>
      <c r="AI203" s="86"/>
      <c r="AJ203" s="86"/>
    </row>
    <row r="204" ht="10.5" customHeight="1">
      <c r="A204" s="86"/>
      <c r="B204" s="86"/>
      <c r="C204" s="86"/>
      <c r="D204" s="87"/>
      <c r="E204" s="87"/>
      <c r="F204" s="88"/>
      <c r="G204" s="88"/>
      <c r="H204" s="89"/>
      <c r="I204" s="90"/>
      <c r="J204" s="130"/>
      <c r="K204" s="121"/>
      <c r="L204" s="121"/>
      <c r="M204" s="90"/>
      <c r="N204" s="92"/>
      <c r="O204" s="92"/>
      <c r="P204" s="130"/>
      <c r="Q204" s="121"/>
      <c r="R204" s="121"/>
      <c r="S204" s="90"/>
      <c r="T204" s="92"/>
      <c r="U204" s="92"/>
      <c r="V204" s="123"/>
      <c r="W204" s="123"/>
      <c r="X204" s="96"/>
      <c r="Y204" s="97"/>
      <c r="Z204" s="86"/>
      <c r="AA204" s="34"/>
      <c r="AB204" s="86"/>
      <c r="AC204" s="138"/>
      <c r="AD204" s="90"/>
      <c r="AE204" s="86"/>
      <c r="AF204" s="86"/>
      <c r="AG204" s="98"/>
      <c r="AH204" s="86"/>
      <c r="AI204" s="86"/>
      <c r="AJ204" s="86"/>
    </row>
    <row r="205" ht="10.5" customHeight="1">
      <c r="A205" s="86"/>
      <c r="B205" s="86"/>
      <c r="C205" s="86"/>
      <c r="D205" s="87"/>
      <c r="E205" s="87"/>
      <c r="F205" s="88"/>
      <c r="G205" s="88"/>
      <c r="H205" s="89"/>
      <c r="I205" s="90"/>
      <c r="J205" s="130"/>
      <c r="K205" s="121"/>
      <c r="L205" s="121"/>
      <c r="M205" s="90"/>
      <c r="N205" s="92"/>
      <c r="O205" s="92"/>
      <c r="P205" s="130"/>
      <c r="Q205" s="121"/>
      <c r="R205" s="121"/>
      <c r="S205" s="90"/>
      <c r="T205" s="92"/>
      <c r="U205" s="92"/>
      <c r="V205" s="123"/>
      <c r="W205" s="123"/>
      <c r="X205" s="96"/>
      <c r="Y205" s="97"/>
      <c r="Z205" s="86"/>
      <c r="AA205" s="34"/>
      <c r="AB205" s="86"/>
      <c r="AC205" s="138"/>
      <c r="AD205" s="90"/>
      <c r="AE205" s="86"/>
      <c r="AF205" s="86"/>
      <c r="AG205" s="98"/>
      <c r="AH205" s="86"/>
      <c r="AI205" s="86"/>
      <c r="AJ205" s="86"/>
    </row>
    <row r="206" ht="10.5" customHeight="1">
      <c r="A206" s="86"/>
      <c r="B206" s="86"/>
      <c r="C206" s="86"/>
      <c r="D206" s="87"/>
      <c r="E206" s="87"/>
      <c r="F206" s="88"/>
      <c r="G206" s="88"/>
      <c r="H206" s="89"/>
      <c r="I206" s="90"/>
      <c r="J206" s="130"/>
      <c r="K206" s="121"/>
      <c r="L206" s="121"/>
      <c r="M206" s="90"/>
      <c r="N206" s="92"/>
      <c r="O206" s="92"/>
      <c r="P206" s="130"/>
      <c r="Q206" s="121"/>
      <c r="R206" s="121"/>
      <c r="S206" s="90"/>
      <c r="T206" s="92"/>
      <c r="U206" s="92"/>
      <c r="V206" s="123"/>
      <c r="W206" s="123"/>
      <c r="X206" s="96"/>
      <c r="Y206" s="97"/>
      <c r="Z206" s="86"/>
      <c r="AA206" s="34"/>
      <c r="AB206" s="86"/>
      <c r="AC206" s="138"/>
      <c r="AD206" s="90"/>
      <c r="AE206" s="86"/>
      <c r="AF206" s="86"/>
      <c r="AG206" s="98"/>
      <c r="AH206" s="86"/>
      <c r="AI206" s="86"/>
      <c r="AJ206" s="86"/>
    </row>
    <row r="207" ht="10.5" customHeight="1">
      <c r="A207" s="86"/>
      <c r="B207" s="86"/>
      <c r="C207" s="86"/>
      <c r="D207" s="87"/>
      <c r="E207" s="87"/>
      <c r="F207" s="88"/>
      <c r="G207" s="88"/>
      <c r="H207" s="89"/>
      <c r="I207" s="90"/>
      <c r="J207" s="130"/>
      <c r="K207" s="121"/>
      <c r="L207" s="121"/>
      <c r="M207" s="90"/>
      <c r="N207" s="92"/>
      <c r="O207" s="92"/>
      <c r="P207" s="130"/>
      <c r="Q207" s="121"/>
      <c r="R207" s="121"/>
      <c r="S207" s="90"/>
      <c r="T207" s="92"/>
      <c r="U207" s="92"/>
      <c r="V207" s="123"/>
      <c r="W207" s="123"/>
      <c r="X207" s="96"/>
      <c r="Y207" s="97"/>
      <c r="Z207" s="86"/>
      <c r="AA207" s="34"/>
      <c r="AB207" s="86"/>
      <c r="AC207" s="138"/>
      <c r="AD207" s="90"/>
      <c r="AE207" s="86"/>
      <c r="AF207" s="86"/>
      <c r="AG207" s="98"/>
      <c r="AH207" s="86"/>
      <c r="AI207" s="86"/>
      <c r="AJ207" s="86"/>
    </row>
    <row r="208" ht="10.5" customHeight="1">
      <c r="A208" s="86"/>
      <c r="B208" s="86"/>
      <c r="C208" s="86"/>
      <c r="D208" s="87"/>
      <c r="E208" s="87"/>
      <c r="F208" s="88"/>
      <c r="G208" s="88"/>
      <c r="H208" s="89"/>
      <c r="I208" s="90"/>
      <c r="J208" s="130"/>
      <c r="K208" s="121"/>
      <c r="L208" s="121"/>
      <c r="M208" s="90"/>
      <c r="N208" s="92"/>
      <c r="O208" s="92"/>
      <c r="P208" s="130"/>
      <c r="Q208" s="121"/>
      <c r="R208" s="121"/>
      <c r="S208" s="90"/>
      <c r="T208" s="92"/>
      <c r="U208" s="92"/>
      <c r="V208" s="123"/>
      <c r="W208" s="123"/>
      <c r="X208" s="96"/>
      <c r="Y208" s="97"/>
      <c r="Z208" s="86"/>
      <c r="AA208" s="34"/>
      <c r="AB208" s="86"/>
      <c r="AC208" s="138"/>
      <c r="AD208" s="90"/>
      <c r="AE208" s="86"/>
      <c r="AF208" s="86"/>
      <c r="AG208" s="98"/>
      <c r="AH208" s="86"/>
      <c r="AI208" s="86"/>
      <c r="AJ208" s="86"/>
    </row>
    <row r="209" ht="10.5" customHeight="1">
      <c r="A209" s="86"/>
      <c r="B209" s="86"/>
      <c r="C209" s="86"/>
      <c r="D209" s="87"/>
      <c r="E209" s="87"/>
      <c r="F209" s="88"/>
      <c r="G209" s="88"/>
      <c r="H209" s="89"/>
      <c r="I209" s="90"/>
      <c r="J209" s="130"/>
      <c r="K209" s="121"/>
      <c r="L209" s="121"/>
      <c r="M209" s="90"/>
      <c r="N209" s="92"/>
      <c r="O209" s="92"/>
      <c r="P209" s="130"/>
      <c r="Q209" s="121"/>
      <c r="R209" s="121"/>
      <c r="S209" s="90"/>
      <c r="T209" s="92"/>
      <c r="U209" s="92"/>
      <c r="V209" s="123"/>
      <c r="W209" s="123"/>
      <c r="X209" s="96"/>
      <c r="Y209" s="97"/>
      <c r="Z209" s="86"/>
      <c r="AA209" s="34"/>
      <c r="AB209" s="86"/>
      <c r="AC209" s="138"/>
      <c r="AD209" s="90"/>
      <c r="AE209" s="86"/>
      <c r="AF209" s="86"/>
      <c r="AG209" s="98"/>
      <c r="AH209" s="86"/>
      <c r="AI209" s="86"/>
      <c r="AJ209" s="86"/>
    </row>
    <row r="210" ht="10.5" customHeight="1">
      <c r="A210" s="86"/>
      <c r="B210" s="86"/>
      <c r="C210" s="86"/>
      <c r="D210" s="87"/>
      <c r="E210" s="87"/>
      <c r="F210" s="88"/>
      <c r="G210" s="88"/>
      <c r="H210" s="89"/>
      <c r="I210" s="90"/>
      <c r="J210" s="130"/>
      <c r="K210" s="121"/>
      <c r="L210" s="121"/>
      <c r="M210" s="90"/>
      <c r="N210" s="92"/>
      <c r="O210" s="92"/>
      <c r="P210" s="130"/>
      <c r="Q210" s="121"/>
      <c r="R210" s="121"/>
      <c r="S210" s="90"/>
      <c r="T210" s="92"/>
      <c r="U210" s="92"/>
      <c r="V210" s="123"/>
      <c r="W210" s="123"/>
      <c r="X210" s="96"/>
      <c r="Y210" s="97"/>
      <c r="Z210" s="86"/>
      <c r="AA210" s="34"/>
      <c r="AB210" s="86"/>
      <c r="AC210" s="138"/>
      <c r="AD210" s="90"/>
      <c r="AE210" s="86"/>
      <c r="AF210" s="86"/>
      <c r="AG210" s="98"/>
      <c r="AH210" s="86"/>
      <c r="AI210" s="86"/>
      <c r="AJ210" s="86"/>
    </row>
    <row r="211" ht="10.5" customHeight="1">
      <c r="A211" s="86"/>
      <c r="B211" s="86"/>
      <c r="C211" s="86"/>
      <c r="D211" s="87"/>
      <c r="E211" s="87"/>
      <c r="F211" s="88"/>
      <c r="G211" s="88"/>
      <c r="H211" s="89"/>
      <c r="I211" s="90"/>
      <c r="J211" s="130"/>
      <c r="K211" s="121"/>
      <c r="L211" s="121"/>
      <c r="M211" s="90"/>
      <c r="N211" s="92"/>
      <c r="O211" s="92"/>
      <c r="P211" s="130"/>
      <c r="Q211" s="121"/>
      <c r="R211" s="121"/>
      <c r="S211" s="90"/>
      <c r="T211" s="92"/>
      <c r="U211" s="92"/>
      <c r="V211" s="123"/>
      <c r="W211" s="123"/>
      <c r="X211" s="96"/>
      <c r="Y211" s="97"/>
      <c r="Z211" s="86"/>
      <c r="AA211" s="34"/>
      <c r="AB211" s="86"/>
      <c r="AC211" s="138"/>
      <c r="AD211" s="90"/>
      <c r="AE211" s="86"/>
      <c r="AF211" s="86"/>
      <c r="AG211" s="98"/>
      <c r="AH211" s="86"/>
      <c r="AI211" s="86"/>
      <c r="AJ211" s="86"/>
    </row>
    <row r="212" ht="10.5" customHeight="1">
      <c r="A212" s="86"/>
      <c r="B212" s="86"/>
      <c r="C212" s="86"/>
      <c r="D212" s="87"/>
      <c r="E212" s="87"/>
      <c r="F212" s="88"/>
      <c r="G212" s="88"/>
      <c r="H212" s="89"/>
      <c r="I212" s="90"/>
      <c r="J212" s="130"/>
      <c r="K212" s="121"/>
      <c r="L212" s="121"/>
      <c r="M212" s="90"/>
      <c r="N212" s="92"/>
      <c r="O212" s="92"/>
      <c r="P212" s="130"/>
      <c r="Q212" s="121"/>
      <c r="R212" s="121"/>
      <c r="S212" s="90"/>
      <c r="T212" s="92"/>
      <c r="U212" s="92"/>
      <c r="V212" s="123"/>
      <c r="W212" s="123"/>
      <c r="X212" s="96"/>
      <c r="Y212" s="97"/>
      <c r="Z212" s="86"/>
      <c r="AA212" s="34"/>
      <c r="AB212" s="86"/>
      <c r="AC212" s="138"/>
      <c r="AD212" s="90"/>
      <c r="AE212" s="86"/>
      <c r="AF212" s="86"/>
      <c r="AG212" s="98"/>
      <c r="AH212" s="86"/>
      <c r="AI212" s="86"/>
      <c r="AJ212" s="86"/>
    </row>
    <row r="213" ht="10.5" customHeight="1">
      <c r="A213" s="86"/>
      <c r="B213" s="86"/>
      <c r="C213" s="86"/>
      <c r="D213" s="87"/>
      <c r="E213" s="87"/>
      <c r="F213" s="88"/>
      <c r="G213" s="88"/>
      <c r="H213" s="89"/>
      <c r="I213" s="90"/>
      <c r="J213" s="130"/>
      <c r="K213" s="121"/>
      <c r="L213" s="121"/>
      <c r="M213" s="90"/>
      <c r="N213" s="92"/>
      <c r="O213" s="92"/>
      <c r="P213" s="130"/>
      <c r="Q213" s="121"/>
      <c r="R213" s="121"/>
      <c r="S213" s="90"/>
      <c r="T213" s="92"/>
      <c r="U213" s="92"/>
      <c r="V213" s="123"/>
      <c r="W213" s="123"/>
      <c r="X213" s="96"/>
      <c r="Y213" s="97"/>
      <c r="Z213" s="86"/>
      <c r="AA213" s="34"/>
      <c r="AB213" s="86"/>
      <c r="AC213" s="138"/>
      <c r="AD213" s="90"/>
      <c r="AE213" s="86"/>
      <c r="AF213" s="86"/>
      <c r="AG213" s="98"/>
      <c r="AH213" s="86"/>
      <c r="AI213" s="86"/>
      <c r="AJ213" s="86"/>
    </row>
    <row r="214" ht="10.5" customHeight="1">
      <c r="A214" s="86"/>
      <c r="B214" s="86"/>
      <c r="C214" s="86"/>
      <c r="D214" s="87"/>
      <c r="E214" s="87"/>
      <c r="F214" s="88"/>
      <c r="G214" s="88"/>
      <c r="H214" s="89"/>
      <c r="I214" s="90"/>
      <c r="J214" s="130"/>
      <c r="K214" s="121"/>
      <c r="L214" s="121"/>
      <c r="M214" s="90"/>
      <c r="N214" s="92"/>
      <c r="O214" s="92"/>
      <c r="P214" s="130"/>
      <c r="Q214" s="121"/>
      <c r="R214" s="121"/>
      <c r="S214" s="90"/>
      <c r="T214" s="92"/>
      <c r="U214" s="92"/>
      <c r="V214" s="123"/>
      <c r="W214" s="123"/>
      <c r="X214" s="96"/>
      <c r="Y214" s="97"/>
      <c r="Z214" s="86"/>
      <c r="AA214" s="34"/>
      <c r="AB214" s="86"/>
      <c r="AC214" s="138"/>
      <c r="AD214" s="90"/>
      <c r="AE214" s="86"/>
      <c r="AF214" s="86"/>
      <c r="AG214" s="98"/>
      <c r="AH214" s="86"/>
      <c r="AI214" s="86"/>
      <c r="AJ214" s="86"/>
    </row>
    <row r="215" ht="10.5" customHeight="1">
      <c r="A215" s="86"/>
      <c r="B215" s="86"/>
      <c r="C215" s="86"/>
      <c r="D215" s="87"/>
      <c r="E215" s="87"/>
      <c r="F215" s="88"/>
      <c r="G215" s="88"/>
      <c r="H215" s="89"/>
      <c r="I215" s="90"/>
      <c r="J215" s="130"/>
      <c r="K215" s="121"/>
      <c r="L215" s="121"/>
      <c r="M215" s="90"/>
      <c r="N215" s="92"/>
      <c r="O215" s="92"/>
      <c r="P215" s="130"/>
      <c r="Q215" s="121"/>
      <c r="R215" s="121"/>
      <c r="S215" s="90"/>
      <c r="T215" s="92"/>
      <c r="U215" s="92"/>
      <c r="V215" s="123"/>
      <c r="W215" s="123"/>
      <c r="X215" s="96"/>
      <c r="Y215" s="97"/>
      <c r="Z215" s="86"/>
      <c r="AA215" s="34"/>
      <c r="AB215" s="86"/>
      <c r="AC215" s="138"/>
      <c r="AD215" s="90"/>
      <c r="AE215" s="86"/>
      <c r="AF215" s="86"/>
      <c r="AG215" s="98"/>
      <c r="AH215" s="86"/>
      <c r="AI215" s="86"/>
      <c r="AJ215" s="86"/>
    </row>
    <row r="216" ht="10.5" customHeight="1">
      <c r="A216" s="86"/>
      <c r="B216" s="86"/>
      <c r="C216" s="86"/>
      <c r="D216" s="87"/>
      <c r="E216" s="87"/>
      <c r="F216" s="88"/>
      <c r="G216" s="88"/>
      <c r="H216" s="89"/>
      <c r="I216" s="90"/>
      <c r="J216" s="130"/>
      <c r="K216" s="121"/>
      <c r="L216" s="121"/>
      <c r="M216" s="90"/>
      <c r="N216" s="92"/>
      <c r="O216" s="92"/>
      <c r="P216" s="130"/>
      <c r="Q216" s="121"/>
      <c r="R216" s="121"/>
      <c r="S216" s="90"/>
      <c r="T216" s="92"/>
      <c r="U216" s="92"/>
      <c r="V216" s="123"/>
      <c r="W216" s="123"/>
      <c r="X216" s="96"/>
      <c r="Y216" s="97"/>
      <c r="Z216" s="86"/>
      <c r="AA216" s="34"/>
      <c r="AB216" s="86"/>
      <c r="AC216" s="138"/>
      <c r="AD216" s="90"/>
      <c r="AE216" s="86"/>
      <c r="AF216" s="86"/>
      <c r="AG216" s="98"/>
      <c r="AH216" s="86"/>
      <c r="AI216" s="86"/>
      <c r="AJ216" s="86"/>
    </row>
    <row r="217" ht="10.5" customHeight="1">
      <c r="A217" s="86"/>
      <c r="B217" s="86"/>
      <c r="C217" s="86"/>
      <c r="D217" s="87"/>
      <c r="E217" s="87"/>
      <c r="F217" s="88"/>
      <c r="G217" s="88"/>
      <c r="H217" s="89"/>
      <c r="I217" s="90"/>
      <c r="J217" s="130"/>
      <c r="K217" s="121"/>
      <c r="L217" s="121"/>
      <c r="M217" s="90"/>
      <c r="N217" s="92"/>
      <c r="O217" s="92"/>
      <c r="P217" s="130"/>
      <c r="Q217" s="121"/>
      <c r="R217" s="121"/>
      <c r="S217" s="90"/>
      <c r="T217" s="92"/>
      <c r="U217" s="92"/>
      <c r="V217" s="123"/>
      <c r="W217" s="123"/>
      <c r="X217" s="96"/>
      <c r="Y217" s="97"/>
      <c r="Z217" s="86"/>
      <c r="AA217" s="34"/>
      <c r="AB217" s="86"/>
      <c r="AC217" s="138"/>
      <c r="AD217" s="90"/>
      <c r="AE217" s="86"/>
      <c r="AF217" s="86"/>
      <c r="AG217" s="98"/>
      <c r="AH217" s="86"/>
      <c r="AI217" s="86"/>
      <c r="AJ217" s="86"/>
    </row>
    <row r="218" ht="10.5" customHeight="1">
      <c r="A218" s="86"/>
      <c r="B218" s="86"/>
      <c r="C218" s="86"/>
      <c r="D218" s="87"/>
      <c r="E218" s="87"/>
      <c r="F218" s="88"/>
      <c r="G218" s="88"/>
      <c r="H218" s="89"/>
      <c r="I218" s="90"/>
      <c r="J218" s="130"/>
      <c r="K218" s="121"/>
      <c r="L218" s="121"/>
      <c r="M218" s="90"/>
      <c r="N218" s="92"/>
      <c r="O218" s="92"/>
      <c r="P218" s="130"/>
      <c r="Q218" s="121"/>
      <c r="R218" s="121"/>
      <c r="S218" s="90"/>
      <c r="T218" s="92"/>
      <c r="U218" s="92"/>
      <c r="V218" s="123"/>
      <c r="W218" s="123"/>
      <c r="X218" s="96"/>
      <c r="Y218" s="97"/>
      <c r="Z218" s="86"/>
      <c r="AA218" s="34"/>
      <c r="AB218" s="86"/>
      <c r="AC218" s="138"/>
      <c r="AD218" s="90"/>
      <c r="AE218" s="86"/>
      <c r="AF218" s="86"/>
      <c r="AG218" s="98"/>
      <c r="AH218" s="86"/>
      <c r="AI218" s="86"/>
      <c r="AJ218" s="86"/>
    </row>
    <row r="219" ht="10.5" customHeight="1">
      <c r="A219" s="86"/>
      <c r="B219" s="86"/>
      <c r="C219" s="86"/>
      <c r="D219" s="87"/>
      <c r="E219" s="87"/>
      <c r="F219" s="88"/>
      <c r="G219" s="88"/>
      <c r="H219" s="89"/>
      <c r="I219" s="90"/>
      <c r="J219" s="130"/>
      <c r="K219" s="121"/>
      <c r="L219" s="121"/>
      <c r="M219" s="90"/>
      <c r="N219" s="92"/>
      <c r="O219" s="92"/>
      <c r="P219" s="130"/>
      <c r="Q219" s="121"/>
      <c r="R219" s="121"/>
      <c r="S219" s="90"/>
      <c r="T219" s="92"/>
      <c r="U219" s="92"/>
      <c r="V219" s="123"/>
      <c r="W219" s="123"/>
      <c r="X219" s="96"/>
      <c r="Y219" s="97"/>
      <c r="Z219" s="86"/>
      <c r="AA219" s="34"/>
      <c r="AB219" s="86"/>
      <c r="AC219" s="138"/>
      <c r="AD219" s="90"/>
      <c r="AE219" s="86"/>
      <c r="AF219" s="86"/>
      <c r="AG219" s="98"/>
      <c r="AH219" s="86"/>
      <c r="AI219" s="86"/>
      <c r="AJ219" s="86"/>
    </row>
    <row r="220" ht="10.5" customHeight="1">
      <c r="A220" s="86"/>
      <c r="B220" s="86"/>
      <c r="C220" s="86"/>
      <c r="D220" s="87"/>
      <c r="E220" s="87"/>
      <c r="F220" s="88"/>
      <c r="G220" s="88"/>
      <c r="H220" s="89"/>
      <c r="I220" s="90"/>
      <c r="J220" s="130"/>
      <c r="K220" s="121"/>
      <c r="L220" s="121"/>
      <c r="M220" s="90"/>
      <c r="N220" s="92"/>
      <c r="O220" s="92"/>
      <c r="P220" s="130"/>
      <c r="Q220" s="121"/>
      <c r="R220" s="121"/>
      <c r="S220" s="90"/>
      <c r="T220" s="92"/>
      <c r="U220" s="92"/>
      <c r="V220" s="123"/>
      <c r="W220" s="123"/>
      <c r="X220" s="96"/>
      <c r="Y220" s="97"/>
      <c r="Z220" s="86"/>
      <c r="AA220" s="34"/>
      <c r="AB220" s="86"/>
      <c r="AC220" s="138"/>
      <c r="AD220" s="90"/>
      <c r="AE220" s="86"/>
      <c r="AF220" s="86"/>
      <c r="AG220" s="98"/>
      <c r="AH220" s="86"/>
      <c r="AI220" s="86"/>
      <c r="AJ220" s="86"/>
    </row>
    <row r="221" ht="10.5" customHeight="1">
      <c r="A221" s="86"/>
      <c r="B221" s="86"/>
      <c r="C221" s="86"/>
      <c r="D221" s="87"/>
      <c r="E221" s="87"/>
      <c r="F221" s="88"/>
      <c r="G221" s="88"/>
      <c r="H221" s="89"/>
      <c r="I221" s="90"/>
      <c r="J221" s="130"/>
      <c r="K221" s="121"/>
      <c r="L221" s="121"/>
      <c r="M221" s="90"/>
      <c r="N221" s="92"/>
      <c r="O221" s="92"/>
      <c r="P221" s="130"/>
      <c r="Q221" s="121"/>
      <c r="R221" s="121"/>
      <c r="S221" s="90"/>
      <c r="T221" s="92"/>
      <c r="U221" s="92"/>
      <c r="V221" s="123"/>
      <c r="W221" s="123"/>
      <c r="X221" s="96"/>
      <c r="Y221" s="97"/>
      <c r="Z221" s="86"/>
      <c r="AA221" s="34"/>
      <c r="AB221" s="86"/>
      <c r="AC221" s="138"/>
      <c r="AD221" s="90"/>
      <c r="AE221" s="86"/>
      <c r="AF221" s="86"/>
      <c r="AG221" s="98"/>
      <c r="AH221" s="86"/>
      <c r="AI221" s="86"/>
      <c r="AJ221" s="86"/>
    </row>
    <row r="222" ht="10.5" customHeight="1">
      <c r="A222" s="86"/>
      <c r="B222" s="86"/>
      <c r="C222" s="86"/>
      <c r="D222" s="87"/>
      <c r="E222" s="87"/>
      <c r="F222" s="88"/>
      <c r="G222" s="88"/>
      <c r="H222" s="89"/>
      <c r="I222" s="90"/>
      <c r="J222" s="130"/>
      <c r="K222" s="121"/>
      <c r="L222" s="121"/>
      <c r="M222" s="90"/>
      <c r="N222" s="92"/>
      <c r="O222" s="92"/>
      <c r="P222" s="130"/>
      <c r="Q222" s="121"/>
      <c r="R222" s="121"/>
      <c r="S222" s="90"/>
      <c r="T222" s="92"/>
      <c r="U222" s="92"/>
      <c r="V222" s="123"/>
      <c r="W222" s="123"/>
      <c r="X222" s="96"/>
      <c r="Y222" s="97"/>
      <c r="Z222" s="86"/>
      <c r="AA222" s="34"/>
      <c r="AB222" s="86"/>
      <c r="AC222" s="138"/>
      <c r="AD222" s="90"/>
      <c r="AE222" s="86"/>
      <c r="AF222" s="86"/>
      <c r="AG222" s="98"/>
      <c r="AH222" s="86"/>
      <c r="AI222" s="86"/>
      <c r="AJ222" s="86"/>
    </row>
    <row r="223" ht="10.5" customHeight="1">
      <c r="A223" s="86"/>
      <c r="B223" s="86"/>
      <c r="C223" s="86"/>
      <c r="D223" s="87"/>
      <c r="E223" s="87"/>
      <c r="F223" s="88"/>
      <c r="G223" s="88"/>
      <c r="H223" s="89"/>
      <c r="I223" s="90"/>
      <c r="J223" s="130"/>
      <c r="K223" s="121"/>
      <c r="L223" s="121"/>
      <c r="M223" s="90"/>
      <c r="N223" s="92"/>
      <c r="O223" s="92"/>
      <c r="P223" s="130"/>
      <c r="Q223" s="121"/>
      <c r="R223" s="121"/>
      <c r="S223" s="90"/>
      <c r="T223" s="92"/>
      <c r="U223" s="92"/>
      <c r="V223" s="123"/>
      <c r="W223" s="123"/>
      <c r="X223" s="96"/>
      <c r="Y223" s="97"/>
      <c r="Z223" s="86"/>
      <c r="AA223" s="34"/>
      <c r="AB223" s="86"/>
      <c r="AC223" s="138"/>
      <c r="AD223" s="90"/>
      <c r="AE223" s="86"/>
      <c r="AF223" s="86"/>
      <c r="AG223" s="98"/>
      <c r="AH223" s="86"/>
      <c r="AI223" s="86"/>
      <c r="AJ223" s="86"/>
    </row>
    <row r="224" ht="10.5" customHeight="1">
      <c r="A224" s="86"/>
      <c r="B224" s="86"/>
      <c r="C224" s="86"/>
      <c r="D224" s="87"/>
      <c r="E224" s="87"/>
      <c r="F224" s="88"/>
      <c r="G224" s="88"/>
      <c r="H224" s="89"/>
      <c r="I224" s="90"/>
      <c r="J224" s="130"/>
      <c r="K224" s="121"/>
      <c r="L224" s="121"/>
      <c r="M224" s="90"/>
      <c r="N224" s="92"/>
      <c r="O224" s="92"/>
      <c r="P224" s="130"/>
      <c r="Q224" s="121"/>
      <c r="R224" s="121"/>
      <c r="S224" s="90"/>
      <c r="T224" s="92"/>
      <c r="U224" s="92"/>
      <c r="V224" s="123"/>
      <c r="W224" s="123"/>
      <c r="X224" s="96"/>
      <c r="Y224" s="97"/>
      <c r="Z224" s="86"/>
      <c r="AA224" s="34"/>
      <c r="AB224" s="86"/>
      <c r="AC224" s="138"/>
      <c r="AD224" s="90"/>
      <c r="AE224" s="86"/>
      <c r="AF224" s="86"/>
      <c r="AG224" s="98"/>
      <c r="AH224" s="86"/>
      <c r="AI224" s="86"/>
      <c r="AJ224" s="86"/>
    </row>
    <row r="225" ht="10.5" customHeight="1">
      <c r="A225" s="86"/>
      <c r="B225" s="86"/>
      <c r="C225" s="86"/>
      <c r="D225" s="87"/>
      <c r="E225" s="87"/>
      <c r="F225" s="88"/>
      <c r="G225" s="88"/>
      <c r="H225" s="89"/>
      <c r="I225" s="90"/>
      <c r="J225" s="130"/>
      <c r="K225" s="121"/>
      <c r="L225" s="121"/>
      <c r="M225" s="90"/>
      <c r="N225" s="92"/>
      <c r="O225" s="92"/>
      <c r="P225" s="130"/>
      <c r="Q225" s="121"/>
      <c r="R225" s="121"/>
      <c r="S225" s="90"/>
      <c r="T225" s="92"/>
      <c r="U225" s="92"/>
      <c r="V225" s="123"/>
      <c r="W225" s="123"/>
      <c r="X225" s="96"/>
      <c r="Y225" s="97"/>
      <c r="Z225" s="86"/>
      <c r="AA225" s="34"/>
      <c r="AB225" s="86"/>
      <c r="AC225" s="138"/>
      <c r="AD225" s="90"/>
      <c r="AE225" s="86"/>
      <c r="AF225" s="86"/>
      <c r="AG225" s="98"/>
      <c r="AH225" s="86"/>
      <c r="AI225" s="86"/>
      <c r="AJ225" s="86"/>
    </row>
    <row r="226" ht="10.5" customHeight="1">
      <c r="A226" s="86"/>
      <c r="B226" s="86"/>
      <c r="C226" s="86"/>
      <c r="D226" s="87"/>
      <c r="E226" s="87"/>
      <c r="F226" s="88"/>
      <c r="G226" s="88"/>
      <c r="H226" s="89"/>
      <c r="I226" s="90"/>
      <c r="J226" s="130"/>
      <c r="K226" s="121"/>
      <c r="L226" s="121"/>
      <c r="M226" s="90"/>
      <c r="N226" s="92"/>
      <c r="O226" s="92"/>
      <c r="P226" s="130"/>
      <c r="Q226" s="121"/>
      <c r="R226" s="121"/>
      <c r="S226" s="90"/>
      <c r="T226" s="92"/>
      <c r="U226" s="92"/>
      <c r="V226" s="123"/>
      <c r="W226" s="123"/>
      <c r="X226" s="96"/>
      <c r="Y226" s="97"/>
      <c r="Z226" s="86"/>
      <c r="AA226" s="34"/>
      <c r="AB226" s="86"/>
      <c r="AC226" s="138"/>
      <c r="AD226" s="90"/>
      <c r="AE226" s="86"/>
      <c r="AF226" s="86"/>
      <c r="AG226" s="98"/>
      <c r="AH226" s="86"/>
      <c r="AI226" s="86"/>
      <c r="AJ226" s="86"/>
    </row>
    <row r="227" ht="10.5" customHeight="1">
      <c r="A227" s="86"/>
      <c r="B227" s="86"/>
      <c r="C227" s="86"/>
      <c r="D227" s="87"/>
      <c r="E227" s="87"/>
      <c r="F227" s="88"/>
      <c r="G227" s="88"/>
      <c r="H227" s="89"/>
      <c r="I227" s="90"/>
      <c r="J227" s="130"/>
      <c r="K227" s="121"/>
      <c r="L227" s="121"/>
      <c r="M227" s="90"/>
      <c r="N227" s="92"/>
      <c r="O227" s="92"/>
      <c r="P227" s="130"/>
      <c r="Q227" s="121"/>
      <c r="R227" s="121"/>
      <c r="S227" s="90"/>
      <c r="T227" s="92"/>
      <c r="U227" s="92"/>
      <c r="V227" s="123"/>
      <c r="W227" s="123"/>
      <c r="X227" s="96"/>
      <c r="Y227" s="97"/>
      <c r="Z227" s="86"/>
      <c r="AA227" s="34"/>
      <c r="AB227" s="86"/>
      <c r="AC227" s="138"/>
      <c r="AD227" s="90"/>
      <c r="AE227" s="86"/>
      <c r="AF227" s="86"/>
      <c r="AG227" s="98"/>
      <c r="AH227" s="86"/>
      <c r="AI227" s="86"/>
      <c r="AJ227" s="86"/>
    </row>
    <row r="228" ht="10.5" customHeight="1">
      <c r="A228" s="86"/>
      <c r="B228" s="86"/>
      <c r="C228" s="86"/>
      <c r="D228" s="87"/>
      <c r="E228" s="87"/>
      <c r="F228" s="88"/>
      <c r="G228" s="88"/>
      <c r="H228" s="89"/>
      <c r="I228" s="90"/>
      <c r="J228" s="130"/>
      <c r="K228" s="121"/>
      <c r="L228" s="121"/>
      <c r="M228" s="90"/>
      <c r="N228" s="92"/>
      <c r="O228" s="92"/>
      <c r="P228" s="130"/>
      <c r="Q228" s="121"/>
      <c r="R228" s="121"/>
      <c r="S228" s="90"/>
      <c r="T228" s="92"/>
      <c r="U228" s="92"/>
      <c r="V228" s="123"/>
      <c r="W228" s="123"/>
      <c r="X228" s="96"/>
      <c r="Y228" s="97"/>
      <c r="Z228" s="86"/>
      <c r="AA228" s="34"/>
      <c r="AB228" s="86"/>
      <c r="AC228" s="138"/>
      <c r="AD228" s="90"/>
      <c r="AE228" s="86"/>
      <c r="AF228" s="86"/>
      <c r="AG228" s="98"/>
      <c r="AH228" s="86"/>
      <c r="AI228" s="86"/>
      <c r="AJ228" s="86"/>
    </row>
    <row r="229" ht="10.5" customHeight="1">
      <c r="A229" s="86"/>
      <c r="B229" s="86"/>
      <c r="C229" s="86"/>
      <c r="D229" s="87"/>
      <c r="E229" s="87"/>
      <c r="F229" s="88"/>
      <c r="G229" s="88"/>
      <c r="H229" s="89"/>
      <c r="I229" s="90"/>
      <c r="J229" s="130"/>
      <c r="K229" s="121"/>
      <c r="L229" s="121"/>
      <c r="M229" s="90"/>
      <c r="N229" s="92"/>
      <c r="O229" s="92"/>
      <c r="P229" s="130"/>
      <c r="Q229" s="121"/>
      <c r="R229" s="121"/>
      <c r="S229" s="90"/>
      <c r="T229" s="92"/>
      <c r="U229" s="92"/>
      <c r="V229" s="123"/>
      <c r="W229" s="123"/>
      <c r="X229" s="96"/>
      <c r="Y229" s="97"/>
      <c r="Z229" s="86"/>
      <c r="AA229" s="34"/>
      <c r="AB229" s="86"/>
      <c r="AC229" s="138"/>
      <c r="AD229" s="90"/>
      <c r="AE229" s="86"/>
      <c r="AF229" s="86"/>
      <c r="AG229" s="98"/>
      <c r="AH229" s="86"/>
      <c r="AI229" s="86"/>
      <c r="AJ229" s="86"/>
    </row>
    <row r="230" ht="10.5" customHeight="1">
      <c r="A230" s="86"/>
      <c r="B230" s="86"/>
      <c r="C230" s="86"/>
      <c r="D230" s="87"/>
      <c r="E230" s="87"/>
      <c r="F230" s="88"/>
      <c r="G230" s="88"/>
      <c r="H230" s="89"/>
      <c r="I230" s="90"/>
      <c r="J230" s="130"/>
      <c r="K230" s="121"/>
      <c r="L230" s="121"/>
      <c r="M230" s="90"/>
      <c r="N230" s="92"/>
      <c r="O230" s="92"/>
      <c r="P230" s="130"/>
      <c r="Q230" s="121"/>
      <c r="R230" s="121"/>
      <c r="S230" s="90"/>
      <c r="T230" s="92"/>
      <c r="U230" s="92"/>
      <c r="V230" s="123"/>
      <c r="W230" s="123"/>
      <c r="X230" s="96"/>
      <c r="Y230" s="97"/>
      <c r="Z230" s="86"/>
      <c r="AA230" s="34"/>
      <c r="AB230" s="86"/>
      <c r="AC230" s="138"/>
      <c r="AD230" s="90"/>
      <c r="AE230" s="86"/>
      <c r="AF230" s="86"/>
      <c r="AG230" s="98"/>
      <c r="AH230" s="86"/>
      <c r="AI230" s="86"/>
      <c r="AJ230" s="86"/>
    </row>
    <row r="231" ht="10.5" customHeight="1">
      <c r="A231" s="86"/>
      <c r="B231" s="86"/>
      <c r="C231" s="86"/>
      <c r="D231" s="87"/>
      <c r="E231" s="87"/>
      <c r="F231" s="88"/>
      <c r="G231" s="88"/>
      <c r="H231" s="89"/>
      <c r="I231" s="90"/>
      <c r="J231" s="130"/>
      <c r="K231" s="121"/>
      <c r="L231" s="121"/>
      <c r="M231" s="90"/>
      <c r="N231" s="92"/>
      <c r="O231" s="92"/>
      <c r="P231" s="130"/>
      <c r="Q231" s="121"/>
      <c r="R231" s="121"/>
      <c r="S231" s="90"/>
      <c r="T231" s="92"/>
      <c r="U231" s="92"/>
      <c r="V231" s="123"/>
      <c r="W231" s="123"/>
      <c r="X231" s="96"/>
      <c r="Y231" s="97"/>
      <c r="Z231" s="86"/>
      <c r="AA231" s="34"/>
      <c r="AB231" s="86"/>
      <c r="AC231" s="138"/>
      <c r="AD231" s="90"/>
      <c r="AE231" s="86"/>
      <c r="AF231" s="86"/>
      <c r="AG231" s="98"/>
      <c r="AH231" s="86"/>
      <c r="AI231" s="86"/>
      <c r="AJ231" s="86"/>
    </row>
    <row r="232" ht="10.5" customHeight="1">
      <c r="A232" s="86"/>
      <c r="B232" s="86"/>
      <c r="C232" s="86"/>
      <c r="D232" s="87"/>
      <c r="E232" s="87"/>
      <c r="F232" s="88"/>
      <c r="G232" s="88"/>
      <c r="H232" s="89"/>
      <c r="I232" s="90"/>
      <c r="J232" s="130"/>
      <c r="K232" s="121"/>
      <c r="L232" s="121"/>
      <c r="M232" s="90"/>
      <c r="N232" s="92"/>
      <c r="O232" s="92"/>
      <c r="P232" s="130"/>
      <c r="Q232" s="121"/>
      <c r="R232" s="121"/>
      <c r="S232" s="90"/>
      <c r="T232" s="92"/>
      <c r="U232" s="92"/>
      <c r="V232" s="123"/>
      <c r="W232" s="123"/>
      <c r="X232" s="96"/>
      <c r="Y232" s="97"/>
      <c r="Z232" s="86"/>
      <c r="AA232" s="34"/>
      <c r="AB232" s="86"/>
      <c r="AC232" s="138"/>
      <c r="AD232" s="90"/>
      <c r="AE232" s="86"/>
      <c r="AF232" s="86"/>
      <c r="AG232" s="98"/>
      <c r="AH232" s="86"/>
      <c r="AI232" s="86"/>
      <c r="AJ232" s="86"/>
    </row>
    <row r="233" ht="10.5" customHeight="1">
      <c r="A233" s="86"/>
      <c r="B233" s="86"/>
      <c r="C233" s="86"/>
      <c r="D233" s="87"/>
      <c r="E233" s="87"/>
      <c r="F233" s="88"/>
      <c r="G233" s="88"/>
      <c r="H233" s="89"/>
      <c r="I233" s="90"/>
      <c r="J233" s="130"/>
      <c r="K233" s="121"/>
      <c r="L233" s="121"/>
      <c r="M233" s="90"/>
      <c r="N233" s="92"/>
      <c r="O233" s="92"/>
      <c r="P233" s="130"/>
      <c r="Q233" s="121"/>
      <c r="R233" s="121"/>
      <c r="S233" s="90"/>
      <c r="T233" s="92"/>
      <c r="U233" s="92"/>
      <c r="V233" s="123"/>
      <c r="W233" s="123"/>
      <c r="X233" s="96"/>
      <c r="Y233" s="97"/>
      <c r="Z233" s="86"/>
      <c r="AA233" s="34"/>
      <c r="AB233" s="86"/>
      <c r="AC233" s="138"/>
      <c r="AD233" s="90"/>
      <c r="AE233" s="86"/>
      <c r="AF233" s="86"/>
      <c r="AG233" s="98"/>
      <c r="AH233" s="86"/>
      <c r="AI233" s="86"/>
      <c r="AJ233" s="86"/>
    </row>
    <row r="234" ht="10.5" customHeight="1">
      <c r="A234" s="86"/>
      <c r="B234" s="86"/>
      <c r="C234" s="86"/>
      <c r="D234" s="87"/>
      <c r="E234" s="87"/>
      <c r="F234" s="88"/>
      <c r="G234" s="88"/>
      <c r="H234" s="89"/>
      <c r="I234" s="90"/>
      <c r="J234" s="130"/>
      <c r="K234" s="121"/>
      <c r="L234" s="121"/>
      <c r="M234" s="90"/>
      <c r="N234" s="92"/>
      <c r="O234" s="92"/>
      <c r="P234" s="130"/>
      <c r="Q234" s="121"/>
      <c r="R234" s="121"/>
      <c r="S234" s="90"/>
      <c r="T234" s="92"/>
      <c r="U234" s="92"/>
      <c r="V234" s="123"/>
      <c r="W234" s="123"/>
      <c r="X234" s="96"/>
      <c r="Y234" s="97"/>
      <c r="Z234" s="86"/>
      <c r="AA234" s="34"/>
      <c r="AB234" s="86"/>
      <c r="AC234" s="138"/>
      <c r="AD234" s="90"/>
      <c r="AE234" s="86"/>
      <c r="AF234" s="86"/>
      <c r="AG234" s="98"/>
      <c r="AH234" s="86"/>
      <c r="AI234" s="86"/>
      <c r="AJ234" s="86"/>
    </row>
    <row r="235" ht="10.5" customHeight="1">
      <c r="A235" s="86"/>
      <c r="B235" s="86"/>
      <c r="C235" s="86"/>
      <c r="D235" s="87"/>
      <c r="E235" s="87"/>
      <c r="F235" s="88"/>
      <c r="G235" s="88"/>
      <c r="H235" s="89"/>
      <c r="I235" s="90"/>
      <c r="J235" s="130"/>
      <c r="K235" s="121"/>
      <c r="L235" s="121"/>
      <c r="M235" s="90"/>
      <c r="N235" s="92"/>
      <c r="O235" s="92"/>
      <c r="P235" s="130"/>
      <c r="Q235" s="121"/>
      <c r="R235" s="121"/>
      <c r="S235" s="90"/>
      <c r="T235" s="92"/>
      <c r="U235" s="92"/>
      <c r="V235" s="123"/>
      <c r="W235" s="123"/>
      <c r="X235" s="96"/>
      <c r="Y235" s="97"/>
      <c r="Z235" s="86"/>
      <c r="AA235" s="34"/>
      <c r="AB235" s="86"/>
      <c r="AC235" s="138"/>
      <c r="AD235" s="90"/>
      <c r="AE235" s="86"/>
      <c r="AF235" s="86"/>
      <c r="AG235" s="98"/>
      <c r="AH235" s="86"/>
      <c r="AI235" s="86"/>
      <c r="AJ235" s="86"/>
    </row>
    <row r="236" ht="10.5" customHeight="1">
      <c r="A236" s="86"/>
      <c r="B236" s="86"/>
      <c r="C236" s="86"/>
      <c r="D236" s="87"/>
      <c r="E236" s="87"/>
      <c r="F236" s="88"/>
      <c r="G236" s="88"/>
      <c r="H236" s="89"/>
      <c r="I236" s="90"/>
      <c r="J236" s="130"/>
      <c r="K236" s="121"/>
      <c r="L236" s="121"/>
      <c r="M236" s="90"/>
      <c r="N236" s="92"/>
      <c r="O236" s="92"/>
      <c r="P236" s="130"/>
      <c r="Q236" s="121"/>
      <c r="R236" s="121"/>
      <c r="S236" s="90"/>
      <c r="T236" s="92"/>
      <c r="U236" s="92"/>
      <c r="V236" s="123"/>
      <c r="W236" s="123"/>
      <c r="X236" s="96"/>
      <c r="Y236" s="97"/>
      <c r="Z236" s="86"/>
      <c r="AA236" s="34"/>
      <c r="AB236" s="86"/>
      <c r="AC236" s="138"/>
      <c r="AD236" s="90"/>
      <c r="AE236" s="86"/>
      <c r="AF236" s="86"/>
      <c r="AG236" s="98"/>
      <c r="AH236" s="86"/>
      <c r="AI236" s="86"/>
      <c r="AJ236" s="86"/>
    </row>
    <row r="237" ht="10.5" customHeight="1">
      <c r="A237" s="86"/>
      <c r="B237" s="86"/>
      <c r="C237" s="86"/>
      <c r="D237" s="87"/>
      <c r="E237" s="87"/>
      <c r="F237" s="88"/>
      <c r="G237" s="88"/>
      <c r="H237" s="89"/>
      <c r="I237" s="90"/>
      <c r="J237" s="130"/>
      <c r="K237" s="121"/>
      <c r="L237" s="121"/>
      <c r="M237" s="90"/>
      <c r="N237" s="92"/>
      <c r="O237" s="92"/>
      <c r="P237" s="130"/>
      <c r="Q237" s="121"/>
      <c r="R237" s="121"/>
      <c r="S237" s="90"/>
      <c r="T237" s="92"/>
      <c r="U237" s="92"/>
      <c r="V237" s="123"/>
      <c r="W237" s="123"/>
      <c r="X237" s="96"/>
      <c r="Y237" s="97"/>
      <c r="Z237" s="86"/>
      <c r="AA237" s="34"/>
      <c r="AB237" s="86"/>
      <c r="AC237" s="138"/>
      <c r="AD237" s="90"/>
      <c r="AE237" s="86"/>
      <c r="AF237" s="86"/>
      <c r="AG237" s="98"/>
      <c r="AH237" s="86"/>
      <c r="AI237" s="86"/>
      <c r="AJ237" s="86"/>
    </row>
    <row r="238" ht="10.5" customHeight="1">
      <c r="A238" s="86"/>
      <c r="B238" s="86"/>
      <c r="C238" s="86"/>
      <c r="D238" s="87"/>
      <c r="E238" s="87"/>
      <c r="F238" s="88"/>
      <c r="G238" s="88"/>
      <c r="H238" s="89"/>
      <c r="I238" s="90"/>
      <c r="J238" s="130"/>
      <c r="K238" s="121"/>
      <c r="L238" s="121"/>
      <c r="M238" s="90"/>
      <c r="N238" s="92"/>
      <c r="O238" s="92"/>
      <c r="P238" s="130"/>
      <c r="Q238" s="121"/>
      <c r="R238" s="121"/>
      <c r="S238" s="90"/>
      <c r="T238" s="92"/>
      <c r="U238" s="92"/>
      <c r="V238" s="123"/>
      <c r="W238" s="123"/>
      <c r="X238" s="96"/>
      <c r="Y238" s="97"/>
      <c r="Z238" s="86"/>
      <c r="AA238" s="34"/>
      <c r="AB238" s="86"/>
      <c r="AC238" s="138"/>
      <c r="AD238" s="90"/>
      <c r="AE238" s="86"/>
      <c r="AF238" s="86"/>
      <c r="AG238" s="98"/>
      <c r="AH238" s="86"/>
      <c r="AI238" s="86"/>
      <c r="AJ238" s="86"/>
    </row>
    <row r="239" ht="10.5" customHeight="1">
      <c r="A239" s="86"/>
      <c r="B239" s="86"/>
      <c r="C239" s="86"/>
      <c r="D239" s="87"/>
      <c r="E239" s="87"/>
      <c r="F239" s="88"/>
      <c r="G239" s="88"/>
      <c r="H239" s="89"/>
      <c r="I239" s="90"/>
      <c r="J239" s="130"/>
      <c r="K239" s="121"/>
      <c r="L239" s="121"/>
      <c r="M239" s="90"/>
      <c r="N239" s="92"/>
      <c r="O239" s="92"/>
      <c r="P239" s="130"/>
      <c r="Q239" s="121"/>
      <c r="R239" s="121"/>
      <c r="S239" s="90"/>
      <c r="T239" s="92"/>
      <c r="U239" s="92"/>
      <c r="V239" s="123"/>
      <c r="W239" s="123"/>
      <c r="X239" s="96"/>
      <c r="Y239" s="97"/>
      <c r="Z239" s="86"/>
      <c r="AA239" s="34"/>
      <c r="AB239" s="86"/>
      <c r="AC239" s="138"/>
      <c r="AD239" s="90"/>
      <c r="AE239" s="86"/>
      <c r="AF239" s="86"/>
      <c r="AG239" s="98"/>
      <c r="AH239" s="86"/>
      <c r="AI239" s="86"/>
      <c r="AJ239" s="86"/>
    </row>
    <row r="240" ht="10.5" customHeight="1">
      <c r="A240" s="86"/>
      <c r="B240" s="86"/>
      <c r="C240" s="86"/>
      <c r="D240" s="87"/>
      <c r="E240" s="87"/>
      <c r="F240" s="88"/>
      <c r="G240" s="88"/>
      <c r="H240" s="89"/>
      <c r="I240" s="90"/>
      <c r="J240" s="130"/>
      <c r="K240" s="121"/>
      <c r="L240" s="121"/>
      <c r="M240" s="90"/>
      <c r="N240" s="92"/>
      <c r="O240" s="92"/>
      <c r="P240" s="130"/>
      <c r="Q240" s="121"/>
      <c r="R240" s="121"/>
      <c r="S240" s="90"/>
      <c r="T240" s="92"/>
      <c r="U240" s="92"/>
      <c r="V240" s="123"/>
      <c r="W240" s="123"/>
      <c r="X240" s="96"/>
      <c r="Y240" s="97"/>
      <c r="Z240" s="86"/>
      <c r="AA240" s="34"/>
      <c r="AB240" s="86"/>
      <c r="AC240" s="138"/>
      <c r="AD240" s="90"/>
      <c r="AE240" s="86"/>
      <c r="AF240" s="86"/>
      <c r="AG240" s="98"/>
      <c r="AH240" s="86"/>
      <c r="AI240" s="86"/>
      <c r="AJ240" s="86"/>
    </row>
    <row r="241" ht="10.5" customHeight="1">
      <c r="A241" s="86"/>
      <c r="B241" s="86"/>
      <c r="C241" s="86"/>
      <c r="D241" s="87"/>
      <c r="E241" s="87"/>
      <c r="F241" s="88"/>
      <c r="G241" s="88"/>
      <c r="H241" s="89"/>
      <c r="I241" s="90"/>
      <c r="J241" s="130"/>
      <c r="K241" s="121"/>
      <c r="L241" s="121"/>
      <c r="M241" s="90"/>
      <c r="N241" s="92"/>
      <c r="O241" s="92"/>
      <c r="P241" s="130"/>
      <c r="Q241" s="121"/>
      <c r="R241" s="121"/>
      <c r="S241" s="90"/>
      <c r="T241" s="92"/>
      <c r="U241" s="92"/>
      <c r="V241" s="123"/>
      <c r="W241" s="123"/>
      <c r="X241" s="96"/>
      <c r="Y241" s="97"/>
      <c r="Z241" s="86"/>
      <c r="AA241" s="34"/>
      <c r="AB241" s="86"/>
      <c r="AC241" s="138"/>
      <c r="AD241" s="90"/>
      <c r="AE241" s="86"/>
      <c r="AF241" s="86"/>
      <c r="AG241" s="98"/>
      <c r="AH241" s="86"/>
      <c r="AI241" s="86"/>
      <c r="AJ241" s="86"/>
    </row>
    <row r="242" ht="10.5" customHeight="1">
      <c r="A242" s="86"/>
      <c r="B242" s="86"/>
      <c r="C242" s="86"/>
      <c r="D242" s="87"/>
      <c r="E242" s="87"/>
      <c r="F242" s="88"/>
      <c r="G242" s="88"/>
      <c r="H242" s="89"/>
      <c r="I242" s="90"/>
      <c r="J242" s="130"/>
      <c r="K242" s="121"/>
      <c r="L242" s="121"/>
      <c r="M242" s="90"/>
      <c r="N242" s="92"/>
      <c r="O242" s="92"/>
      <c r="P242" s="130"/>
      <c r="Q242" s="121"/>
      <c r="R242" s="121"/>
      <c r="S242" s="90"/>
      <c r="T242" s="92"/>
      <c r="U242" s="92"/>
      <c r="V242" s="123"/>
      <c r="W242" s="123"/>
      <c r="X242" s="96"/>
      <c r="Y242" s="97"/>
      <c r="Z242" s="86"/>
      <c r="AA242" s="34"/>
      <c r="AB242" s="86"/>
      <c r="AC242" s="138"/>
      <c r="AD242" s="90"/>
      <c r="AE242" s="86"/>
      <c r="AF242" s="86"/>
      <c r="AG242" s="98"/>
      <c r="AH242" s="86"/>
      <c r="AI242" s="86"/>
      <c r="AJ242" s="86"/>
    </row>
    <row r="243" ht="10.5" customHeight="1">
      <c r="A243" s="86"/>
      <c r="B243" s="86"/>
      <c r="C243" s="86"/>
      <c r="D243" s="87"/>
      <c r="E243" s="87"/>
      <c r="F243" s="88"/>
      <c r="G243" s="88"/>
      <c r="H243" s="89"/>
      <c r="I243" s="90"/>
      <c r="J243" s="130"/>
      <c r="K243" s="121"/>
      <c r="L243" s="121"/>
      <c r="M243" s="90"/>
      <c r="N243" s="92"/>
      <c r="O243" s="92"/>
      <c r="P243" s="130"/>
      <c r="Q243" s="121"/>
      <c r="R243" s="121"/>
      <c r="S243" s="90"/>
      <c r="T243" s="92"/>
      <c r="U243" s="92"/>
      <c r="V243" s="123"/>
      <c r="W243" s="123"/>
      <c r="X243" s="96"/>
      <c r="Y243" s="97"/>
      <c r="Z243" s="86"/>
      <c r="AA243" s="34"/>
      <c r="AB243" s="86"/>
      <c r="AC243" s="138"/>
      <c r="AD243" s="90"/>
      <c r="AE243" s="86"/>
      <c r="AF243" s="86"/>
      <c r="AG243" s="98"/>
      <c r="AH243" s="86"/>
      <c r="AI243" s="86"/>
      <c r="AJ243" s="86"/>
    </row>
    <row r="244" ht="10.5" customHeight="1">
      <c r="A244" s="86"/>
      <c r="B244" s="86"/>
      <c r="C244" s="86"/>
      <c r="D244" s="87"/>
      <c r="E244" s="87"/>
      <c r="F244" s="88"/>
      <c r="G244" s="88"/>
      <c r="H244" s="89"/>
      <c r="I244" s="90"/>
      <c r="J244" s="130"/>
      <c r="K244" s="121"/>
      <c r="L244" s="121"/>
      <c r="M244" s="90"/>
      <c r="N244" s="92"/>
      <c r="O244" s="92"/>
      <c r="P244" s="130"/>
      <c r="Q244" s="121"/>
      <c r="R244" s="121"/>
      <c r="S244" s="90"/>
      <c r="T244" s="92"/>
      <c r="U244" s="92"/>
      <c r="V244" s="123"/>
      <c r="W244" s="123"/>
      <c r="X244" s="96"/>
      <c r="Y244" s="97"/>
      <c r="Z244" s="86"/>
      <c r="AA244" s="34"/>
      <c r="AB244" s="86"/>
      <c r="AC244" s="138"/>
      <c r="AD244" s="90"/>
      <c r="AE244" s="86"/>
      <c r="AF244" s="86"/>
      <c r="AG244" s="98"/>
      <c r="AH244" s="86"/>
      <c r="AI244" s="86"/>
      <c r="AJ244" s="86"/>
    </row>
    <row r="245" ht="10.5" customHeight="1">
      <c r="A245" s="86"/>
      <c r="B245" s="86"/>
      <c r="C245" s="86"/>
      <c r="D245" s="87"/>
      <c r="E245" s="87"/>
      <c r="F245" s="88"/>
      <c r="G245" s="88"/>
      <c r="H245" s="89"/>
      <c r="I245" s="90"/>
      <c r="J245" s="130"/>
      <c r="K245" s="121"/>
      <c r="L245" s="121"/>
      <c r="M245" s="90"/>
      <c r="N245" s="92"/>
      <c r="O245" s="92"/>
      <c r="P245" s="130"/>
      <c r="Q245" s="121"/>
      <c r="R245" s="121"/>
      <c r="S245" s="90"/>
      <c r="T245" s="92"/>
      <c r="U245" s="92"/>
      <c r="V245" s="123"/>
      <c r="W245" s="123"/>
      <c r="X245" s="96"/>
      <c r="Y245" s="97"/>
      <c r="Z245" s="86"/>
      <c r="AA245" s="34"/>
      <c r="AB245" s="86"/>
      <c r="AC245" s="138"/>
      <c r="AD245" s="90"/>
      <c r="AE245" s="86"/>
      <c r="AF245" s="86"/>
      <c r="AG245" s="98"/>
      <c r="AH245" s="86"/>
      <c r="AI245" s="86"/>
      <c r="AJ245" s="86"/>
    </row>
    <row r="246" ht="10.5" customHeight="1">
      <c r="A246" s="86"/>
      <c r="B246" s="86"/>
      <c r="C246" s="86"/>
      <c r="D246" s="87"/>
      <c r="E246" s="87"/>
      <c r="F246" s="88"/>
      <c r="G246" s="88"/>
      <c r="H246" s="89"/>
      <c r="I246" s="90"/>
      <c r="J246" s="130"/>
      <c r="K246" s="121"/>
      <c r="L246" s="121"/>
      <c r="M246" s="90"/>
      <c r="N246" s="92"/>
      <c r="O246" s="92"/>
      <c r="P246" s="130"/>
      <c r="Q246" s="121"/>
      <c r="R246" s="121"/>
      <c r="S246" s="90"/>
      <c r="T246" s="92"/>
      <c r="U246" s="92"/>
      <c r="V246" s="123"/>
      <c r="W246" s="123"/>
      <c r="X246" s="96"/>
      <c r="Y246" s="97"/>
      <c r="Z246" s="86"/>
      <c r="AA246" s="34"/>
      <c r="AB246" s="86"/>
      <c r="AC246" s="138"/>
      <c r="AD246" s="90"/>
      <c r="AE246" s="86"/>
      <c r="AF246" s="86"/>
      <c r="AG246" s="98"/>
      <c r="AH246" s="86"/>
      <c r="AI246" s="86"/>
      <c r="AJ246" s="86"/>
    </row>
    <row r="247" ht="10.5" customHeight="1">
      <c r="A247" s="86"/>
      <c r="B247" s="86"/>
      <c r="C247" s="86"/>
      <c r="D247" s="87"/>
      <c r="E247" s="87"/>
      <c r="F247" s="88"/>
      <c r="G247" s="88"/>
      <c r="H247" s="89"/>
      <c r="I247" s="90"/>
      <c r="J247" s="130"/>
      <c r="K247" s="121"/>
      <c r="L247" s="121"/>
      <c r="M247" s="90"/>
      <c r="N247" s="92"/>
      <c r="O247" s="92"/>
      <c r="P247" s="130"/>
      <c r="Q247" s="121"/>
      <c r="R247" s="121"/>
      <c r="S247" s="90"/>
      <c r="T247" s="92"/>
      <c r="U247" s="92"/>
      <c r="V247" s="123"/>
      <c r="W247" s="123"/>
      <c r="X247" s="96"/>
      <c r="Y247" s="97"/>
      <c r="Z247" s="86"/>
      <c r="AA247" s="34"/>
      <c r="AB247" s="86"/>
      <c r="AC247" s="138"/>
      <c r="AD247" s="90"/>
      <c r="AE247" s="86"/>
      <c r="AF247" s="86"/>
      <c r="AG247" s="98"/>
      <c r="AH247" s="86"/>
      <c r="AI247" s="86"/>
      <c r="AJ247" s="86"/>
    </row>
    <row r="248" ht="10.5" customHeight="1">
      <c r="A248" s="86"/>
      <c r="B248" s="86"/>
      <c r="C248" s="86"/>
      <c r="D248" s="87"/>
      <c r="E248" s="87"/>
      <c r="F248" s="88"/>
      <c r="G248" s="88"/>
      <c r="H248" s="89"/>
      <c r="I248" s="90"/>
      <c r="J248" s="130"/>
      <c r="K248" s="121"/>
      <c r="L248" s="121"/>
      <c r="M248" s="90"/>
      <c r="N248" s="92"/>
      <c r="O248" s="92"/>
      <c r="P248" s="130"/>
      <c r="Q248" s="121"/>
      <c r="R248" s="121"/>
      <c r="S248" s="90"/>
      <c r="T248" s="92"/>
      <c r="U248" s="92"/>
      <c r="V248" s="123"/>
      <c r="W248" s="123"/>
      <c r="X248" s="96"/>
      <c r="Y248" s="97"/>
      <c r="Z248" s="86"/>
      <c r="AA248" s="34"/>
      <c r="AB248" s="86"/>
      <c r="AC248" s="138"/>
      <c r="AD248" s="90"/>
      <c r="AE248" s="86"/>
      <c r="AF248" s="86"/>
      <c r="AG248" s="98"/>
      <c r="AH248" s="86"/>
      <c r="AI248" s="86"/>
      <c r="AJ248" s="86"/>
    </row>
    <row r="249" ht="10.5" customHeight="1">
      <c r="A249" s="86"/>
      <c r="B249" s="86"/>
      <c r="C249" s="86"/>
      <c r="D249" s="87"/>
      <c r="E249" s="87"/>
      <c r="F249" s="88"/>
      <c r="G249" s="88"/>
      <c r="H249" s="89"/>
      <c r="I249" s="90"/>
      <c r="J249" s="130"/>
      <c r="K249" s="121"/>
      <c r="L249" s="121"/>
      <c r="M249" s="90"/>
      <c r="N249" s="92"/>
      <c r="O249" s="92"/>
      <c r="P249" s="130"/>
      <c r="Q249" s="121"/>
      <c r="R249" s="121"/>
      <c r="S249" s="90"/>
      <c r="T249" s="92"/>
      <c r="U249" s="92"/>
      <c r="V249" s="123"/>
      <c r="W249" s="123"/>
      <c r="X249" s="96"/>
      <c r="Y249" s="97"/>
      <c r="Z249" s="86"/>
      <c r="AA249" s="34"/>
      <c r="AB249" s="86"/>
      <c r="AC249" s="138"/>
      <c r="AD249" s="90"/>
      <c r="AE249" s="86"/>
      <c r="AF249" s="86"/>
      <c r="AG249" s="98"/>
      <c r="AH249" s="86"/>
      <c r="AI249" s="86"/>
      <c r="AJ249" s="86"/>
    </row>
    <row r="250" ht="10.5" customHeight="1">
      <c r="A250" s="86"/>
      <c r="B250" s="86"/>
      <c r="C250" s="86"/>
      <c r="D250" s="87"/>
      <c r="E250" s="87"/>
      <c r="F250" s="88"/>
      <c r="G250" s="88"/>
      <c r="H250" s="89"/>
      <c r="I250" s="90"/>
      <c r="J250" s="130"/>
      <c r="K250" s="121"/>
      <c r="L250" s="121"/>
      <c r="M250" s="90"/>
      <c r="N250" s="92"/>
      <c r="O250" s="92"/>
      <c r="P250" s="130"/>
      <c r="Q250" s="121"/>
      <c r="R250" s="121"/>
      <c r="S250" s="90"/>
      <c r="T250" s="92"/>
      <c r="U250" s="92"/>
      <c r="V250" s="123"/>
      <c r="W250" s="123"/>
      <c r="X250" s="96"/>
      <c r="Y250" s="97"/>
      <c r="Z250" s="86"/>
      <c r="AA250" s="34"/>
      <c r="AB250" s="86"/>
      <c r="AC250" s="138"/>
      <c r="AD250" s="90"/>
      <c r="AE250" s="86"/>
      <c r="AF250" s="86"/>
      <c r="AG250" s="98"/>
      <c r="AH250" s="86"/>
      <c r="AI250" s="86"/>
      <c r="AJ250" s="86"/>
    </row>
    <row r="251" ht="10.5" customHeight="1">
      <c r="A251" s="86"/>
      <c r="B251" s="86"/>
      <c r="C251" s="86"/>
      <c r="D251" s="87"/>
      <c r="E251" s="87"/>
      <c r="F251" s="88"/>
      <c r="G251" s="88"/>
      <c r="H251" s="89"/>
      <c r="I251" s="90"/>
      <c r="J251" s="130"/>
      <c r="K251" s="121"/>
      <c r="L251" s="121"/>
      <c r="M251" s="90"/>
      <c r="N251" s="92"/>
      <c r="O251" s="92"/>
      <c r="P251" s="130"/>
      <c r="Q251" s="121"/>
      <c r="R251" s="121"/>
      <c r="S251" s="90"/>
      <c r="T251" s="92"/>
      <c r="U251" s="92"/>
      <c r="V251" s="123"/>
      <c r="W251" s="123"/>
      <c r="X251" s="96"/>
      <c r="Y251" s="97"/>
      <c r="Z251" s="86"/>
      <c r="AA251" s="34"/>
      <c r="AB251" s="86"/>
      <c r="AC251" s="138"/>
      <c r="AD251" s="90"/>
      <c r="AE251" s="86"/>
      <c r="AF251" s="86"/>
      <c r="AG251" s="98"/>
      <c r="AH251" s="86"/>
      <c r="AI251" s="86"/>
      <c r="AJ251" s="86"/>
    </row>
    <row r="252" ht="10.5" customHeight="1">
      <c r="A252" s="86"/>
      <c r="B252" s="86"/>
      <c r="C252" s="86"/>
      <c r="D252" s="87"/>
      <c r="E252" s="87"/>
      <c r="F252" s="88"/>
      <c r="G252" s="88"/>
      <c r="H252" s="89"/>
      <c r="I252" s="90"/>
      <c r="J252" s="130"/>
      <c r="K252" s="121"/>
      <c r="L252" s="121"/>
      <c r="M252" s="90"/>
      <c r="N252" s="92"/>
      <c r="O252" s="92"/>
      <c r="P252" s="130"/>
      <c r="Q252" s="121"/>
      <c r="R252" s="121"/>
      <c r="S252" s="90"/>
      <c r="T252" s="92"/>
      <c r="U252" s="92"/>
      <c r="V252" s="123"/>
      <c r="W252" s="123"/>
      <c r="X252" s="96"/>
      <c r="Y252" s="97"/>
      <c r="Z252" s="86"/>
      <c r="AA252" s="34"/>
      <c r="AB252" s="86"/>
      <c r="AC252" s="138"/>
      <c r="AD252" s="90"/>
      <c r="AE252" s="86"/>
      <c r="AF252" s="86"/>
      <c r="AG252" s="98"/>
      <c r="AH252" s="86"/>
      <c r="AI252" s="86"/>
      <c r="AJ252" s="86"/>
    </row>
    <row r="253" ht="10.5" customHeight="1">
      <c r="A253" s="86"/>
      <c r="B253" s="86"/>
      <c r="C253" s="86"/>
      <c r="D253" s="87"/>
      <c r="E253" s="87"/>
      <c r="F253" s="88"/>
      <c r="G253" s="88"/>
      <c r="H253" s="89"/>
      <c r="I253" s="90"/>
      <c r="J253" s="130"/>
      <c r="K253" s="121"/>
      <c r="L253" s="121"/>
      <c r="M253" s="90"/>
      <c r="N253" s="92"/>
      <c r="O253" s="92"/>
      <c r="P253" s="130"/>
      <c r="Q253" s="121"/>
      <c r="R253" s="121"/>
      <c r="S253" s="90"/>
      <c r="T253" s="92"/>
      <c r="U253" s="92"/>
      <c r="V253" s="123"/>
      <c r="W253" s="123"/>
      <c r="X253" s="96"/>
      <c r="Y253" s="97"/>
      <c r="Z253" s="86"/>
      <c r="AA253" s="34"/>
      <c r="AB253" s="86"/>
      <c r="AC253" s="138"/>
      <c r="AD253" s="90"/>
      <c r="AE253" s="86"/>
      <c r="AF253" s="86"/>
      <c r="AG253" s="98"/>
      <c r="AH253" s="86"/>
      <c r="AI253" s="86"/>
      <c r="AJ253" s="86"/>
    </row>
    <row r="254" ht="10.5" customHeight="1">
      <c r="A254" s="86"/>
      <c r="B254" s="86"/>
      <c r="C254" s="86"/>
      <c r="D254" s="87"/>
      <c r="E254" s="87"/>
      <c r="F254" s="88"/>
      <c r="G254" s="88"/>
      <c r="H254" s="89"/>
      <c r="I254" s="90"/>
      <c r="J254" s="130"/>
      <c r="K254" s="121"/>
      <c r="L254" s="121"/>
      <c r="M254" s="90"/>
      <c r="N254" s="92"/>
      <c r="O254" s="92"/>
      <c r="P254" s="130"/>
      <c r="Q254" s="121"/>
      <c r="R254" s="121"/>
      <c r="S254" s="90"/>
      <c r="T254" s="92"/>
      <c r="U254" s="92"/>
      <c r="V254" s="123"/>
      <c r="W254" s="123"/>
      <c r="X254" s="96"/>
      <c r="Y254" s="97"/>
      <c r="Z254" s="86"/>
      <c r="AA254" s="34"/>
      <c r="AB254" s="86"/>
      <c r="AC254" s="138"/>
      <c r="AD254" s="90"/>
      <c r="AE254" s="86"/>
      <c r="AF254" s="86"/>
      <c r="AG254" s="98"/>
      <c r="AH254" s="86"/>
      <c r="AI254" s="86"/>
      <c r="AJ254" s="86"/>
    </row>
    <row r="255" ht="10.5" customHeight="1">
      <c r="A255" s="86"/>
      <c r="B255" s="86"/>
      <c r="C255" s="86"/>
      <c r="D255" s="87"/>
      <c r="E255" s="87"/>
      <c r="F255" s="88"/>
      <c r="G255" s="88"/>
      <c r="H255" s="89"/>
      <c r="I255" s="90"/>
      <c r="J255" s="130"/>
      <c r="K255" s="121"/>
      <c r="L255" s="121"/>
      <c r="M255" s="90"/>
      <c r="N255" s="92"/>
      <c r="O255" s="92"/>
      <c r="P255" s="130"/>
      <c r="Q255" s="121"/>
      <c r="R255" s="121"/>
      <c r="S255" s="90"/>
      <c r="T255" s="92"/>
      <c r="U255" s="92"/>
      <c r="V255" s="123"/>
      <c r="W255" s="123"/>
      <c r="X255" s="96"/>
      <c r="Y255" s="97"/>
      <c r="Z255" s="86"/>
      <c r="AA255" s="34"/>
      <c r="AB255" s="86"/>
      <c r="AC255" s="138"/>
      <c r="AD255" s="90"/>
      <c r="AE255" s="86"/>
      <c r="AF255" s="86"/>
      <c r="AG255" s="98"/>
      <c r="AH255" s="86"/>
      <c r="AI255" s="86"/>
      <c r="AJ255" s="86"/>
    </row>
    <row r="256" ht="10.5" customHeight="1">
      <c r="A256" s="86"/>
      <c r="B256" s="86"/>
      <c r="C256" s="86"/>
      <c r="D256" s="87"/>
      <c r="E256" s="87"/>
      <c r="F256" s="88"/>
      <c r="G256" s="88"/>
      <c r="H256" s="89"/>
      <c r="I256" s="90"/>
      <c r="J256" s="130"/>
      <c r="K256" s="121"/>
      <c r="L256" s="121"/>
      <c r="M256" s="90"/>
      <c r="N256" s="92"/>
      <c r="O256" s="92"/>
      <c r="P256" s="130"/>
      <c r="Q256" s="121"/>
      <c r="R256" s="121"/>
      <c r="S256" s="90"/>
      <c r="T256" s="92"/>
      <c r="U256" s="92"/>
      <c r="V256" s="123"/>
      <c r="W256" s="123"/>
      <c r="X256" s="96"/>
      <c r="Y256" s="97"/>
      <c r="Z256" s="86"/>
      <c r="AA256" s="34"/>
      <c r="AB256" s="86"/>
      <c r="AC256" s="138"/>
      <c r="AD256" s="90"/>
      <c r="AE256" s="86"/>
      <c r="AF256" s="86"/>
      <c r="AG256" s="98"/>
      <c r="AH256" s="86"/>
      <c r="AI256" s="86"/>
      <c r="AJ256" s="86"/>
    </row>
    <row r="257" ht="10.5" customHeight="1">
      <c r="A257" s="86"/>
      <c r="B257" s="86"/>
      <c r="C257" s="86"/>
      <c r="D257" s="87"/>
      <c r="E257" s="87"/>
      <c r="F257" s="88"/>
      <c r="G257" s="88"/>
      <c r="H257" s="89"/>
      <c r="I257" s="90"/>
      <c r="J257" s="130"/>
      <c r="K257" s="121"/>
      <c r="L257" s="121"/>
      <c r="M257" s="90"/>
      <c r="N257" s="92"/>
      <c r="O257" s="92"/>
      <c r="P257" s="130"/>
      <c r="Q257" s="121"/>
      <c r="R257" s="121"/>
      <c r="S257" s="90"/>
      <c r="T257" s="92"/>
      <c r="U257" s="92"/>
      <c r="V257" s="123"/>
      <c r="W257" s="123"/>
      <c r="X257" s="96"/>
      <c r="Y257" s="97"/>
      <c r="Z257" s="86"/>
      <c r="AA257" s="34"/>
      <c r="AB257" s="86"/>
      <c r="AC257" s="138"/>
      <c r="AD257" s="90"/>
      <c r="AE257" s="86"/>
      <c r="AF257" s="86"/>
      <c r="AG257" s="98"/>
      <c r="AH257" s="86"/>
      <c r="AI257" s="86"/>
      <c r="AJ257" s="86"/>
    </row>
    <row r="258" ht="10.5" customHeight="1">
      <c r="A258" s="86"/>
      <c r="B258" s="86"/>
      <c r="C258" s="86"/>
      <c r="D258" s="87"/>
      <c r="E258" s="87"/>
      <c r="F258" s="88"/>
      <c r="G258" s="88"/>
      <c r="H258" s="89"/>
      <c r="I258" s="90"/>
      <c r="J258" s="130"/>
      <c r="K258" s="121"/>
      <c r="L258" s="121"/>
      <c r="M258" s="90"/>
      <c r="N258" s="92"/>
      <c r="O258" s="92"/>
      <c r="P258" s="130"/>
      <c r="Q258" s="121"/>
      <c r="R258" s="121"/>
      <c r="S258" s="90"/>
      <c r="T258" s="92"/>
      <c r="U258" s="92"/>
      <c r="V258" s="123"/>
      <c r="W258" s="123"/>
      <c r="X258" s="96"/>
      <c r="Y258" s="97"/>
      <c r="Z258" s="86"/>
      <c r="AA258" s="34"/>
      <c r="AB258" s="86"/>
      <c r="AC258" s="138"/>
      <c r="AD258" s="90"/>
      <c r="AE258" s="86"/>
      <c r="AF258" s="86"/>
      <c r="AG258" s="98"/>
      <c r="AH258" s="86"/>
      <c r="AI258" s="86"/>
      <c r="AJ258" s="86"/>
    </row>
    <row r="259" ht="10.5" customHeight="1">
      <c r="A259" s="86"/>
      <c r="B259" s="86"/>
      <c r="C259" s="86"/>
      <c r="D259" s="87"/>
      <c r="E259" s="87"/>
      <c r="F259" s="88"/>
      <c r="G259" s="88"/>
      <c r="H259" s="89"/>
      <c r="I259" s="90"/>
      <c r="J259" s="130"/>
      <c r="K259" s="121"/>
      <c r="L259" s="121"/>
      <c r="M259" s="90"/>
      <c r="N259" s="92"/>
      <c r="O259" s="92"/>
      <c r="P259" s="130"/>
      <c r="Q259" s="121"/>
      <c r="R259" s="121"/>
      <c r="S259" s="90"/>
      <c r="T259" s="92"/>
      <c r="U259" s="92"/>
      <c r="V259" s="123"/>
      <c r="W259" s="123"/>
      <c r="X259" s="96"/>
      <c r="Y259" s="97"/>
      <c r="Z259" s="86"/>
      <c r="AA259" s="34"/>
      <c r="AB259" s="86"/>
      <c r="AC259" s="138"/>
      <c r="AD259" s="90"/>
      <c r="AE259" s="86"/>
      <c r="AF259" s="86"/>
      <c r="AG259" s="98"/>
      <c r="AH259" s="86"/>
      <c r="AI259" s="86"/>
      <c r="AJ259" s="86"/>
    </row>
    <row r="260" ht="10.5" customHeight="1">
      <c r="A260" s="86"/>
      <c r="B260" s="86"/>
      <c r="C260" s="86"/>
      <c r="D260" s="87"/>
      <c r="E260" s="87"/>
      <c r="F260" s="88"/>
      <c r="G260" s="88"/>
      <c r="H260" s="89"/>
      <c r="I260" s="90"/>
      <c r="J260" s="130"/>
      <c r="K260" s="121"/>
      <c r="L260" s="121"/>
      <c r="M260" s="90"/>
      <c r="N260" s="92"/>
      <c r="O260" s="92"/>
      <c r="P260" s="130"/>
      <c r="Q260" s="121"/>
      <c r="R260" s="121"/>
      <c r="S260" s="90"/>
      <c r="T260" s="92"/>
      <c r="U260" s="92"/>
      <c r="V260" s="123"/>
      <c r="W260" s="123"/>
      <c r="X260" s="96"/>
      <c r="Y260" s="97"/>
      <c r="Z260" s="86"/>
      <c r="AA260" s="34"/>
      <c r="AB260" s="86"/>
      <c r="AC260" s="138"/>
      <c r="AD260" s="90"/>
      <c r="AE260" s="86"/>
      <c r="AF260" s="86"/>
      <c r="AG260" s="98"/>
      <c r="AH260" s="86"/>
      <c r="AI260" s="86"/>
      <c r="AJ260" s="86"/>
    </row>
    <row r="261" ht="10.5" customHeight="1">
      <c r="A261" s="86"/>
      <c r="B261" s="86"/>
      <c r="C261" s="86"/>
      <c r="D261" s="87"/>
      <c r="E261" s="87"/>
      <c r="F261" s="88"/>
      <c r="G261" s="88"/>
      <c r="H261" s="89"/>
      <c r="I261" s="90"/>
      <c r="J261" s="130"/>
      <c r="K261" s="121"/>
      <c r="L261" s="121"/>
      <c r="M261" s="90"/>
      <c r="N261" s="92"/>
      <c r="O261" s="92"/>
      <c r="P261" s="130"/>
      <c r="Q261" s="121"/>
      <c r="R261" s="121"/>
      <c r="S261" s="90"/>
      <c r="T261" s="92"/>
      <c r="U261" s="92"/>
      <c r="V261" s="123"/>
      <c r="W261" s="123"/>
      <c r="X261" s="96"/>
      <c r="Y261" s="97"/>
      <c r="Z261" s="86"/>
      <c r="AA261" s="34"/>
      <c r="AB261" s="86"/>
      <c r="AC261" s="138"/>
      <c r="AD261" s="90"/>
      <c r="AE261" s="86"/>
      <c r="AF261" s="86"/>
      <c r="AG261" s="98"/>
      <c r="AH261" s="86"/>
      <c r="AI261" s="86"/>
      <c r="AJ261" s="86"/>
    </row>
    <row r="262" ht="10.5" customHeight="1">
      <c r="A262" s="86"/>
      <c r="B262" s="86"/>
      <c r="C262" s="86"/>
      <c r="D262" s="87"/>
      <c r="E262" s="87"/>
      <c r="F262" s="88"/>
      <c r="G262" s="88"/>
      <c r="H262" s="89"/>
      <c r="I262" s="90"/>
      <c r="J262" s="130"/>
      <c r="K262" s="121"/>
      <c r="L262" s="121"/>
      <c r="M262" s="90"/>
      <c r="N262" s="92"/>
      <c r="O262" s="92"/>
      <c r="P262" s="130"/>
      <c r="Q262" s="121"/>
      <c r="R262" s="121"/>
      <c r="S262" s="90"/>
      <c r="T262" s="92"/>
      <c r="U262" s="92"/>
      <c r="V262" s="123"/>
      <c r="W262" s="123"/>
      <c r="X262" s="96"/>
      <c r="Y262" s="97"/>
      <c r="Z262" s="86"/>
      <c r="AA262" s="34"/>
      <c r="AB262" s="86"/>
      <c r="AC262" s="138"/>
      <c r="AD262" s="90"/>
      <c r="AE262" s="86"/>
      <c r="AF262" s="86"/>
      <c r="AG262" s="98"/>
      <c r="AH262" s="86"/>
      <c r="AI262" s="86"/>
      <c r="AJ262" s="86"/>
    </row>
    <row r="263" ht="10.5" customHeight="1">
      <c r="A263" s="86"/>
      <c r="B263" s="86"/>
      <c r="C263" s="86"/>
      <c r="D263" s="87"/>
      <c r="E263" s="87"/>
      <c r="F263" s="88"/>
      <c r="G263" s="88"/>
      <c r="H263" s="89"/>
      <c r="I263" s="90"/>
      <c r="J263" s="130"/>
      <c r="K263" s="121"/>
      <c r="L263" s="121"/>
      <c r="M263" s="90"/>
      <c r="N263" s="92"/>
      <c r="O263" s="92"/>
      <c r="P263" s="130"/>
      <c r="Q263" s="121"/>
      <c r="R263" s="121"/>
      <c r="S263" s="90"/>
      <c r="T263" s="92"/>
      <c r="U263" s="92"/>
      <c r="V263" s="123"/>
      <c r="W263" s="123"/>
      <c r="X263" s="96"/>
      <c r="Y263" s="97"/>
      <c r="Z263" s="86"/>
      <c r="AA263" s="34"/>
      <c r="AB263" s="86"/>
      <c r="AC263" s="138"/>
      <c r="AD263" s="90"/>
      <c r="AE263" s="86"/>
      <c r="AF263" s="86"/>
      <c r="AG263" s="98"/>
      <c r="AH263" s="86"/>
      <c r="AI263" s="86"/>
      <c r="AJ263" s="86"/>
    </row>
    <row r="264" ht="10.5" customHeight="1">
      <c r="A264" s="86"/>
      <c r="B264" s="86"/>
      <c r="C264" s="86"/>
      <c r="D264" s="87"/>
      <c r="E264" s="87"/>
      <c r="F264" s="88"/>
      <c r="G264" s="88"/>
      <c r="H264" s="89"/>
      <c r="I264" s="90"/>
      <c r="J264" s="130"/>
      <c r="K264" s="121"/>
      <c r="L264" s="121"/>
      <c r="M264" s="90"/>
      <c r="N264" s="92"/>
      <c r="O264" s="92"/>
      <c r="P264" s="130"/>
      <c r="Q264" s="121"/>
      <c r="R264" s="121"/>
      <c r="S264" s="90"/>
      <c r="T264" s="92"/>
      <c r="U264" s="92"/>
      <c r="V264" s="123"/>
      <c r="W264" s="123"/>
      <c r="X264" s="96"/>
      <c r="Y264" s="97"/>
      <c r="Z264" s="86"/>
      <c r="AA264" s="34"/>
      <c r="AB264" s="86"/>
      <c r="AC264" s="138"/>
      <c r="AD264" s="90"/>
      <c r="AE264" s="86"/>
      <c r="AF264" s="86"/>
      <c r="AG264" s="98"/>
      <c r="AH264" s="86"/>
      <c r="AI264" s="86"/>
      <c r="AJ264" s="86"/>
    </row>
    <row r="265" ht="10.5" customHeight="1">
      <c r="A265" s="86"/>
      <c r="B265" s="86"/>
      <c r="C265" s="86"/>
      <c r="D265" s="87"/>
      <c r="E265" s="87"/>
      <c r="F265" s="88"/>
      <c r="G265" s="88"/>
      <c r="H265" s="89"/>
      <c r="I265" s="90"/>
      <c r="J265" s="130"/>
      <c r="K265" s="121"/>
      <c r="L265" s="121"/>
      <c r="M265" s="90"/>
      <c r="N265" s="92"/>
      <c r="O265" s="92"/>
      <c r="P265" s="130"/>
      <c r="Q265" s="121"/>
      <c r="R265" s="121"/>
      <c r="S265" s="90"/>
      <c r="T265" s="92"/>
      <c r="U265" s="92"/>
      <c r="V265" s="123"/>
      <c r="W265" s="123"/>
      <c r="X265" s="96"/>
      <c r="Y265" s="97"/>
      <c r="Z265" s="86"/>
      <c r="AA265" s="34"/>
      <c r="AB265" s="86"/>
      <c r="AC265" s="138"/>
      <c r="AD265" s="90"/>
      <c r="AE265" s="86"/>
      <c r="AF265" s="86"/>
      <c r="AG265" s="98"/>
      <c r="AH265" s="86"/>
      <c r="AI265" s="86"/>
      <c r="AJ265" s="86"/>
    </row>
    <row r="266" ht="10.5" customHeight="1">
      <c r="A266" s="86"/>
      <c r="B266" s="86"/>
      <c r="C266" s="86"/>
      <c r="D266" s="87"/>
      <c r="E266" s="87"/>
      <c r="F266" s="88"/>
      <c r="G266" s="88"/>
      <c r="H266" s="89"/>
      <c r="I266" s="90"/>
      <c r="J266" s="130"/>
      <c r="K266" s="121"/>
      <c r="L266" s="121"/>
      <c r="M266" s="90"/>
      <c r="N266" s="92"/>
      <c r="O266" s="92"/>
      <c r="P266" s="130"/>
      <c r="Q266" s="121"/>
      <c r="R266" s="121"/>
      <c r="S266" s="90"/>
      <c r="T266" s="92"/>
      <c r="U266" s="92"/>
      <c r="V266" s="123"/>
      <c r="W266" s="123"/>
      <c r="X266" s="96"/>
      <c r="Y266" s="97"/>
      <c r="Z266" s="86"/>
      <c r="AA266" s="34"/>
      <c r="AB266" s="86"/>
      <c r="AC266" s="138"/>
      <c r="AD266" s="90"/>
      <c r="AE266" s="86"/>
      <c r="AF266" s="86"/>
      <c r="AG266" s="98"/>
      <c r="AH266" s="86"/>
      <c r="AI266" s="86"/>
      <c r="AJ266" s="86"/>
    </row>
    <row r="267" ht="10.5" customHeight="1">
      <c r="A267" s="86"/>
      <c r="B267" s="86"/>
      <c r="C267" s="86"/>
      <c r="D267" s="87"/>
      <c r="E267" s="87"/>
      <c r="F267" s="88"/>
      <c r="G267" s="88"/>
      <c r="H267" s="89"/>
      <c r="I267" s="90"/>
      <c r="J267" s="130"/>
      <c r="K267" s="121"/>
      <c r="L267" s="121"/>
      <c r="M267" s="90"/>
      <c r="N267" s="92"/>
      <c r="O267" s="92"/>
      <c r="P267" s="130"/>
      <c r="Q267" s="121"/>
      <c r="R267" s="121"/>
      <c r="S267" s="90"/>
      <c r="T267" s="92"/>
      <c r="U267" s="92"/>
      <c r="V267" s="123"/>
      <c r="W267" s="123"/>
      <c r="X267" s="96"/>
      <c r="Y267" s="97"/>
      <c r="Z267" s="86"/>
      <c r="AA267" s="34"/>
      <c r="AB267" s="86"/>
      <c r="AC267" s="138"/>
      <c r="AD267" s="90"/>
      <c r="AE267" s="86"/>
      <c r="AF267" s="86"/>
      <c r="AG267" s="98"/>
      <c r="AH267" s="86"/>
      <c r="AI267" s="86"/>
      <c r="AJ267" s="86"/>
    </row>
    <row r="268" ht="10.5" customHeight="1">
      <c r="A268" s="86"/>
      <c r="B268" s="86"/>
      <c r="C268" s="86"/>
      <c r="D268" s="87"/>
      <c r="E268" s="87"/>
      <c r="F268" s="88"/>
      <c r="G268" s="88"/>
      <c r="H268" s="89"/>
      <c r="I268" s="90"/>
      <c r="J268" s="130"/>
      <c r="K268" s="121"/>
      <c r="L268" s="121"/>
      <c r="M268" s="90"/>
      <c r="N268" s="92"/>
      <c r="O268" s="92"/>
      <c r="P268" s="130"/>
      <c r="Q268" s="121"/>
      <c r="R268" s="121"/>
      <c r="S268" s="90"/>
      <c r="T268" s="92"/>
      <c r="U268" s="92"/>
      <c r="V268" s="123"/>
      <c r="W268" s="123"/>
      <c r="X268" s="96"/>
      <c r="Y268" s="97"/>
      <c r="Z268" s="86"/>
      <c r="AA268" s="34"/>
      <c r="AB268" s="86"/>
      <c r="AC268" s="138"/>
      <c r="AD268" s="90"/>
      <c r="AE268" s="86"/>
      <c r="AF268" s="86"/>
      <c r="AG268" s="98"/>
      <c r="AH268" s="86"/>
      <c r="AI268" s="86"/>
      <c r="AJ268" s="86"/>
    </row>
    <row r="269" ht="10.5" customHeight="1">
      <c r="A269" s="86"/>
      <c r="B269" s="86"/>
      <c r="C269" s="86"/>
      <c r="D269" s="87"/>
      <c r="E269" s="87"/>
      <c r="F269" s="88"/>
      <c r="G269" s="88"/>
      <c r="H269" s="89"/>
      <c r="I269" s="90"/>
      <c r="J269" s="130"/>
      <c r="K269" s="121"/>
      <c r="L269" s="121"/>
      <c r="M269" s="90"/>
      <c r="N269" s="92"/>
      <c r="O269" s="92"/>
      <c r="P269" s="130"/>
      <c r="Q269" s="121"/>
      <c r="R269" s="121"/>
      <c r="S269" s="90"/>
      <c r="T269" s="92"/>
      <c r="U269" s="92"/>
      <c r="V269" s="123"/>
      <c r="W269" s="123"/>
      <c r="X269" s="96"/>
      <c r="Y269" s="97"/>
      <c r="Z269" s="86"/>
      <c r="AA269" s="34"/>
      <c r="AB269" s="86"/>
      <c r="AC269" s="138"/>
      <c r="AD269" s="90"/>
      <c r="AE269" s="86"/>
      <c r="AF269" s="86"/>
      <c r="AG269" s="98"/>
      <c r="AH269" s="86"/>
      <c r="AI269" s="86"/>
      <c r="AJ269" s="86"/>
    </row>
    <row r="270" ht="10.5" customHeight="1">
      <c r="A270" s="86"/>
      <c r="B270" s="86"/>
      <c r="C270" s="86"/>
      <c r="D270" s="87"/>
      <c r="E270" s="87"/>
      <c r="F270" s="88"/>
      <c r="G270" s="88"/>
      <c r="H270" s="89"/>
      <c r="I270" s="90"/>
      <c r="J270" s="130"/>
      <c r="K270" s="121"/>
      <c r="L270" s="121"/>
      <c r="M270" s="90"/>
      <c r="N270" s="92"/>
      <c r="O270" s="92"/>
      <c r="P270" s="130"/>
      <c r="Q270" s="121"/>
      <c r="R270" s="121"/>
      <c r="S270" s="90"/>
      <c r="T270" s="92"/>
      <c r="U270" s="92"/>
      <c r="V270" s="123"/>
      <c r="W270" s="123"/>
      <c r="X270" s="96"/>
      <c r="Y270" s="97"/>
      <c r="Z270" s="86"/>
      <c r="AA270" s="34"/>
      <c r="AB270" s="86"/>
      <c r="AC270" s="138"/>
      <c r="AD270" s="90"/>
      <c r="AE270" s="86"/>
      <c r="AF270" s="86"/>
      <c r="AG270" s="98"/>
      <c r="AH270" s="86"/>
      <c r="AI270" s="86"/>
      <c r="AJ270" s="86"/>
    </row>
    <row r="271" ht="10.5" customHeight="1">
      <c r="A271" s="86"/>
      <c r="B271" s="86"/>
      <c r="C271" s="86"/>
      <c r="D271" s="87"/>
      <c r="E271" s="87"/>
      <c r="F271" s="88"/>
      <c r="G271" s="88"/>
      <c r="H271" s="89"/>
      <c r="I271" s="90"/>
      <c r="J271" s="130"/>
      <c r="K271" s="121"/>
      <c r="L271" s="121"/>
      <c r="M271" s="90"/>
      <c r="N271" s="92"/>
      <c r="O271" s="92"/>
      <c r="P271" s="130"/>
      <c r="Q271" s="121"/>
      <c r="R271" s="121"/>
      <c r="S271" s="90"/>
      <c r="T271" s="92"/>
      <c r="U271" s="92"/>
      <c r="V271" s="123"/>
      <c r="W271" s="123"/>
      <c r="X271" s="96"/>
      <c r="Y271" s="97"/>
      <c r="Z271" s="86"/>
      <c r="AA271" s="34"/>
      <c r="AB271" s="86"/>
      <c r="AC271" s="138"/>
      <c r="AD271" s="90"/>
      <c r="AE271" s="86"/>
      <c r="AF271" s="86"/>
      <c r="AG271" s="98"/>
      <c r="AH271" s="86"/>
      <c r="AI271" s="86"/>
      <c r="AJ271" s="86"/>
    </row>
    <row r="272" ht="10.5" customHeight="1">
      <c r="A272" s="86"/>
      <c r="B272" s="86"/>
      <c r="C272" s="86"/>
      <c r="D272" s="87"/>
      <c r="E272" s="87"/>
      <c r="F272" s="88"/>
      <c r="G272" s="88"/>
      <c r="H272" s="89"/>
      <c r="I272" s="90"/>
      <c r="J272" s="130"/>
      <c r="K272" s="121"/>
      <c r="L272" s="121"/>
      <c r="M272" s="90"/>
      <c r="N272" s="92"/>
      <c r="O272" s="92"/>
      <c r="P272" s="130"/>
      <c r="Q272" s="121"/>
      <c r="R272" s="121"/>
      <c r="S272" s="90"/>
      <c r="T272" s="92"/>
      <c r="U272" s="92"/>
      <c r="V272" s="123"/>
      <c r="W272" s="123"/>
      <c r="X272" s="96"/>
      <c r="Y272" s="97"/>
      <c r="Z272" s="86"/>
      <c r="AA272" s="34"/>
      <c r="AB272" s="86"/>
      <c r="AC272" s="138"/>
      <c r="AD272" s="90"/>
      <c r="AE272" s="86"/>
      <c r="AF272" s="86"/>
      <c r="AG272" s="98"/>
      <c r="AH272" s="86"/>
      <c r="AI272" s="86"/>
      <c r="AJ272" s="86"/>
    </row>
    <row r="273" ht="10.5" customHeight="1">
      <c r="A273" s="86"/>
      <c r="B273" s="86"/>
      <c r="C273" s="86"/>
      <c r="D273" s="87"/>
      <c r="E273" s="87"/>
      <c r="F273" s="88"/>
      <c r="G273" s="88"/>
      <c r="H273" s="89"/>
      <c r="I273" s="90"/>
      <c r="J273" s="130"/>
      <c r="K273" s="121"/>
      <c r="L273" s="121"/>
      <c r="M273" s="90"/>
      <c r="N273" s="92"/>
      <c r="O273" s="92"/>
      <c r="P273" s="130"/>
      <c r="Q273" s="121"/>
      <c r="R273" s="121"/>
      <c r="S273" s="90"/>
      <c r="T273" s="92"/>
      <c r="U273" s="92"/>
      <c r="V273" s="123"/>
      <c r="W273" s="123"/>
      <c r="X273" s="96"/>
      <c r="Y273" s="97"/>
      <c r="Z273" s="86"/>
      <c r="AA273" s="34"/>
      <c r="AB273" s="86"/>
      <c r="AC273" s="138"/>
      <c r="AD273" s="90"/>
      <c r="AE273" s="86"/>
      <c r="AF273" s="86"/>
      <c r="AG273" s="98"/>
      <c r="AH273" s="86"/>
      <c r="AI273" s="86"/>
      <c r="AJ273" s="86"/>
    </row>
    <row r="274" ht="10.5" customHeight="1">
      <c r="A274" s="86"/>
      <c r="B274" s="86"/>
      <c r="C274" s="86"/>
      <c r="D274" s="87"/>
      <c r="E274" s="87"/>
      <c r="F274" s="88"/>
      <c r="G274" s="88"/>
      <c r="H274" s="89"/>
      <c r="I274" s="90"/>
      <c r="J274" s="130"/>
      <c r="K274" s="121"/>
      <c r="L274" s="121"/>
      <c r="M274" s="90"/>
      <c r="N274" s="92"/>
      <c r="O274" s="92"/>
      <c r="P274" s="130"/>
      <c r="Q274" s="121"/>
      <c r="R274" s="121"/>
      <c r="S274" s="90"/>
      <c r="T274" s="92"/>
      <c r="U274" s="92"/>
      <c r="V274" s="123"/>
      <c r="W274" s="123"/>
      <c r="X274" s="96"/>
      <c r="Y274" s="97"/>
      <c r="Z274" s="86"/>
      <c r="AA274" s="34"/>
      <c r="AB274" s="86"/>
      <c r="AC274" s="138"/>
      <c r="AD274" s="90"/>
      <c r="AE274" s="86"/>
      <c r="AF274" s="86"/>
      <c r="AG274" s="98"/>
      <c r="AH274" s="86"/>
      <c r="AI274" s="86"/>
      <c r="AJ274" s="86"/>
    </row>
    <row r="275" ht="10.5" customHeight="1">
      <c r="A275" s="86"/>
      <c r="B275" s="86"/>
      <c r="C275" s="86"/>
      <c r="D275" s="87"/>
      <c r="E275" s="87"/>
      <c r="F275" s="88"/>
      <c r="G275" s="88"/>
      <c r="H275" s="89"/>
      <c r="I275" s="90"/>
      <c r="J275" s="130"/>
      <c r="K275" s="121"/>
      <c r="L275" s="121"/>
      <c r="M275" s="90"/>
      <c r="N275" s="92"/>
      <c r="O275" s="92"/>
      <c r="P275" s="130"/>
      <c r="Q275" s="121"/>
      <c r="R275" s="121"/>
      <c r="S275" s="90"/>
      <c r="T275" s="92"/>
      <c r="U275" s="92"/>
      <c r="V275" s="123"/>
      <c r="W275" s="123"/>
      <c r="X275" s="96"/>
      <c r="Y275" s="97"/>
      <c r="Z275" s="86"/>
      <c r="AA275" s="34"/>
      <c r="AB275" s="86"/>
      <c r="AC275" s="138"/>
      <c r="AD275" s="90"/>
      <c r="AE275" s="86"/>
      <c r="AF275" s="86"/>
      <c r="AG275" s="98"/>
      <c r="AH275" s="86"/>
      <c r="AI275" s="86"/>
      <c r="AJ275" s="86"/>
    </row>
    <row r="276" ht="10.5" customHeight="1">
      <c r="A276" s="86"/>
      <c r="B276" s="86"/>
      <c r="C276" s="86"/>
      <c r="D276" s="87"/>
      <c r="E276" s="87"/>
      <c r="F276" s="88"/>
      <c r="G276" s="88"/>
      <c r="H276" s="89"/>
      <c r="I276" s="90"/>
      <c r="J276" s="130"/>
      <c r="K276" s="121"/>
      <c r="L276" s="121"/>
      <c r="M276" s="90"/>
      <c r="N276" s="92"/>
      <c r="O276" s="92"/>
      <c r="P276" s="130"/>
      <c r="Q276" s="121"/>
      <c r="R276" s="121"/>
      <c r="S276" s="90"/>
      <c r="T276" s="92"/>
      <c r="U276" s="92"/>
      <c r="V276" s="123"/>
      <c r="W276" s="123"/>
      <c r="X276" s="96"/>
      <c r="Y276" s="97"/>
      <c r="Z276" s="86"/>
      <c r="AA276" s="34"/>
      <c r="AB276" s="86"/>
      <c r="AC276" s="138"/>
      <c r="AD276" s="90"/>
      <c r="AE276" s="86"/>
      <c r="AF276" s="86"/>
      <c r="AG276" s="98"/>
      <c r="AH276" s="86"/>
      <c r="AI276" s="86"/>
      <c r="AJ276" s="86"/>
    </row>
    <row r="277" ht="10.5" customHeight="1">
      <c r="A277" s="86"/>
      <c r="B277" s="86"/>
      <c r="C277" s="86"/>
      <c r="D277" s="87"/>
      <c r="E277" s="87"/>
      <c r="F277" s="88"/>
      <c r="G277" s="88"/>
      <c r="H277" s="89"/>
      <c r="I277" s="90"/>
      <c r="J277" s="130"/>
      <c r="K277" s="121"/>
      <c r="L277" s="121"/>
      <c r="M277" s="90"/>
      <c r="N277" s="92"/>
      <c r="O277" s="92"/>
      <c r="P277" s="130"/>
      <c r="Q277" s="121"/>
      <c r="R277" s="121"/>
      <c r="S277" s="90"/>
      <c r="T277" s="92"/>
      <c r="U277" s="92"/>
      <c r="V277" s="123"/>
      <c r="W277" s="123"/>
      <c r="X277" s="96"/>
      <c r="Y277" s="97"/>
      <c r="Z277" s="86"/>
      <c r="AA277" s="34"/>
      <c r="AB277" s="86"/>
      <c r="AC277" s="138"/>
      <c r="AD277" s="90"/>
      <c r="AE277" s="86"/>
      <c r="AF277" s="86"/>
      <c r="AG277" s="98"/>
      <c r="AH277" s="86"/>
      <c r="AI277" s="86"/>
      <c r="AJ277" s="86"/>
    </row>
    <row r="278" ht="10.5" customHeight="1">
      <c r="A278" s="86"/>
      <c r="B278" s="86"/>
      <c r="C278" s="86"/>
      <c r="D278" s="87"/>
      <c r="E278" s="87"/>
      <c r="F278" s="88"/>
      <c r="G278" s="88"/>
      <c r="H278" s="89"/>
      <c r="I278" s="90"/>
      <c r="J278" s="130"/>
      <c r="K278" s="121"/>
      <c r="L278" s="121"/>
      <c r="M278" s="90"/>
      <c r="N278" s="92"/>
      <c r="O278" s="92"/>
      <c r="P278" s="130"/>
      <c r="Q278" s="121"/>
      <c r="R278" s="121"/>
      <c r="S278" s="90"/>
      <c r="T278" s="92"/>
      <c r="U278" s="92"/>
      <c r="V278" s="123"/>
      <c r="W278" s="123"/>
      <c r="X278" s="96"/>
      <c r="Y278" s="97"/>
      <c r="Z278" s="86"/>
      <c r="AA278" s="34"/>
      <c r="AB278" s="86"/>
      <c r="AC278" s="138"/>
      <c r="AD278" s="90"/>
      <c r="AE278" s="86"/>
      <c r="AF278" s="86"/>
      <c r="AG278" s="98"/>
      <c r="AH278" s="86"/>
      <c r="AI278" s="86"/>
      <c r="AJ278" s="86"/>
    </row>
    <row r="279" ht="10.5" customHeight="1">
      <c r="A279" s="86"/>
      <c r="B279" s="86"/>
      <c r="C279" s="86"/>
      <c r="D279" s="87"/>
      <c r="E279" s="87"/>
      <c r="F279" s="88"/>
      <c r="G279" s="88"/>
      <c r="H279" s="89"/>
      <c r="I279" s="90"/>
      <c r="J279" s="130"/>
      <c r="K279" s="121"/>
      <c r="L279" s="121"/>
      <c r="M279" s="90"/>
      <c r="N279" s="92"/>
      <c r="O279" s="92"/>
      <c r="P279" s="130"/>
      <c r="Q279" s="121"/>
      <c r="R279" s="121"/>
      <c r="S279" s="90"/>
      <c r="T279" s="92"/>
      <c r="U279" s="92"/>
      <c r="V279" s="123"/>
      <c r="W279" s="123"/>
      <c r="X279" s="96"/>
      <c r="Y279" s="97"/>
      <c r="Z279" s="86"/>
      <c r="AA279" s="34"/>
      <c r="AB279" s="86"/>
      <c r="AC279" s="138"/>
      <c r="AD279" s="90"/>
      <c r="AE279" s="86"/>
      <c r="AF279" s="86"/>
      <c r="AG279" s="98"/>
      <c r="AH279" s="86"/>
      <c r="AI279" s="86"/>
      <c r="AJ279" s="86"/>
    </row>
    <row r="280" ht="10.5" customHeight="1">
      <c r="A280" s="86"/>
      <c r="B280" s="86"/>
      <c r="C280" s="86"/>
      <c r="D280" s="87"/>
      <c r="E280" s="87"/>
      <c r="F280" s="88"/>
      <c r="G280" s="88"/>
      <c r="H280" s="89"/>
      <c r="I280" s="90"/>
      <c r="J280" s="130"/>
      <c r="K280" s="121"/>
      <c r="L280" s="121"/>
      <c r="M280" s="90"/>
      <c r="N280" s="92"/>
      <c r="O280" s="92"/>
      <c r="P280" s="130"/>
      <c r="Q280" s="121"/>
      <c r="R280" s="121"/>
      <c r="S280" s="90"/>
      <c r="T280" s="92"/>
      <c r="U280" s="92"/>
      <c r="V280" s="123"/>
      <c r="W280" s="123"/>
      <c r="X280" s="96"/>
      <c r="Y280" s="97"/>
      <c r="Z280" s="86"/>
      <c r="AA280" s="34"/>
      <c r="AB280" s="86"/>
      <c r="AC280" s="138"/>
      <c r="AD280" s="90"/>
      <c r="AE280" s="86"/>
      <c r="AF280" s="86"/>
      <c r="AG280" s="98"/>
      <c r="AH280" s="86"/>
      <c r="AI280" s="86"/>
      <c r="AJ280" s="86"/>
    </row>
    <row r="281" ht="10.5" customHeight="1">
      <c r="A281" s="86"/>
      <c r="B281" s="86"/>
      <c r="C281" s="86"/>
      <c r="D281" s="87"/>
      <c r="E281" s="87"/>
      <c r="F281" s="88"/>
      <c r="G281" s="88"/>
      <c r="H281" s="89"/>
      <c r="I281" s="90"/>
      <c r="J281" s="130"/>
      <c r="K281" s="121"/>
      <c r="L281" s="121"/>
      <c r="M281" s="90"/>
      <c r="N281" s="92"/>
      <c r="O281" s="92"/>
      <c r="P281" s="130"/>
      <c r="Q281" s="121"/>
      <c r="R281" s="121"/>
      <c r="S281" s="90"/>
      <c r="T281" s="92"/>
      <c r="U281" s="92"/>
      <c r="V281" s="123"/>
      <c r="W281" s="123"/>
      <c r="X281" s="96"/>
      <c r="Y281" s="97"/>
      <c r="Z281" s="86"/>
      <c r="AA281" s="34"/>
      <c r="AB281" s="86"/>
      <c r="AC281" s="138"/>
      <c r="AD281" s="90"/>
      <c r="AE281" s="86"/>
      <c r="AF281" s="86"/>
      <c r="AG281" s="98"/>
      <c r="AH281" s="86"/>
      <c r="AI281" s="86"/>
      <c r="AJ281" s="86"/>
    </row>
    <row r="282" ht="10.5" customHeight="1">
      <c r="A282" s="86"/>
      <c r="B282" s="86"/>
      <c r="C282" s="86"/>
      <c r="D282" s="87"/>
      <c r="E282" s="87"/>
      <c r="F282" s="88"/>
      <c r="G282" s="88"/>
      <c r="H282" s="89"/>
      <c r="I282" s="90"/>
      <c r="J282" s="130"/>
      <c r="K282" s="121"/>
      <c r="L282" s="121"/>
      <c r="M282" s="90"/>
      <c r="N282" s="92"/>
      <c r="O282" s="92"/>
      <c r="P282" s="130"/>
      <c r="Q282" s="121"/>
      <c r="R282" s="121"/>
      <c r="S282" s="90"/>
      <c r="T282" s="92"/>
      <c r="U282" s="92"/>
      <c r="V282" s="123"/>
      <c r="W282" s="123"/>
      <c r="X282" s="96"/>
      <c r="Y282" s="97"/>
      <c r="Z282" s="86"/>
      <c r="AA282" s="34"/>
      <c r="AB282" s="86"/>
      <c r="AC282" s="138"/>
      <c r="AD282" s="90"/>
      <c r="AE282" s="86"/>
      <c r="AF282" s="86"/>
      <c r="AG282" s="98"/>
      <c r="AH282" s="86"/>
      <c r="AI282" s="86"/>
      <c r="AJ282" s="86"/>
    </row>
    <row r="283" ht="10.5" customHeight="1">
      <c r="A283" s="86"/>
      <c r="B283" s="86"/>
      <c r="C283" s="86"/>
      <c r="D283" s="87"/>
      <c r="E283" s="87"/>
      <c r="F283" s="88"/>
      <c r="G283" s="88"/>
      <c r="H283" s="89"/>
      <c r="I283" s="90"/>
      <c r="J283" s="130"/>
      <c r="K283" s="121"/>
      <c r="L283" s="121"/>
      <c r="M283" s="90"/>
      <c r="N283" s="92"/>
      <c r="O283" s="92"/>
      <c r="P283" s="130"/>
      <c r="Q283" s="121"/>
      <c r="R283" s="121"/>
      <c r="S283" s="90"/>
      <c r="T283" s="92"/>
      <c r="U283" s="92"/>
      <c r="V283" s="123"/>
      <c r="W283" s="123"/>
      <c r="X283" s="96"/>
      <c r="Y283" s="97"/>
      <c r="Z283" s="86"/>
      <c r="AA283" s="34"/>
      <c r="AB283" s="86"/>
      <c r="AC283" s="138"/>
      <c r="AD283" s="90"/>
      <c r="AE283" s="86"/>
      <c r="AF283" s="86"/>
      <c r="AG283" s="98"/>
      <c r="AH283" s="86"/>
      <c r="AI283" s="86"/>
      <c r="AJ283" s="86"/>
    </row>
    <row r="284" ht="10.5" customHeight="1">
      <c r="A284" s="86"/>
      <c r="B284" s="86"/>
      <c r="C284" s="86"/>
      <c r="D284" s="87"/>
      <c r="E284" s="87"/>
      <c r="F284" s="88"/>
      <c r="G284" s="88"/>
      <c r="H284" s="89"/>
      <c r="I284" s="90"/>
      <c r="J284" s="130"/>
      <c r="K284" s="121"/>
      <c r="L284" s="121"/>
      <c r="M284" s="90"/>
      <c r="N284" s="92"/>
      <c r="O284" s="92"/>
      <c r="P284" s="130"/>
      <c r="Q284" s="121"/>
      <c r="R284" s="121"/>
      <c r="S284" s="90"/>
      <c r="T284" s="92"/>
      <c r="U284" s="92"/>
      <c r="V284" s="123"/>
      <c r="W284" s="123"/>
      <c r="X284" s="96"/>
      <c r="Y284" s="97"/>
      <c r="Z284" s="86"/>
      <c r="AA284" s="34"/>
      <c r="AB284" s="86"/>
      <c r="AC284" s="138"/>
      <c r="AD284" s="90"/>
      <c r="AE284" s="86"/>
      <c r="AF284" s="86"/>
      <c r="AG284" s="98"/>
      <c r="AH284" s="86"/>
      <c r="AI284" s="86"/>
      <c r="AJ284" s="86"/>
    </row>
    <row r="285" ht="10.5" customHeight="1">
      <c r="A285" s="86"/>
      <c r="B285" s="86"/>
      <c r="C285" s="86"/>
      <c r="D285" s="87"/>
      <c r="E285" s="87"/>
      <c r="F285" s="88"/>
      <c r="G285" s="88"/>
      <c r="H285" s="89"/>
      <c r="I285" s="90"/>
      <c r="J285" s="130"/>
      <c r="K285" s="121"/>
      <c r="L285" s="121"/>
      <c r="M285" s="90"/>
      <c r="N285" s="92"/>
      <c r="O285" s="92"/>
      <c r="P285" s="130"/>
      <c r="Q285" s="121"/>
      <c r="R285" s="121"/>
      <c r="S285" s="90"/>
      <c r="T285" s="92"/>
      <c r="U285" s="92"/>
      <c r="V285" s="123"/>
      <c r="W285" s="123"/>
      <c r="X285" s="96"/>
      <c r="Y285" s="97"/>
      <c r="Z285" s="86"/>
      <c r="AA285" s="34"/>
      <c r="AB285" s="86"/>
      <c r="AC285" s="138"/>
      <c r="AD285" s="90"/>
      <c r="AE285" s="86"/>
      <c r="AF285" s="86"/>
      <c r="AG285" s="98"/>
      <c r="AH285" s="86"/>
      <c r="AI285" s="86"/>
      <c r="AJ285" s="86"/>
    </row>
    <row r="286" ht="10.5" customHeight="1">
      <c r="A286" s="86"/>
      <c r="B286" s="86"/>
      <c r="C286" s="86"/>
      <c r="D286" s="87"/>
      <c r="E286" s="87"/>
      <c r="F286" s="88"/>
      <c r="G286" s="88"/>
      <c r="H286" s="89"/>
      <c r="I286" s="90"/>
      <c r="J286" s="130"/>
      <c r="K286" s="121"/>
      <c r="L286" s="121"/>
      <c r="M286" s="90"/>
      <c r="N286" s="92"/>
      <c r="O286" s="92"/>
      <c r="P286" s="130"/>
      <c r="Q286" s="121"/>
      <c r="R286" s="121"/>
      <c r="S286" s="90"/>
      <c r="T286" s="92"/>
      <c r="U286" s="92"/>
      <c r="V286" s="123"/>
      <c r="W286" s="123"/>
      <c r="X286" s="96"/>
      <c r="Y286" s="97"/>
      <c r="Z286" s="86"/>
      <c r="AA286" s="34"/>
      <c r="AB286" s="86"/>
      <c r="AC286" s="138"/>
      <c r="AD286" s="90"/>
      <c r="AE286" s="86"/>
      <c r="AF286" s="86"/>
      <c r="AG286" s="98"/>
      <c r="AH286" s="86"/>
      <c r="AI286" s="86"/>
      <c r="AJ286" s="86"/>
    </row>
    <row r="287" ht="10.5" customHeight="1">
      <c r="A287" s="86"/>
      <c r="B287" s="86"/>
      <c r="C287" s="86"/>
      <c r="D287" s="87"/>
      <c r="E287" s="87"/>
      <c r="F287" s="88"/>
      <c r="G287" s="88"/>
      <c r="H287" s="89"/>
      <c r="I287" s="90"/>
      <c r="J287" s="130"/>
      <c r="K287" s="121"/>
      <c r="L287" s="121"/>
      <c r="M287" s="90"/>
      <c r="N287" s="92"/>
      <c r="O287" s="92"/>
      <c r="P287" s="130"/>
      <c r="Q287" s="121"/>
      <c r="R287" s="121"/>
      <c r="S287" s="90"/>
      <c r="T287" s="92"/>
      <c r="U287" s="92"/>
      <c r="V287" s="123"/>
      <c r="W287" s="123"/>
      <c r="X287" s="96"/>
      <c r="Y287" s="97"/>
      <c r="Z287" s="86"/>
      <c r="AA287" s="34"/>
      <c r="AB287" s="86"/>
      <c r="AC287" s="138"/>
      <c r="AD287" s="90"/>
      <c r="AE287" s="86"/>
      <c r="AF287" s="86"/>
      <c r="AG287" s="98"/>
      <c r="AH287" s="86"/>
      <c r="AI287" s="86"/>
      <c r="AJ287" s="86"/>
    </row>
    <row r="288" ht="10.5" customHeight="1">
      <c r="A288" s="86"/>
      <c r="B288" s="86"/>
      <c r="C288" s="86"/>
      <c r="D288" s="87"/>
      <c r="E288" s="87"/>
      <c r="F288" s="88"/>
      <c r="G288" s="88"/>
      <c r="H288" s="89"/>
      <c r="I288" s="90"/>
      <c r="J288" s="130"/>
      <c r="K288" s="121"/>
      <c r="L288" s="121"/>
      <c r="M288" s="90"/>
      <c r="N288" s="92"/>
      <c r="O288" s="92"/>
      <c r="P288" s="130"/>
      <c r="Q288" s="121"/>
      <c r="R288" s="121"/>
      <c r="S288" s="90"/>
      <c r="T288" s="92"/>
      <c r="U288" s="92"/>
      <c r="V288" s="123"/>
      <c r="W288" s="123"/>
      <c r="X288" s="96"/>
      <c r="Y288" s="97"/>
      <c r="Z288" s="86"/>
      <c r="AA288" s="34"/>
      <c r="AB288" s="86"/>
      <c r="AC288" s="138"/>
      <c r="AD288" s="90"/>
      <c r="AE288" s="86"/>
      <c r="AF288" s="86"/>
      <c r="AG288" s="98"/>
      <c r="AH288" s="86"/>
      <c r="AI288" s="86"/>
      <c r="AJ288" s="86"/>
    </row>
    <row r="289" ht="10.5" customHeight="1">
      <c r="A289" s="86"/>
      <c r="B289" s="86"/>
      <c r="C289" s="86"/>
      <c r="D289" s="87"/>
      <c r="E289" s="87"/>
      <c r="F289" s="88"/>
      <c r="G289" s="88"/>
      <c r="H289" s="89"/>
      <c r="I289" s="90"/>
      <c r="J289" s="130"/>
      <c r="K289" s="121"/>
      <c r="L289" s="121"/>
      <c r="M289" s="90"/>
      <c r="N289" s="92"/>
      <c r="O289" s="92"/>
      <c r="P289" s="130"/>
      <c r="Q289" s="121"/>
      <c r="R289" s="121"/>
      <c r="S289" s="90"/>
      <c r="T289" s="92"/>
      <c r="U289" s="92"/>
      <c r="V289" s="123"/>
      <c r="W289" s="123"/>
      <c r="X289" s="96"/>
      <c r="Y289" s="97"/>
      <c r="Z289" s="86"/>
      <c r="AA289" s="34"/>
      <c r="AB289" s="86"/>
      <c r="AC289" s="138"/>
      <c r="AD289" s="90"/>
      <c r="AE289" s="86"/>
      <c r="AF289" s="86"/>
      <c r="AG289" s="98"/>
      <c r="AH289" s="86"/>
      <c r="AI289" s="86"/>
      <c r="AJ289" s="86"/>
    </row>
    <row r="290" ht="10.5" customHeight="1">
      <c r="A290" s="86"/>
      <c r="B290" s="86"/>
      <c r="C290" s="86"/>
      <c r="D290" s="87"/>
      <c r="E290" s="87"/>
      <c r="F290" s="88"/>
      <c r="G290" s="88"/>
      <c r="H290" s="89"/>
      <c r="I290" s="90"/>
      <c r="J290" s="130"/>
      <c r="K290" s="121"/>
      <c r="L290" s="121"/>
      <c r="M290" s="90"/>
      <c r="N290" s="92"/>
      <c r="O290" s="92"/>
      <c r="P290" s="130"/>
      <c r="Q290" s="121"/>
      <c r="R290" s="121"/>
      <c r="S290" s="90"/>
      <c r="T290" s="92"/>
      <c r="U290" s="92"/>
      <c r="V290" s="123"/>
      <c r="W290" s="123"/>
      <c r="X290" s="96"/>
      <c r="Y290" s="97"/>
      <c r="Z290" s="86"/>
      <c r="AA290" s="34"/>
      <c r="AB290" s="86"/>
      <c r="AC290" s="138"/>
      <c r="AD290" s="90"/>
      <c r="AE290" s="86"/>
      <c r="AF290" s="86"/>
      <c r="AG290" s="98"/>
      <c r="AH290" s="86"/>
      <c r="AI290" s="86"/>
      <c r="AJ290" s="86"/>
    </row>
    <row r="291" ht="10.5" customHeight="1">
      <c r="A291" s="86"/>
      <c r="B291" s="86"/>
      <c r="C291" s="86"/>
      <c r="D291" s="87"/>
      <c r="E291" s="87"/>
      <c r="F291" s="88"/>
      <c r="G291" s="88"/>
      <c r="H291" s="89"/>
      <c r="I291" s="90"/>
      <c r="J291" s="130"/>
      <c r="K291" s="121"/>
      <c r="L291" s="121"/>
      <c r="M291" s="90"/>
      <c r="N291" s="92"/>
      <c r="O291" s="92"/>
      <c r="P291" s="130"/>
      <c r="Q291" s="121"/>
      <c r="R291" s="121"/>
      <c r="S291" s="90"/>
      <c r="T291" s="92"/>
      <c r="U291" s="92"/>
      <c r="V291" s="123"/>
      <c r="W291" s="123"/>
      <c r="X291" s="96"/>
      <c r="Y291" s="97"/>
      <c r="Z291" s="86"/>
      <c r="AA291" s="34"/>
      <c r="AB291" s="86"/>
      <c r="AC291" s="138"/>
      <c r="AD291" s="90"/>
      <c r="AE291" s="86"/>
      <c r="AF291" s="86"/>
      <c r="AG291" s="98"/>
      <c r="AH291" s="86"/>
      <c r="AI291" s="86"/>
      <c r="AJ291" s="86"/>
    </row>
    <row r="292" ht="10.5" customHeight="1">
      <c r="A292" s="86"/>
      <c r="B292" s="86"/>
      <c r="C292" s="86"/>
      <c r="D292" s="87"/>
      <c r="E292" s="87"/>
      <c r="F292" s="88"/>
      <c r="G292" s="88"/>
      <c r="H292" s="89"/>
      <c r="I292" s="90"/>
      <c r="J292" s="130"/>
      <c r="K292" s="121"/>
      <c r="L292" s="121"/>
      <c r="M292" s="90"/>
      <c r="N292" s="92"/>
      <c r="O292" s="92"/>
      <c r="P292" s="130"/>
      <c r="Q292" s="121"/>
      <c r="R292" s="121"/>
      <c r="S292" s="90"/>
      <c r="T292" s="92"/>
      <c r="U292" s="92"/>
      <c r="V292" s="123"/>
      <c r="W292" s="123"/>
      <c r="X292" s="96"/>
      <c r="Y292" s="97"/>
      <c r="Z292" s="86"/>
      <c r="AA292" s="34"/>
      <c r="AB292" s="86"/>
      <c r="AC292" s="138"/>
      <c r="AD292" s="90"/>
      <c r="AE292" s="86"/>
      <c r="AF292" s="86"/>
      <c r="AG292" s="98"/>
      <c r="AH292" s="86"/>
      <c r="AI292" s="86"/>
      <c r="AJ292" s="86"/>
    </row>
    <row r="293" ht="10.5" customHeight="1">
      <c r="A293" s="86"/>
      <c r="B293" s="86"/>
      <c r="C293" s="86"/>
      <c r="D293" s="87"/>
      <c r="E293" s="87"/>
      <c r="F293" s="88"/>
      <c r="G293" s="88"/>
      <c r="H293" s="89"/>
      <c r="I293" s="90"/>
      <c r="J293" s="130"/>
      <c r="K293" s="121"/>
      <c r="L293" s="121"/>
      <c r="M293" s="90"/>
      <c r="N293" s="92"/>
      <c r="O293" s="92"/>
      <c r="P293" s="130"/>
      <c r="Q293" s="121"/>
      <c r="R293" s="121"/>
      <c r="S293" s="90"/>
      <c r="T293" s="92"/>
      <c r="U293" s="92"/>
      <c r="V293" s="123"/>
      <c r="W293" s="123"/>
      <c r="X293" s="96"/>
      <c r="Y293" s="97"/>
      <c r="Z293" s="86"/>
      <c r="AA293" s="34"/>
      <c r="AB293" s="86"/>
      <c r="AC293" s="138"/>
      <c r="AD293" s="90"/>
      <c r="AE293" s="86"/>
      <c r="AF293" s="86"/>
      <c r="AG293" s="98"/>
      <c r="AH293" s="86"/>
      <c r="AI293" s="86"/>
      <c r="AJ293" s="86"/>
    </row>
    <row r="294" ht="10.5" customHeight="1">
      <c r="A294" s="86"/>
      <c r="B294" s="86"/>
      <c r="C294" s="86"/>
      <c r="D294" s="87"/>
      <c r="E294" s="87"/>
      <c r="F294" s="88"/>
      <c r="G294" s="88"/>
      <c r="H294" s="89"/>
      <c r="I294" s="90"/>
      <c r="J294" s="130"/>
      <c r="K294" s="121"/>
      <c r="L294" s="121"/>
      <c r="M294" s="90"/>
      <c r="N294" s="92"/>
      <c r="O294" s="92"/>
      <c r="P294" s="130"/>
      <c r="Q294" s="121"/>
      <c r="R294" s="121"/>
      <c r="S294" s="90"/>
      <c r="T294" s="92"/>
      <c r="U294" s="92"/>
      <c r="V294" s="123"/>
      <c r="W294" s="123"/>
      <c r="X294" s="96"/>
      <c r="Y294" s="97"/>
      <c r="Z294" s="86"/>
      <c r="AA294" s="34"/>
      <c r="AB294" s="86"/>
      <c r="AC294" s="138"/>
      <c r="AD294" s="90"/>
      <c r="AE294" s="86"/>
      <c r="AF294" s="86"/>
      <c r="AG294" s="98"/>
      <c r="AH294" s="86"/>
      <c r="AI294" s="86"/>
      <c r="AJ294" s="86"/>
    </row>
    <row r="295" ht="10.5" customHeight="1">
      <c r="A295" s="86"/>
      <c r="B295" s="86"/>
      <c r="C295" s="86"/>
      <c r="D295" s="87"/>
      <c r="E295" s="87"/>
      <c r="F295" s="88"/>
      <c r="G295" s="88"/>
      <c r="H295" s="89"/>
      <c r="I295" s="90"/>
      <c r="J295" s="130"/>
      <c r="K295" s="121"/>
      <c r="L295" s="121"/>
      <c r="M295" s="90"/>
      <c r="N295" s="92"/>
      <c r="O295" s="92"/>
      <c r="P295" s="130"/>
      <c r="Q295" s="121"/>
      <c r="R295" s="121"/>
      <c r="S295" s="90"/>
      <c r="T295" s="92"/>
      <c r="U295" s="92"/>
      <c r="V295" s="123"/>
      <c r="W295" s="123"/>
      <c r="X295" s="96"/>
      <c r="Y295" s="97"/>
      <c r="Z295" s="86"/>
      <c r="AA295" s="34"/>
      <c r="AB295" s="86"/>
      <c r="AC295" s="138"/>
      <c r="AD295" s="90"/>
      <c r="AE295" s="86"/>
      <c r="AF295" s="86"/>
      <c r="AG295" s="98"/>
      <c r="AH295" s="86"/>
      <c r="AI295" s="86"/>
      <c r="AJ295" s="86"/>
    </row>
    <row r="296" ht="10.5" customHeight="1">
      <c r="A296" s="86"/>
      <c r="B296" s="86"/>
      <c r="C296" s="86"/>
      <c r="D296" s="87"/>
      <c r="E296" s="87"/>
      <c r="F296" s="88"/>
      <c r="G296" s="88"/>
      <c r="H296" s="89"/>
      <c r="I296" s="90"/>
      <c r="J296" s="130"/>
      <c r="K296" s="121"/>
      <c r="L296" s="121"/>
      <c r="M296" s="90"/>
      <c r="N296" s="92"/>
      <c r="O296" s="92"/>
      <c r="P296" s="130"/>
      <c r="Q296" s="121"/>
      <c r="R296" s="121"/>
      <c r="S296" s="90"/>
      <c r="T296" s="92"/>
      <c r="U296" s="92"/>
      <c r="V296" s="123"/>
      <c r="W296" s="123"/>
      <c r="X296" s="96"/>
      <c r="Y296" s="97"/>
      <c r="Z296" s="86"/>
      <c r="AA296" s="34"/>
      <c r="AB296" s="86"/>
      <c r="AC296" s="138"/>
      <c r="AD296" s="90"/>
      <c r="AE296" s="86"/>
      <c r="AF296" s="86"/>
      <c r="AG296" s="98"/>
      <c r="AH296" s="86"/>
      <c r="AI296" s="86"/>
      <c r="AJ296" s="86"/>
    </row>
    <row r="297" ht="10.5" customHeight="1">
      <c r="A297" s="86"/>
      <c r="B297" s="86"/>
      <c r="C297" s="86"/>
      <c r="D297" s="87"/>
      <c r="E297" s="87"/>
      <c r="F297" s="88"/>
      <c r="G297" s="88"/>
      <c r="H297" s="89"/>
      <c r="I297" s="90"/>
      <c r="J297" s="130"/>
      <c r="K297" s="121"/>
      <c r="L297" s="121"/>
      <c r="M297" s="90"/>
      <c r="N297" s="92"/>
      <c r="O297" s="92"/>
      <c r="P297" s="130"/>
      <c r="Q297" s="121"/>
      <c r="R297" s="121"/>
      <c r="S297" s="90"/>
      <c r="T297" s="92"/>
      <c r="U297" s="92"/>
      <c r="V297" s="123"/>
      <c r="W297" s="123"/>
      <c r="X297" s="96"/>
      <c r="Y297" s="97"/>
      <c r="Z297" s="86"/>
      <c r="AA297" s="34"/>
      <c r="AB297" s="86"/>
      <c r="AC297" s="138"/>
      <c r="AD297" s="90"/>
      <c r="AE297" s="86"/>
      <c r="AF297" s="86"/>
      <c r="AG297" s="98"/>
      <c r="AH297" s="86"/>
      <c r="AI297" s="86"/>
      <c r="AJ297" s="86"/>
    </row>
    <row r="298" ht="10.5" customHeight="1">
      <c r="A298" s="86"/>
      <c r="B298" s="86"/>
      <c r="C298" s="86"/>
      <c r="D298" s="87"/>
      <c r="E298" s="87"/>
      <c r="F298" s="88"/>
      <c r="G298" s="88"/>
      <c r="H298" s="89"/>
      <c r="I298" s="90"/>
      <c r="J298" s="130"/>
      <c r="K298" s="121"/>
      <c r="L298" s="121"/>
      <c r="M298" s="90"/>
      <c r="N298" s="92"/>
      <c r="O298" s="92"/>
      <c r="P298" s="130"/>
      <c r="Q298" s="121"/>
      <c r="R298" s="121"/>
      <c r="S298" s="90"/>
      <c r="T298" s="92"/>
      <c r="U298" s="92"/>
      <c r="V298" s="123"/>
      <c r="W298" s="123"/>
      <c r="X298" s="96"/>
      <c r="Y298" s="97"/>
      <c r="Z298" s="86"/>
      <c r="AA298" s="34"/>
      <c r="AB298" s="86"/>
      <c r="AC298" s="138"/>
      <c r="AD298" s="90"/>
      <c r="AE298" s="86"/>
      <c r="AF298" s="86"/>
      <c r="AG298" s="98"/>
      <c r="AH298" s="86"/>
      <c r="AI298" s="86"/>
      <c r="AJ298" s="86"/>
    </row>
    <row r="299" ht="10.5" customHeight="1">
      <c r="A299" s="86"/>
      <c r="B299" s="86"/>
      <c r="C299" s="86"/>
      <c r="D299" s="87"/>
      <c r="E299" s="87"/>
      <c r="F299" s="88"/>
      <c r="G299" s="88"/>
      <c r="H299" s="89"/>
      <c r="I299" s="90"/>
      <c r="J299" s="130"/>
      <c r="K299" s="121"/>
      <c r="L299" s="121"/>
      <c r="M299" s="90"/>
      <c r="N299" s="92"/>
      <c r="O299" s="92"/>
      <c r="P299" s="130"/>
      <c r="Q299" s="121"/>
      <c r="R299" s="121"/>
      <c r="S299" s="90"/>
      <c r="T299" s="92"/>
      <c r="U299" s="92"/>
      <c r="V299" s="123"/>
      <c r="W299" s="123"/>
      <c r="X299" s="96"/>
      <c r="Y299" s="97"/>
      <c r="Z299" s="86"/>
      <c r="AA299" s="34"/>
      <c r="AB299" s="86"/>
      <c r="AC299" s="138"/>
      <c r="AD299" s="90"/>
      <c r="AE299" s="86"/>
      <c r="AF299" s="86"/>
      <c r="AG299" s="98"/>
      <c r="AH299" s="86"/>
      <c r="AI299" s="86"/>
      <c r="AJ299" s="86"/>
    </row>
    <row r="300" ht="10.5" customHeight="1">
      <c r="A300" s="86"/>
      <c r="B300" s="86"/>
      <c r="C300" s="86"/>
      <c r="D300" s="87"/>
      <c r="E300" s="87"/>
      <c r="F300" s="88"/>
      <c r="G300" s="88"/>
      <c r="H300" s="89"/>
      <c r="I300" s="90"/>
      <c r="J300" s="130"/>
      <c r="K300" s="121"/>
      <c r="L300" s="121"/>
      <c r="M300" s="90"/>
      <c r="N300" s="92"/>
      <c r="O300" s="92"/>
      <c r="P300" s="130"/>
      <c r="Q300" s="121"/>
      <c r="R300" s="121"/>
      <c r="S300" s="90"/>
      <c r="T300" s="92"/>
      <c r="U300" s="92"/>
      <c r="V300" s="123"/>
      <c r="W300" s="123"/>
      <c r="X300" s="96"/>
      <c r="Y300" s="97"/>
      <c r="Z300" s="86"/>
      <c r="AA300" s="34"/>
      <c r="AB300" s="86"/>
      <c r="AC300" s="138"/>
      <c r="AD300" s="90"/>
      <c r="AE300" s="86"/>
      <c r="AF300" s="86"/>
      <c r="AG300" s="98"/>
      <c r="AH300" s="86"/>
      <c r="AI300" s="86"/>
      <c r="AJ300" s="86"/>
    </row>
    <row r="301" ht="10.5" customHeight="1">
      <c r="A301" s="86"/>
      <c r="B301" s="86"/>
      <c r="C301" s="86"/>
      <c r="D301" s="87"/>
      <c r="E301" s="87"/>
      <c r="F301" s="88"/>
      <c r="G301" s="88"/>
      <c r="H301" s="89"/>
      <c r="I301" s="90"/>
      <c r="J301" s="130"/>
      <c r="K301" s="121"/>
      <c r="L301" s="121"/>
      <c r="M301" s="90"/>
      <c r="N301" s="92"/>
      <c r="O301" s="92"/>
      <c r="P301" s="130"/>
      <c r="Q301" s="121"/>
      <c r="R301" s="121"/>
      <c r="S301" s="90"/>
      <c r="T301" s="92"/>
      <c r="U301" s="92"/>
      <c r="V301" s="123"/>
      <c r="W301" s="123"/>
      <c r="X301" s="96"/>
      <c r="Y301" s="97"/>
      <c r="Z301" s="86"/>
      <c r="AA301" s="34"/>
      <c r="AB301" s="86"/>
      <c r="AC301" s="138"/>
      <c r="AD301" s="90"/>
      <c r="AE301" s="86"/>
      <c r="AF301" s="86"/>
      <c r="AG301" s="98"/>
      <c r="AH301" s="86"/>
      <c r="AI301" s="86"/>
      <c r="AJ301" s="86"/>
    </row>
    <row r="302" ht="10.5" customHeight="1">
      <c r="A302" s="86"/>
      <c r="B302" s="86"/>
      <c r="C302" s="86"/>
      <c r="D302" s="87"/>
      <c r="E302" s="87"/>
      <c r="F302" s="88"/>
      <c r="G302" s="88"/>
      <c r="H302" s="89"/>
      <c r="I302" s="90"/>
      <c r="J302" s="130"/>
      <c r="K302" s="121"/>
      <c r="L302" s="121"/>
      <c r="M302" s="90"/>
      <c r="N302" s="92"/>
      <c r="O302" s="92"/>
      <c r="P302" s="130"/>
      <c r="Q302" s="121"/>
      <c r="R302" s="121"/>
      <c r="S302" s="90"/>
      <c r="T302" s="92"/>
      <c r="U302" s="92"/>
      <c r="V302" s="123"/>
      <c r="W302" s="123"/>
      <c r="X302" s="96"/>
      <c r="Y302" s="97"/>
      <c r="Z302" s="86"/>
      <c r="AA302" s="34"/>
      <c r="AB302" s="86"/>
      <c r="AC302" s="138"/>
      <c r="AD302" s="90"/>
      <c r="AE302" s="86"/>
      <c r="AF302" s="86"/>
      <c r="AG302" s="98"/>
      <c r="AH302" s="86"/>
      <c r="AI302" s="86"/>
      <c r="AJ302" s="86"/>
    </row>
    <row r="303" ht="10.5" customHeight="1">
      <c r="A303" s="86"/>
      <c r="B303" s="86"/>
      <c r="C303" s="86"/>
      <c r="D303" s="87"/>
      <c r="E303" s="87"/>
      <c r="F303" s="88"/>
      <c r="G303" s="88"/>
      <c r="H303" s="89"/>
      <c r="I303" s="90"/>
      <c r="J303" s="130"/>
      <c r="K303" s="121"/>
      <c r="L303" s="121"/>
      <c r="M303" s="90"/>
      <c r="N303" s="92"/>
      <c r="O303" s="92"/>
      <c r="P303" s="130"/>
      <c r="Q303" s="121"/>
      <c r="R303" s="121"/>
      <c r="S303" s="90"/>
      <c r="T303" s="92"/>
      <c r="U303" s="92"/>
      <c r="V303" s="123"/>
      <c r="W303" s="123"/>
      <c r="X303" s="96"/>
      <c r="Y303" s="97"/>
      <c r="Z303" s="86"/>
      <c r="AA303" s="34"/>
      <c r="AB303" s="86"/>
      <c r="AC303" s="138"/>
      <c r="AD303" s="90"/>
      <c r="AE303" s="86"/>
      <c r="AF303" s="86"/>
      <c r="AG303" s="98"/>
      <c r="AH303" s="86"/>
      <c r="AI303" s="86"/>
      <c r="AJ303" s="86"/>
    </row>
    <row r="304" ht="10.5" customHeight="1">
      <c r="A304" s="86"/>
      <c r="B304" s="86"/>
      <c r="C304" s="86"/>
      <c r="D304" s="87"/>
      <c r="E304" s="87"/>
      <c r="F304" s="88"/>
      <c r="G304" s="88"/>
      <c r="H304" s="89"/>
      <c r="I304" s="90"/>
      <c r="J304" s="130"/>
      <c r="K304" s="121"/>
      <c r="L304" s="121"/>
      <c r="M304" s="90"/>
      <c r="N304" s="92"/>
      <c r="O304" s="92"/>
      <c r="P304" s="130"/>
      <c r="Q304" s="121"/>
      <c r="R304" s="121"/>
      <c r="S304" s="90"/>
      <c r="T304" s="92"/>
      <c r="U304" s="92"/>
      <c r="V304" s="123"/>
      <c r="W304" s="123"/>
      <c r="X304" s="96"/>
      <c r="Y304" s="97"/>
      <c r="Z304" s="86"/>
      <c r="AA304" s="34"/>
      <c r="AB304" s="86"/>
      <c r="AC304" s="138"/>
      <c r="AD304" s="90"/>
      <c r="AE304" s="86"/>
      <c r="AF304" s="86"/>
      <c r="AG304" s="98"/>
      <c r="AH304" s="86"/>
      <c r="AI304" s="86"/>
      <c r="AJ304" s="86"/>
    </row>
    <row r="305" ht="10.5" customHeight="1">
      <c r="A305" s="86"/>
      <c r="B305" s="86"/>
      <c r="C305" s="86"/>
      <c r="D305" s="87"/>
      <c r="E305" s="87"/>
      <c r="F305" s="88"/>
      <c r="G305" s="88"/>
      <c r="H305" s="89"/>
      <c r="I305" s="90"/>
      <c r="J305" s="130"/>
      <c r="K305" s="121"/>
      <c r="L305" s="121"/>
      <c r="M305" s="90"/>
      <c r="N305" s="92"/>
      <c r="O305" s="92"/>
      <c r="P305" s="130"/>
      <c r="Q305" s="121"/>
      <c r="R305" s="121"/>
      <c r="S305" s="90"/>
      <c r="T305" s="92"/>
      <c r="U305" s="92"/>
      <c r="V305" s="123"/>
      <c r="W305" s="123"/>
      <c r="X305" s="96"/>
      <c r="Y305" s="97"/>
      <c r="Z305" s="86"/>
      <c r="AA305" s="34"/>
      <c r="AB305" s="86"/>
      <c r="AC305" s="138"/>
      <c r="AD305" s="90"/>
      <c r="AE305" s="86"/>
      <c r="AF305" s="86"/>
      <c r="AG305" s="98"/>
      <c r="AH305" s="86"/>
      <c r="AI305" s="86"/>
      <c r="AJ305" s="86"/>
    </row>
    <row r="306" ht="10.5" customHeight="1">
      <c r="A306" s="86"/>
      <c r="B306" s="86"/>
      <c r="C306" s="86"/>
      <c r="D306" s="87"/>
      <c r="E306" s="87"/>
      <c r="F306" s="88"/>
      <c r="G306" s="88"/>
      <c r="H306" s="89"/>
      <c r="I306" s="90"/>
      <c r="J306" s="130"/>
      <c r="K306" s="121"/>
      <c r="L306" s="121"/>
      <c r="M306" s="90"/>
      <c r="N306" s="92"/>
      <c r="O306" s="92"/>
      <c r="P306" s="130"/>
      <c r="Q306" s="121"/>
      <c r="R306" s="121"/>
      <c r="S306" s="90"/>
      <c r="T306" s="92"/>
      <c r="U306" s="92"/>
      <c r="V306" s="123"/>
      <c r="W306" s="123"/>
      <c r="X306" s="96"/>
      <c r="Y306" s="97"/>
      <c r="Z306" s="86"/>
      <c r="AA306" s="34"/>
      <c r="AB306" s="86"/>
      <c r="AC306" s="138"/>
      <c r="AD306" s="90"/>
      <c r="AE306" s="86"/>
      <c r="AF306" s="86"/>
      <c r="AG306" s="98"/>
      <c r="AH306" s="86"/>
      <c r="AI306" s="86"/>
      <c r="AJ306" s="86"/>
    </row>
    <row r="307" ht="10.5" customHeight="1">
      <c r="A307" s="86"/>
      <c r="B307" s="86"/>
      <c r="C307" s="86"/>
      <c r="D307" s="87"/>
      <c r="E307" s="87"/>
      <c r="F307" s="88"/>
      <c r="G307" s="88"/>
      <c r="H307" s="89"/>
      <c r="I307" s="90"/>
      <c r="J307" s="130"/>
      <c r="K307" s="121"/>
      <c r="L307" s="121"/>
      <c r="M307" s="90"/>
      <c r="N307" s="92"/>
      <c r="O307" s="92"/>
      <c r="P307" s="130"/>
      <c r="Q307" s="121"/>
      <c r="R307" s="121"/>
      <c r="S307" s="90"/>
      <c r="T307" s="92"/>
      <c r="U307" s="92"/>
      <c r="V307" s="123"/>
      <c r="W307" s="123"/>
      <c r="X307" s="96"/>
      <c r="Y307" s="97"/>
      <c r="Z307" s="86"/>
      <c r="AA307" s="34"/>
      <c r="AB307" s="86"/>
      <c r="AC307" s="138"/>
      <c r="AD307" s="90"/>
      <c r="AE307" s="86"/>
      <c r="AF307" s="86"/>
      <c r="AG307" s="98"/>
      <c r="AH307" s="86"/>
      <c r="AI307" s="86"/>
      <c r="AJ307" s="86"/>
    </row>
    <row r="308" ht="10.5" customHeight="1">
      <c r="A308" s="86"/>
      <c r="B308" s="86"/>
      <c r="C308" s="86"/>
      <c r="D308" s="87"/>
      <c r="E308" s="87"/>
      <c r="F308" s="88"/>
      <c r="G308" s="88"/>
      <c r="H308" s="89"/>
      <c r="I308" s="90"/>
      <c r="J308" s="130"/>
      <c r="K308" s="121"/>
      <c r="L308" s="121"/>
      <c r="M308" s="90"/>
      <c r="N308" s="92"/>
      <c r="O308" s="92"/>
      <c r="P308" s="130"/>
      <c r="Q308" s="121"/>
      <c r="R308" s="121"/>
      <c r="S308" s="90"/>
      <c r="T308" s="92"/>
      <c r="U308" s="92"/>
      <c r="V308" s="123"/>
      <c r="W308" s="123"/>
      <c r="X308" s="96"/>
      <c r="Y308" s="97"/>
      <c r="Z308" s="86"/>
      <c r="AA308" s="34"/>
      <c r="AB308" s="86"/>
      <c r="AC308" s="138"/>
      <c r="AD308" s="90"/>
      <c r="AE308" s="86"/>
      <c r="AF308" s="86"/>
      <c r="AG308" s="98"/>
      <c r="AH308" s="86"/>
      <c r="AI308" s="86"/>
      <c r="AJ308" s="86"/>
    </row>
    <row r="309" ht="10.5" customHeight="1">
      <c r="A309" s="86"/>
      <c r="B309" s="86"/>
      <c r="C309" s="86"/>
      <c r="D309" s="87"/>
      <c r="E309" s="87"/>
      <c r="F309" s="88"/>
      <c r="G309" s="88"/>
      <c r="H309" s="89"/>
      <c r="I309" s="90"/>
      <c r="J309" s="130"/>
      <c r="K309" s="121"/>
      <c r="L309" s="121"/>
      <c r="M309" s="90"/>
      <c r="N309" s="92"/>
      <c r="O309" s="92"/>
      <c r="P309" s="130"/>
      <c r="Q309" s="121"/>
      <c r="R309" s="121"/>
      <c r="S309" s="90"/>
      <c r="T309" s="92"/>
      <c r="U309" s="92"/>
      <c r="V309" s="123"/>
      <c r="W309" s="123"/>
      <c r="X309" s="96"/>
      <c r="Y309" s="97"/>
      <c r="Z309" s="86"/>
      <c r="AA309" s="34"/>
      <c r="AB309" s="86"/>
      <c r="AC309" s="138"/>
      <c r="AD309" s="90"/>
      <c r="AE309" s="86"/>
      <c r="AF309" s="86"/>
      <c r="AG309" s="98"/>
      <c r="AH309" s="86"/>
      <c r="AI309" s="86"/>
      <c r="AJ309" s="86"/>
    </row>
    <row r="310" ht="10.5" customHeight="1">
      <c r="A310" s="86"/>
      <c r="B310" s="86"/>
      <c r="C310" s="86"/>
      <c r="D310" s="87"/>
      <c r="E310" s="87"/>
      <c r="F310" s="88"/>
      <c r="G310" s="88"/>
      <c r="H310" s="89"/>
      <c r="I310" s="90"/>
      <c r="J310" s="130"/>
      <c r="K310" s="121"/>
      <c r="L310" s="121"/>
      <c r="M310" s="90"/>
      <c r="N310" s="92"/>
      <c r="O310" s="92"/>
      <c r="P310" s="130"/>
      <c r="Q310" s="121"/>
      <c r="R310" s="121"/>
      <c r="S310" s="90"/>
      <c r="T310" s="92"/>
      <c r="U310" s="92"/>
      <c r="V310" s="123"/>
      <c r="W310" s="123"/>
      <c r="X310" s="96"/>
      <c r="Y310" s="97"/>
      <c r="Z310" s="86"/>
      <c r="AA310" s="34"/>
      <c r="AB310" s="86"/>
      <c r="AC310" s="138"/>
      <c r="AD310" s="90"/>
      <c r="AE310" s="86"/>
      <c r="AF310" s="86"/>
      <c r="AG310" s="98"/>
      <c r="AH310" s="86"/>
      <c r="AI310" s="86"/>
      <c r="AJ310" s="86"/>
    </row>
    <row r="311" ht="10.5" customHeight="1">
      <c r="A311" s="86"/>
      <c r="B311" s="86"/>
      <c r="C311" s="86"/>
      <c r="D311" s="87"/>
      <c r="E311" s="87"/>
      <c r="F311" s="88"/>
      <c r="G311" s="88"/>
      <c r="H311" s="89"/>
      <c r="I311" s="90"/>
      <c r="J311" s="130"/>
      <c r="K311" s="121"/>
      <c r="L311" s="121"/>
      <c r="M311" s="90"/>
      <c r="N311" s="92"/>
      <c r="O311" s="92"/>
      <c r="P311" s="130"/>
      <c r="Q311" s="121"/>
      <c r="R311" s="121"/>
      <c r="S311" s="90"/>
      <c r="T311" s="92"/>
      <c r="U311" s="92"/>
      <c r="V311" s="123"/>
      <c r="W311" s="123"/>
      <c r="X311" s="96"/>
      <c r="Y311" s="97"/>
      <c r="Z311" s="86"/>
      <c r="AA311" s="34"/>
      <c r="AB311" s="86"/>
      <c r="AC311" s="138"/>
      <c r="AD311" s="90"/>
      <c r="AE311" s="86"/>
      <c r="AF311" s="86"/>
      <c r="AG311" s="98"/>
      <c r="AH311" s="86"/>
      <c r="AI311" s="86"/>
      <c r="AJ311" s="86"/>
    </row>
    <row r="312" ht="10.5" customHeight="1">
      <c r="A312" s="86"/>
      <c r="B312" s="86"/>
      <c r="C312" s="86"/>
      <c r="D312" s="87"/>
      <c r="E312" s="87"/>
      <c r="F312" s="88"/>
      <c r="G312" s="88"/>
      <c r="H312" s="89"/>
      <c r="I312" s="90"/>
      <c r="J312" s="130"/>
      <c r="K312" s="121"/>
      <c r="L312" s="121"/>
      <c r="M312" s="90"/>
      <c r="N312" s="92"/>
      <c r="O312" s="92"/>
      <c r="P312" s="130"/>
      <c r="Q312" s="121"/>
      <c r="R312" s="121"/>
      <c r="S312" s="90"/>
      <c r="T312" s="92"/>
      <c r="U312" s="92"/>
      <c r="V312" s="123"/>
      <c r="W312" s="123"/>
      <c r="X312" s="96"/>
      <c r="Y312" s="97"/>
      <c r="Z312" s="86"/>
      <c r="AA312" s="34"/>
      <c r="AB312" s="86"/>
      <c r="AC312" s="138"/>
      <c r="AD312" s="90"/>
      <c r="AE312" s="86"/>
      <c r="AF312" s="86"/>
      <c r="AG312" s="98"/>
      <c r="AH312" s="86"/>
      <c r="AI312" s="86"/>
      <c r="AJ312" s="86"/>
    </row>
    <row r="313" ht="10.5" customHeight="1">
      <c r="A313" s="86"/>
      <c r="B313" s="86"/>
      <c r="C313" s="86"/>
      <c r="D313" s="87"/>
      <c r="E313" s="87"/>
      <c r="F313" s="88"/>
      <c r="G313" s="88"/>
      <c r="H313" s="89"/>
      <c r="I313" s="90"/>
      <c r="J313" s="130"/>
      <c r="K313" s="121"/>
      <c r="L313" s="121"/>
      <c r="M313" s="90"/>
      <c r="N313" s="92"/>
      <c r="O313" s="92"/>
      <c r="P313" s="130"/>
      <c r="Q313" s="121"/>
      <c r="R313" s="121"/>
      <c r="S313" s="90"/>
      <c r="T313" s="92"/>
      <c r="U313" s="92"/>
      <c r="V313" s="123"/>
      <c r="W313" s="123"/>
      <c r="X313" s="96"/>
      <c r="Y313" s="97"/>
      <c r="Z313" s="86"/>
      <c r="AA313" s="34"/>
      <c r="AB313" s="86"/>
      <c r="AC313" s="138"/>
      <c r="AD313" s="90"/>
      <c r="AE313" s="86"/>
      <c r="AF313" s="86"/>
      <c r="AG313" s="98"/>
      <c r="AH313" s="86"/>
      <c r="AI313" s="86"/>
      <c r="AJ313" s="86"/>
    </row>
    <row r="314" ht="10.5" customHeight="1">
      <c r="A314" s="86"/>
      <c r="B314" s="86"/>
      <c r="C314" s="86"/>
      <c r="D314" s="87"/>
      <c r="E314" s="87"/>
      <c r="F314" s="88"/>
      <c r="G314" s="88"/>
      <c r="H314" s="89"/>
      <c r="I314" s="90"/>
      <c r="J314" s="130"/>
      <c r="K314" s="121"/>
      <c r="L314" s="121"/>
      <c r="M314" s="90"/>
      <c r="N314" s="92"/>
      <c r="O314" s="92"/>
      <c r="P314" s="130"/>
      <c r="Q314" s="121"/>
      <c r="R314" s="121"/>
      <c r="S314" s="90"/>
      <c r="T314" s="92"/>
      <c r="U314" s="92"/>
      <c r="V314" s="123"/>
      <c r="W314" s="123"/>
      <c r="X314" s="96"/>
      <c r="Y314" s="97"/>
      <c r="Z314" s="86"/>
      <c r="AA314" s="34"/>
      <c r="AB314" s="86"/>
      <c r="AC314" s="138"/>
      <c r="AD314" s="90"/>
      <c r="AE314" s="86"/>
      <c r="AF314" s="86"/>
      <c r="AG314" s="98"/>
      <c r="AH314" s="86"/>
      <c r="AI314" s="86"/>
      <c r="AJ314" s="86"/>
    </row>
    <row r="315" ht="10.5" customHeight="1">
      <c r="A315" s="86"/>
      <c r="B315" s="86"/>
      <c r="C315" s="86"/>
      <c r="D315" s="87"/>
      <c r="E315" s="87"/>
      <c r="F315" s="88"/>
      <c r="G315" s="88"/>
      <c r="H315" s="89"/>
      <c r="I315" s="90"/>
      <c r="J315" s="130"/>
      <c r="K315" s="121"/>
      <c r="L315" s="121"/>
      <c r="M315" s="90"/>
      <c r="N315" s="92"/>
      <c r="O315" s="92"/>
      <c r="P315" s="130"/>
      <c r="Q315" s="121"/>
      <c r="R315" s="121"/>
      <c r="S315" s="90"/>
      <c r="T315" s="92"/>
      <c r="U315" s="92"/>
      <c r="V315" s="123"/>
      <c r="W315" s="123"/>
      <c r="X315" s="96"/>
      <c r="Y315" s="97"/>
      <c r="Z315" s="86"/>
      <c r="AA315" s="34"/>
      <c r="AB315" s="86"/>
      <c r="AC315" s="138"/>
      <c r="AD315" s="90"/>
      <c r="AE315" s="86"/>
      <c r="AF315" s="86"/>
      <c r="AG315" s="98"/>
      <c r="AH315" s="86"/>
      <c r="AI315" s="86"/>
      <c r="AJ315" s="86"/>
    </row>
    <row r="316" ht="10.5" customHeight="1">
      <c r="A316" s="86"/>
      <c r="B316" s="86"/>
      <c r="C316" s="86"/>
      <c r="D316" s="87"/>
      <c r="E316" s="87"/>
      <c r="F316" s="88"/>
      <c r="G316" s="88"/>
      <c r="H316" s="89"/>
      <c r="I316" s="90"/>
      <c r="J316" s="130"/>
      <c r="K316" s="121"/>
      <c r="L316" s="121"/>
      <c r="M316" s="90"/>
      <c r="N316" s="92"/>
      <c r="O316" s="92"/>
      <c r="P316" s="130"/>
      <c r="Q316" s="121"/>
      <c r="R316" s="121"/>
      <c r="S316" s="90"/>
      <c r="T316" s="92"/>
      <c r="U316" s="92"/>
      <c r="V316" s="123"/>
      <c r="W316" s="123"/>
      <c r="X316" s="96"/>
      <c r="Y316" s="97"/>
      <c r="Z316" s="86"/>
      <c r="AA316" s="34"/>
      <c r="AB316" s="86"/>
      <c r="AC316" s="138"/>
      <c r="AD316" s="90"/>
      <c r="AE316" s="86"/>
      <c r="AF316" s="86"/>
      <c r="AG316" s="98"/>
      <c r="AH316" s="86"/>
      <c r="AI316" s="86"/>
      <c r="AJ316" s="86"/>
    </row>
    <row r="317" ht="10.5" customHeight="1">
      <c r="A317" s="86"/>
      <c r="B317" s="86"/>
      <c r="C317" s="86"/>
      <c r="D317" s="87"/>
      <c r="E317" s="87"/>
      <c r="F317" s="88"/>
      <c r="G317" s="88"/>
      <c r="H317" s="89"/>
      <c r="I317" s="90"/>
      <c r="J317" s="130"/>
      <c r="K317" s="121"/>
      <c r="L317" s="121"/>
      <c r="M317" s="90"/>
      <c r="N317" s="92"/>
      <c r="O317" s="92"/>
      <c r="P317" s="130"/>
      <c r="Q317" s="121"/>
      <c r="R317" s="121"/>
      <c r="S317" s="90"/>
      <c r="T317" s="92"/>
      <c r="U317" s="92"/>
      <c r="V317" s="123"/>
      <c r="W317" s="123"/>
      <c r="X317" s="96"/>
      <c r="Y317" s="97"/>
      <c r="Z317" s="86"/>
      <c r="AA317" s="34"/>
      <c r="AB317" s="86"/>
      <c r="AC317" s="138"/>
      <c r="AD317" s="90"/>
      <c r="AE317" s="86"/>
      <c r="AF317" s="86"/>
      <c r="AG317" s="98"/>
      <c r="AH317" s="86"/>
      <c r="AI317" s="86"/>
      <c r="AJ317" s="86"/>
    </row>
    <row r="318" ht="10.5" customHeight="1">
      <c r="A318" s="86"/>
      <c r="B318" s="86"/>
      <c r="C318" s="86"/>
      <c r="D318" s="87"/>
      <c r="E318" s="87"/>
      <c r="F318" s="88"/>
      <c r="G318" s="88"/>
      <c r="H318" s="89"/>
      <c r="I318" s="90"/>
      <c r="J318" s="130"/>
      <c r="K318" s="121"/>
      <c r="L318" s="121"/>
      <c r="M318" s="90"/>
      <c r="N318" s="92"/>
      <c r="O318" s="92"/>
      <c r="P318" s="130"/>
      <c r="Q318" s="121"/>
      <c r="R318" s="121"/>
      <c r="S318" s="90"/>
      <c r="T318" s="92"/>
      <c r="U318" s="92"/>
      <c r="V318" s="123"/>
      <c r="W318" s="123"/>
      <c r="X318" s="96"/>
      <c r="Y318" s="97"/>
      <c r="Z318" s="86"/>
      <c r="AA318" s="34"/>
      <c r="AB318" s="86"/>
      <c r="AC318" s="138"/>
      <c r="AD318" s="90"/>
      <c r="AE318" s="86"/>
      <c r="AF318" s="86"/>
      <c r="AG318" s="98"/>
      <c r="AH318" s="86"/>
      <c r="AI318" s="86"/>
      <c r="AJ318" s="86"/>
    </row>
    <row r="319" ht="10.5" customHeight="1">
      <c r="A319" s="86"/>
      <c r="B319" s="86"/>
      <c r="C319" s="86"/>
      <c r="D319" s="87"/>
      <c r="E319" s="87"/>
      <c r="F319" s="88"/>
      <c r="G319" s="88"/>
      <c r="H319" s="89"/>
      <c r="I319" s="90"/>
      <c r="J319" s="130"/>
      <c r="K319" s="121"/>
      <c r="L319" s="121"/>
      <c r="M319" s="90"/>
      <c r="N319" s="92"/>
      <c r="O319" s="92"/>
      <c r="P319" s="130"/>
      <c r="Q319" s="121"/>
      <c r="R319" s="121"/>
      <c r="S319" s="90"/>
      <c r="T319" s="92"/>
      <c r="U319" s="92"/>
      <c r="V319" s="123"/>
      <c r="W319" s="123"/>
      <c r="X319" s="96"/>
      <c r="Y319" s="97"/>
      <c r="Z319" s="86"/>
      <c r="AA319" s="34"/>
      <c r="AB319" s="86"/>
      <c r="AC319" s="138"/>
      <c r="AD319" s="90"/>
      <c r="AE319" s="86"/>
      <c r="AF319" s="86"/>
      <c r="AG319" s="98"/>
      <c r="AH319" s="86"/>
      <c r="AI319" s="86"/>
      <c r="AJ319" s="86"/>
    </row>
    <row r="320" ht="10.5" customHeight="1">
      <c r="A320" s="86"/>
      <c r="B320" s="86"/>
      <c r="C320" s="86"/>
      <c r="D320" s="87"/>
      <c r="E320" s="87"/>
      <c r="F320" s="88"/>
      <c r="G320" s="88"/>
      <c r="H320" s="89"/>
      <c r="I320" s="90"/>
      <c r="J320" s="130"/>
      <c r="K320" s="121"/>
      <c r="L320" s="121"/>
      <c r="M320" s="90"/>
      <c r="N320" s="92"/>
      <c r="O320" s="92"/>
      <c r="P320" s="130"/>
      <c r="Q320" s="121"/>
      <c r="R320" s="121"/>
      <c r="S320" s="90"/>
      <c r="T320" s="92"/>
      <c r="U320" s="92"/>
      <c r="V320" s="123"/>
      <c r="W320" s="123"/>
      <c r="X320" s="96"/>
      <c r="Y320" s="97"/>
      <c r="Z320" s="86"/>
      <c r="AA320" s="34"/>
      <c r="AB320" s="86"/>
      <c r="AC320" s="138"/>
      <c r="AD320" s="90"/>
      <c r="AE320" s="86"/>
      <c r="AF320" s="86"/>
      <c r="AG320" s="98"/>
      <c r="AH320" s="86"/>
      <c r="AI320" s="86"/>
      <c r="AJ320" s="86"/>
    </row>
    <row r="321" ht="10.5" customHeight="1">
      <c r="A321" s="86"/>
      <c r="B321" s="86"/>
      <c r="C321" s="86"/>
      <c r="D321" s="87"/>
      <c r="E321" s="87"/>
      <c r="F321" s="88"/>
      <c r="G321" s="88"/>
      <c r="H321" s="89"/>
      <c r="I321" s="90"/>
      <c r="J321" s="130"/>
      <c r="K321" s="121"/>
      <c r="L321" s="121"/>
      <c r="M321" s="90"/>
      <c r="N321" s="92"/>
      <c r="O321" s="92"/>
      <c r="P321" s="130"/>
      <c r="Q321" s="121"/>
      <c r="R321" s="121"/>
      <c r="S321" s="90"/>
      <c r="T321" s="92"/>
      <c r="U321" s="92"/>
      <c r="V321" s="123"/>
      <c r="W321" s="123"/>
      <c r="X321" s="96"/>
      <c r="Y321" s="97"/>
      <c r="Z321" s="86"/>
      <c r="AA321" s="34"/>
      <c r="AB321" s="86"/>
      <c r="AC321" s="138"/>
      <c r="AD321" s="90"/>
      <c r="AE321" s="86"/>
      <c r="AF321" s="86"/>
      <c r="AG321" s="98"/>
      <c r="AH321" s="86"/>
      <c r="AI321" s="86"/>
      <c r="AJ321" s="86"/>
    </row>
    <row r="322" ht="10.5" customHeight="1">
      <c r="A322" s="86"/>
      <c r="B322" s="86"/>
      <c r="C322" s="86"/>
      <c r="D322" s="87"/>
      <c r="E322" s="87"/>
      <c r="F322" s="88"/>
      <c r="G322" s="88"/>
      <c r="H322" s="89"/>
      <c r="I322" s="90"/>
      <c r="J322" s="130"/>
      <c r="K322" s="121"/>
      <c r="L322" s="121"/>
      <c r="M322" s="90"/>
      <c r="N322" s="92"/>
      <c r="O322" s="92"/>
      <c r="P322" s="130"/>
      <c r="Q322" s="121"/>
      <c r="R322" s="121"/>
      <c r="S322" s="90"/>
      <c r="T322" s="92"/>
      <c r="U322" s="92"/>
      <c r="V322" s="123"/>
      <c r="W322" s="123"/>
      <c r="X322" s="96"/>
      <c r="Y322" s="97"/>
      <c r="Z322" s="86"/>
      <c r="AA322" s="34"/>
      <c r="AB322" s="86"/>
      <c r="AC322" s="138"/>
      <c r="AD322" s="90"/>
      <c r="AE322" s="86"/>
      <c r="AF322" s="86"/>
      <c r="AG322" s="98"/>
      <c r="AH322" s="86"/>
      <c r="AI322" s="86"/>
      <c r="AJ322" s="86"/>
    </row>
    <row r="323" ht="10.5" customHeight="1">
      <c r="A323" s="86"/>
      <c r="B323" s="86"/>
      <c r="C323" s="86"/>
      <c r="D323" s="87"/>
      <c r="E323" s="87"/>
      <c r="F323" s="88"/>
      <c r="G323" s="88"/>
      <c r="H323" s="89"/>
      <c r="I323" s="90"/>
      <c r="J323" s="130"/>
      <c r="K323" s="121"/>
      <c r="L323" s="121"/>
      <c r="M323" s="90"/>
      <c r="N323" s="92"/>
      <c r="O323" s="92"/>
      <c r="P323" s="130"/>
      <c r="Q323" s="121"/>
      <c r="R323" s="121"/>
      <c r="S323" s="90"/>
      <c r="T323" s="92"/>
      <c r="U323" s="92"/>
      <c r="V323" s="123"/>
      <c r="W323" s="123"/>
      <c r="X323" s="96"/>
      <c r="Y323" s="97"/>
      <c r="Z323" s="86"/>
      <c r="AA323" s="34"/>
      <c r="AB323" s="86"/>
      <c r="AC323" s="138"/>
      <c r="AD323" s="90"/>
      <c r="AE323" s="86"/>
      <c r="AF323" s="86"/>
      <c r="AG323" s="98"/>
      <c r="AH323" s="86"/>
      <c r="AI323" s="86"/>
      <c r="AJ323" s="86"/>
    </row>
    <row r="324" ht="10.5" customHeight="1">
      <c r="A324" s="86"/>
      <c r="B324" s="86"/>
      <c r="C324" s="86"/>
      <c r="D324" s="87"/>
      <c r="E324" s="87"/>
      <c r="F324" s="88"/>
      <c r="G324" s="88"/>
      <c r="H324" s="89"/>
      <c r="I324" s="90"/>
      <c r="J324" s="130"/>
      <c r="K324" s="121"/>
      <c r="L324" s="121"/>
      <c r="M324" s="90"/>
      <c r="N324" s="92"/>
      <c r="O324" s="92"/>
      <c r="P324" s="130"/>
      <c r="Q324" s="121"/>
      <c r="R324" s="121"/>
      <c r="S324" s="90"/>
      <c r="T324" s="92"/>
      <c r="U324" s="92"/>
      <c r="V324" s="123"/>
      <c r="W324" s="123"/>
      <c r="X324" s="96"/>
      <c r="Y324" s="97"/>
      <c r="Z324" s="86"/>
      <c r="AA324" s="34"/>
      <c r="AB324" s="86"/>
      <c r="AC324" s="138"/>
      <c r="AD324" s="90"/>
      <c r="AE324" s="86"/>
      <c r="AF324" s="86"/>
      <c r="AG324" s="98"/>
      <c r="AH324" s="86"/>
      <c r="AI324" s="86"/>
      <c r="AJ324" s="86"/>
    </row>
    <row r="325" ht="10.5" customHeight="1">
      <c r="A325" s="86"/>
      <c r="B325" s="86"/>
      <c r="C325" s="86"/>
      <c r="D325" s="87"/>
      <c r="E325" s="87"/>
      <c r="F325" s="88"/>
      <c r="G325" s="88"/>
      <c r="H325" s="89"/>
      <c r="I325" s="90"/>
      <c r="J325" s="130"/>
      <c r="K325" s="121"/>
      <c r="L325" s="121"/>
      <c r="M325" s="90"/>
      <c r="N325" s="92"/>
      <c r="O325" s="92"/>
      <c r="P325" s="130"/>
      <c r="Q325" s="121"/>
      <c r="R325" s="121"/>
      <c r="S325" s="90"/>
      <c r="T325" s="92"/>
      <c r="U325" s="92"/>
      <c r="V325" s="123"/>
      <c r="W325" s="123"/>
      <c r="X325" s="96"/>
      <c r="Y325" s="97"/>
      <c r="Z325" s="86"/>
      <c r="AA325" s="34"/>
      <c r="AB325" s="86"/>
      <c r="AC325" s="138"/>
      <c r="AD325" s="90"/>
      <c r="AE325" s="86"/>
      <c r="AF325" s="86"/>
      <c r="AG325" s="98"/>
      <c r="AH325" s="86"/>
      <c r="AI325" s="86"/>
      <c r="AJ325" s="86"/>
    </row>
    <row r="326" ht="10.5" customHeight="1">
      <c r="A326" s="86"/>
      <c r="B326" s="86"/>
      <c r="C326" s="86"/>
      <c r="D326" s="87"/>
      <c r="E326" s="87"/>
      <c r="F326" s="88"/>
      <c r="G326" s="88"/>
      <c r="H326" s="89"/>
      <c r="I326" s="90"/>
      <c r="J326" s="130"/>
      <c r="K326" s="121"/>
      <c r="L326" s="121"/>
      <c r="M326" s="90"/>
      <c r="N326" s="92"/>
      <c r="O326" s="92"/>
      <c r="P326" s="130"/>
      <c r="Q326" s="121"/>
      <c r="R326" s="121"/>
      <c r="S326" s="90"/>
      <c r="T326" s="92"/>
      <c r="U326" s="92"/>
      <c r="V326" s="123"/>
      <c r="W326" s="123"/>
      <c r="X326" s="96"/>
      <c r="Y326" s="97"/>
      <c r="Z326" s="86"/>
      <c r="AA326" s="34"/>
      <c r="AB326" s="86"/>
      <c r="AC326" s="138"/>
      <c r="AD326" s="90"/>
      <c r="AE326" s="86"/>
      <c r="AF326" s="86"/>
      <c r="AG326" s="98"/>
      <c r="AH326" s="86"/>
      <c r="AI326" s="86"/>
      <c r="AJ326" s="86"/>
    </row>
    <row r="327" ht="10.5" customHeight="1">
      <c r="A327" s="86"/>
      <c r="B327" s="86"/>
      <c r="C327" s="86"/>
      <c r="D327" s="87"/>
      <c r="E327" s="87"/>
      <c r="F327" s="88"/>
      <c r="G327" s="88"/>
      <c r="H327" s="89"/>
      <c r="I327" s="90"/>
      <c r="J327" s="130"/>
      <c r="K327" s="121"/>
      <c r="L327" s="121"/>
      <c r="M327" s="90"/>
      <c r="N327" s="92"/>
      <c r="O327" s="92"/>
      <c r="P327" s="130"/>
      <c r="Q327" s="121"/>
      <c r="R327" s="121"/>
      <c r="S327" s="90"/>
      <c r="T327" s="92"/>
      <c r="U327" s="92"/>
      <c r="V327" s="123"/>
      <c r="W327" s="123"/>
      <c r="X327" s="96"/>
      <c r="Y327" s="97"/>
      <c r="Z327" s="86"/>
      <c r="AA327" s="34"/>
      <c r="AB327" s="86"/>
      <c r="AC327" s="138"/>
      <c r="AD327" s="90"/>
      <c r="AE327" s="86"/>
      <c r="AF327" s="86"/>
      <c r="AG327" s="98"/>
      <c r="AH327" s="86"/>
      <c r="AI327" s="86"/>
      <c r="AJ327" s="86"/>
    </row>
    <row r="328" ht="10.5" customHeight="1">
      <c r="A328" s="86"/>
      <c r="B328" s="86"/>
      <c r="C328" s="86"/>
      <c r="D328" s="87"/>
      <c r="E328" s="87"/>
      <c r="F328" s="88"/>
      <c r="G328" s="88"/>
      <c r="H328" s="89"/>
      <c r="I328" s="90"/>
      <c r="J328" s="130"/>
      <c r="K328" s="121"/>
      <c r="L328" s="121"/>
      <c r="M328" s="90"/>
      <c r="N328" s="92"/>
      <c r="O328" s="92"/>
      <c r="P328" s="130"/>
      <c r="Q328" s="121"/>
      <c r="R328" s="121"/>
      <c r="S328" s="90"/>
      <c r="T328" s="92"/>
      <c r="U328" s="92"/>
      <c r="V328" s="123"/>
      <c r="W328" s="123"/>
      <c r="X328" s="96"/>
      <c r="Y328" s="97"/>
      <c r="Z328" s="86"/>
      <c r="AA328" s="34"/>
      <c r="AB328" s="86"/>
      <c r="AC328" s="138"/>
      <c r="AD328" s="90"/>
      <c r="AE328" s="86"/>
      <c r="AF328" s="86"/>
      <c r="AG328" s="98"/>
      <c r="AH328" s="86"/>
      <c r="AI328" s="86"/>
      <c r="AJ328" s="86"/>
    </row>
    <row r="329" ht="10.5" customHeight="1">
      <c r="A329" s="86"/>
      <c r="B329" s="86"/>
      <c r="C329" s="86"/>
      <c r="D329" s="87"/>
      <c r="E329" s="87"/>
      <c r="F329" s="88"/>
      <c r="G329" s="88"/>
      <c r="H329" s="89"/>
      <c r="I329" s="90"/>
      <c r="J329" s="130"/>
      <c r="K329" s="121"/>
      <c r="L329" s="121"/>
      <c r="M329" s="90"/>
      <c r="N329" s="92"/>
      <c r="O329" s="92"/>
      <c r="P329" s="130"/>
      <c r="Q329" s="121"/>
      <c r="R329" s="121"/>
      <c r="S329" s="90"/>
      <c r="T329" s="92"/>
      <c r="U329" s="92"/>
      <c r="V329" s="123"/>
      <c r="W329" s="123"/>
      <c r="X329" s="96"/>
      <c r="Y329" s="97"/>
      <c r="Z329" s="86"/>
      <c r="AA329" s="34"/>
      <c r="AB329" s="86"/>
      <c r="AC329" s="138"/>
      <c r="AD329" s="90"/>
      <c r="AE329" s="86"/>
      <c r="AF329" s="86"/>
      <c r="AG329" s="98"/>
      <c r="AH329" s="86"/>
      <c r="AI329" s="86"/>
      <c r="AJ329" s="86"/>
    </row>
    <row r="330" ht="10.5" customHeight="1">
      <c r="A330" s="86"/>
      <c r="B330" s="86"/>
      <c r="C330" s="86"/>
      <c r="D330" s="87"/>
      <c r="E330" s="87"/>
      <c r="F330" s="88"/>
      <c r="G330" s="88"/>
      <c r="H330" s="89"/>
      <c r="I330" s="90"/>
      <c r="J330" s="130"/>
      <c r="K330" s="121"/>
      <c r="L330" s="121"/>
      <c r="M330" s="90"/>
      <c r="N330" s="92"/>
      <c r="O330" s="92"/>
      <c r="P330" s="130"/>
      <c r="Q330" s="121"/>
      <c r="R330" s="121"/>
      <c r="S330" s="90"/>
      <c r="T330" s="92"/>
      <c r="U330" s="92"/>
      <c r="V330" s="123"/>
      <c r="W330" s="123"/>
      <c r="X330" s="96"/>
      <c r="Y330" s="97"/>
      <c r="Z330" s="86"/>
      <c r="AA330" s="34"/>
      <c r="AB330" s="86"/>
      <c r="AC330" s="138"/>
      <c r="AD330" s="90"/>
      <c r="AE330" s="86"/>
      <c r="AF330" s="86"/>
      <c r="AG330" s="98"/>
      <c r="AH330" s="86"/>
      <c r="AI330" s="86"/>
      <c r="AJ330" s="86"/>
    </row>
    <row r="331" ht="10.5" customHeight="1">
      <c r="A331" s="86"/>
      <c r="B331" s="86"/>
      <c r="C331" s="86"/>
      <c r="D331" s="87"/>
      <c r="E331" s="87"/>
      <c r="F331" s="88"/>
      <c r="G331" s="88"/>
      <c r="H331" s="89"/>
      <c r="I331" s="90"/>
      <c r="J331" s="130"/>
      <c r="K331" s="121"/>
      <c r="L331" s="121"/>
      <c r="M331" s="90"/>
      <c r="N331" s="92"/>
      <c r="O331" s="92"/>
      <c r="P331" s="130"/>
      <c r="Q331" s="121"/>
      <c r="R331" s="121"/>
      <c r="S331" s="90"/>
      <c r="T331" s="92"/>
      <c r="U331" s="92"/>
      <c r="V331" s="123"/>
      <c r="W331" s="123"/>
      <c r="X331" s="96"/>
      <c r="Y331" s="97"/>
      <c r="Z331" s="86"/>
      <c r="AA331" s="34"/>
      <c r="AB331" s="86"/>
      <c r="AC331" s="138"/>
      <c r="AD331" s="90"/>
      <c r="AE331" s="86"/>
      <c r="AF331" s="86"/>
      <c r="AG331" s="98"/>
      <c r="AH331" s="86"/>
      <c r="AI331" s="86"/>
      <c r="AJ331" s="86"/>
    </row>
    <row r="332" ht="10.5" customHeight="1">
      <c r="A332" s="86"/>
      <c r="B332" s="86"/>
      <c r="C332" s="86"/>
      <c r="D332" s="87"/>
      <c r="E332" s="87"/>
      <c r="F332" s="88"/>
      <c r="G332" s="88"/>
      <c r="H332" s="89"/>
      <c r="I332" s="90"/>
      <c r="J332" s="130"/>
      <c r="K332" s="121"/>
      <c r="L332" s="121"/>
      <c r="M332" s="90"/>
      <c r="N332" s="92"/>
      <c r="O332" s="92"/>
      <c r="P332" s="130"/>
      <c r="Q332" s="121"/>
      <c r="R332" s="121"/>
      <c r="S332" s="90"/>
      <c r="T332" s="92"/>
      <c r="U332" s="92"/>
      <c r="V332" s="123"/>
      <c r="W332" s="123"/>
      <c r="X332" s="96"/>
      <c r="Y332" s="97"/>
      <c r="Z332" s="86"/>
      <c r="AA332" s="34"/>
      <c r="AB332" s="86"/>
      <c r="AC332" s="138"/>
      <c r="AD332" s="90"/>
      <c r="AE332" s="86"/>
      <c r="AF332" s="86"/>
      <c r="AG332" s="98"/>
      <c r="AH332" s="86"/>
      <c r="AI332" s="86"/>
      <c r="AJ332" s="86"/>
    </row>
    <row r="333" ht="10.5" customHeight="1">
      <c r="A333" s="86"/>
      <c r="B333" s="86"/>
      <c r="C333" s="86"/>
      <c r="D333" s="87"/>
      <c r="E333" s="87"/>
      <c r="F333" s="88"/>
      <c r="G333" s="88"/>
      <c r="H333" s="89"/>
      <c r="I333" s="90"/>
      <c r="J333" s="130"/>
      <c r="K333" s="121"/>
      <c r="L333" s="121"/>
      <c r="M333" s="90"/>
      <c r="N333" s="92"/>
      <c r="O333" s="92"/>
      <c r="P333" s="130"/>
      <c r="Q333" s="121"/>
      <c r="R333" s="121"/>
      <c r="S333" s="90"/>
      <c r="T333" s="92"/>
      <c r="U333" s="92"/>
      <c r="V333" s="123"/>
      <c r="W333" s="123"/>
      <c r="X333" s="96"/>
      <c r="Y333" s="97"/>
      <c r="Z333" s="86"/>
      <c r="AA333" s="34"/>
      <c r="AB333" s="86"/>
      <c r="AC333" s="138"/>
      <c r="AD333" s="90"/>
      <c r="AE333" s="86"/>
      <c r="AF333" s="86"/>
      <c r="AG333" s="98"/>
      <c r="AH333" s="86"/>
      <c r="AI333" s="86"/>
      <c r="AJ333" s="86"/>
    </row>
    <row r="334" ht="10.5" customHeight="1">
      <c r="A334" s="86"/>
      <c r="B334" s="86"/>
      <c r="C334" s="86"/>
      <c r="D334" s="87"/>
      <c r="E334" s="87"/>
      <c r="F334" s="88"/>
      <c r="G334" s="88"/>
      <c r="H334" s="89"/>
      <c r="I334" s="90"/>
      <c r="J334" s="130"/>
      <c r="K334" s="121"/>
      <c r="L334" s="121"/>
      <c r="M334" s="90"/>
      <c r="N334" s="92"/>
      <c r="O334" s="92"/>
      <c r="P334" s="130"/>
      <c r="Q334" s="121"/>
      <c r="R334" s="121"/>
      <c r="S334" s="90"/>
      <c r="T334" s="92"/>
      <c r="U334" s="92"/>
      <c r="V334" s="123"/>
      <c r="W334" s="123"/>
      <c r="X334" s="96"/>
      <c r="Y334" s="97"/>
      <c r="Z334" s="86"/>
      <c r="AA334" s="34"/>
      <c r="AB334" s="86"/>
      <c r="AC334" s="138"/>
      <c r="AD334" s="90"/>
      <c r="AE334" s="86"/>
      <c r="AF334" s="86"/>
      <c r="AG334" s="98"/>
      <c r="AH334" s="86"/>
      <c r="AI334" s="86"/>
      <c r="AJ334" s="86"/>
    </row>
    <row r="335" ht="10.5" customHeight="1">
      <c r="A335" s="86"/>
      <c r="B335" s="86"/>
      <c r="C335" s="86"/>
      <c r="D335" s="87"/>
      <c r="E335" s="87"/>
      <c r="F335" s="88"/>
      <c r="G335" s="88"/>
      <c r="H335" s="89"/>
      <c r="I335" s="90"/>
      <c r="J335" s="130"/>
      <c r="K335" s="121"/>
      <c r="L335" s="121"/>
      <c r="M335" s="90"/>
      <c r="N335" s="92"/>
      <c r="O335" s="92"/>
      <c r="P335" s="130"/>
      <c r="Q335" s="121"/>
      <c r="R335" s="121"/>
      <c r="S335" s="90"/>
      <c r="T335" s="92"/>
      <c r="U335" s="92"/>
      <c r="V335" s="123"/>
      <c r="W335" s="123"/>
      <c r="X335" s="96"/>
      <c r="Y335" s="97"/>
      <c r="Z335" s="86"/>
      <c r="AA335" s="34"/>
      <c r="AB335" s="86"/>
      <c r="AC335" s="138"/>
      <c r="AD335" s="90"/>
      <c r="AE335" s="86"/>
      <c r="AF335" s="86"/>
      <c r="AG335" s="98"/>
      <c r="AH335" s="86"/>
      <c r="AI335" s="86"/>
      <c r="AJ335" s="86"/>
    </row>
    <row r="336" ht="10.5" customHeight="1">
      <c r="A336" s="86"/>
      <c r="B336" s="86"/>
      <c r="C336" s="86"/>
      <c r="D336" s="87"/>
      <c r="E336" s="87"/>
      <c r="F336" s="88"/>
      <c r="G336" s="88"/>
      <c r="H336" s="89"/>
      <c r="I336" s="90"/>
      <c r="J336" s="130"/>
      <c r="K336" s="121"/>
      <c r="L336" s="121"/>
      <c r="M336" s="90"/>
      <c r="N336" s="92"/>
      <c r="O336" s="92"/>
      <c r="P336" s="130"/>
      <c r="Q336" s="121"/>
      <c r="R336" s="121"/>
      <c r="S336" s="90"/>
      <c r="T336" s="92"/>
      <c r="U336" s="92"/>
      <c r="V336" s="123"/>
      <c r="W336" s="123"/>
      <c r="X336" s="96"/>
      <c r="Y336" s="97"/>
      <c r="Z336" s="86"/>
      <c r="AA336" s="34"/>
      <c r="AB336" s="86"/>
      <c r="AC336" s="138"/>
      <c r="AD336" s="90"/>
      <c r="AE336" s="86"/>
      <c r="AF336" s="86"/>
      <c r="AG336" s="98"/>
      <c r="AH336" s="86"/>
      <c r="AI336" s="86"/>
      <c r="AJ336" s="86"/>
    </row>
    <row r="337" ht="10.5" customHeight="1">
      <c r="A337" s="86"/>
      <c r="B337" s="86"/>
      <c r="C337" s="86"/>
      <c r="D337" s="87"/>
      <c r="E337" s="87"/>
      <c r="F337" s="88"/>
      <c r="G337" s="88"/>
      <c r="H337" s="89"/>
      <c r="I337" s="90"/>
      <c r="J337" s="130"/>
      <c r="K337" s="121"/>
      <c r="L337" s="121"/>
      <c r="M337" s="90"/>
      <c r="N337" s="92"/>
      <c r="O337" s="92"/>
      <c r="P337" s="130"/>
      <c r="Q337" s="121"/>
      <c r="R337" s="121"/>
      <c r="S337" s="90"/>
      <c r="T337" s="92"/>
      <c r="U337" s="92"/>
      <c r="V337" s="123"/>
      <c r="W337" s="123"/>
      <c r="X337" s="96"/>
      <c r="Y337" s="97"/>
      <c r="Z337" s="86"/>
      <c r="AA337" s="34"/>
      <c r="AB337" s="86"/>
      <c r="AC337" s="138"/>
      <c r="AD337" s="90"/>
      <c r="AE337" s="86"/>
      <c r="AF337" s="86"/>
      <c r="AG337" s="98"/>
      <c r="AH337" s="86"/>
      <c r="AI337" s="86"/>
      <c r="AJ337" s="86"/>
    </row>
    <row r="338" ht="10.5" customHeight="1">
      <c r="A338" s="86"/>
      <c r="B338" s="86"/>
      <c r="C338" s="86"/>
      <c r="D338" s="87"/>
      <c r="E338" s="87"/>
      <c r="F338" s="88"/>
      <c r="G338" s="88"/>
      <c r="H338" s="89"/>
      <c r="I338" s="90"/>
      <c r="J338" s="130"/>
      <c r="K338" s="121"/>
      <c r="L338" s="121"/>
      <c r="M338" s="90"/>
      <c r="N338" s="92"/>
      <c r="O338" s="92"/>
      <c r="P338" s="130"/>
      <c r="Q338" s="121"/>
      <c r="R338" s="121"/>
      <c r="S338" s="90"/>
      <c r="T338" s="92"/>
      <c r="U338" s="92"/>
      <c r="V338" s="123"/>
      <c r="W338" s="123"/>
      <c r="X338" s="96"/>
      <c r="Y338" s="97"/>
      <c r="Z338" s="86"/>
      <c r="AA338" s="34"/>
      <c r="AB338" s="86"/>
      <c r="AC338" s="138"/>
      <c r="AD338" s="90"/>
      <c r="AE338" s="86"/>
      <c r="AF338" s="86"/>
      <c r="AG338" s="98"/>
      <c r="AH338" s="86"/>
      <c r="AI338" s="86"/>
      <c r="AJ338" s="86"/>
    </row>
    <row r="339" ht="10.5" customHeight="1">
      <c r="A339" s="86"/>
      <c r="B339" s="86"/>
      <c r="C339" s="86"/>
      <c r="D339" s="87"/>
      <c r="E339" s="87"/>
      <c r="F339" s="88"/>
      <c r="G339" s="88"/>
      <c r="H339" s="89"/>
      <c r="I339" s="90"/>
      <c r="J339" s="130"/>
      <c r="K339" s="121"/>
      <c r="L339" s="121"/>
      <c r="M339" s="90"/>
      <c r="N339" s="92"/>
      <c r="O339" s="92"/>
      <c r="P339" s="130"/>
      <c r="Q339" s="121"/>
      <c r="R339" s="121"/>
      <c r="S339" s="90"/>
      <c r="T339" s="92"/>
      <c r="U339" s="92"/>
      <c r="V339" s="123"/>
      <c r="W339" s="123"/>
      <c r="X339" s="96"/>
      <c r="Y339" s="97"/>
      <c r="Z339" s="86"/>
      <c r="AA339" s="34"/>
      <c r="AB339" s="86"/>
      <c r="AC339" s="138"/>
      <c r="AD339" s="90"/>
      <c r="AE339" s="86"/>
      <c r="AF339" s="86"/>
      <c r="AG339" s="98"/>
      <c r="AH339" s="86"/>
      <c r="AI339" s="86"/>
      <c r="AJ339" s="86"/>
    </row>
    <row r="340" ht="10.5" customHeight="1">
      <c r="A340" s="86"/>
      <c r="B340" s="86"/>
      <c r="C340" s="86"/>
      <c r="D340" s="87"/>
      <c r="E340" s="87"/>
      <c r="F340" s="88"/>
      <c r="G340" s="88"/>
      <c r="H340" s="89"/>
      <c r="I340" s="90"/>
      <c r="J340" s="130"/>
      <c r="K340" s="121"/>
      <c r="L340" s="121"/>
      <c r="M340" s="90"/>
      <c r="N340" s="92"/>
      <c r="O340" s="92"/>
      <c r="P340" s="130"/>
      <c r="Q340" s="121"/>
      <c r="R340" s="121"/>
      <c r="S340" s="90"/>
      <c r="T340" s="92"/>
      <c r="U340" s="92"/>
      <c r="V340" s="123"/>
      <c r="W340" s="123"/>
      <c r="X340" s="96"/>
      <c r="Y340" s="97"/>
      <c r="Z340" s="86"/>
      <c r="AA340" s="34"/>
      <c r="AB340" s="86"/>
      <c r="AC340" s="138"/>
      <c r="AD340" s="90"/>
      <c r="AE340" s="86"/>
      <c r="AF340" s="86"/>
      <c r="AG340" s="98"/>
      <c r="AH340" s="86"/>
      <c r="AI340" s="86"/>
      <c r="AJ340" s="86"/>
    </row>
    <row r="341" ht="10.5" customHeight="1">
      <c r="A341" s="86"/>
      <c r="B341" s="86"/>
      <c r="C341" s="86"/>
      <c r="D341" s="87"/>
      <c r="E341" s="87"/>
      <c r="F341" s="88"/>
      <c r="G341" s="88"/>
      <c r="H341" s="89"/>
      <c r="I341" s="90"/>
      <c r="J341" s="130"/>
      <c r="K341" s="121"/>
      <c r="L341" s="121"/>
      <c r="M341" s="90"/>
      <c r="N341" s="92"/>
      <c r="O341" s="92"/>
      <c r="P341" s="130"/>
      <c r="Q341" s="121"/>
      <c r="R341" s="121"/>
      <c r="S341" s="90"/>
      <c r="T341" s="92"/>
      <c r="U341" s="92"/>
      <c r="V341" s="123"/>
      <c r="W341" s="123"/>
      <c r="X341" s="96"/>
      <c r="Y341" s="97"/>
      <c r="Z341" s="86"/>
      <c r="AA341" s="34"/>
      <c r="AB341" s="86"/>
      <c r="AC341" s="138"/>
      <c r="AD341" s="90"/>
      <c r="AE341" s="86"/>
      <c r="AF341" s="86"/>
      <c r="AG341" s="98"/>
      <c r="AH341" s="86"/>
      <c r="AI341" s="86"/>
      <c r="AJ341" s="86"/>
    </row>
    <row r="342" ht="10.5" customHeight="1">
      <c r="A342" s="86"/>
      <c r="B342" s="86"/>
      <c r="C342" s="86"/>
      <c r="D342" s="87"/>
      <c r="E342" s="87"/>
      <c r="F342" s="88"/>
      <c r="G342" s="88"/>
      <c r="H342" s="89"/>
      <c r="I342" s="90"/>
      <c r="J342" s="130"/>
      <c r="K342" s="121"/>
      <c r="L342" s="121"/>
      <c r="M342" s="90"/>
      <c r="N342" s="92"/>
      <c r="O342" s="92"/>
      <c r="P342" s="130"/>
      <c r="Q342" s="121"/>
      <c r="R342" s="121"/>
      <c r="S342" s="90"/>
      <c r="T342" s="92"/>
      <c r="U342" s="92"/>
      <c r="V342" s="123"/>
      <c r="W342" s="123"/>
      <c r="X342" s="96"/>
      <c r="Y342" s="97"/>
      <c r="Z342" s="86"/>
      <c r="AA342" s="34"/>
      <c r="AB342" s="86"/>
      <c r="AC342" s="138"/>
      <c r="AD342" s="90"/>
      <c r="AE342" s="86"/>
      <c r="AF342" s="86"/>
      <c r="AG342" s="98"/>
      <c r="AH342" s="86"/>
      <c r="AI342" s="86"/>
      <c r="AJ342" s="86"/>
    </row>
    <row r="343" ht="10.5" customHeight="1">
      <c r="A343" s="86"/>
      <c r="B343" s="86"/>
      <c r="C343" s="86"/>
      <c r="D343" s="87"/>
      <c r="E343" s="87"/>
      <c r="F343" s="88"/>
      <c r="G343" s="88"/>
      <c r="H343" s="89"/>
      <c r="I343" s="90"/>
      <c r="J343" s="130"/>
      <c r="K343" s="121"/>
      <c r="L343" s="121"/>
      <c r="M343" s="90"/>
      <c r="N343" s="92"/>
      <c r="O343" s="92"/>
      <c r="P343" s="130"/>
      <c r="Q343" s="121"/>
      <c r="R343" s="121"/>
      <c r="S343" s="90"/>
      <c r="T343" s="92"/>
      <c r="U343" s="92"/>
      <c r="V343" s="123"/>
      <c r="W343" s="123"/>
      <c r="X343" s="96"/>
      <c r="Y343" s="97"/>
      <c r="Z343" s="86"/>
      <c r="AA343" s="34"/>
      <c r="AB343" s="86"/>
      <c r="AC343" s="138"/>
      <c r="AD343" s="90"/>
      <c r="AE343" s="86"/>
      <c r="AF343" s="86"/>
      <c r="AG343" s="98"/>
      <c r="AH343" s="86"/>
      <c r="AI343" s="86"/>
      <c r="AJ343" s="86"/>
    </row>
    <row r="344" ht="10.5" customHeight="1">
      <c r="A344" s="86"/>
      <c r="B344" s="86"/>
      <c r="C344" s="86"/>
      <c r="D344" s="87"/>
      <c r="E344" s="87"/>
      <c r="F344" s="88"/>
      <c r="G344" s="88"/>
      <c r="H344" s="89"/>
      <c r="I344" s="90"/>
      <c r="J344" s="130"/>
      <c r="K344" s="121"/>
      <c r="L344" s="121"/>
      <c r="M344" s="90"/>
      <c r="N344" s="92"/>
      <c r="O344" s="92"/>
      <c r="P344" s="130"/>
      <c r="Q344" s="121"/>
      <c r="R344" s="121"/>
      <c r="S344" s="90"/>
      <c r="T344" s="92"/>
      <c r="U344" s="92"/>
      <c r="V344" s="123"/>
      <c r="W344" s="123"/>
      <c r="X344" s="96"/>
      <c r="Y344" s="97"/>
      <c r="Z344" s="86"/>
      <c r="AA344" s="34"/>
      <c r="AB344" s="86"/>
      <c r="AC344" s="138"/>
      <c r="AD344" s="90"/>
      <c r="AE344" s="86"/>
      <c r="AF344" s="86"/>
      <c r="AG344" s="98"/>
      <c r="AH344" s="86"/>
      <c r="AI344" s="86"/>
      <c r="AJ344" s="86"/>
    </row>
    <row r="345" ht="10.5" customHeight="1">
      <c r="A345" s="86"/>
      <c r="B345" s="86"/>
      <c r="C345" s="86"/>
      <c r="D345" s="87"/>
      <c r="E345" s="87"/>
      <c r="F345" s="88"/>
      <c r="G345" s="88"/>
      <c r="H345" s="89"/>
      <c r="I345" s="90"/>
      <c r="J345" s="130"/>
      <c r="K345" s="121"/>
      <c r="L345" s="121"/>
      <c r="M345" s="90"/>
      <c r="N345" s="92"/>
      <c r="O345" s="92"/>
      <c r="P345" s="130"/>
      <c r="Q345" s="121"/>
      <c r="R345" s="121"/>
      <c r="S345" s="90"/>
      <c r="T345" s="92"/>
      <c r="U345" s="92"/>
      <c r="V345" s="123"/>
      <c r="W345" s="123"/>
      <c r="X345" s="96"/>
      <c r="Y345" s="97"/>
      <c r="Z345" s="86"/>
      <c r="AA345" s="34"/>
      <c r="AB345" s="86"/>
      <c r="AC345" s="138"/>
      <c r="AD345" s="90"/>
      <c r="AE345" s="86"/>
      <c r="AF345" s="86"/>
      <c r="AG345" s="98"/>
      <c r="AH345" s="86"/>
      <c r="AI345" s="86"/>
      <c r="AJ345" s="86"/>
    </row>
    <row r="346" ht="10.5" customHeight="1">
      <c r="A346" s="86"/>
      <c r="B346" s="86"/>
      <c r="C346" s="86"/>
      <c r="D346" s="87"/>
      <c r="E346" s="87"/>
      <c r="F346" s="88"/>
      <c r="G346" s="88"/>
      <c r="H346" s="89"/>
      <c r="I346" s="90"/>
      <c r="J346" s="130"/>
      <c r="K346" s="121"/>
      <c r="L346" s="121"/>
      <c r="M346" s="90"/>
      <c r="N346" s="92"/>
      <c r="O346" s="92"/>
      <c r="P346" s="130"/>
      <c r="Q346" s="121"/>
      <c r="R346" s="121"/>
      <c r="S346" s="90"/>
      <c r="T346" s="92"/>
      <c r="U346" s="92"/>
      <c r="V346" s="123"/>
      <c r="W346" s="123"/>
      <c r="X346" s="96"/>
      <c r="Y346" s="97"/>
      <c r="Z346" s="86"/>
      <c r="AA346" s="34"/>
      <c r="AB346" s="86"/>
      <c r="AC346" s="138"/>
      <c r="AD346" s="90"/>
      <c r="AE346" s="86"/>
      <c r="AF346" s="86"/>
      <c r="AG346" s="98"/>
      <c r="AH346" s="86"/>
      <c r="AI346" s="86"/>
      <c r="AJ346" s="86"/>
    </row>
    <row r="347" ht="10.5" customHeight="1">
      <c r="A347" s="86"/>
      <c r="B347" s="86"/>
      <c r="C347" s="86"/>
      <c r="D347" s="87"/>
      <c r="E347" s="87"/>
      <c r="F347" s="88"/>
      <c r="G347" s="88"/>
      <c r="H347" s="89"/>
      <c r="I347" s="90"/>
      <c r="J347" s="130"/>
      <c r="K347" s="121"/>
      <c r="L347" s="121"/>
      <c r="M347" s="90"/>
      <c r="N347" s="92"/>
      <c r="O347" s="92"/>
      <c r="P347" s="130"/>
      <c r="Q347" s="121"/>
      <c r="R347" s="121"/>
      <c r="S347" s="90"/>
      <c r="T347" s="92"/>
      <c r="U347" s="92"/>
      <c r="V347" s="123"/>
      <c r="W347" s="123"/>
      <c r="X347" s="96"/>
      <c r="Y347" s="97"/>
      <c r="Z347" s="86"/>
      <c r="AA347" s="34"/>
      <c r="AB347" s="86"/>
      <c r="AC347" s="138"/>
      <c r="AD347" s="90"/>
      <c r="AE347" s="86"/>
      <c r="AF347" s="86"/>
      <c r="AG347" s="98"/>
      <c r="AH347" s="86"/>
      <c r="AI347" s="86"/>
      <c r="AJ347" s="86"/>
    </row>
    <row r="348" ht="10.5" customHeight="1">
      <c r="A348" s="86"/>
      <c r="B348" s="86"/>
      <c r="C348" s="86"/>
      <c r="D348" s="87"/>
      <c r="E348" s="87"/>
      <c r="F348" s="88"/>
      <c r="G348" s="88"/>
      <c r="H348" s="89"/>
      <c r="I348" s="90"/>
      <c r="J348" s="130"/>
      <c r="K348" s="121"/>
      <c r="L348" s="121"/>
      <c r="M348" s="90"/>
      <c r="N348" s="92"/>
      <c r="O348" s="92"/>
      <c r="P348" s="130"/>
      <c r="Q348" s="121"/>
      <c r="R348" s="121"/>
      <c r="S348" s="90"/>
      <c r="T348" s="92"/>
      <c r="U348" s="92"/>
      <c r="V348" s="123"/>
      <c r="W348" s="123"/>
      <c r="X348" s="96"/>
      <c r="Y348" s="97"/>
      <c r="Z348" s="86"/>
      <c r="AA348" s="34"/>
      <c r="AB348" s="86"/>
      <c r="AC348" s="138"/>
      <c r="AD348" s="90"/>
      <c r="AE348" s="86"/>
      <c r="AF348" s="86"/>
      <c r="AG348" s="98"/>
      <c r="AH348" s="86"/>
      <c r="AI348" s="86"/>
      <c r="AJ348" s="86"/>
    </row>
    <row r="349" ht="10.5" customHeight="1">
      <c r="A349" s="86"/>
      <c r="B349" s="86"/>
      <c r="C349" s="86"/>
      <c r="D349" s="87"/>
      <c r="E349" s="87"/>
      <c r="F349" s="88"/>
      <c r="G349" s="88"/>
      <c r="H349" s="89"/>
      <c r="I349" s="90"/>
      <c r="J349" s="130"/>
      <c r="K349" s="121"/>
      <c r="L349" s="121"/>
      <c r="M349" s="90"/>
      <c r="N349" s="92"/>
      <c r="O349" s="92"/>
      <c r="P349" s="130"/>
      <c r="Q349" s="121"/>
      <c r="R349" s="121"/>
      <c r="S349" s="90"/>
      <c r="T349" s="92"/>
      <c r="U349" s="92"/>
      <c r="V349" s="123"/>
      <c r="W349" s="123"/>
      <c r="X349" s="96"/>
      <c r="Y349" s="97"/>
      <c r="Z349" s="86"/>
      <c r="AA349" s="34"/>
      <c r="AB349" s="86"/>
      <c r="AC349" s="138"/>
      <c r="AD349" s="90"/>
      <c r="AE349" s="86"/>
      <c r="AF349" s="86"/>
      <c r="AG349" s="98"/>
      <c r="AH349" s="86"/>
      <c r="AI349" s="86"/>
      <c r="AJ349" s="86"/>
    </row>
    <row r="350" ht="10.5" customHeight="1">
      <c r="A350" s="86"/>
      <c r="B350" s="86"/>
      <c r="C350" s="86"/>
      <c r="D350" s="87"/>
      <c r="E350" s="87"/>
      <c r="F350" s="88"/>
      <c r="G350" s="88"/>
      <c r="H350" s="89"/>
      <c r="I350" s="90"/>
      <c r="J350" s="130"/>
      <c r="K350" s="121"/>
      <c r="L350" s="121"/>
      <c r="M350" s="90"/>
      <c r="N350" s="92"/>
      <c r="O350" s="92"/>
      <c r="P350" s="130"/>
      <c r="Q350" s="121"/>
      <c r="R350" s="121"/>
      <c r="S350" s="90"/>
      <c r="T350" s="92"/>
      <c r="U350" s="92"/>
      <c r="V350" s="123"/>
      <c r="W350" s="123"/>
      <c r="X350" s="96"/>
      <c r="Y350" s="97"/>
      <c r="Z350" s="86"/>
      <c r="AA350" s="34"/>
      <c r="AB350" s="86"/>
      <c r="AC350" s="138"/>
      <c r="AD350" s="90"/>
      <c r="AE350" s="86"/>
      <c r="AF350" s="86"/>
      <c r="AG350" s="98"/>
      <c r="AH350" s="86"/>
      <c r="AI350" s="86"/>
      <c r="AJ350" s="86"/>
    </row>
    <row r="351" ht="10.5" customHeight="1">
      <c r="A351" s="86"/>
      <c r="B351" s="86"/>
      <c r="C351" s="86"/>
      <c r="D351" s="87"/>
      <c r="E351" s="87"/>
      <c r="F351" s="88"/>
      <c r="G351" s="88"/>
      <c r="H351" s="89"/>
      <c r="I351" s="90"/>
      <c r="J351" s="130"/>
      <c r="K351" s="121"/>
      <c r="L351" s="121"/>
      <c r="M351" s="90"/>
      <c r="N351" s="92"/>
      <c r="O351" s="92"/>
      <c r="P351" s="130"/>
      <c r="Q351" s="121"/>
      <c r="R351" s="121"/>
      <c r="S351" s="90"/>
      <c r="T351" s="92"/>
      <c r="U351" s="92"/>
      <c r="V351" s="123"/>
      <c r="W351" s="123"/>
      <c r="X351" s="96"/>
      <c r="Y351" s="97"/>
      <c r="Z351" s="86"/>
      <c r="AA351" s="34"/>
      <c r="AB351" s="86"/>
      <c r="AC351" s="138"/>
      <c r="AD351" s="90"/>
      <c r="AE351" s="86"/>
      <c r="AF351" s="86"/>
      <c r="AG351" s="98"/>
      <c r="AH351" s="86"/>
      <c r="AI351" s="86"/>
      <c r="AJ351" s="86"/>
    </row>
    <row r="352" ht="10.5" customHeight="1">
      <c r="A352" s="86"/>
      <c r="B352" s="86"/>
      <c r="C352" s="86"/>
      <c r="D352" s="87"/>
      <c r="E352" s="87"/>
      <c r="F352" s="88"/>
      <c r="G352" s="88"/>
      <c r="H352" s="89"/>
      <c r="I352" s="90"/>
      <c r="J352" s="130"/>
      <c r="K352" s="121"/>
      <c r="L352" s="121"/>
      <c r="M352" s="90"/>
      <c r="N352" s="92"/>
      <c r="O352" s="92"/>
      <c r="P352" s="130"/>
      <c r="Q352" s="121"/>
      <c r="R352" s="121"/>
      <c r="S352" s="90"/>
      <c r="T352" s="92"/>
      <c r="U352" s="92"/>
      <c r="V352" s="123"/>
      <c r="W352" s="123"/>
      <c r="X352" s="96"/>
      <c r="Y352" s="97"/>
      <c r="Z352" s="86"/>
      <c r="AA352" s="34"/>
      <c r="AB352" s="86"/>
      <c r="AC352" s="138"/>
      <c r="AD352" s="90"/>
      <c r="AE352" s="86"/>
      <c r="AF352" s="86"/>
      <c r="AG352" s="98"/>
      <c r="AH352" s="86"/>
      <c r="AI352" s="86"/>
      <c r="AJ352" s="86"/>
    </row>
    <row r="353" ht="10.5" customHeight="1">
      <c r="A353" s="86"/>
      <c r="B353" s="86"/>
      <c r="C353" s="86"/>
      <c r="D353" s="87"/>
      <c r="E353" s="87"/>
      <c r="F353" s="88"/>
      <c r="G353" s="88"/>
      <c r="H353" s="89"/>
      <c r="I353" s="90"/>
      <c r="J353" s="130"/>
      <c r="K353" s="121"/>
      <c r="L353" s="121"/>
      <c r="M353" s="90"/>
      <c r="N353" s="92"/>
      <c r="O353" s="92"/>
      <c r="P353" s="130"/>
      <c r="Q353" s="121"/>
      <c r="R353" s="121"/>
      <c r="S353" s="90"/>
      <c r="T353" s="92"/>
      <c r="U353" s="92"/>
      <c r="V353" s="123"/>
      <c r="W353" s="123"/>
      <c r="X353" s="96"/>
      <c r="Y353" s="97"/>
      <c r="Z353" s="86"/>
      <c r="AA353" s="34"/>
      <c r="AB353" s="86"/>
      <c r="AC353" s="138"/>
      <c r="AD353" s="90"/>
      <c r="AE353" s="86"/>
      <c r="AF353" s="86"/>
      <c r="AG353" s="98"/>
      <c r="AH353" s="86"/>
      <c r="AI353" s="86"/>
      <c r="AJ353" s="86"/>
    </row>
    <row r="354" ht="10.5" customHeight="1">
      <c r="A354" s="86"/>
      <c r="B354" s="86"/>
      <c r="C354" s="86"/>
      <c r="D354" s="87"/>
      <c r="E354" s="87"/>
      <c r="F354" s="88"/>
      <c r="G354" s="88"/>
      <c r="H354" s="89"/>
      <c r="I354" s="90"/>
      <c r="J354" s="130"/>
      <c r="K354" s="121"/>
      <c r="L354" s="121"/>
      <c r="M354" s="90"/>
      <c r="N354" s="92"/>
      <c r="O354" s="92"/>
      <c r="P354" s="130"/>
      <c r="Q354" s="121"/>
      <c r="R354" s="121"/>
      <c r="S354" s="90"/>
      <c r="T354" s="92"/>
      <c r="U354" s="92"/>
      <c r="V354" s="123"/>
      <c r="W354" s="123"/>
      <c r="X354" s="96"/>
      <c r="Y354" s="97"/>
      <c r="Z354" s="86"/>
      <c r="AA354" s="34"/>
      <c r="AB354" s="86"/>
      <c r="AC354" s="138"/>
      <c r="AD354" s="90"/>
      <c r="AE354" s="86"/>
      <c r="AF354" s="86"/>
      <c r="AG354" s="98"/>
      <c r="AH354" s="86"/>
      <c r="AI354" s="86"/>
      <c r="AJ354" s="86"/>
    </row>
    <row r="355" ht="10.5" customHeight="1">
      <c r="A355" s="86"/>
      <c r="B355" s="86"/>
      <c r="C355" s="86"/>
      <c r="D355" s="87"/>
      <c r="E355" s="87"/>
      <c r="F355" s="88"/>
      <c r="G355" s="88"/>
      <c r="H355" s="89"/>
      <c r="I355" s="90"/>
      <c r="J355" s="130"/>
      <c r="K355" s="121"/>
      <c r="L355" s="121"/>
      <c r="M355" s="90"/>
      <c r="N355" s="92"/>
      <c r="O355" s="92"/>
      <c r="P355" s="130"/>
      <c r="Q355" s="121"/>
      <c r="R355" s="121"/>
      <c r="S355" s="90"/>
      <c r="T355" s="92"/>
      <c r="U355" s="92"/>
      <c r="V355" s="123"/>
      <c r="W355" s="123"/>
      <c r="X355" s="96"/>
      <c r="Y355" s="97"/>
      <c r="Z355" s="86"/>
      <c r="AA355" s="34"/>
      <c r="AB355" s="86"/>
      <c r="AC355" s="138"/>
      <c r="AD355" s="90"/>
      <c r="AE355" s="86"/>
      <c r="AF355" s="86"/>
      <c r="AG355" s="98"/>
      <c r="AH355" s="86"/>
      <c r="AI355" s="86"/>
      <c r="AJ355" s="86"/>
    </row>
    <row r="356" ht="10.5" customHeight="1">
      <c r="A356" s="86"/>
      <c r="B356" s="86"/>
      <c r="C356" s="86"/>
      <c r="D356" s="87"/>
      <c r="E356" s="87"/>
      <c r="F356" s="88"/>
      <c r="G356" s="88"/>
      <c r="H356" s="89"/>
      <c r="I356" s="90"/>
      <c r="J356" s="130"/>
      <c r="K356" s="121"/>
      <c r="L356" s="121"/>
      <c r="M356" s="90"/>
      <c r="N356" s="92"/>
      <c r="O356" s="92"/>
      <c r="P356" s="130"/>
      <c r="Q356" s="121"/>
      <c r="R356" s="121"/>
      <c r="S356" s="90"/>
      <c r="T356" s="92"/>
      <c r="U356" s="92"/>
      <c r="V356" s="123"/>
      <c r="W356" s="123"/>
      <c r="X356" s="96"/>
      <c r="Y356" s="97"/>
      <c r="Z356" s="86"/>
      <c r="AA356" s="34"/>
      <c r="AB356" s="86"/>
      <c r="AC356" s="138"/>
      <c r="AD356" s="90"/>
      <c r="AE356" s="86"/>
      <c r="AF356" s="86"/>
      <c r="AG356" s="98"/>
      <c r="AH356" s="86"/>
      <c r="AI356" s="86"/>
      <c r="AJ356" s="86"/>
    </row>
    <row r="357" ht="10.5" customHeight="1">
      <c r="A357" s="86"/>
      <c r="B357" s="86"/>
      <c r="C357" s="86"/>
      <c r="D357" s="87"/>
      <c r="E357" s="87"/>
      <c r="F357" s="88"/>
      <c r="G357" s="88"/>
      <c r="H357" s="89"/>
      <c r="I357" s="90"/>
      <c r="J357" s="130"/>
      <c r="K357" s="121"/>
      <c r="L357" s="121"/>
      <c r="M357" s="90"/>
      <c r="N357" s="92"/>
      <c r="O357" s="92"/>
      <c r="P357" s="130"/>
      <c r="Q357" s="121"/>
      <c r="R357" s="121"/>
      <c r="S357" s="90"/>
      <c r="T357" s="92"/>
      <c r="U357" s="92"/>
      <c r="V357" s="123"/>
      <c r="W357" s="123"/>
      <c r="X357" s="96"/>
      <c r="Y357" s="97"/>
      <c r="Z357" s="86"/>
      <c r="AA357" s="34"/>
      <c r="AB357" s="86"/>
      <c r="AC357" s="138"/>
      <c r="AD357" s="90"/>
      <c r="AE357" s="86"/>
      <c r="AF357" s="86"/>
      <c r="AG357" s="98"/>
      <c r="AH357" s="86"/>
      <c r="AI357" s="86"/>
      <c r="AJ357" s="86"/>
    </row>
    <row r="358" ht="10.5" customHeight="1">
      <c r="A358" s="86"/>
      <c r="B358" s="86"/>
      <c r="C358" s="86"/>
      <c r="D358" s="87"/>
      <c r="E358" s="87"/>
      <c r="F358" s="88"/>
      <c r="G358" s="88"/>
      <c r="H358" s="89"/>
      <c r="I358" s="90"/>
      <c r="J358" s="130"/>
      <c r="K358" s="121"/>
      <c r="L358" s="121"/>
      <c r="M358" s="90"/>
      <c r="N358" s="92"/>
      <c r="O358" s="92"/>
      <c r="P358" s="130"/>
      <c r="Q358" s="121"/>
      <c r="R358" s="121"/>
      <c r="S358" s="90"/>
      <c r="T358" s="92"/>
      <c r="U358" s="92"/>
      <c r="V358" s="123"/>
      <c r="W358" s="123"/>
      <c r="X358" s="96"/>
      <c r="Y358" s="97"/>
      <c r="Z358" s="86"/>
      <c r="AA358" s="34"/>
      <c r="AB358" s="86"/>
      <c r="AC358" s="138"/>
      <c r="AD358" s="90"/>
      <c r="AE358" s="86"/>
      <c r="AF358" s="86"/>
      <c r="AG358" s="98"/>
      <c r="AH358" s="86"/>
      <c r="AI358" s="86"/>
      <c r="AJ358" s="86"/>
    </row>
    <row r="359" ht="10.5" customHeight="1">
      <c r="A359" s="86"/>
      <c r="B359" s="86"/>
      <c r="C359" s="86"/>
      <c r="D359" s="87"/>
      <c r="E359" s="87"/>
      <c r="F359" s="88"/>
      <c r="G359" s="88"/>
      <c r="H359" s="89"/>
      <c r="I359" s="90"/>
      <c r="J359" s="130"/>
      <c r="K359" s="121"/>
      <c r="L359" s="121"/>
      <c r="M359" s="90"/>
      <c r="N359" s="92"/>
      <c r="O359" s="92"/>
      <c r="P359" s="130"/>
      <c r="Q359" s="121"/>
      <c r="R359" s="121"/>
      <c r="S359" s="90"/>
      <c r="T359" s="92"/>
      <c r="U359" s="92"/>
      <c r="V359" s="123"/>
      <c r="W359" s="123"/>
      <c r="X359" s="96"/>
      <c r="Y359" s="97"/>
      <c r="Z359" s="86"/>
      <c r="AA359" s="34"/>
      <c r="AB359" s="86"/>
      <c r="AC359" s="138"/>
      <c r="AD359" s="90"/>
      <c r="AE359" s="86"/>
      <c r="AF359" s="86"/>
      <c r="AG359" s="98"/>
      <c r="AH359" s="86"/>
      <c r="AI359" s="86"/>
      <c r="AJ359" s="86"/>
    </row>
    <row r="360" ht="10.5" customHeight="1">
      <c r="A360" s="86"/>
      <c r="B360" s="86"/>
      <c r="C360" s="86"/>
      <c r="D360" s="87"/>
      <c r="E360" s="87"/>
      <c r="F360" s="88"/>
      <c r="G360" s="88"/>
      <c r="H360" s="89"/>
      <c r="I360" s="90"/>
      <c r="J360" s="130"/>
      <c r="K360" s="121"/>
      <c r="L360" s="121"/>
      <c r="M360" s="90"/>
      <c r="N360" s="92"/>
      <c r="O360" s="92"/>
      <c r="P360" s="130"/>
      <c r="Q360" s="121"/>
      <c r="R360" s="121"/>
      <c r="S360" s="90"/>
      <c r="T360" s="92"/>
      <c r="U360" s="92"/>
      <c r="V360" s="123"/>
      <c r="W360" s="123"/>
      <c r="X360" s="96"/>
      <c r="Y360" s="97"/>
      <c r="Z360" s="86"/>
      <c r="AA360" s="34"/>
      <c r="AB360" s="86"/>
      <c r="AC360" s="138"/>
      <c r="AD360" s="90"/>
      <c r="AE360" s="86"/>
      <c r="AF360" s="86"/>
      <c r="AG360" s="98"/>
      <c r="AH360" s="86"/>
      <c r="AI360" s="86"/>
      <c r="AJ360" s="86"/>
    </row>
    <row r="361" ht="10.5" customHeight="1">
      <c r="A361" s="86"/>
      <c r="B361" s="86"/>
      <c r="C361" s="86"/>
      <c r="D361" s="87"/>
      <c r="E361" s="87"/>
      <c r="F361" s="88"/>
      <c r="G361" s="88"/>
      <c r="H361" s="89"/>
      <c r="I361" s="90"/>
      <c r="J361" s="130"/>
      <c r="K361" s="121"/>
      <c r="L361" s="121"/>
      <c r="M361" s="90"/>
      <c r="N361" s="92"/>
      <c r="O361" s="92"/>
      <c r="P361" s="130"/>
      <c r="Q361" s="121"/>
      <c r="R361" s="121"/>
      <c r="S361" s="90"/>
      <c r="T361" s="92"/>
      <c r="U361" s="92"/>
      <c r="V361" s="123"/>
      <c r="W361" s="123"/>
      <c r="X361" s="96"/>
      <c r="Y361" s="97"/>
      <c r="Z361" s="86"/>
      <c r="AA361" s="34"/>
      <c r="AB361" s="86"/>
      <c r="AC361" s="138"/>
      <c r="AD361" s="90"/>
      <c r="AE361" s="86"/>
      <c r="AF361" s="86"/>
      <c r="AG361" s="98"/>
      <c r="AH361" s="86"/>
      <c r="AI361" s="86"/>
      <c r="AJ361" s="86"/>
    </row>
    <row r="362" ht="10.5" customHeight="1">
      <c r="A362" s="86"/>
      <c r="B362" s="86"/>
      <c r="C362" s="86"/>
      <c r="D362" s="87"/>
      <c r="E362" s="87"/>
      <c r="F362" s="88"/>
      <c r="G362" s="88"/>
      <c r="H362" s="89"/>
      <c r="I362" s="90"/>
      <c r="J362" s="130"/>
      <c r="K362" s="121"/>
      <c r="L362" s="121"/>
      <c r="M362" s="90"/>
      <c r="N362" s="92"/>
      <c r="O362" s="92"/>
      <c r="P362" s="130"/>
      <c r="Q362" s="121"/>
      <c r="R362" s="121"/>
      <c r="S362" s="90"/>
      <c r="T362" s="92"/>
      <c r="U362" s="92"/>
      <c r="V362" s="123"/>
      <c r="W362" s="123"/>
      <c r="X362" s="96"/>
      <c r="Y362" s="97"/>
      <c r="Z362" s="86"/>
      <c r="AA362" s="34"/>
      <c r="AB362" s="86"/>
      <c r="AC362" s="138"/>
      <c r="AD362" s="90"/>
      <c r="AE362" s="86"/>
      <c r="AF362" s="86"/>
      <c r="AG362" s="98"/>
      <c r="AH362" s="86"/>
      <c r="AI362" s="86"/>
      <c r="AJ362" s="86"/>
    </row>
    <row r="363" ht="10.5" customHeight="1">
      <c r="A363" s="86"/>
      <c r="B363" s="86"/>
      <c r="C363" s="86"/>
      <c r="D363" s="87"/>
      <c r="E363" s="87"/>
      <c r="F363" s="88"/>
      <c r="G363" s="88"/>
      <c r="H363" s="89"/>
      <c r="I363" s="90"/>
      <c r="J363" s="130"/>
      <c r="K363" s="121"/>
      <c r="L363" s="121"/>
      <c r="M363" s="90"/>
      <c r="N363" s="92"/>
      <c r="O363" s="92"/>
      <c r="P363" s="130"/>
      <c r="Q363" s="121"/>
      <c r="R363" s="121"/>
      <c r="S363" s="90"/>
      <c r="T363" s="92"/>
      <c r="U363" s="92"/>
      <c r="V363" s="123"/>
      <c r="W363" s="123"/>
      <c r="X363" s="96"/>
      <c r="Y363" s="97"/>
      <c r="Z363" s="86"/>
      <c r="AA363" s="34"/>
      <c r="AB363" s="86"/>
      <c r="AC363" s="138"/>
      <c r="AD363" s="90"/>
      <c r="AE363" s="86"/>
      <c r="AF363" s="86"/>
      <c r="AG363" s="98"/>
      <c r="AH363" s="86"/>
      <c r="AI363" s="86"/>
      <c r="AJ363" s="86"/>
    </row>
    <row r="364" ht="10.5" customHeight="1">
      <c r="A364" s="86"/>
      <c r="B364" s="86"/>
      <c r="C364" s="86"/>
      <c r="D364" s="87"/>
      <c r="E364" s="87"/>
      <c r="F364" s="88"/>
      <c r="G364" s="88"/>
      <c r="H364" s="89"/>
      <c r="I364" s="90"/>
      <c r="J364" s="130"/>
      <c r="K364" s="121"/>
      <c r="L364" s="121"/>
      <c r="M364" s="90"/>
      <c r="N364" s="92"/>
      <c r="O364" s="92"/>
      <c r="P364" s="130"/>
      <c r="Q364" s="121"/>
      <c r="R364" s="121"/>
      <c r="S364" s="90"/>
      <c r="T364" s="92"/>
      <c r="U364" s="92"/>
      <c r="V364" s="123"/>
      <c r="W364" s="123"/>
      <c r="X364" s="96"/>
      <c r="Y364" s="97"/>
      <c r="Z364" s="86"/>
      <c r="AA364" s="34"/>
      <c r="AB364" s="86"/>
      <c r="AC364" s="138"/>
      <c r="AD364" s="90"/>
      <c r="AE364" s="86"/>
      <c r="AF364" s="86"/>
      <c r="AG364" s="98"/>
      <c r="AH364" s="86"/>
      <c r="AI364" s="86"/>
      <c r="AJ364" s="86"/>
    </row>
    <row r="365" ht="10.5" customHeight="1">
      <c r="A365" s="86"/>
      <c r="B365" s="86"/>
      <c r="C365" s="86"/>
      <c r="D365" s="87"/>
      <c r="E365" s="87"/>
      <c r="F365" s="88"/>
      <c r="G365" s="88"/>
      <c r="H365" s="89"/>
      <c r="I365" s="90"/>
      <c r="J365" s="130"/>
      <c r="K365" s="121"/>
      <c r="L365" s="121"/>
      <c r="M365" s="90"/>
      <c r="N365" s="92"/>
      <c r="O365" s="92"/>
      <c r="P365" s="130"/>
      <c r="Q365" s="121"/>
      <c r="R365" s="121"/>
      <c r="S365" s="90"/>
      <c r="T365" s="92"/>
      <c r="U365" s="92"/>
      <c r="V365" s="123"/>
      <c r="W365" s="123"/>
      <c r="X365" s="96"/>
      <c r="Y365" s="97"/>
      <c r="Z365" s="86"/>
      <c r="AA365" s="34"/>
      <c r="AB365" s="86"/>
      <c r="AC365" s="138"/>
      <c r="AD365" s="90"/>
      <c r="AE365" s="86"/>
      <c r="AF365" s="86"/>
      <c r="AG365" s="98"/>
      <c r="AH365" s="86"/>
      <c r="AI365" s="86"/>
      <c r="AJ365" s="86"/>
    </row>
    <row r="366" ht="10.5" customHeight="1">
      <c r="A366" s="86"/>
      <c r="B366" s="86"/>
      <c r="C366" s="86"/>
      <c r="D366" s="87"/>
      <c r="E366" s="87"/>
      <c r="F366" s="88"/>
      <c r="G366" s="88"/>
      <c r="H366" s="89"/>
      <c r="I366" s="90"/>
      <c r="J366" s="130"/>
      <c r="K366" s="121"/>
      <c r="L366" s="121"/>
      <c r="M366" s="90"/>
      <c r="N366" s="92"/>
      <c r="O366" s="92"/>
      <c r="P366" s="130"/>
      <c r="Q366" s="121"/>
      <c r="R366" s="121"/>
      <c r="S366" s="90"/>
      <c r="T366" s="92"/>
      <c r="U366" s="92"/>
      <c r="V366" s="123"/>
      <c r="W366" s="123"/>
      <c r="X366" s="96"/>
      <c r="Y366" s="97"/>
      <c r="Z366" s="86"/>
      <c r="AA366" s="34"/>
      <c r="AB366" s="86"/>
      <c r="AC366" s="138"/>
      <c r="AD366" s="90"/>
      <c r="AE366" s="86"/>
      <c r="AF366" s="86"/>
      <c r="AG366" s="98"/>
      <c r="AH366" s="86"/>
      <c r="AI366" s="86"/>
      <c r="AJ366" s="86"/>
    </row>
    <row r="367" ht="10.5" customHeight="1">
      <c r="A367" s="86"/>
      <c r="B367" s="86"/>
      <c r="C367" s="86"/>
      <c r="D367" s="87"/>
      <c r="E367" s="87"/>
      <c r="F367" s="88"/>
      <c r="G367" s="88"/>
      <c r="H367" s="89"/>
      <c r="I367" s="90"/>
      <c r="J367" s="130"/>
      <c r="K367" s="121"/>
      <c r="L367" s="121"/>
      <c r="M367" s="90"/>
      <c r="N367" s="92"/>
      <c r="O367" s="92"/>
      <c r="P367" s="130"/>
      <c r="Q367" s="121"/>
      <c r="R367" s="121"/>
      <c r="S367" s="90"/>
      <c r="T367" s="92"/>
      <c r="U367" s="92"/>
      <c r="V367" s="123"/>
      <c r="W367" s="123"/>
      <c r="X367" s="96"/>
      <c r="Y367" s="97"/>
      <c r="Z367" s="86"/>
      <c r="AA367" s="34"/>
      <c r="AB367" s="86"/>
      <c r="AC367" s="138"/>
      <c r="AD367" s="90"/>
      <c r="AE367" s="86"/>
      <c r="AF367" s="86"/>
      <c r="AG367" s="98"/>
      <c r="AH367" s="86"/>
      <c r="AI367" s="86"/>
      <c r="AJ367" s="86"/>
    </row>
    <row r="368" ht="10.5" customHeight="1">
      <c r="A368" s="86"/>
      <c r="B368" s="86"/>
      <c r="C368" s="86"/>
      <c r="D368" s="87"/>
      <c r="E368" s="87"/>
      <c r="F368" s="88"/>
      <c r="G368" s="88"/>
      <c r="H368" s="89"/>
      <c r="I368" s="90"/>
      <c r="J368" s="130"/>
      <c r="K368" s="121"/>
      <c r="L368" s="121"/>
      <c r="M368" s="90"/>
      <c r="N368" s="92"/>
      <c r="O368" s="92"/>
      <c r="P368" s="130"/>
      <c r="Q368" s="121"/>
      <c r="R368" s="121"/>
      <c r="S368" s="90"/>
      <c r="T368" s="92"/>
      <c r="U368" s="92"/>
      <c r="V368" s="123"/>
      <c r="W368" s="123"/>
      <c r="X368" s="96"/>
      <c r="Y368" s="97"/>
      <c r="Z368" s="86"/>
      <c r="AA368" s="34"/>
      <c r="AB368" s="86"/>
      <c r="AC368" s="138"/>
      <c r="AD368" s="90"/>
      <c r="AE368" s="86"/>
      <c r="AF368" s="86"/>
      <c r="AG368" s="98"/>
      <c r="AH368" s="86"/>
      <c r="AI368" s="86"/>
      <c r="AJ368" s="86"/>
    </row>
    <row r="369" ht="10.5" customHeight="1">
      <c r="A369" s="86"/>
      <c r="B369" s="86"/>
      <c r="C369" s="86"/>
      <c r="D369" s="87"/>
      <c r="E369" s="87"/>
      <c r="F369" s="88"/>
      <c r="G369" s="88"/>
      <c r="H369" s="89"/>
      <c r="I369" s="90"/>
      <c r="J369" s="130"/>
      <c r="K369" s="121"/>
      <c r="L369" s="121"/>
      <c r="M369" s="90"/>
      <c r="N369" s="92"/>
      <c r="O369" s="92"/>
      <c r="P369" s="130"/>
      <c r="Q369" s="121"/>
      <c r="R369" s="121"/>
      <c r="S369" s="90"/>
      <c r="T369" s="92"/>
      <c r="U369" s="92"/>
      <c r="V369" s="123"/>
      <c r="W369" s="123"/>
      <c r="X369" s="96"/>
      <c r="Y369" s="97"/>
      <c r="Z369" s="86"/>
      <c r="AA369" s="34"/>
      <c r="AB369" s="86"/>
      <c r="AC369" s="138"/>
      <c r="AD369" s="90"/>
      <c r="AE369" s="86"/>
      <c r="AF369" s="86"/>
      <c r="AG369" s="98"/>
      <c r="AH369" s="86"/>
      <c r="AI369" s="86"/>
      <c r="AJ369" s="86"/>
    </row>
    <row r="370" ht="10.5" customHeight="1">
      <c r="A370" s="86"/>
      <c r="B370" s="86"/>
      <c r="C370" s="86"/>
      <c r="D370" s="87"/>
      <c r="E370" s="87"/>
      <c r="F370" s="88"/>
      <c r="G370" s="88"/>
      <c r="H370" s="89"/>
      <c r="I370" s="90"/>
      <c r="J370" s="130"/>
      <c r="K370" s="121"/>
      <c r="L370" s="121"/>
      <c r="M370" s="90"/>
      <c r="N370" s="92"/>
      <c r="O370" s="92"/>
      <c r="P370" s="130"/>
      <c r="Q370" s="121"/>
      <c r="R370" s="121"/>
      <c r="S370" s="90"/>
      <c r="T370" s="92"/>
      <c r="U370" s="92"/>
      <c r="V370" s="123"/>
      <c r="W370" s="123"/>
      <c r="X370" s="96"/>
      <c r="Y370" s="97"/>
      <c r="Z370" s="86"/>
      <c r="AA370" s="34"/>
      <c r="AB370" s="86"/>
      <c r="AC370" s="138"/>
      <c r="AD370" s="90"/>
      <c r="AE370" s="86"/>
      <c r="AF370" s="86"/>
      <c r="AG370" s="98"/>
      <c r="AH370" s="86"/>
      <c r="AI370" s="86"/>
      <c r="AJ370" s="86"/>
    </row>
    <row r="371" ht="10.5" customHeight="1">
      <c r="A371" s="86"/>
      <c r="B371" s="86"/>
      <c r="C371" s="86"/>
      <c r="D371" s="87"/>
      <c r="E371" s="87"/>
      <c r="F371" s="88"/>
      <c r="G371" s="88"/>
      <c r="H371" s="89"/>
      <c r="I371" s="90"/>
      <c r="J371" s="130"/>
      <c r="K371" s="121"/>
      <c r="L371" s="121"/>
      <c r="M371" s="90"/>
      <c r="N371" s="92"/>
      <c r="O371" s="92"/>
      <c r="P371" s="130"/>
      <c r="Q371" s="121"/>
      <c r="R371" s="121"/>
      <c r="S371" s="90"/>
      <c r="T371" s="92"/>
      <c r="U371" s="92"/>
      <c r="V371" s="123"/>
      <c r="W371" s="123"/>
      <c r="X371" s="96"/>
      <c r="Y371" s="97"/>
      <c r="Z371" s="86"/>
      <c r="AA371" s="34"/>
      <c r="AB371" s="86"/>
      <c r="AC371" s="138"/>
      <c r="AD371" s="90"/>
      <c r="AE371" s="86"/>
      <c r="AF371" s="86"/>
      <c r="AG371" s="98"/>
      <c r="AH371" s="86"/>
      <c r="AI371" s="86"/>
      <c r="AJ371" s="86"/>
    </row>
    <row r="372" ht="10.5" customHeight="1">
      <c r="A372" s="86"/>
      <c r="B372" s="86"/>
      <c r="C372" s="86"/>
      <c r="D372" s="87"/>
      <c r="E372" s="87"/>
      <c r="F372" s="88"/>
      <c r="G372" s="88"/>
      <c r="H372" s="89"/>
      <c r="I372" s="90"/>
      <c r="J372" s="130"/>
      <c r="K372" s="121"/>
      <c r="L372" s="121"/>
      <c r="M372" s="90"/>
      <c r="N372" s="92"/>
      <c r="O372" s="92"/>
      <c r="P372" s="130"/>
      <c r="Q372" s="121"/>
      <c r="R372" s="121"/>
      <c r="S372" s="90"/>
      <c r="T372" s="92"/>
      <c r="U372" s="92"/>
      <c r="V372" s="123"/>
      <c r="W372" s="123"/>
      <c r="X372" s="96"/>
      <c r="Y372" s="97"/>
      <c r="Z372" s="86"/>
      <c r="AA372" s="34"/>
      <c r="AB372" s="86"/>
      <c r="AC372" s="138"/>
      <c r="AD372" s="90"/>
      <c r="AE372" s="86"/>
      <c r="AF372" s="86"/>
      <c r="AG372" s="98"/>
      <c r="AH372" s="86"/>
      <c r="AI372" s="86"/>
      <c r="AJ372" s="86"/>
    </row>
    <row r="373" ht="10.5" customHeight="1">
      <c r="A373" s="86"/>
      <c r="B373" s="86"/>
      <c r="C373" s="86"/>
      <c r="D373" s="87"/>
      <c r="E373" s="87"/>
      <c r="F373" s="88"/>
      <c r="G373" s="88"/>
      <c r="H373" s="89"/>
      <c r="I373" s="90"/>
      <c r="J373" s="130"/>
      <c r="K373" s="121"/>
      <c r="L373" s="121"/>
      <c r="M373" s="90"/>
      <c r="N373" s="92"/>
      <c r="O373" s="92"/>
      <c r="P373" s="130"/>
      <c r="Q373" s="121"/>
      <c r="R373" s="121"/>
      <c r="S373" s="90"/>
      <c r="T373" s="92"/>
      <c r="U373" s="92"/>
      <c r="V373" s="123"/>
      <c r="W373" s="123"/>
      <c r="X373" s="96"/>
      <c r="Y373" s="97"/>
      <c r="Z373" s="86"/>
      <c r="AA373" s="34"/>
      <c r="AB373" s="86"/>
      <c r="AC373" s="138"/>
      <c r="AD373" s="90"/>
      <c r="AE373" s="86"/>
      <c r="AF373" s="86"/>
      <c r="AG373" s="98"/>
      <c r="AH373" s="86"/>
      <c r="AI373" s="86"/>
      <c r="AJ373" s="86"/>
    </row>
    <row r="374" ht="10.5" customHeight="1">
      <c r="A374" s="86"/>
      <c r="B374" s="86"/>
      <c r="C374" s="86"/>
      <c r="D374" s="87"/>
      <c r="E374" s="87"/>
      <c r="F374" s="88"/>
      <c r="G374" s="88"/>
      <c r="H374" s="89"/>
      <c r="I374" s="90"/>
      <c r="J374" s="130"/>
      <c r="K374" s="121"/>
      <c r="L374" s="121"/>
      <c r="M374" s="90"/>
      <c r="N374" s="92"/>
      <c r="O374" s="92"/>
      <c r="P374" s="130"/>
      <c r="Q374" s="121"/>
      <c r="R374" s="121"/>
      <c r="S374" s="90"/>
      <c r="T374" s="92"/>
      <c r="U374" s="92"/>
      <c r="V374" s="123"/>
      <c r="W374" s="123"/>
      <c r="X374" s="96"/>
      <c r="Y374" s="97"/>
      <c r="Z374" s="86"/>
      <c r="AA374" s="34"/>
      <c r="AB374" s="86"/>
      <c r="AC374" s="138"/>
      <c r="AD374" s="90"/>
      <c r="AE374" s="86"/>
      <c r="AF374" s="86"/>
      <c r="AG374" s="98"/>
      <c r="AH374" s="86"/>
      <c r="AI374" s="86"/>
      <c r="AJ374" s="86"/>
    </row>
    <row r="375" ht="10.5" customHeight="1">
      <c r="A375" s="86"/>
      <c r="B375" s="86"/>
      <c r="C375" s="86"/>
      <c r="D375" s="87"/>
      <c r="E375" s="87"/>
      <c r="F375" s="88"/>
      <c r="G375" s="88"/>
      <c r="H375" s="89"/>
      <c r="I375" s="90"/>
      <c r="J375" s="130"/>
      <c r="K375" s="121"/>
      <c r="L375" s="121"/>
      <c r="M375" s="90"/>
      <c r="N375" s="92"/>
      <c r="O375" s="92"/>
      <c r="P375" s="130"/>
      <c r="Q375" s="121"/>
      <c r="R375" s="121"/>
      <c r="S375" s="90"/>
      <c r="T375" s="92"/>
      <c r="U375" s="92"/>
      <c r="V375" s="123"/>
      <c r="W375" s="123"/>
      <c r="X375" s="96"/>
      <c r="Y375" s="97"/>
      <c r="Z375" s="86"/>
      <c r="AA375" s="34"/>
      <c r="AB375" s="86"/>
      <c r="AC375" s="138"/>
      <c r="AD375" s="90"/>
      <c r="AE375" s="86"/>
      <c r="AF375" s="86"/>
      <c r="AG375" s="98"/>
      <c r="AH375" s="86"/>
      <c r="AI375" s="86"/>
      <c r="AJ375" s="86"/>
    </row>
    <row r="376" ht="10.5" customHeight="1">
      <c r="A376" s="86"/>
      <c r="B376" s="86"/>
      <c r="C376" s="86"/>
      <c r="D376" s="87"/>
      <c r="E376" s="87"/>
      <c r="F376" s="88"/>
      <c r="G376" s="88"/>
      <c r="H376" s="89"/>
      <c r="I376" s="90"/>
      <c r="J376" s="130"/>
      <c r="K376" s="121"/>
      <c r="L376" s="121"/>
      <c r="M376" s="90"/>
      <c r="N376" s="92"/>
      <c r="O376" s="92"/>
      <c r="P376" s="130"/>
      <c r="Q376" s="121"/>
      <c r="R376" s="121"/>
      <c r="S376" s="90"/>
      <c r="T376" s="92"/>
      <c r="U376" s="92"/>
      <c r="V376" s="123"/>
      <c r="W376" s="123"/>
      <c r="X376" s="96"/>
      <c r="Y376" s="97"/>
      <c r="Z376" s="86"/>
      <c r="AA376" s="34"/>
      <c r="AB376" s="86"/>
      <c r="AC376" s="138"/>
      <c r="AD376" s="90"/>
      <c r="AE376" s="86"/>
      <c r="AF376" s="86"/>
      <c r="AG376" s="98"/>
      <c r="AH376" s="86"/>
      <c r="AI376" s="86"/>
      <c r="AJ376" s="86"/>
    </row>
    <row r="377" ht="10.5" customHeight="1">
      <c r="A377" s="86"/>
      <c r="B377" s="86"/>
      <c r="C377" s="86"/>
      <c r="D377" s="87"/>
      <c r="E377" s="87"/>
      <c r="F377" s="88"/>
      <c r="G377" s="88"/>
      <c r="H377" s="89"/>
      <c r="I377" s="90"/>
      <c r="J377" s="130"/>
      <c r="K377" s="121"/>
      <c r="L377" s="121"/>
      <c r="M377" s="90"/>
      <c r="N377" s="92"/>
      <c r="O377" s="92"/>
      <c r="P377" s="130"/>
      <c r="Q377" s="121"/>
      <c r="R377" s="121"/>
      <c r="S377" s="90"/>
      <c r="T377" s="92"/>
      <c r="U377" s="92"/>
      <c r="V377" s="123"/>
      <c r="W377" s="123"/>
      <c r="X377" s="96"/>
      <c r="Y377" s="97"/>
      <c r="Z377" s="86"/>
      <c r="AA377" s="34"/>
      <c r="AB377" s="86"/>
      <c r="AC377" s="138"/>
      <c r="AD377" s="90"/>
      <c r="AE377" s="86"/>
      <c r="AF377" s="86"/>
      <c r="AG377" s="98"/>
      <c r="AH377" s="86"/>
      <c r="AI377" s="86"/>
      <c r="AJ377" s="86"/>
    </row>
    <row r="378" ht="10.5" customHeight="1">
      <c r="A378" s="86"/>
      <c r="B378" s="86"/>
      <c r="C378" s="86"/>
      <c r="D378" s="87"/>
      <c r="E378" s="87"/>
      <c r="F378" s="88"/>
      <c r="G378" s="88"/>
      <c r="H378" s="89"/>
      <c r="I378" s="90"/>
      <c r="J378" s="130"/>
      <c r="K378" s="121"/>
      <c r="L378" s="121"/>
      <c r="M378" s="90"/>
      <c r="N378" s="92"/>
      <c r="O378" s="92"/>
      <c r="P378" s="130"/>
      <c r="Q378" s="121"/>
      <c r="R378" s="121"/>
      <c r="S378" s="90"/>
      <c r="T378" s="92"/>
      <c r="U378" s="92"/>
      <c r="V378" s="123"/>
      <c r="W378" s="123"/>
      <c r="X378" s="96"/>
      <c r="Y378" s="97"/>
      <c r="Z378" s="86"/>
      <c r="AA378" s="34"/>
      <c r="AB378" s="86"/>
      <c r="AC378" s="138"/>
      <c r="AD378" s="90"/>
      <c r="AE378" s="86"/>
      <c r="AF378" s="86"/>
      <c r="AG378" s="98"/>
      <c r="AH378" s="86"/>
      <c r="AI378" s="86"/>
      <c r="AJ378" s="86"/>
    </row>
    <row r="379" ht="10.5" customHeight="1">
      <c r="A379" s="86"/>
      <c r="B379" s="86"/>
      <c r="C379" s="86"/>
      <c r="D379" s="87"/>
      <c r="E379" s="87"/>
      <c r="F379" s="88"/>
      <c r="G379" s="88"/>
      <c r="H379" s="89"/>
      <c r="I379" s="90"/>
      <c r="J379" s="130"/>
      <c r="K379" s="121"/>
      <c r="L379" s="121"/>
      <c r="M379" s="90"/>
      <c r="N379" s="92"/>
      <c r="O379" s="92"/>
      <c r="P379" s="130"/>
      <c r="Q379" s="121"/>
      <c r="R379" s="121"/>
      <c r="S379" s="90"/>
      <c r="T379" s="92"/>
      <c r="U379" s="92"/>
      <c r="V379" s="123"/>
      <c r="W379" s="123"/>
      <c r="X379" s="96"/>
      <c r="Y379" s="97"/>
      <c r="Z379" s="86"/>
      <c r="AA379" s="34"/>
      <c r="AB379" s="86"/>
      <c r="AC379" s="138"/>
      <c r="AD379" s="90"/>
      <c r="AE379" s="86"/>
      <c r="AF379" s="86"/>
      <c r="AG379" s="98"/>
      <c r="AH379" s="86"/>
      <c r="AI379" s="86"/>
      <c r="AJ379" s="86"/>
    </row>
    <row r="380" ht="10.5" customHeight="1">
      <c r="A380" s="86"/>
      <c r="B380" s="86"/>
      <c r="C380" s="86"/>
      <c r="D380" s="87"/>
      <c r="E380" s="87"/>
      <c r="F380" s="88"/>
      <c r="G380" s="88"/>
      <c r="H380" s="89"/>
      <c r="I380" s="90"/>
      <c r="J380" s="130"/>
      <c r="K380" s="121"/>
      <c r="L380" s="121"/>
      <c r="M380" s="90"/>
      <c r="N380" s="92"/>
      <c r="O380" s="92"/>
      <c r="P380" s="130"/>
      <c r="Q380" s="121"/>
      <c r="R380" s="121"/>
      <c r="S380" s="90"/>
      <c r="T380" s="92"/>
      <c r="U380" s="92"/>
      <c r="V380" s="123"/>
      <c r="W380" s="123"/>
      <c r="X380" s="96"/>
      <c r="Y380" s="97"/>
      <c r="Z380" s="86"/>
      <c r="AA380" s="34"/>
      <c r="AB380" s="86"/>
      <c r="AC380" s="138"/>
      <c r="AD380" s="90"/>
      <c r="AE380" s="86"/>
      <c r="AF380" s="86"/>
      <c r="AG380" s="98"/>
      <c r="AH380" s="86"/>
      <c r="AI380" s="86"/>
      <c r="AJ380" s="86"/>
    </row>
    <row r="381" ht="10.5" customHeight="1">
      <c r="A381" s="86"/>
      <c r="B381" s="86"/>
      <c r="C381" s="86"/>
      <c r="D381" s="87"/>
      <c r="E381" s="87"/>
      <c r="F381" s="88"/>
      <c r="G381" s="88"/>
      <c r="H381" s="89"/>
      <c r="I381" s="90"/>
      <c r="J381" s="130"/>
      <c r="K381" s="121"/>
      <c r="L381" s="121"/>
      <c r="M381" s="90"/>
      <c r="N381" s="92"/>
      <c r="O381" s="92"/>
      <c r="P381" s="130"/>
      <c r="Q381" s="121"/>
      <c r="R381" s="121"/>
      <c r="S381" s="90"/>
      <c r="T381" s="92"/>
      <c r="U381" s="92"/>
      <c r="V381" s="123"/>
      <c r="W381" s="123"/>
      <c r="X381" s="96"/>
      <c r="Y381" s="97"/>
      <c r="Z381" s="86"/>
      <c r="AA381" s="34"/>
      <c r="AB381" s="86"/>
      <c r="AC381" s="138"/>
      <c r="AD381" s="90"/>
      <c r="AE381" s="86"/>
      <c r="AF381" s="86"/>
      <c r="AG381" s="98"/>
      <c r="AH381" s="86"/>
      <c r="AI381" s="86"/>
      <c r="AJ381" s="86"/>
    </row>
    <row r="382" ht="10.5" customHeight="1">
      <c r="A382" s="86"/>
      <c r="B382" s="86"/>
      <c r="C382" s="86"/>
      <c r="D382" s="87"/>
      <c r="E382" s="87"/>
      <c r="F382" s="88"/>
      <c r="G382" s="88"/>
      <c r="H382" s="89"/>
      <c r="I382" s="90"/>
      <c r="J382" s="130"/>
      <c r="K382" s="121"/>
      <c r="L382" s="121"/>
      <c r="M382" s="90"/>
      <c r="N382" s="92"/>
      <c r="O382" s="92"/>
      <c r="P382" s="130"/>
      <c r="Q382" s="121"/>
      <c r="R382" s="121"/>
      <c r="S382" s="90"/>
      <c r="T382" s="92"/>
      <c r="U382" s="92"/>
      <c r="V382" s="123"/>
      <c r="W382" s="123"/>
      <c r="X382" s="96"/>
      <c r="Y382" s="97"/>
      <c r="Z382" s="86"/>
      <c r="AA382" s="34"/>
      <c r="AB382" s="86"/>
      <c r="AC382" s="138"/>
      <c r="AD382" s="90"/>
      <c r="AE382" s="86"/>
      <c r="AF382" s="86"/>
      <c r="AG382" s="98"/>
      <c r="AH382" s="86"/>
      <c r="AI382" s="86"/>
      <c r="AJ382" s="86"/>
    </row>
    <row r="383" ht="10.5" customHeight="1">
      <c r="A383" s="86"/>
      <c r="B383" s="86"/>
      <c r="C383" s="86"/>
      <c r="D383" s="87"/>
      <c r="E383" s="87"/>
      <c r="F383" s="88"/>
      <c r="G383" s="88"/>
      <c r="H383" s="89"/>
      <c r="I383" s="90"/>
      <c r="J383" s="130"/>
      <c r="K383" s="121"/>
      <c r="L383" s="121"/>
      <c r="M383" s="90"/>
      <c r="N383" s="92"/>
      <c r="O383" s="92"/>
      <c r="P383" s="130"/>
      <c r="Q383" s="121"/>
      <c r="R383" s="121"/>
      <c r="S383" s="90"/>
      <c r="T383" s="92"/>
      <c r="U383" s="92"/>
      <c r="V383" s="123"/>
      <c r="W383" s="123"/>
      <c r="X383" s="96"/>
      <c r="Y383" s="97"/>
      <c r="Z383" s="86"/>
      <c r="AA383" s="34"/>
      <c r="AB383" s="86"/>
      <c r="AC383" s="138"/>
      <c r="AD383" s="90"/>
      <c r="AE383" s="86"/>
      <c r="AF383" s="86"/>
      <c r="AG383" s="98"/>
      <c r="AH383" s="86"/>
      <c r="AI383" s="86"/>
      <c r="AJ383" s="86"/>
    </row>
    <row r="384" ht="10.5" customHeight="1">
      <c r="A384" s="86"/>
      <c r="B384" s="86"/>
      <c r="C384" s="86"/>
      <c r="D384" s="87"/>
      <c r="E384" s="87"/>
      <c r="F384" s="88"/>
      <c r="G384" s="88"/>
      <c r="H384" s="89"/>
      <c r="I384" s="90"/>
      <c r="J384" s="130"/>
      <c r="K384" s="121"/>
      <c r="L384" s="121"/>
      <c r="M384" s="90"/>
      <c r="N384" s="92"/>
      <c r="O384" s="92"/>
      <c r="P384" s="130"/>
      <c r="Q384" s="121"/>
      <c r="R384" s="121"/>
      <c r="S384" s="90"/>
      <c r="T384" s="92"/>
      <c r="U384" s="92"/>
      <c r="V384" s="123"/>
      <c r="W384" s="123"/>
      <c r="X384" s="96"/>
      <c r="Y384" s="97"/>
      <c r="Z384" s="86"/>
      <c r="AA384" s="34"/>
      <c r="AB384" s="86"/>
      <c r="AC384" s="138"/>
      <c r="AD384" s="90"/>
      <c r="AE384" s="86"/>
      <c r="AF384" s="86"/>
      <c r="AG384" s="98"/>
      <c r="AH384" s="86"/>
      <c r="AI384" s="86"/>
      <c r="AJ384" s="86"/>
    </row>
    <row r="385" ht="10.5" customHeight="1">
      <c r="A385" s="86"/>
      <c r="B385" s="86"/>
      <c r="C385" s="86"/>
      <c r="D385" s="87"/>
      <c r="E385" s="87"/>
      <c r="F385" s="88"/>
      <c r="G385" s="88"/>
      <c r="H385" s="89"/>
      <c r="I385" s="90"/>
      <c r="J385" s="130"/>
      <c r="K385" s="121"/>
      <c r="L385" s="121"/>
      <c r="M385" s="90"/>
      <c r="N385" s="92"/>
      <c r="O385" s="92"/>
      <c r="P385" s="130"/>
      <c r="Q385" s="121"/>
      <c r="R385" s="121"/>
      <c r="S385" s="90"/>
      <c r="T385" s="92"/>
      <c r="U385" s="92"/>
      <c r="V385" s="123"/>
      <c r="W385" s="123"/>
      <c r="X385" s="96"/>
      <c r="Y385" s="97"/>
      <c r="Z385" s="86"/>
      <c r="AA385" s="34"/>
      <c r="AB385" s="86"/>
      <c r="AC385" s="138"/>
      <c r="AD385" s="90"/>
      <c r="AE385" s="86"/>
      <c r="AF385" s="86"/>
      <c r="AG385" s="98"/>
      <c r="AH385" s="86"/>
      <c r="AI385" s="86"/>
      <c r="AJ385" s="86"/>
    </row>
    <row r="386" ht="10.5" customHeight="1">
      <c r="A386" s="86"/>
      <c r="B386" s="86"/>
      <c r="C386" s="86"/>
      <c r="D386" s="87"/>
      <c r="E386" s="87"/>
      <c r="F386" s="88"/>
      <c r="G386" s="88"/>
      <c r="H386" s="89"/>
      <c r="I386" s="90"/>
      <c r="J386" s="130"/>
      <c r="K386" s="121"/>
      <c r="L386" s="121"/>
      <c r="M386" s="90"/>
      <c r="N386" s="92"/>
      <c r="O386" s="92"/>
      <c r="P386" s="130"/>
      <c r="Q386" s="121"/>
      <c r="R386" s="121"/>
      <c r="S386" s="90"/>
      <c r="T386" s="92"/>
      <c r="U386" s="92"/>
      <c r="V386" s="123"/>
      <c r="W386" s="123"/>
      <c r="X386" s="96"/>
      <c r="Y386" s="97"/>
      <c r="Z386" s="86"/>
      <c r="AA386" s="34"/>
      <c r="AB386" s="86"/>
      <c r="AC386" s="138"/>
      <c r="AD386" s="90"/>
      <c r="AE386" s="86"/>
      <c r="AF386" s="86"/>
      <c r="AG386" s="98"/>
      <c r="AH386" s="86"/>
      <c r="AI386" s="86"/>
      <c r="AJ386" s="86"/>
    </row>
    <row r="387" ht="10.5" customHeight="1">
      <c r="A387" s="86"/>
      <c r="B387" s="86"/>
      <c r="C387" s="86"/>
      <c r="D387" s="87"/>
      <c r="E387" s="87"/>
      <c r="F387" s="88"/>
      <c r="G387" s="88"/>
      <c r="H387" s="89"/>
      <c r="I387" s="90"/>
      <c r="J387" s="130"/>
      <c r="K387" s="121"/>
      <c r="L387" s="121"/>
      <c r="M387" s="90"/>
      <c r="N387" s="92"/>
      <c r="O387" s="92"/>
      <c r="P387" s="130"/>
      <c r="Q387" s="121"/>
      <c r="R387" s="121"/>
      <c r="S387" s="90"/>
      <c r="T387" s="92"/>
      <c r="U387" s="92"/>
      <c r="V387" s="123"/>
      <c r="W387" s="123"/>
      <c r="X387" s="96"/>
      <c r="Y387" s="97"/>
      <c r="Z387" s="86"/>
      <c r="AA387" s="34"/>
      <c r="AB387" s="86"/>
      <c r="AC387" s="138"/>
      <c r="AD387" s="90"/>
      <c r="AE387" s="86"/>
      <c r="AF387" s="86"/>
      <c r="AG387" s="98"/>
      <c r="AH387" s="86"/>
      <c r="AI387" s="86"/>
      <c r="AJ387" s="86"/>
    </row>
    <row r="388" ht="10.5" customHeight="1">
      <c r="A388" s="86"/>
      <c r="B388" s="86"/>
      <c r="C388" s="86"/>
      <c r="D388" s="87"/>
      <c r="E388" s="87"/>
      <c r="F388" s="88"/>
      <c r="G388" s="88"/>
      <c r="H388" s="89"/>
      <c r="I388" s="90"/>
      <c r="J388" s="130"/>
      <c r="K388" s="121"/>
      <c r="L388" s="121"/>
      <c r="M388" s="90"/>
      <c r="N388" s="92"/>
      <c r="O388" s="92"/>
      <c r="P388" s="130"/>
      <c r="Q388" s="121"/>
      <c r="R388" s="121"/>
      <c r="S388" s="90"/>
      <c r="T388" s="92"/>
      <c r="U388" s="92"/>
      <c r="V388" s="123"/>
      <c r="W388" s="123"/>
      <c r="X388" s="96"/>
      <c r="Y388" s="97"/>
      <c r="Z388" s="86"/>
      <c r="AA388" s="34"/>
      <c r="AB388" s="86"/>
      <c r="AC388" s="138"/>
      <c r="AD388" s="90"/>
      <c r="AE388" s="86"/>
      <c r="AF388" s="86"/>
      <c r="AG388" s="98"/>
      <c r="AH388" s="86"/>
      <c r="AI388" s="86"/>
      <c r="AJ388" s="86"/>
    </row>
    <row r="389" ht="10.5" customHeight="1">
      <c r="A389" s="86"/>
      <c r="B389" s="86"/>
      <c r="C389" s="86"/>
      <c r="D389" s="87"/>
      <c r="E389" s="87"/>
      <c r="F389" s="88"/>
      <c r="G389" s="88"/>
      <c r="H389" s="89"/>
      <c r="I389" s="90"/>
      <c r="J389" s="130"/>
      <c r="K389" s="121"/>
      <c r="L389" s="121"/>
      <c r="M389" s="90"/>
      <c r="N389" s="92"/>
      <c r="O389" s="92"/>
      <c r="P389" s="130"/>
      <c r="Q389" s="121"/>
      <c r="R389" s="121"/>
      <c r="S389" s="90"/>
      <c r="T389" s="92"/>
      <c r="U389" s="92"/>
      <c r="V389" s="123"/>
      <c r="W389" s="123"/>
      <c r="X389" s="96"/>
      <c r="Y389" s="97"/>
      <c r="Z389" s="86"/>
      <c r="AA389" s="34"/>
      <c r="AB389" s="86"/>
      <c r="AC389" s="138"/>
      <c r="AD389" s="90"/>
      <c r="AE389" s="86"/>
      <c r="AF389" s="86"/>
      <c r="AG389" s="98"/>
      <c r="AH389" s="86"/>
      <c r="AI389" s="86"/>
      <c r="AJ389" s="86"/>
    </row>
    <row r="390" ht="10.5" customHeight="1">
      <c r="A390" s="86"/>
      <c r="B390" s="86"/>
      <c r="C390" s="86"/>
      <c r="D390" s="87"/>
      <c r="E390" s="87"/>
      <c r="F390" s="88"/>
      <c r="G390" s="88"/>
      <c r="H390" s="89"/>
      <c r="I390" s="90"/>
      <c r="J390" s="130"/>
      <c r="K390" s="121"/>
      <c r="L390" s="121"/>
      <c r="M390" s="90"/>
      <c r="N390" s="92"/>
      <c r="O390" s="92"/>
      <c r="P390" s="130"/>
      <c r="Q390" s="121"/>
      <c r="R390" s="121"/>
      <c r="S390" s="90"/>
      <c r="T390" s="92"/>
      <c r="U390" s="92"/>
      <c r="V390" s="123"/>
      <c r="W390" s="123"/>
      <c r="X390" s="96"/>
      <c r="Y390" s="97"/>
      <c r="Z390" s="86"/>
      <c r="AA390" s="34"/>
      <c r="AB390" s="86"/>
      <c r="AC390" s="138"/>
      <c r="AD390" s="90"/>
      <c r="AE390" s="86"/>
      <c r="AF390" s="86"/>
      <c r="AG390" s="98"/>
      <c r="AH390" s="86"/>
      <c r="AI390" s="86"/>
      <c r="AJ390" s="86"/>
    </row>
    <row r="391" ht="10.5" customHeight="1">
      <c r="A391" s="86"/>
      <c r="B391" s="86"/>
      <c r="C391" s="86"/>
      <c r="D391" s="87"/>
      <c r="E391" s="87"/>
      <c r="F391" s="88"/>
      <c r="G391" s="88"/>
      <c r="H391" s="89"/>
      <c r="I391" s="90"/>
      <c r="J391" s="130"/>
      <c r="K391" s="121"/>
      <c r="L391" s="121"/>
      <c r="M391" s="90"/>
      <c r="N391" s="92"/>
      <c r="O391" s="92"/>
      <c r="P391" s="130"/>
      <c r="Q391" s="121"/>
      <c r="R391" s="121"/>
      <c r="S391" s="90"/>
      <c r="T391" s="92"/>
      <c r="U391" s="92"/>
      <c r="V391" s="123"/>
      <c r="W391" s="123"/>
      <c r="X391" s="96"/>
      <c r="Y391" s="97"/>
      <c r="Z391" s="86"/>
      <c r="AA391" s="34"/>
      <c r="AB391" s="86"/>
      <c r="AC391" s="138"/>
      <c r="AD391" s="90"/>
      <c r="AE391" s="86"/>
      <c r="AF391" s="86"/>
      <c r="AG391" s="98"/>
      <c r="AH391" s="86"/>
      <c r="AI391" s="86"/>
      <c r="AJ391" s="86"/>
    </row>
    <row r="392" ht="10.5" customHeight="1">
      <c r="A392" s="86"/>
      <c r="B392" s="86"/>
      <c r="C392" s="86"/>
      <c r="D392" s="87"/>
      <c r="E392" s="87"/>
      <c r="F392" s="88"/>
      <c r="G392" s="88"/>
      <c r="H392" s="89"/>
      <c r="I392" s="90"/>
      <c r="J392" s="130"/>
      <c r="K392" s="121"/>
      <c r="L392" s="121"/>
      <c r="M392" s="90"/>
      <c r="N392" s="92"/>
      <c r="O392" s="92"/>
      <c r="P392" s="130"/>
      <c r="Q392" s="121"/>
      <c r="R392" s="121"/>
      <c r="S392" s="90"/>
      <c r="T392" s="92"/>
      <c r="U392" s="92"/>
      <c r="V392" s="123"/>
      <c r="W392" s="123"/>
      <c r="X392" s="96"/>
      <c r="Y392" s="97"/>
      <c r="Z392" s="86"/>
      <c r="AA392" s="34"/>
      <c r="AB392" s="86"/>
      <c r="AC392" s="138"/>
      <c r="AD392" s="90"/>
      <c r="AE392" s="86"/>
      <c r="AF392" s="86"/>
      <c r="AG392" s="98"/>
      <c r="AH392" s="86"/>
      <c r="AI392" s="86"/>
      <c r="AJ392" s="86"/>
    </row>
    <row r="393" ht="10.5" customHeight="1">
      <c r="A393" s="86"/>
      <c r="B393" s="86"/>
      <c r="C393" s="86"/>
      <c r="D393" s="87"/>
      <c r="E393" s="87"/>
      <c r="F393" s="88"/>
      <c r="G393" s="88"/>
      <c r="H393" s="89"/>
      <c r="I393" s="90"/>
      <c r="J393" s="130"/>
      <c r="K393" s="121"/>
      <c r="L393" s="121"/>
      <c r="M393" s="90"/>
      <c r="N393" s="92"/>
      <c r="O393" s="92"/>
      <c r="P393" s="130"/>
      <c r="Q393" s="121"/>
      <c r="R393" s="121"/>
      <c r="S393" s="90"/>
      <c r="T393" s="92"/>
      <c r="U393" s="92"/>
      <c r="V393" s="123"/>
      <c r="W393" s="123"/>
      <c r="X393" s="96"/>
      <c r="Y393" s="97"/>
      <c r="Z393" s="86"/>
      <c r="AA393" s="34"/>
      <c r="AB393" s="86"/>
      <c r="AC393" s="138"/>
      <c r="AD393" s="90"/>
      <c r="AE393" s="86"/>
      <c r="AF393" s="86"/>
      <c r="AG393" s="98"/>
      <c r="AH393" s="86"/>
      <c r="AI393" s="86"/>
      <c r="AJ393" s="86"/>
    </row>
    <row r="394" ht="10.5" customHeight="1">
      <c r="A394" s="86"/>
      <c r="B394" s="86"/>
      <c r="C394" s="86"/>
      <c r="D394" s="87"/>
      <c r="E394" s="87"/>
      <c r="F394" s="88"/>
      <c r="G394" s="88"/>
      <c r="H394" s="89"/>
      <c r="I394" s="90"/>
      <c r="J394" s="130"/>
      <c r="K394" s="121"/>
      <c r="L394" s="121"/>
      <c r="M394" s="90"/>
      <c r="N394" s="92"/>
      <c r="O394" s="92"/>
      <c r="P394" s="130"/>
      <c r="Q394" s="121"/>
      <c r="R394" s="121"/>
      <c r="S394" s="90"/>
      <c r="T394" s="92"/>
      <c r="U394" s="92"/>
      <c r="V394" s="123"/>
      <c r="W394" s="123"/>
      <c r="X394" s="96"/>
      <c r="Y394" s="97"/>
      <c r="Z394" s="86"/>
      <c r="AA394" s="34"/>
      <c r="AB394" s="86"/>
      <c r="AC394" s="138"/>
      <c r="AD394" s="90"/>
      <c r="AE394" s="86"/>
      <c r="AF394" s="86"/>
      <c r="AG394" s="98"/>
      <c r="AH394" s="86"/>
      <c r="AI394" s="86"/>
      <c r="AJ394" s="86"/>
    </row>
    <row r="395" ht="10.5" customHeight="1">
      <c r="A395" s="86"/>
      <c r="B395" s="86"/>
      <c r="C395" s="86"/>
      <c r="D395" s="87"/>
      <c r="E395" s="87"/>
      <c r="F395" s="88"/>
      <c r="G395" s="88"/>
      <c r="H395" s="89"/>
      <c r="I395" s="90"/>
      <c r="J395" s="130"/>
      <c r="K395" s="121"/>
      <c r="L395" s="121"/>
      <c r="M395" s="90"/>
      <c r="N395" s="92"/>
      <c r="O395" s="92"/>
      <c r="P395" s="130"/>
      <c r="Q395" s="121"/>
      <c r="R395" s="121"/>
      <c r="S395" s="90"/>
      <c r="T395" s="92"/>
      <c r="U395" s="92"/>
      <c r="V395" s="123"/>
      <c r="W395" s="123"/>
      <c r="X395" s="96"/>
      <c r="Y395" s="97"/>
      <c r="Z395" s="86"/>
      <c r="AA395" s="34"/>
      <c r="AB395" s="86"/>
      <c r="AC395" s="138"/>
      <c r="AD395" s="90"/>
      <c r="AE395" s="86"/>
      <c r="AF395" s="86"/>
      <c r="AG395" s="98"/>
      <c r="AH395" s="86"/>
      <c r="AI395" s="86"/>
      <c r="AJ395" s="86"/>
    </row>
    <row r="396" ht="10.5" customHeight="1">
      <c r="A396" s="86"/>
      <c r="B396" s="86"/>
      <c r="C396" s="86"/>
      <c r="D396" s="87"/>
      <c r="E396" s="87"/>
      <c r="F396" s="88"/>
      <c r="G396" s="88"/>
      <c r="H396" s="89"/>
      <c r="I396" s="90"/>
      <c r="J396" s="130"/>
      <c r="K396" s="121"/>
      <c r="L396" s="121"/>
      <c r="M396" s="90"/>
      <c r="N396" s="92"/>
      <c r="O396" s="92"/>
      <c r="P396" s="130"/>
      <c r="Q396" s="121"/>
      <c r="R396" s="121"/>
      <c r="S396" s="90"/>
      <c r="T396" s="92"/>
      <c r="U396" s="92"/>
      <c r="V396" s="123"/>
      <c r="W396" s="123"/>
      <c r="X396" s="96"/>
      <c r="Y396" s="97"/>
      <c r="Z396" s="86"/>
      <c r="AA396" s="34"/>
      <c r="AB396" s="86"/>
      <c r="AC396" s="138"/>
      <c r="AD396" s="90"/>
      <c r="AE396" s="86"/>
      <c r="AF396" s="86"/>
      <c r="AG396" s="98"/>
      <c r="AH396" s="86"/>
      <c r="AI396" s="86"/>
      <c r="AJ396" s="86"/>
    </row>
    <row r="397" ht="10.5" customHeight="1">
      <c r="A397" s="86"/>
      <c r="B397" s="86"/>
      <c r="C397" s="86"/>
      <c r="D397" s="87"/>
      <c r="E397" s="87"/>
      <c r="F397" s="88"/>
      <c r="G397" s="88"/>
      <c r="H397" s="89"/>
      <c r="I397" s="90"/>
      <c r="J397" s="130"/>
      <c r="K397" s="121"/>
      <c r="L397" s="121"/>
      <c r="M397" s="90"/>
      <c r="N397" s="92"/>
      <c r="O397" s="92"/>
      <c r="P397" s="130"/>
      <c r="Q397" s="121"/>
      <c r="R397" s="121"/>
      <c r="S397" s="90"/>
      <c r="T397" s="92"/>
      <c r="U397" s="92"/>
      <c r="V397" s="123"/>
      <c r="W397" s="123"/>
      <c r="X397" s="96"/>
      <c r="Y397" s="97"/>
      <c r="Z397" s="86"/>
      <c r="AA397" s="34"/>
      <c r="AB397" s="86"/>
      <c r="AC397" s="138"/>
      <c r="AD397" s="90"/>
      <c r="AE397" s="86"/>
      <c r="AF397" s="86"/>
      <c r="AG397" s="98"/>
      <c r="AH397" s="86"/>
      <c r="AI397" s="86"/>
      <c r="AJ397" s="86"/>
    </row>
    <row r="398" ht="10.5" customHeight="1">
      <c r="A398" s="86"/>
      <c r="B398" s="86"/>
      <c r="C398" s="86"/>
      <c r="D398" s="87"/>
      <c r="E398" s="87"/>
      <c r="F398" s="88"/>
      <c r="G398" s="88"/>
      <c r="H398" s="89"/>
      <c r="I398" s="90"/>
      <c r="J398" s="130"/>
      <c r="K398" s="121"/>
      <c r="L398" s="121"/>
      <c r="M398" s="90"/>
      <c r="N398" s="92"/>
      <c r="O398" s="92"/>
      <c r="P398" s="130"/>
      <c r="Q398" s="121"/>
      <c r="R398" s="121"/>
      <c r="S398" s="90"/>
      <c r="T398" s="92"/>
      <c r="U398" s="92"/>
      <c r="V398" s="123"/>
      <c r="W398" s="123"/>
      <c r="X398" s="96"/>
      <c r="Y398" s="97"/>
      <c r="Z398" s="86"/>
      <c r="AA398" s="34"/>
      <c r="AB398" s="86"/>
      <c r="AC398" s="138"/>
      <c r="AD398" s="90"/>
      <c r="AE398" s="86"/>
      <c r="AF398" s="86"/>
      <c r="AG398" s="98"/>
      <c r="AH398" s="86"/>
      <c r="AI398" s="86"/>
      <c r="AJ398" s="86"/>
    </row>
    <row r="399" ht="10.5" customHeight="1">
      <c r="A399" s="86"/>
      <c r="B399" s="86"/>
      <c r="C399" s="86"/>
      <c r="D399" s="87"/>
      <c r="E399" s="87"/>
      <c r="F399" s="88"/>
      <c r="G399" s="88"/>
      <c r="H399" s="89"/>
      <c r="I399" s="90"/>
      <c r="J399" s="130"/>
      <c r="K399" s="121"/>
      <c r="L399" s="121"/>
      <c r="M399" s="90"/>
      <c r="N399" s="92"/>
      <c r="O399" s="92"/>
      <c r="P399" s="130"/>
      <c r="Q399" s="121"/>
      <c r="R399" s="121"/>
      <c r="S399" s="90"/>
      <c r="T399" s="92"/>
      <c r="U399" s="92"/>
      <c r="V399" s="123"/>
      <c r="W399" s="123"/>
      <c r="X399" s="96"/>
      <c r="Y399" s="97"/>
      <c r="Z399" s="86"/>
      <c r="AA399" s="34"/>
      <c r="AB399" s="86"/>
      <c r="AC399" s="138"/>
      <c r="AD399" s="90"/>
      <c r="AE399" s="86"/>
      <c r="AF399" s="86"/>
      <c r="AG399" s="98"/>
      <c r="AH399" s="86"/>
      <c r="AI399" s="86"/>
      <c r="AJ399" s="86"/>
    </row>
    <row r="400" ht="10.5" customHeight="1">
      <c r="A400" s="86"/>
      <c r="B400" s="86"/>
      <c r="C400" s="86"/>
      <c r="D400" s="87"/>
      <c r="E400" s="87"/>
      <c r="F400" s="88"/>
      <c r="G400" s="88"/>
      <c r="H400" s="89"/>
      <c r="I400" s="90"/>
      <c r="J400" s="130"/>
      <c r="K400" s="121"/>
      <c r="L400" s="121"/>
      <c r="M400" s="90"/>
      <c r="N400" s="92"/>
      <c r="O400" s="92"/>
      <c r="P400" s="130"/>
      <c r="Q400" s="121"/>
      <c r="R400" s="121"/>
      <c r="S400" s="90"/>
      <c r="T400" s="92"/>
      <c r="U400" s="92"/>
      <c r="V400" s="123"/>
      <c r="W400" s="123"/>
      <c r="X400" s="96"/>
      <c r="Y400" s="97"/>
      <c r="Z400" s="86"/>
      <c r="AA400" s="34"/>
      <c r="AB400" s="86"/>
      <c r="AC400" s="138"/>
      <c r="AD400" s="90"/>
      <c r="AE400" s="86"/>
      <c r="AF400" s="86"/>
      <c r="AG400" s="98"/>
      <c r="AH400" s="86"/>
      <c r="AI400" s="86"/>
      <c r="AJ400" s="86"/>
    </row>
    <row r="401" ht="10.5" customHeight="1">
      <c r="A401" s="86"/>
      <c r="B401" s="86"/>
      <c r="C401" s="86"/>
      <c r="D401" s="87"/>
      <c r="E401" s="87"/>
      <c r="F401" s="88"/>
      <c r="G401" s="88"/>
      <c r="H401" s="89"/>
      <c r="I401" s="90"/>
      <c r="J401" s="130"/>
      <c r="K401" s="121"/>
      <c r="L401" s="121"/>
      <c r="M401" s="90"/>
      <c r="N401" s="92"/>
      <c r="O401" s="92"/>
      <c r="P401" s="130"/>
      <c r="Q401" s="121"/>
      <c r="R401" s="121"/>
      <c r="S401" s="90"/>
      <c r="T401" s="92"/>
      <c r="U401" s="92"/>
      <c r="V401" s="123"/>
      <c r="W401" s="123"/>
      <c r="X401" s="96"/>
      <c r="Y401" s="97"/>
      <c r="Z401" s="86"/>
      <c r="AA401" s="34"/>
      <c r="AB401" s="86"/>
      <c r="AC401" s="138"/>
      <c r="AD401" s="90"/>
      <c r="AE401" s="86"/>
      <c r="AF401" s="86"/>
      <c r="AG401" s="98"/>
      <c r="AH401" s="86"/>
      <c r="AI401" s="86"/>
      <c r="AJ401" s="86"/>
    </row>
    <row r="402" ht="10.5" customHeight="1">
      <c r="A402" s="86"/>
      <c r="B402" s="86"/>
      <c r="C402" s="86"/>
      <c r="D402" s="87"/>
      <c r="E402" s="87"/>
      <c r="F402" s="88"/>
      <c r="G402" s="88"/>
      <c r="H402" s="89"/>
      <c r="I402" s="90"/>
      <c r="J402" s="130"/>
      <c r="K402" s="121"/>
      <c r="L402" s="121"/>
      <c r="M402" s="90"/>
      <c r="N402" s="92"/>
      <c r="O402" s="92"/>
      <c r="P402" s="130"/>
      <c r="Q402" s="121"/>
      <c r="R402" s="121"/>
      <c r="S402" s="90"/>
      <c r="T402" s="92"/>
      <c r="U402" s="92"/>
      <c r="V402" s="123"/>
      <c r="W402" s="123"/>
      <c r="X402" s="96"/>
      <c r="Y402" s="97"/>
      <c r="Z402" s="86"/>
      <c r="AA402" s="34"/>
      <c r="AB402" s="86"/>
      <c r="AC402" s="138"/>
      <c r="AD402" s="90"/>
      <c r="AE402" s="86"/>
      <c r="AF402" s="86"/>
      <c r="AG402" s="98"/>
      <c r="AH402" s="86"/>
      <c r="AI402" s="86"/>
      <c r="AJ402" s="86"/>
    </row>
    <row r="403" ht="10.5" customHeight="1">
      <c r="A403" s="86"/>
      <c r="B403" s="86"/>
      <c r="C403" s="86"/>
      <c r="D403" s="87"/>
      <c r="E403" s="87"/>
      <c r="F403" s="88"/>
      <c r="G403" s="88"/>
      <c r="H403" s="89"/>
      <c r="I403" s="90"/>
      <c r="J403" s="130"/>
      <c r="K403" s="121"/>
      <c r="L403" s="121"/>
      <c r="M403" s="90"/>
      <c r="N403" s="92"/>
      <c r="O403" s="92"/>
      <c r="P403" s="130"/>
      <c r="Q403" s="121"/>
      <c r="R403" s="121"/>
      <c r="S403" s="90"/>
      <c r="T403" s="92"/>
      <c r="U403" s="92"/>
      <c r="V403" s="123"/>
      <c r="W403" s="123"/>
      <c r="X403" s="96"/>
      <c r="Y403" s="97"/>
      <c r="Z403" s="86"/>
      <c r="AA403" s="34"/>
      <c r="AB403" s="86"/>
      <c r="AC403" s="138"/>
      <c r="AD403" s="90"/>
      <c r="AE403" s="86"/>
      <c r="AF403" s="86"/>
      <c r="AG403" s="98"/>
      <c r="AH403" s="86"/>
      <c r="AI403" s="86"/>
      <c r="AJ403" s="86"/>
    </row>
    <row r="404" ht="10.5" customHeight="1">
      <c r="A404" s="86"/>
      <c r="B404" s="86"/>
      <c r="C404" s="86"/>
      <c r="D404" s="87"/>
      <c r="E404" s="87"/>
      <c r="F404" s="88"/>
      <c r="G404" s="88"/>
      <c r="H404" s="89"/>
      <c r="I404" s="90"/>
      <c r="J404" s="130"/>
      <c r="K404" s="121"/>
      <c r="L404" s="121"/>
      <c r="M404" s="90"/>
      <c r="N404" s="92"/>
      <c r="O404" s="92"/>
      <c r="P404" s="130"/>
      <c r="Q404" s="121"/>
      <c r="R404" s="121"/>
      <c r="S404" s="90"/>
      <c r="T404" s="92"/>
      <c r="U404" s="92"/>
      <c r="V404" s="123"/>
      <c r="W404" s="123"/>
      <c r="X404" s="96"/>
      <c r="Y404" s="97"/>
      <c r="Z404" s="86"/>
      <c r="AA404" s="34"/>
      <c r="AB404" s="86"/>
      <c r="AC404" s="138"/>
      <c r="AD404" s="90"/>
      <c r="AE404" s="86"/>
      <c r="AF404" s="86"/>
      <c r="AG404" s="98"/>
      <c r="AH404" s="86"/>
      <c r="AI404" s="86"/>
      <c r="AJ404" s="86"/>
    </row>
    <row r="405" ht="10.5" customHeight="1">
      <c r="A405" s="86"/>
      <c r="B405" s="86"/>
      <c r="C405" s="86"/>
      <c r="D405" s="87"/>
      <c r="E405" s="87"/>
      <c r="F405" s="88"/>
      <c r="G405" s="88"/>
      <c r="H405" s="89"/>
      <c r="I405" s="90"/>
      <c r="J405" s="130"/>
      <c r="K405" s="121"/>
      <c r="L405" s="121"/>
      <c r="M405" s="90"/>
      <c r="N405" s="92"/>
      <c r="O405" s="92"/>
      <c r="P405" s="130"/>
      <c r="Q405" s="121"/>
      <c r="R405" s="121"/>
      <c r="S405" s="90"/>
      <c r="T405" s="92"/>
      <c r="U405" s="92"/>
      <c r="V405" s="123"/>
      <c r="W405" s="123"/>
      <c r="X405" s="96"/>
      <c r="Y405" s="97"/>
      <c r="Z405" s="86"/>
      <c r="AA405" s="34"/>
      <c r="AB405" s="86"/>
      <c r="AC405" s="138"/>
      <c r="AD405" s="90"/>
      <c r="AE405" s="86"/>
      <c r="AF405" s="86"/>
      <c r="AG405" s="98"/>
      <c r="AH405" s="86"/>
      <c r="AI405" s="86"/>
      <c r="AJ405" s="86"/>
    </row>
    <row r="406" ht="10.5" customHeight="1">
      <c r="A406" s="86"/>
      <c r="B406" s="86"/>
      <c r="C406" s="86"/>
      <c r="D406" s="87"/>
      <c r="E406" s="87"/>
      <c r="F406" s="88"/>
      <c r="G406" s="88"/>
      <c r="H406" s="89"/>
      <c r="I406" s="90"/>
      <c r="J406" s="130"/>
      <c r="K406" s="121"/>
      <c r="L406" s="121"/>
      <c r="M406" s="90"/>
      <c r="N406" s="92"/>
      <c r="O406" s="92"/>
      <c r="P406" s="130"/>
      <c r="Q406" s="121"/>
      <c r="R406" s="121"/>
      <c r="S406" s="90"/>
      <c r="T406" s="92"/>
      <c r="U406" s="92"/>
      <c r="V406" s="123"/>
      <c r="W406" s="123"/>
      <c r="X406" s="96"/>
      <c r="Y406" s="97"/>
      <c r="Z406" s="86"/>
      <c r="AA406" s="34"/>
      <c r="AB406" s="86"/>
      <c r="AC406" s="138"/>
      <c r="AD406" s="90"/>
      <c r="AE406" s="86"/>
      <c r="AF406" s="86"/>
      <c r="AG406" s="98"/>
      <c r="AH406" s="86"/>
      <c r="AI406" s="86"/>
      <c r="AJ406" s="86"/>
    </row>
    <row r="407" ht="10.5" customHeight="1">
      <c r="A407" s="86"/>
      <c r="B407" s="86"/>
      <c r="C407" s="86"/>
      <c r="D407" s="87"/>
      <c r="E407" s="87"/>
      <c r="F407" s="88"/>
      <c r="G407" s="88"/>
      <c r="H407" s="89"/>
      <c r="I407" s="90"/>
      <c r="J407" s="130"/>
      <c r="K407" s="121"/>
      <c r="L407" s="121"/>
      <c r="M407" s="90"/>
      <c r="N407" s="92"/>
      <c r="O407" s="92"/>
      <c r="P407" s="130"/>
      <c r="Q407" s="121"/>
      <c r="R407" s="121"/>
      <c r="S407" s="90"/>
      <c r="T407" s="92"/>
      <c r="U407" s="92"/>
      <c r="V407" s="123"/>
      <c r="W407" s="123"/>
      <c r="X407" s="96"/>
      <c r="Y407" s="97"/>
      <c r="Z407" s="86"/>
      <c r="AA407" s="34"/>
      <c r="AB407" s="86"/>
      <c r="AC407" s="138"/>
      <c r="AD407" s="90"/>
      <c r="AE407" s="86"/>
      <c r="AF407" s="86"/>
      <c r="AG407" s="98"/>
      <c r="AH407" s="86"/>
      <c r="AI407" s="86"/>
      <c r="AJ407" s="86"/>
    </row>
    <row r="408" ht="10.5" customHeight="1">
      <c r="A408" s="86"/>
      <c r="B408" s="86"/>
      <c r="C408" s="86"/>
      <c r="D408" s="87"/>
      <c r="E408" s="87"/>
      <c r="F408" s="88"/>
      <c r="G408" s="88"/>
      <c r="H408" s="89"/>
      <c r="I408" s="90"/>
      <c r="J408" s="130"/>
      <c r="K408" s="121"/>
      <c r="L408" s="121"/>
      <c r="M408" s="90"/>
      <c r="N408" s="92"/>
      <c r="O408" s="92"/>
      <c r="P408" s="130"/>
      <c r="Q408" s="121"/>
      <c r="R408" s="121"/>
      <c r="S408" s="90"/>
      <c r="T408" s="92"/>
      <c r="U408" s="92"/>
      <c r="V408" s="123"/>
      <c r="W408" s="123"/>
      <c r="X408" s="96"/>
      <c r="Y408" s="97"/>
      <c r="Z408" s="86"/>
      <c r="AA408" s="34"/>
      <c r="AB408" s="86"/>
      <c r="AC408" s="138"/>
      <c r="AD408" s="90"/>
      <c r="AE408" s="86"/>
      <c r="AF408" s="86"/>
      <c r="AG408" s="98"/>
      <c r="AH408" s="86"/>
      <c r="AI408" s="86"/>
      <c r="AJ408" s="86"/>
    </row>
    <row r="409" ht="10.5" customHeight="1">
      <c r="A409" s="86"/>
      <c r="B409" s="86"/>
      <c r="C409" s="86"/>
      <c r="D409" s="87"/>
      <c r="E409" s="87"/>
      <c r="F409" s="88"/>
      <c r="G409" s="88"/>
      <c r="H409" s="89"/>
      <c r="I409" s="90"/>
      <c r="J409" s="130"/>
      <c r="K409" s="121"/>
      <c r="L409" s="121"/>
      <c r="M409" s="90"/>
      <c r="N409" s="92"/>
      <c r="O409" s="92"/>
      <c r="P409" s="130"/>
      <c r="Q409" s="121"/>
      <c r="R409" s="121"/>
      <c r="S409" s="90"/>
      <c r="T409" s="92"/>
      <c r="U409" s="92"/>
      <c r="V409" s="123"/>
      <c r="W409" s="123"/>
      <c r="X409" s="96"/>
      <c r="Y409" s="97"/>
      <c r="Z409" s="86"/>
      <c r="AA409" s="34"/>
      <c r="AB409" s="86"/>
      <c r="AC409" s="138"/>
      <c r="AD409" s="90"/>
      <c r="AE409" s="86"/>
      <c r="AF409" s="86"/>
      <c r="AG409" s="98"/>
      <c r="AH409" s="86"/>
      <c r="AI409" s="86"/>
      <c r="AJ409" s="86"/>
    </row>
    <row r="410" ht="10.5" customHeight="1">
      <c r="A410" s="86"/>
      <c r="B410" s="86"/>
      <c r="C410" s="86"/>
      <c r="D410" s="87"/>
      <c r="E410" s="87"/>
      <c r="F410" s="88"/>
      <c r="G410" s="88"/>
      <c r="H410" s="89"/>
      <c r="I410" s="90"/>
      <c r="J410" s="130"/>
      <c r="K410" s="121"/>
      <c r="L410" s="121"/>
      <c r="M410" s="90"/>
      <c r="N410" s="92"/>
      <c r="O410" s="92"/>
      <c r="P410" s="130"/>
      <c r="Q410" s="121"/>
      <c r="R410" s="121"/>
      <c r="S410" s="90"/>
      <c r="T410" s="92"/>
      <c r="U410" s="92"/>
      <c r="V410" s="123"/>
      <c r="W410" s="123"/>
      <c r="X410" s="96"/>
      <c r="Y410" s="97"/>
      <c r="Z410" s="86"/>
      <c r="AA410" s="34"/>
      <c r="AB410" s="86"/>
      <c r="AC410" s="138"/>
      <c r="AD410" s="90"/>
      <c r="AE410" s="86"/>
      <c r="AF410" s="86"/>
      <c r="AG410" s="98"/>
      <c r="AH410" s="86"/>
      <c r="AI410" s="86"/>
      <c r="AJ410" s="86"/>
    </row>
    <row r="411" ht="10.5" customHeight="1">
      <c r="A411" s="86"/>
      <c r="B411" s="86"/>
      <c r="C411" s="86"/>
      <c r="D411" s="87"/>
      <c r="E411" s="87"/>
      <c r="F411" s="88"/>
      <c r="G411" s="88"/>
      <c r="H411" s="89"/>
      <c r="I411" s="90"/>
      <c r="J411" s="130"/>
      <c r="K411" s="121"/>
      <c r="L411" s="121"/>
      <c r="M411" s="90"/>
      <c r="N411" s="92"/>
      <c r="O411" s="92"/>
      <c r="P411" s="130"/>
      <c r="Q411" s="121"/>
      <c r="R411" s="121"/>
      <c r="S411" s="90"/>
      <c r="T411" s="92"/>
      <c r="U411" s="92"/>
      <c r="V411" s="123"/>
      <c r="W411" s="123"/>
      <c r="X411" s="96"/>
      <c r="Y411" s="97"/>
      <c r="Z411" s="86"/>
      <c r="AA411" s="34"/>
      <c r="AB411" s="86"/>
      <c r="AC411" s="138"/>
      <c r="AD411" s="90"/>
      <c r="AE411" s="86"/>
      <c r="AF411" s="86"/>
      <c r="AG411" s="98"/>
      <c r="AH411" s="86"/>
      <c r="AI411" s="86"/>
      <c r="AJ411" s="86"/>
    </row>
    <row r="412" ht="10.5" customHeight="1">
      <c r="A412" s="86"/>
      <c r="B412" s="86"/>
      <c r="C412" s="86"/>
      <c r="D412" s="87"/>
      <c r="E412" s="87"/>
      <c r="F412" s="88"/>
      <c r="G412" s="88"/>
      <c r="H412" s="89"/>
      <c r="I412" s="90"/>
      <c r="J412" s="130"/>
      <c r="K412" s="121"/>
      <c r="L412" s="121"/>
      <c r="M412" s="90"/>
      <c r="N412" s="92"/>
      <c r="O412" s="92"/>
      <c r="P412" s="130"/>
      <c r="Q412" s="121"/>
      <c r="R412" s="121"/>
      <c r="S412" s="90"/>
      <c r="T412" s="92"/>
      <c r="U412" s="92"/>
      <c r="V412" s="123"/>
      <c r="W412" s="123"/>
      <c r="X412" s="96"/>
      <c r="Y412" s="97"/>
      <c r="Z412" s="86"/>
      <c r="AA412" s="34"/>
      <c r="AB412" s="86"/>
      <c r="AC412" s="138"/>
      <c r="AD412" s="90"/>
      <c r="AE412" s="86"/>
      <c r="AF412" s="86"/>
      <c r="AG412" s="98"/>
      <c r="AH412" s="86"/>
      <c r="AI412" s="86"/>
      <c r="AJ412" s="86"/>
    </row>
    <row r="413" ht="10.5" customHeight="1">
      <c r="A413" s="86"/>
      <c r="B413" s="86"/>
      <c r="C413" s="86"/>
      <c r="D413" s="87"/>
      <c r="E413" s="87"/>
      <c r="F413" s="88"/>
      <c r="G413" s="88"/>
      <c r="H413" s="89"/>
      <c r="I413" s="90"/>
      <c r="J413" s="130"/>
      <c r="K413" s="121"/>
      <c r="L413" s="121"/>
      <c r="M413" s="90"/>
      <c r="N413" s="92"/>
      <c r="O413" s="92"/>
      <c r="P413" s="130"/>
      <c r="Q413" s="121"/>
      <c r="R413" s="121"/>
      <c r="S413" s="90"/>
      <c r="T413" s="92"/>
      <c r="U413" s="92"/>
      <c r="V413" s="123"/>
      <c r="W413" s="123"/>
      <c r="X413" s="96"/>
      <c r="Y413" s="97"/>
      <c r="Z413" s="86"/>
      <c r="AA413" s="34"/>
      <c r="AB413" s="86"/>
      <c r="AC413" s="138"/>
      <c r="AD413" s="90"/>
      <c r="AE413" s="86"/>
      <c r="AF413" s="86"/>
      <c r="AG413" s="98"/>
      <c r="AH413" s="86"/>
      <c r="AI413" s="86"/>
      <c r="AJ413" s="86"/>
    </row>
    <row r="414" ht="10.5" customHeight="1">
      <c r="A414" s="86"/>
      <c r="B414" s="86"/>
      <c r="C414" s="86"/>
      <c r="D414" s="87"/>
      <c r="E414" s="87"/>
      <c r="F414" s="88"/>
      <c r="G414" s="88"/>
      <c r="H414" s="89"/>
      <c r="I414" s="90"/>
      <c r="J414" s="130"/>
      <c r="K414" s="121"/>
      <c r="L414" s="121"/>
      <c r="M414" s="90"/>
      <c r="N414" s="92"/>
      <c r="O414" s="92"/>
      <c r="P414" s="130"/>
      <c r="Q414" s="121"/>
      <c r="R414" s="121"/>
      <c r="S414" s="90"/>
      <c r="T414" s="92"/>
      <c r="U414" s="92"/>
      <c r="V414" s="123"/>
      <c r="W414" s="123"/>
      <c r="X414" s="96"/>
      <c r="Y414" s="97"/>
      <c r="Z414" s="86"/>
      <c r="AA414" s="34"/>
      <c r="AB414" s="86"/>
      <c r="AC414" s="138"/>
      <c r="AD414" s="90"/>
      <c r="AE414" s="86"/>
      <c r="AF414" s="86"/>
      <c r="AG414" s="98"/>
      <c r="AH414" s="86"/>
      <c r="AI414" s="86"/>
      <c r="AJ414" s="86"/>
    </row>
    <row r="415" ht="10.5" customHeight="1">
      <c r="A415" s="86"/>
      <c r="B415" s="86"/>
      <c r="C415" s="86"/>
      <c r="D415" s="87"/>
      <c r="E415" s="87"/>
      <c r="F415" s="88"/>
      <c r="G415" s="88"/>
      <c r="H415" s="89"/>
      <c r="I415" s="90"/>
      <c r="J415" s="130"/>
      <c r="K415" s="121"/>
      <c r="L415" s="121"/>
      <c r="M415" s="90"/>
      <c r="N415" s="92"/>
      <c r="O415" s="92"/>
      <c r="P415" s="130"/>
      <c r="Q415" s="121"/>
      <c r="R415" s="121"/>
      <c r="S415" s="90"/>
      <c r="T415" s="92"/>
      <c r="U415" s="92"/>
      <c r="V415" s="123"/>
      <c r="W415" s="123"/>
      <c r="X415" s="96"/>
      <c r="Y415" s="97"/>
      <c r="Z415" s="86"/>
      <c r="AA415" s="34"/>
      <c r="AB415" s="86"/>
      <c r="AC415" s="138"/>
      <c r="AD415" s="90"/>
      <c r="AE415" s="86"/>
      <c r="AF415" s="86"/>
      <c r="AG415" s="98"/>
      <c r="AH415" s="86"/>
      <c r="AI415" s="86"/>
      <c r="AJ415" s="86"/>
    </row>
    <row r="416" ht="10.5" customHeight="1">
      <c r="A416" s="86"/>
      <c r="B416" s="86"/>
      <c r="C416" s="86"/>
      <c r="D416" s="87"/>
      <c r="E416" s="87"/>
      <c r="F416" s="88"/>
      <c r="G416" s="88"/>
      <c r="H416" s="89"/>
      <c r="I416" s="90"/>
      <c r="J416" s="130"/>
      <c r="K416" s="121"/>
      <c r="L416" s="121"/>
      <c r="M416" s="90"/>
      <c r="N416" s="92"/>
      <c r="O416" s="92"/>
      <c r="P416" s="130"/>
      <c r="Q416" s="121"/>
      <c r="R416" s="121"/>
      <c r="S416" s="90"/>
      <c r="T416" s="92"/>
      <c r="U416" s="92"/>
      <c r="V416" s="123"/>
      <c r="W416" s="123"/>
      <c r="X416" s="96"/>
      <c r="Y416" s="97"/>
      <c r="Z416" s="86"/>
      <c r="AA416" s="34"/>
      <c r="AB416" s="86"/>
      <c r="AC416" s="138"/>
      <c r="AD416" s="90"/>
      <c r="AE416" s="86"/>
      <c r="AF416" s="86"/>
      <c r="AG416" s="98"/>
      <c r="AH416" s="86"/>
      <c r="AI416" s="86"/>
      <c r="AJ416" s="86"/>
    </row>
    <row r="417" ht="10.5" customHeight="1">
      <c r="A417" s="86"/>
      <c r="B417" s="86"/>
      <c r="C417" s="86"/>
      <c r="D417" s="87"/>
      <c r="E417" s="87"/>
      <c r="F417" s="88"/>
      <c r="G417" s="88"/>
      <c r="H417" s="89"/>
      <c r="I417" s="90"/>
      <c r="J417" s="130"/>
      <c r="K417" s="121"/>
      <c r="L417" s="121"/>
      <c r="M417" s="90"/>
      <c r="N417" s="92"/>
      <c r="O417" s="92"/>
      <c r="P417" s="130"/>
      <c r="Q417" s="121"/>
      <c r="R417" s="121"/>
      <c r="S417" s="90"/>
      <c r="T417" s="92"/>
      <c r="U417" s="92"/>
      <c r="V417" s="123"/>
      <c r="W417" s="123"/>
      <c r="X417" s="96"/>
      <c r="Y417" s="97"/>
      <c r="Z417" s="86"/>
      <c r="AA417" s="34"/>
      <c r="AB417" s="86"/>
      <c r="AC417" s="138"/>
      <c r="AD417" s="90"/>
      <c r="AE417" s="86"/>
      <c r="AF417" s="86"/>
      <c r="AG417" s="98"/>
      <c r="AH417" s="86"/>
      <c r="AI417" s="86"/>
      <c r="AJ417" s="86"/>
    </row>
    <row r="418" ht="10.5" customHeight="1">
      <c r="A418" s="86"/>
      <c r="B418" s="86"/>
      <c r="C418" s="86"/>
      <c r="D418" s="87"/>
      <c r="E418" s="87"/>
      <c r="F418" s="88"/>
      <c r="G418" s="88"/>
      <c r="H418" s="89"/>
      <c r="I418" s="90"/>
      <c r="J418" s="130"/>
      <c r="K418" s="121"/>
      <c r="L418" s="121"/>
      <c r="M418" s="90"/>
      <c r="N418" s="92"/>
      <c r="O418" s="92"/>
      <c r="P418" s="130"/>
      <c r="Q418" s="121"/>
      <c r="R418" s="121"/>
      <c r="S418" s="90"/>
      <c r="T418" s="92"/>
      <c r="U418" s="92"/>
      <c r="V418" s="123"/>
      <c r="W418" s="123"/>
      <c r="X418" s="96"/>
      <c r="Y418" s="97"/>
      <c r="Z418" s="86"/>
      <c r="AA418" s="34"/>
      <c r="AB418" s="86"/>
      <c r="AC418" s="138"/>
      <c r="AD418" s="90"/>
      <c r="AE418" s="86"/>
      <c r="AF418" s="86"/>
      <c r="AG418" s="98"/>
      <c r="AH418" s="86"/>
      <c r="AI418" s="86"/>
      <c r="AJ418" s="86"/>
    </row>
    <row r="419" ht="10.5" customHeight="1">
      <c r="A419" s="86"/>
      <c r="B419" s="86"/>
      <c r="C419" s="86"/>
      <c r="D419" s="87"/>
      <c r="E419" s="87"/>
      <c r="F419" s="88"/>
      <c r="G419" s="88"/>
      <c r="H419" s="89"/>
      <c r="I419" s="90"/>
      <c r="J419" s="130"/>
      <c r="K419" s="121"/>
      <c r="L419" s="121"/>
      <c r="M419" s="90"/>
      <c r="N419" s="92"/>
      <c r="O419" s="92"/>
      <c r="P419" s="130"/>
      <c r="Q419" s="121"/>
      <c r="R419" s="121"/>
      <c r="S419" s="90"/>
      <c r="T419" s="92"/>
      <c r="U419" s="92"/>
      <c r="V419" s="123"/>
      <c r="W419" s="123"/>
      <c r="X419" s="96"/>
      <c r="Y419" s="97"/>
      <c r="Z419" s="86"/>
      <c r="AA419" s="34"/>
      <c r="AB419" s="86"/>
      <c r="AC419" s="138"/>
      <c r="AD419" s="90"/>
      <c r="AE419" s="86"/>
      <c r="AF419" s="86"/>
      <c r="AG419" s="98"/>
      <c r="AH419" s="86"/>
      <c r="AI419" s="86"/>
      <c r="AJ419" s="86"/>
    </row>
    <row r="420" ht="10.5" customHeight="1">
      <c r="A420" s="86"/>
      <c r="B420" s="86"/>
      <c r="C420" s="86"/>
      <c r="D420" s="87"/>
      <c r="E420" s="87"/>
      <c r="F420" s="88"/>
      <c r="G420" s="88"/>
      <c r="H420" s="89"/>
      <c r="I420" s="90"/>
      <c r="J420" s="130"/>
      <c r="K420" s="121"/>
      <c r="L420" s="121"/>
      <c r="M420" s="90"/>
      <c r="N420" s="92"/>
      <c r="O420" s="92"/>
      <c r="P420" s="130"/>
      <c r="Q420" s="121"/>
      <c r="R420" s="121"/>
      <c r="S420" s="90"/>
      <c r="T420" s="92"/>
      <c r="U420" s="92"/>
      <c r="V420" s="123"/>
      <c r="W420" s="123"/>
      <c r="X420" s="96"/>
      <c r="Y420" s="97"/>
      <c r="Z420" s="86"/>
      <c r="AA420" s="34"/>
      <c r="AB420" s="86"/>
      <c r="AC420" s="138"/>
      <c r="AD420" s="90"/>
      <c r="AE420" s="86"/>
      <c r="AF420" s="86"/>
      <c r="AG420" s="98"/>
      <c r="AH420" s="86"/>
      <c r="AI420" s="86"/>
      <c r="AJ420" s="86"/>
    </row>
    <row r="421" ht="10.5" customHeight="1">
      <c r="A421" s="86"/>
      <c r="B421" s="86"/>
      <c r="C421" s="86"/>
      <c r="D421" s="87"/>
      <c r="E421" s="87"/>
      <c r="F421" s="88"/>
      <c r="G421" s="88"/>
      <c r="H421" s="89"/>
      <c r="I421" s="90"/>
      <c r="J421" s="130"/>
      <c r="K421" s="121"/>
      <c r="L421" s="121"/>
      <c r="M421" s="90"/>
      <c r="N421" s="92"/>
      <c r="O421" s="92"/>
      <c r="P421" s="130"/>
      <c r="Q421" s="121"/>
      <c r="R421" s="121"/>
      <c r="S421" s="90"/>
      <c r="T421" s="92"/>
      <c r="U421" s="92"/>
      <c r="V421" s="123"/>
      <c r="W421" s="123"/>
      <c r="X421" s="96"/>
      <c r="Y421" s="97"/>
      <c r="Z421" s="86"/>
      <c r="AA421" s="34"/>
      <c r="AB421" s="86"/>
      <c r="AC421" s="138"/>
      <c r="AD421" s="90"/>
      <c r="AE421" s="86"/>
      <c r="AF421" s="86"/>
      <c r="AG421" s="98"/>
      <c r="AH421" s="86"/>
      <c r="AI421" s="86"/>
      <c r="AJ421" s="86"/>
    </row>
    <row r="422" ht="10.5" customHeight="1">
      <c r="A422" s="86"/>
      <c r="B422" s="86"/>
      <c r="C422" s="86"/>
      <c r="D422" s="87"/>
      <c r="E422" s="87"/>
      <c r="F422" s="88"/>
      <c r="G422" s="88"/>
      <c r="H422" s="89"/>
      <c r="I422" s="90"/>
      <c r="J422" s="130"/>
      <c r="K422" s="121"/>
      <c r="L422" s="121"/>
      <c r="M422" s="90"/>
      <c r="N422" s="92"/>
      <c r="O422" s="92"/>
      <c r="P422" s="130"/>
      <c r="Q422" s="121"/>
      <c r="R422" s="121"/>
      <c r="S422" s="90"/>
      <c r="T422" s="92"/>
      <c r="U422" s="92"/>
      <c r="V422" s="123"/>
      <c r="W422" s="123"/>
      <c r="X422" s="96"/>
      <c r="Y422" s="97"/>
      <c r="Z422" s="86"/>
      <c r="AA422" s="34"/>
      <c r="AB422" s="86"/>
      <c r="AC422" s="138"/>
      <c r="AD422" s="90"/>
      <c r="AE422" s="86"/>
      <c r="AF422" s="86"/>
      <c r="AG422" s="98"/>
      <c r="AH422" s="86"/>
      <c r="AI422" s="86"/>
      <c r="AJ422" s="86"/>
    </row>
    <row r="423" ht="10.5" customHeight="1">
      <c r="A423" s="86"/>
      <c r="B423" s="86"/>
      <c r="C423" s="86"/>
      <c r="D423" s="87"/>
      <c r="E423" s="87"/>
      <c r="F423" s="88"/>
      <c r="G423" s="88"/>
      <c r="H423" s="89"/>
      <c r="I423" s="90"/>
      <c r="J423" s="130"/>
      <c r="K423" s="121"/>
      <c r="L423" s="121"/>
      <c r="M423" s="90"/>
      <c r="N423" s="92"/>
      <c r="O423" s="92"/>
      <c r="P423" s="130"/>
      <c r="Q423" s="121"/>
      <c r="R423" s="121"/>
      <c r="S423" s="90"/>
      <c r="T423" s="92"/>
      <c r="U423" s="92"/>
      <c r="V423" s="123"/>
      <c r="W423" s="123"/>
      <c r="X423" s="96"/>
      <c r="Y423" s="97"/>
      <c r="Z423" s="86"/>
      <c r="AA423" s="34"/>
      <c r="AB423" s="86"/>
      <c r="AC423" s="138"/>
      <c r="AD423" s="90"/>
      <c r="AE423" s="86"/>
      <c r="AF423" s="86"/>
      <c r="AG423" s="98"/>
      <c r="AH423" s="86"/>
      <c r="AI423" s="86"/>
      <c r="AJ423" s="86"/>
    </row>
    <row r="424" ht="10.5" customHeight="1">
      <c r="A424" s="86"/>
      <c r="B424" s="86"/>
      <c r="C424" s="86"/>
      <c r="D424" s="87"/>
      <c r="E424" s="87"/>
      <c r="F424" s="88"/>
      <c r="G424" s="88"/>
      <c r="H424" s="89"/>
      <c r="I424" s="90"/>
      <c r="J424" s="130"/>
      <c r="K424" s="121"/>
      <c r="L424" s="121"/>
      <c r="M424" s="90"/>
      <c r="N424" s="92"/>
      <c r="O424" s="92"/>
      <c r="P424" s="130"/>
      <c r="Q424" s="121"/>
      <c r="R424" s="121"/>
      <c r="S424" s="90"/>
      <c r="T424" s="92"/>
      <c r="U424" s="92"/>
      <c r="V424" s="123"/>
      <c r="W424" s="123"/>
      <c r="X424" s="96"/>
      <c r="Y424" s="97"/>
      <c r="Z424" s="86"/>
      <c r="AA424" s="34"/>
      <c r="AB424" s="86"/>
      <c r="AC424" s="138"/>
      <c r="AD424" s="90"/>
      <c r="AE424" s="86"/>
      <c r="AF424" s="86"/>
      <c r="AG424" s="98"/>
      <c r="AH424" s="86"/>
      <c r="AI424" s="86"/>
      <c r="AJ424" s="86"/>
    </row>
    <row r="425" ht="10.5" customHeight="1">
      <c r="A425" s="86"/>
      <c r="B425" s="86"/>
      <c r="C425" s="86"/>
      <c r="D425" s="87"/>
      <c r="E425" s="87"/>
      <c r="F425" s="88"/>
      <c r="G425" s="88"/>
      <c r="H425" s="89"/>
      <c r="I425" s="90"/>
      <c r="J425" s="130"/>
      <c r="K425" s="121"/>
      <c r="L425" s="121"/>
      <c r="M425" s="90"/>
      <c r="N425" s="92"/>
      <c r="O425" s="92"/>
      <c r="P425" s="130"/>
      <c r="Q425" s="121"/>
      <c r="R425" s="121"/>
      <c r="S425" s="90"/>
      <c r="T425" s="92"/>
      <c r="U425" s="92"/>
      <c r="V425" s="123"/>
      <c r="W425" s="123"/>
      <c r="X425" s="96"/>
      <c r="Y425" s="97"/>
      <c r="Z425" s="86"/>
      <c r="AA425" s="34"/>
      <c r="AB425" s="86"/>
      <c r="AC425" s="138"/>
      <c r="AD425" s="90"/>
      <c r="AE425" s="86"/>
      <c r="AF425" s="86"/>
      <c r="AG425" s="98"/>
      <c r="AH425" s="86"/>
      <c r="AI425" s="86"/>
      <c r="AJ425" s="86"/>
    </row>
    <row r="426" ht="10.5" customHeight="1">
      <c r="A426" s="86"/>
      <c r="B426" s="86"/>
      <c r="C426" s="86"/>
      <c r="D426" s="87"/>
      <c r="E426" s="87"/>
      <c r="F426" s="88"/>
      <c r="G426" s="88"/>
      <c r="H426" s="89"/>
      <c r="I426" s="90"/>
      <c r="J426" s="130"/>
      <c r="K426" s="121"/>
      <c r="L426" s="121"/>
      <c r="M426" s="90"/>
      <c r="N426" s="92"/>
      <c r="O426" s="92"/>
      <c r="P426" s="130"/>
      <c r="Q426" s="121"/>
      <c r="R426" s="121"/>
      <c r="S426" s="90"/>
      <c r="T426" s="92"/>
      <c r="U426" s="92"/>
      <c r="V426" s="123"/>
      <c r="W426" s="123"/>
      <c r="X426" s="96"/>
      <c r="Y426" s="97"/>
      <c r="Z426" s="86"/>
      <c r="AA426" s="34"/>
      <c r="AB426" s="86"/>
      <c r="AC426" s="138"/>
      <c r="AD426" s="90"/>
      <c r="AE426" s="86"/>
      <c r="AF426" s="86"/>
      <c r="AG426" s="98"/>
      <c r="AH426" s="86"/>
      <c r="AI426" s="86"/>
      <c r="AJ426" s="86"/>
    </row>
    <row r="427" ht="10.5" customHeight="1">
      <c r="A427" s="86"/>
      <c r="B427" s="86"/>
      <c r="C427" s="86"/>
      <c r="D427" s="87"/>
      <c r="E427" s="87"/>
      <c r="F427" s="88"/>
      <c r="G427" s="88"/>
      <c r="H427" s="89"/>
      <c r="I427" s="90"/>
      <c r="J427" s="130"/>
      <c r="K427" s="121"/>
      <c r="L427" s="121"/>
      <c r="M427" s="90"/>
      <c r="N427" s="92"/>
      <c r="O427" s="92"/>
      <c r="P427" s="130"/>
      <c r="Q427" s="121"/>
      <c r="R427" s="121"/>
      <c r="S427" s="90"/>
      <c r="T427" s="92"/>
      <c r="U427" s="92"/>
      <c r="V427" s="123"/>
      <c r="W427" s="123"/>
      <c r="X427" s="96"/>
      <c r="Y427" s="97"/>
      <c r="Z427" s="86"/>
      <c r="AA427" s="34"/>
      <c r="AB427" s="86"/>
      <c r="AC427" s="138"/>
      <c r="AD427" s="90"/>
      <c r="AE427" s="86"/>
      <c r="AF427" s="86"/>
      <c r="AG427" s="98"/>
      <c r="AH427" s="86"/>
      <c r="AI427" s="86"/>
      <c r="AJ427" s="86"/>
    </row>
    <row r="428" ht="10.5" customHeight="1">
      <c r="A428" s="86"/>
      <c r="B428" s="86"/>
      <c r="C428" s="86"/>
      <c r="D428" s="87"/>
      <c r="E428" s="87"/>
      <c r="F428" s="88"/>
      <c r="G428" s="88"/>
      <c r="H428" s="89"/>
      <c r="I428" s="90"/>
      <c r="J428" s="130"/>
      <c r="K428" s="121"/>
      <c r="L428" s="121"/>
      <c r="M428" s="90"/>
      <c r="N428" s="92"/>
      <c r="O428" s="92"/>
      <c r="P428" s="130"/>
      <c r="Q428" s="121"/>
      <c r="R428" s="121"/>
      <c r="S428" s="90"/>
      <c r="T428" s="92"/>
      <c r="U428" s="92"/>
      <c r="V428" s="123"/>
      <c r="W428" s="123"/>
      <c r="X428" s="96"/>
      <c r="Y428" s="97"/>
      <c r="Z428" s="86"/>
      <c r="AA428" s="34"/>
      <c r="AB428" s="86"/>
      <c r="AC428" s="138"/>
      <c r="AD428" s="90"/>
      <c r="AE428" s="86"/>
      <c r="AF428" s="86"/>
      <c r="AG428" s="98"/>
      <c r="AH428" s="86"/>
      <c r="AI428" s="86"/>
      <c r="AJ428" s="86"/>
    </row>
    <row r="429" ht="10.5" customHeight="1">
      <c r="A429" s="86"/>
      <c r="B429" s="86"/>
      <c r="C429" s="86"/>
      <c r="D429" s="87"/>
      <c r="E429" s="87"/>
      <c r="F429" s="88"/>
      <c r="G429" s="88"/>
      <c r="H429" s="89"/>
      <c r="I429" s="90"/>
      <c r="J429" s="130"/>
      <c r="K429" s="121"/>
      <c r="L429" s="121"/>
      <c r="M429" s="90"/>
      <c r="N429" s="92"/>
      <c r="O429" s="92"/>
      <c r="P429" s="130"/>
      <c r="Q429" s="121"/>
      <c r="R429" s="121"/>
      <c r="S429" s="90"/>
      <c r="T429" s="92"/>
      <c r="U429" s="92"/>
      <c r="V429" s="123"/>
      <c r="W429" s="123"/>
      <c r="X429" s="96"/>
      <c r="Y429" s="97"/>
      <c r="Z429" s="86"/>
      <c r="AA429" s="34"/>
      <c r="AB429" s="86"/>
      <c r="AC429" s="138"/>
      <c r="AD429" s="90"/>
      <c r="AE429" s="86"/>
      <c r="AF429" s="86"/>
      <c r="AG429" s="98"/>
      <c r="AH429" s="86"/>
      <c r="AI429" s="86"/>
      <c r="AJ429" s="86"/>
    </row>
    <row r="430" ht="10.5" customHeight="1">
      <c r="A430" s="86"/>
      <c r="B430" s="86"/>
      <c r="C430" s="86"/>
      <c r="D430" s="87"/>
      <c r="E430" s="87"/>
      <c r="F430" s="88"/>
      <c r="G430" s="88"/>
      <c r="H430" s="89"/>
      <c r="I430" s="90"/>
      <c r="J430" s="130"/>
      <c r="K430" s="121"/>
      <c r="L430" s="121"/>
      <c r="M430" s="90"/>
      <c r="N430" s="92"/>
      <c r="O430" s="92"/>
      <c r="P430" s="130"/>
      <c r="Q430" s="121"/>
      <c r="R430" s="121"/>
      <c r="S430" s="90"/>
      <c r="T430" s="92"/>
      <c r="U430" s="92"/>
      <c r="V430" s="123"/>
      <c r="W430" s="123"/>
      <c r="X430" s="96"/>
      <c r="Y430" s="97"/>
      <c r="Z430" s="86"/>
      <c r="AA430" s="34"/>
      <c r="AB430" s="86"/>
      <c r="AC430" s="138"/>
      <c r="AD430" s="90"/>
      <c r="AE430" s="86"/>
      <c r="AF430" s="86"/>
      <c r="AG430" s="98"/>
      <c r="AH430" s="86"/>
      <c r="AI430" s="86"/>
      <c r="AJ430" s="86"/>
    </row>
    <row r="431" ht="10.5" customHeight="1">
      <c r="A431" s="86"/>
      <c r="B431" s="86"/>
      <c r="C431" s="86"/>
      <c r="D431" s="87"/>
      <c r="E431" s="87"/>
      <c r="F431" s="88"/>
      <c r="G431" s="88"/>
      <c r="H431" s="89"/>
      <c r="I431" s="90"/>
      <c r="J431" s="130"/>
      <c r="K431" s="121"/>
      <c r="L431" s="121"/>
      <c r="M431" s="90"/>
      <c r="N431" s="92"/>
      <c r="O431" s="92"/>
      <c r="P431" s="130"/>
      <c r="Q431" s="121"/>
      <c r="R431" s="121"/>
      <c r="S431" s="90"/>
      <c r="T431" s="92"/>
      <c r="U431" s="92"/>
      <c r="V431" s="123"/>
      <c r="W431" s="123"/>
      <c r="X431" s="96"/>
      <c r="Y431" s="97"/>
      <c r="Z431" s="86"/>
      <c r="AA431" s="34"/>
      <c r="AB431" s="86"/>
      <c r="AC431" s="138"/>
      <c r="AD431" s="90"/>
      <c r="AE431" s="86"/>
      <c r="AF431" s="86"/>
      <c r="AG431" s="98"/>
      <c r="AH431" s="86"/>
      <c r="AI431" s="86"/>
      <c r="AJ431" s="86"/>
    </row>
    <row r="432" ht="10.5" customHeight="1">
      <c r="A432" s="86"/>
      <c r="B432" s="86"/>
      <c r="C432" s="86"/>
      <c r="D432" s="87"/>
      <c r="E432" s="87"/>
      <c r="F432" s="88"/>
      <c r="G432" s="88"/>
      <c r="H432" s="89"/>
      <c r="I432" s="90"/>
      <c r="J432" s="130"/>
      <c r="K432" s="121"/>
      <c r="L432" s="121"/>
      <c r="M432" s="90"/>
      <c r="N432" s="92"/>
      <c r="O432" s="92"/>
      <c r="P432" s="130"/>
      <c r="Q432" s="121"/>
      <c r="R432" s="121"/>
      <c r="S432" s="90"/>
      <c r="T432" s="92"/>
      <c r="U432" s="92"/>
      <c r="V432" s="123"/>
      <c r="W432" s="123"/>
      <c r="X432" s="96"/>
      <c r="Y432" s="97"/>
      <c r="Z432" s="86"/>
      <c r="AA432" s="34"/>
      <c r="AB432" s="86"/>
      <c r="AC432" s="138"/>
      <c r="AD432" s="90"/>
      <c r="AE432" s="86"/>
      <c r="AF432" s="86"/>
      <c r="AG432" s="98"/>
      <c r="AH432" s="86"/>
      <c r="AI432" s="86"/>
      <c r="AJ432" s="86"/>
    </row>
    <row r="433" ht="10.5" customHeight="1">
      <c r="A433" s="86"/>
      <c r="B433" s="86"/>
      <c r="C433" s="86"/>
      <c r="D433" s="87"/>
      <c r="E433" s="87"/>
      <c r="F433" s="88"/>
      <c r="G433" s="88"/>
      <c r="H433" s="89"/>
      <c r="I433" s="90"/>
      <c r="J433" s="130"/>
      <c r="K433" s="121"/>
      <c r="L433" s="121"/>
      <c r="M433" s="90"/>
      <c r="N433" s="92"/>
      <c r="O433" s="92"/>
      <c r="P433" s="130"/>
      <c r="Q433" s="121"/>
      <c r="R433" s="121"/>
      <c r="S433" s="90"/>
      <c r="T433" s="92"/>
      <c r="U433" s="92"/>
      <c r="V433" s="123"/>
      <c r="W433" s="123"/>
      <c r="X433" s="96"/>
      <c r="Y433" s="97"/>
      <c r="Z433" s="86"/>
      <c r="AA433" s="34"/>
      <c r="AB433" s="86"/>
      <c r="AC433" s="138"/>
      <c r="AD433" s="90"/>
      <c r="AE433" s="86"/>
      <c r="AF433" s="86"/>
      <c r="AG433" s="98"/>
      <c r="AH433" s="86"/>
      <c r="AI433" s="86"/>
      <c r="AJ433" s="86"/>
    </row>
    <row r="434" ht="10.5" customHeight="1">
      <c r="A434" s="86"/>
      <c r="B434" s="86"/>
      <c r="C434" s="86"/>
      <c r="D434" s="87"/>
      <c r="E434" s="87"/>
      <c r="F434" s="88"/>
      <c r="G434" s="88"/>
      <c r="H434" s="89"/>
      <c r="I434" s="90"/>
      <c r="J434" s="130"/>
      <c r="K434" s="121"/>
      <c r="L434" s="121"/>
      <c r="M434" s="90"/>
      <c r="N434" s="92"/>
      <c r="O434" s="92"/>
      <c r="P434" s="130"/>
      <c r="Q434" s="121"/>
      <c r="R434" s="121"/>
      <c r="S434" s="90"/>
      <c r="T434" s="92"/>
      <c r="U434" s="92"/>
      <c r="V434" s="123"/>
      <c r="W434" s="123"/>
      <c r="X434" s="96"/>
      <c r="Y434" s="97"/>
      <c r="Z434" s="86"/>
      <c r="AA434" s="34"/>
      <c r="AB434" s="86"/>
      <c r="AC434" s="138"/>
      <c r="AD434" s="90"/>
      <c r="AE434" s="86"/>
      <c r="AF434" s="86"/>
      <c r="AG434" s="98"/>
      <c r="AH434" s="86"/>
      <c r="AI434" s="86"/>
      <c r="AJ434" s="86"/>
    </row>
    <row r="435" ht="10.5" customHeight="1">
      <c r="A435" s="86"/>
      <c r="B435" s="86"/>
      <c r="C435" s="86"/>
      <c r="D435" s="87"/>
      <c r="E435" s="87"/>
      <c r="F435" s="88"/>
      <c r="G435" s="88"/>
      <c r="H435" s="89"/>
      <c r="I435" s="90"/>
      <c r="J435" s="130"/>
      <c r="K435" s="121"/>
      <c r="L435" s="121"/>
      <c r="M435" s="90"/>
      <c r="N435" s="92"/>
      <c r="O435" s="92"/>
      <c r="P435" s="130"/>
      <c r="Q435" s="121"/>
      <c r="R435" s="121"/>
      <c r="S435" s="90"/>
      <c r="T435" s="92"/>
      <c r="U435" s="92"/>
      <c r="V435" s="123"/>
      <c r="W435" s="123"/>
      <c r="X435" s="96"/>
      <c r="Y435" s="97"/>
      <c r="Z435" s="86"/>
      <c r="AA435" s="34"/>
      <c r="AB435" s="86"/>
      <c r="AC435" s="138"/>
      <c r="AD435" s="90"/>
      <c r="AE435" s="86"/>
      <c r="AF435" s="86"/>
      <c r="AG435" s="98"/>
      <c r="AH435" s="86"/>
      <c r="AI435" s="86"/>
      <c r="AJ435" s="86"/>
    </row>
    <row r="436" ht="10.5" customHeight="1">
      <c r="A436" s="86"/>
      <c r="B436" s="86"/>
      <c r="C436" s="86"/>
      <c r="D436" s="87"/>
      <c r="E436" s="87"/>
      <c r="F436" s="88"/>
      <c r="G436" s="88"/>
      <c r="H436" s="89"/>
      <c r="I436" s="90"/>
      <c r="J436" s="130"/>
      <c r="K436" s="121"/>
      <c r="L436" s="121"/>
      <c r="M436" s="90"/>
      <c r="N436" s="92"/>
      <c r="O436" s="92"/>
      <c r="P436" s="130"/>
      <c r="Q436" s="121"/>
      <c r="R436" s="121"/>
      <c r="S436" s="90"/>
      <c r="T436" s="92"/>
      <c r="U436" s="92"/>
      <c r="V436" s="123"/>
      <c r="W436" s="123"/>
      <c r="X436" s="96"/>
      <c r="Y436" s="97"/>
      <c r="Z436" s="86"/>
      <c r="AA436" s="34"/>
      <c r="AB436" s="86"/>
      <c r="AC436" s="138"/>
      <c r="AD436" s="90"/>
      <c r="AE436" s="86"/>
      <c r="AF436" s="86"/>
      <c r="AG436" s="98"/>
      <c r="AH436" s="86"/>
      <c r="AI436" s="86"/>
      <c r="AJ436" s="86"/>
    </row>
    <row r="437" ht="10.5" customHeight="1">
      <c r="A437" s="86"/>
      <c r="B437" s="86"/>
      <c r="C437" s="86"/>
      <c r="D437" s="87"/>
      <c r="E437" s="87"/>
      <c r="F437" s="88"/>
      <c r="G437" s="88"/>
      <c r="H437" s="89"/>
      <c r="I437" s="90"/>
      <c r="J437" s="130"/>
      <c r="K437" s="121"/>
      <c r="L437" s="121"/>
      <c r="M437" s="90"/>
      <c r="N437" s="92"/>
      <c r="O437" s="92"/>
      <c r="P437" s="130"/>
      <c r="Q437" s="121"/>
      <c r="R437" s="121"/>
      <c r="S437" s="90"/>
      <c r="T437" s="92"/>
      <c r="U437" s="92"/>
      <c r="V437" s="123"/>
      <c r="W437" s="123"/>
      <c r="X437" s="96"/>
      <c r="Y437" s="97"/>
      <c r="Z437" s="86"/>
      <c r="AA437" s="34"/>
      <c r="AB437" s="86"/>
      <c r="AC437" s="138"/>
      <c r="AD437" s="90"/>
      <c r="AE437" s="86"/>
      <c r="AF437" s="86"/>
      <c r="AG437" s="98"/>
      <c r="AH437" s="86"/>
      <c r="AI437" s="86"/>
      <c r="AJ437" s="86"/>
    </row>
    <row r="438" ht="10.5" customHeight="1">
      <c r="A438" s="86"/>
      <c r="B438" s="86"/>
      <c r="C438" s="86"/>
      <c r="D438" s="87"/>
      <c r="E438" s="87"/>
      <c r="F438" s="88"/>
      <c r="G438" s="88"/>
      <c r="H438" s="89"/>
      <c r="I438" s="90"/>
      <c r="J438" s="130"/>
      <c r="K438" s="121"/>
      <c r="L438" s="121"/>
      <c r="M438" s="90"/>
      <c r="N438" s="92"/>
      <c r="O438" s="92"/>
      <c r="P438" s="130"/>
      <c r="Q438" s="121"/>
      <c r="R438" s="121"/>
      <c r="S438" s="90"/>
      <c r="T438" s="92"/>
      <c r="U438" s="92"/>
      <c r="V438" s="123"/>
      <c r="W438" s="123"/>
      <c r="X438" s="96"/>
      <c r="Y438" s="97"/>
      <c r="Z438" s="86"/>
      <c r="AA438" s="34"/>
      <c r="AB438" s="86"/>
      <c r="AC438" s="138"/>
      <c r="AD438" s="90"/>
      <c r="AE438" s="86"/>
      <c r="AF438" s="86"/>
      <c r="AG438" s="98"/>
      <c r="AH438" s="86"/>
      <c r="AI438" s="86"/>
      <c r="AJ438" s="86"/>
    </row>
    <row r="439" ht="10.5" customHeight="1">
      <c r="A439" s="86"/>
      <c r="B439" s="86"/>
      <c r="C439" s="86"/>
      <c r="D439" s="87"/>
      <c r="E439" s="87"/>
      <c r="F439" s="88"/>
      <c r="G439" s="88"/>
      <c r="H439" s="89"/>
      <c r="I439" s="90"/>
      <c r="J439" s="130"/>
      <c r="K439" s="121"/>
      <c r="L439" s="121"/>
      <c r="M439" s="90"/>
      <c r="N439" s="92"/>
      <c r="O439" s="92"/>
      <c r="P439" s="130"/>
      <c r="Q439" s="121"/>
      <c r="R439" s="121"/>
      <c r="S439" s="90"/>
      <c r="T439" s="92"/>
      <c r="U439" s="92"/>
      <c r="V439" s="123"/>
      <c r="W439" s="123"/>
      <c r="X439" s="96"/>
      <c r="Y439" s="97"/>
      <c r="Z439" s="86"/>
      <c r="AA439" s="34"/>
      <c r="AB439" s="86"/>
      <c r="AC439" s="138"/>
      <c r="AD439" s="90"/>
      <c r="AE439" s="86"/>
      <c r="AF439" s="86"/>
      <c r="AG439" s="98"/>
      <c r="AH439" s="86"/>
      <c r="AI439" s="86"/>
      <c r="AJ439" s="86"/>
    </row>
    <row r="440" ht="10.5" customHeight="1">
      <c r="A440" s="86"/>
      <c r="B440" s="86"/>
      <c r="C440" s="86"/>
      <c r="D440" s="87"/>
      <c r="E440" s="87"/>
      <c r="F440" s="88"/>
      <c r="G440" s="88"/>
      <c r="H440" s="89"/>
      <c r="I440" s="90"/>
      <c r="J440" s="130"/>
      <c r="K440" s="121"/>
      <c r="L440" s="121"/>
      <c r="M440" s="90"/>
      <c r="N440" s="92"/>
      <c r="O440" s="92"/>
      <c r="P440" s="130"/>
      <c r="Q440" s="121"/>
      <c r="R440" s="121"/>
      <c r="S440" s="90"/>
      <c r="T440" s="92"/>
      <c r="U440" s="92"/>
      <c r="V440" s="123"/>
      <c r="W440" s="123"/>
      <c r="X440" s="96"/>
      <c r="Y440" s="97"/>
      <c r="Z440" s="86"/>
      <c r="AA440" s="34"/>
      <c r="AB440" s="86"/>
      <c r="AC440" s="138"/>
      <c r="AD440" s="90"/>
      <c r="AE440" s="86"/>
      <c r="AF440" s="86"/>
      <c r="AG440" s="98"/>
      <c r="AH440" s="86"/>
      <c r="AI440" s="86"/>
      <c r="AJ440" s="86"/>
    </row>
    <row r="441" ht="10.5" customHeight="1">
      <c r="A441" s="86"/>
      <c r="B441" s="86"/>
      <c r="C441" s="86"/>
      <c r="D441" s="87"/>
      <c r="E441" s="87"/>
      <c r="F441" s="88"/>
      <c r="G441" s="88"/>
      <c r="H441" s="89"/>
      <c r="I441" s="90"/>
      <c r="J441" s="130"/>
      <c r="K441" s="121"/>
      <c r="L441" s="121"/>
      <c r="M441" s="90"/>
      <c r="N441" s="92"/>
      <c r="O441" s="92"/>
      <c r="P441" s="130"/>
      <c r="Q441" s="121"/>
      <c r="R441" s="121"/>
      <c r="S441" s="90"/>
      <c r="T441" s="92"/>
      <c r="U441" s="92"/>
      <c r="V441" s="123"/>
      <c r="W441" s="123"/>
      <c r="X441" s="96"/>
      <c r="Y441" s="97"/>
      <c r="Z441" s="86"/>
      <c r="AA441" s="34"/>
      <c r="AB441" s="86"/>
      <c r="AC441" s="138"/>
      <c r="AD441" s="90"/>
      <c r="AE441" s="86"/>
      <c r="AF441" s="86"/>
      <c r="AG441" s="98"/>
      <c r="AH441" s="86"/>
      <c r="AI441" s="86"/>
      <c r="AJ441" s="86"/>
    </row>
    <row r="442" ht="10.5" customHeight="1">
      <c r="A442" s="86"/>
      <c r="B442" s="86"/>
      <c r="C442" s="86"/>
      <c r="D442" s="87"/>
      <c r="E442" s="87"/>
      <c r="F442" s="88"/>
      <c r="G442" s="88"/>
      <c r="H442" s="89"/>
      <c r="I442" s="90"/>
      <c r="J442" s="130"/>
      <c r="K442" s="121"/>
      <c r="L442" s="121"/>
      <c r="M442" s="90"/>
      <c r="N442" s="92"/>
      <c r="O442" s="92"/>
      <c r="P442" s="130"/>
      <c r="Q442" s="121"/>
      <c r="R442" s="121"/>
      <c r="S442" s="90"/>
      <c r="T442" s="92"/>
      <c r="U442" s="92"/>
      <c r="V442" s="123"/>
      <c r="W442" s="123"/>
      <c r="X442" s="96"/>
      <c r="Y442" s="97"/>
      <c r="Z442" s="86"/>
      <c r="AA442" s="34"/>
      <c r="AB442" s="86"/>
      <c r="AC442" s="138"/>
      <c r="AD442" s="90"/>
      <c r="AE442" s="86"/>
      <c r="AF442" s="86"/>
      <c r="AG442" s="98"/>
      <c r="AH442" s="86"/>
      <c r="AI442" s="86"/>
      <c r="AJ442" s="86"/>
    </row>
    <row r="443" ht="10.5" customHeight="1">
      <c r="A443" s="86"/>
      <c r="B443" s="86"/>
      <c r="C443" s="86"/>
      <c r="D443" s="87"/>
      <c r="E443" s="87"/>
      <c r="F443" s="88"/>
      <c r="G443" s="88"/>
      <c r="H443" s="89"/>
      <c r="I443" s="90"/>
      <c r="J443" s="130"/>
      <c r="K443" s="121"/>
      <c r="L443" s="121"/>
      <c r="M443" s="90"/>
      <c r="N443" s="92"/>
      <c r="O443" s="92"/>
      <c r="P443" s="130"/>
      <c r="Q443" s="121"/>
      <c r="R443" s="121"/>
      <c r="S443" s="90"/>
      <c r="T443" s="92"/>
      <c r="U443" s="92"/>
      <c r="V443" s="123"/>
      <c r="W443" s="123"/>
      <c r="X443" s="96"/>
      <c r="Y443" s="97"/>
      <c r="Z443" s="86"/>
      <c r="AA443" s="34"/>
      <c r="AB443" s="86"/>
      <c r="AC443" s="138"/>
      <c r="AD443" s="90"/>
      <c r="AE443" s="86"/>
      <c r="AF443" s="86"/>
      <c r="AG443" s="98"/>
      <c r="AH443" s="86"/>
      <c r="AI443" s="86"/>
      <c r="AJ443" s="86"/>
    </row>
    <row r="444" ht="10.5" customHeight="1">
      <c r="A444" s="86"/>
      <c r="B444" s="86"/>
      <c r="C444" s="86"/>
      <c r="D444" s="87"/>
      <c r="E444" s="87"/>
      <c r="F444" s="88"/>
      <c r="G444" s="88"/>
      <c r="H444" s="89"/>
      <c r="I444" s="90"/>
      <c r="J444" s="130"/>
      <c r="K444" s="121"/>
      <c r="L444" s="121"/>
      <c r="M444" s="90"/>
      <c r="N444" s="92"/>
      <c r="O444" s="92"/>
      <c r="P444" s="130"/>
      <c r="Q444" s="121"/>
      <c r="R444" s="121"/>
      <c r="S444" s="90"/>
      <c r="T444" s="92"/>
      <c r="U444" s="92"/>
      <c r="V444" s="123"/>
      <c r="W444" s="123"/>
      <c r="X444" s="96"/>
      <c r="Y444" s="97"/>
      <c r="Z444" s="86"/>
      <c r="AA444" s="34"/>
      <c r="AB444" s="86"/>
      <c r="AC444" s="138"/>
      <c r="AD444" s="90"/>
      <c r="AE444" s="86"/>
      <c r="AF444" s="86"/>
      <c r="AG444" s="98"/>
      <c r="AH444" s="86"/>
      <c r="AI444" s="86"/>
      <c r="AJ444" s="86"/>
    </row>
    <row r="445" ht="10.5" customHeight="1">
      <c r="A445" s="86"/>
      <c r="B445" s="86"/>
      <c r="C445" s="86"/>
      <c r="D445" s="87"/>
      <c r="E445" s="87"/>
      <c r="F445" s="88"/>
      <c r="G445" s="88"/>
      <c r="H445" s="89"/>
      <c r="I445" s="90"/>
      <c r="J445" s="130"/>
      <c r="K445" s="121"/>
      <c r="L445" s="121"/>
      <c r="M445" s="90"/>
      <c r="N445" s="92"/>
      <c r="O445" s="92"/>
      <c r="P445" s="130"/>
      <c r="Q445" s="121"/>
      <c r="R445" s="121"/>
      <c r="S445" s="90"/>
      <c r="T445" s="92"/>
      <c r="U445" s="92"/>
      <c r="V445" s="123"/>
      <c r="W445" s="123"/>
      <c r="X445" s="96"/>
      <c r="Y445" s="97"/>
      <c r="Z445" s="86"/>
      <c r="AA445" s="34"/>
      <c r="AB445" s="86"/>
      <c r="AC445" s="138"/>
      <c r="AD445" s="90"/>
      <c r="AE445" s="86"/>
      <c r="AF445" s="86"/>
      <c r="AG445" s="98"/>
      <c r="AH445" s="86"/>
      <c r="AI445" s="86"/>
      <c r="AJ445" s="86"/>
    </row>
    <row r="446" ht="10.5" customHeight="1">
      <c r="A446" s="86"/>
      <c r="B446" s="86"/>
      <c r="C446" s="86"/>
      <c r="D446" s="87"/>
      <c r="E446" s="87"/>
      <c r="F446" s="88"/>
      <c r="G446" s="88"/>
      <c r="H446" s="89"/>
      <c r="I446" s="90"/>
      <c r="J446" s="130"/>
      <c r="K446" s="121"/>
      <c r="L446" s="121"/>
      <c r="M446" s="90"/>
      <c r="N446" s="92"/>
      <c r="O446" s="92"/>
      <c r="P446" s="130"/>
      <c r="Q446" s="121"/>
      <c r="R446" s="121"/>
      <c r="S446" s="90"/>
      <c r="T446" s="92"/>
      <c r="U446" s="92"/>
      <c r="V446" s="123"/>
      <c r="W446" s="123"/>
      <c r="X446" s="96"/>
      <c r="Y446" s="97"/>
      <c r="Z446" s="86"/>
      <c r="AA446" s="34"/>
      <c r="AB446" s="86"/>
      <c r="AC446" s="138"/>
      <c r="AD446" s="90"/>
      <c r="AE446" s="86"/>
      <c r="AF446" s="86"/>
      <c r="AG446" s="98"/>
      <c r="AH446" s="86"/>
      <c r="AI446" s="86"/>
      <c r="AJ446" s="86"/>
    </row>
    <row r="447" ht="10.5" customHeight="1">
      <c r="A447" s="86"/>
      <c r="B447" s="86"/>
      <c r="C447" s="86"/>
      <c r="D447" s="87"/>
      <c r="E447" s="87"/>
      <c r="F447" s="88"/>
      <c r="G447" s="88"/>
      <c r="H447" s="89"/>
      <c r="I447" s="90"/>
      <c r="J447" s="130"/>
      <c r="K447" s="121"/>
      <c r="L447" s="121"/>
      <c r="M447" s="90"/>
      <c r="N447" s="92"/>
      <c r="O447" s="92"/>
      <c r="P447" s="130"/>
      <c r="Q447" s="121"/>
      <c r="R447" s="121"/>
      <c r="S447" s="90"/>
      <c r="T447" s="92"/>
      <c r="U447" s="92"/>
      <c r="V447" s="123"/>
      <c r="W447" s="123"/>
      <c r="X447" s="96"/>
      <c r="Y447" s="97"/>
      <c r="Z447" s="86"/>
      <c r="AA447" s="34"/>
      <c r="AB447" s="86"/>
      <c r="AC447" s="138"/>
      <c r="AD447" s="90"/>
      <c r="AE447" s="86"/>
      <c r="AF447" s="86"/>
      <c r="AG447" s="98"/>
      <c r="AH447" s="86"/>
      <c r="AI447" s="86"/>
      <c r="AJ447" s="86"/>
    </row>
    <row r="448" ht="10.5" customHeight="1">
      <c r="A448" s="86"/>
      <c r="B448" s="86"/>
      <c r="C448" s="86"/>
      <c r="D448" s="87"/>
      <c r="E448" s="87"/>
      <c r="F448" s="88"/>
      <c r="G448" s="88"/>
      <c r="H448" s="89"/>
      <c r="I448" s="90"/>
      <c r="J448" s="130"/>
      <c r="K448" s="121"/>
      <c r="L448" s="121"/>
      <c r="M448" s="90"/>
      <c r="N448" s="92"/>
      <c r="O448" s="92"/>
      <c r="P448" s="130"/>
      <c r="Q448" s="121"/>
      <c r="R448" s="121"/>
      <c r="S448" s="90"/>
      <c r="T448" s="92"/>
      <c r="U448" s="92"/>
      <c r="V448" s="123"/>
      <c r="W448" s="123"/>
      <c r="X448" s="96"/>
      <c r="Y448" s="97"/>
      <c r="Z448" s="86"/>
      <c r="AA448" s="34"/>
      <c r="AB448" s="86"/>
      <c r="AC448" s="138"/>
      <c r="AD448" s="90"/>
      <c r="AE448" s="86"/>
      <c r="AF448" s="86"/>
      <c r="AG448" s="98"/>
      <c r="AH448" s="86"/>
      <c r="AI448" s="86"/>
      <c r="AJ448" s="86"/>
    </row>
    <row r="449" ht="10.5" customHeight="1">
      <c r="A449" s="86"/>
      <c r="B449" s="86"/>
      <c r="C449" s="86"/>
      <c r="D449" s="87"/>
      <c r="E449" s="87"/>
      <c r="F449" s="88"/>
      <c r="G449" s="88"/>
      <c r="H449" s="89"/>
      <c r="I449" s="90"/>
      <c r="J449" s="130"/>
      <c r="K449" s="121"/>
      <c r="L449" s="121"/>
      <c r="M449" s="90"/>
      <c r="N449" s="92"/>
      <c r="O449" s="92"/>
      <c r="P449" s="130"/>
      <c r="Q449" s="121"/>
      <c r="R449" s="121"/>
      <c r="S449" s="90"/>
      <c r="T449" s="92"/>
      <c r="U449" s="92"/>
      <c r="V449" s="123"/>
      <c r="W449" s="123"/>
      <c r="X449" s="96"/>
      <c r="Y449" s="97"/>
      <c r="Z449" s="86"/>
      <c r="AA449" s="34"/>
      <c r="AB449" s="86"/>
      <c r="AC449" s="138"/>
      <c r="AD449" s="90"/>
      <c r="AE449" s="86"/>
      <c r="AF449" s="86"/>
      <c r="AG449" s="98"/>
      <c r="AH449" s="86"/>
      <c r="AI449" s="86"/>
      <c r="AJ449" s="86"/>
    </row>
    <row r="450" ht="10.5" customHeight="1">
      <c r="A450" s="86"/>
      <c r="B450" s="86"/>
      <c r="C450" s="86"/>
      <c r="D450" s="87"/>
      <c r="E450" s="87"/>
      <c r="F450" s="88"/>
      <c r="G450" s="88"/>
      <c r="H450" s="89"/>
      <c r="I450" s="90"/>
      <c r="J450" s="130"/>
      <c r="K450" s="121"/>
      <c r="L450" s="121"/>
      <c r="M450" s="90"/>
      <c r="N450" s="92"/>
      <c r="O450" s="92"/>
      <c r="P450" s="130"/>
      <c r="Q450" s="121"/>
      <c r="R450" s="121"/>
      <c r="S450" s="90"/>
      <c r="T450" s="92"/>
      <c r="U450" s="92"/>
      <c r="V450" s="123"/>
      <c r="W450" s="123"/>
      <c r="X450" s="96"/>
      <c r="Y450" s="97"/>
      <c r="Z450" s="86"/>
      <c r="AA450" s="34"/>
      <c r="AB450" s="86"/>
      <c r="AC450" s="138"/>
      <c r="AD450" s="90"/>
      <c r="AE450" s="86"/>
      <c r="AF450" s="86"/>
      <c r="AG450" s="98"/>
      <c r="AH450" s="86"/>
      <c r="AI450" s="86"/>
      <c r="AJ450" s="86"/>
    </row>
    <row r="451" ht="10.5" customHeight="1">
      <c r="A451" s="86"/>
      <c r="B451" s="86"/>
      <c r="C451" s="86"/>
      <c r="D451" s="87"/>
      <c r="E451" s="87"/>
      <c r="F451" s="88"/>
      <c r="G451" s="88"/>
      <c r="H451" s="89"/>
      <c r="I451" s="90"/>
      <c r="J451" s="130"/>
      <c r="K451" s="121"/>
      <c r="L451" s="121"/>
      <c r="M451" s="90"/>
      <c r="N451" s="92"/>
      <c r="O451" s="92"/>
      <c r="P451" s="130"/>
      <c r="Q451" s="121"/>
      <c r="R451" s="121"/>
      <c r="S451" s="90"/>
      <c r="T451" s="92"/>
      <c r="U451" s="92"/>
      <c r="V451" s="123"/>
      <c r="W451" s="123"/>
      <c r="X451" s="96"/>
      <c r="Y451" s="97"/>
      <c r="Z451" s="86"/>
      <c r="AA451" s="34"/>
      <c r="AB451" s="86"/>
      <c r="AC451" s="138"/>
      <c r="AD451" s="90"/>
      <c r="AE451" s="86"/>
      <c r="AF451" s="86"/>
      <c r="AG451" s="98"/>
      <c r="AH451" s="86"/>
      <c r="AI451" s="86"/>
      <c r="AJ451" s="86"/>
    </row>
    <row r="452" ht="10.5" customHeight="1">
      <c r="A452" s="86"/>
      <c r="B452" s="86"/>
      <c r="C452" s="86"/>
      <c r="D452" s="87"/>
      <c r="E452" s="87"/>
      <c r="F452" s="88"/>
      <c r="G452" s="88"/>
      <c r="H452" s="89"/>
      <c r="I452" s="90"/>
      <c r="J452" s="130"/>
      <c r="K452" s="121"/>
      <c r="L452" s="121"/>
      <c r="M452" s="90"/>
      <c r="N452" s="92"/>
      <c r="O452" s="92"/>
      <c r="P452" s="130"/>
      <c r="Q452" s="121"/>
      <c r="R452" s="121"/>
      <c r="S452" s="90"/>
      <c r="T452" s="92"/>
      <c r="U452" s="92"/>
      <c r="V452" s="123"/>
      <c r="W452" s="123"/>
      <c r="X452" s="96"/>
      <c r="Y452" s="97"/>
      <c r="Z452" s="86"/>
      <c r="AA452" s="34"/>
      <c r="AB452" s="86"/>
      <c r="AC452" s="138"/>
      <c r="AD452" s="90"/>
      <c r="AE452" s="86"/>
      <c r="AF452" s="86"/>
      <c r="AG452" s="98"/>
      <c r="AH452" s="86"/>
      <c r="AI452" s="86"/>
      <c r="AJ452" s="86"/>
    </row>
    <row r="453" ht="10.5" customHeight="1">
      <c r="A453" s="86"/>
      <c r="B453" s="86"/>
      <c r="C453" s="86"/>
      <c r="D453" s="87"/>
      <c r="E453" s="87"/>
      <c r="F453" s="88"/>
      <c r="G453" s="88"/>
      <c r="H453" s="89"/>
      <c r="I453" s="90"/>
      <c r="J453" s="130"/>
      <c r="K453" s="121"/>
      <c r="L453" s="121"/>
      <c r="M453" s="90"/>
      <c r="N453" s="92"/>
      <c r="O453" s="92"/>
      <c r="P453" s="130"/>
      <c r="Q453" s="121"/>
      <c r="R453" s="121"/>
      <c r="S453" s="90"/>
      <c r="T453" s="92"/>
      <c r="U453" s="92"/>
      <c r="V453" s="123"/>
      <c r="W453" s="123"/>
      <c r="X453" s="96"/>
      <c r="Y453" s="97"/>
      <c r="Z453" s="86"/>
      <c r="AA453" s="34"/>
      <c r="AB453" s="86"/>
      <c r="AC453" s="138"/>
      <c r="AD453" s="90"/>
      <c r="AE453" s="86"/>
      <c r="AF453" s="86"/>
      <c r="AG453" s="98"/>
      <c r="AH453" s="86"/>
      <c r="AI453" s="86"/>
      <c r="AJ453" s="86"/>
    </row>
    <row r="454" ht="10.5" customHeight="1">
      <c r="A454" s="86"/>
      <c r="B454" s="86"/>
      <c r="C454" s="86"/>
      <c r="D454" s="87"/>
      <c r="E454" s="87"/>
      <c r="F454" s="88"/>
      <c r="G454" s="88"/>
      <c r="H454" s="89"/>
      <c r="I454" s="90"/>
      <c r="J454" s="130"/>
      <c r="K454" s="121"/>
      <c r="L454" s="121"/>
      <c r="M454" s="90"/>
      <c r="N454" s="92"/>
      <c r="O454" s="92"/>
      <c r="P454" s="130"/>
      <c r="Q454" s="121"/>
      <c r="R454" s="121"/>
      <c r="S454" s="90"/>
      <c r="T454" s="92"/>
      <c r="U454" s="92"/>
      <c r="V454" s="123"/>
      <c r="W454" s="123"/>
      <c r="X454" s="96"/>
      <c r="Y454" s="97"/>
      <c r="Z454" s="86"/>
      <c r="AA454" s="34"/>
      <c r="AB454" s="86"/>
      <c r="AC454" s="138"/>
      <c r="AD454" s="90"/>
      <c r="AE454" s="86"/>
      <c r="AF454" s="86"/>
      <c r="AG454" s="98"/>
      <c r="AH454" s="86"/>
      <c r="AI454" s="86"/>
      <c r="AJ454" s="86"/>
    </row>
    <row r="455" ht="10.5" customHeight="1">
      <c r="A455" s="86"/>
      <c r="B455" s="86"/>
      <c r="C455" s="86"/>
      <c r="D455" s="87"/>
      <c r="E455" s="87"/>
      <c r="F455" s="88"/>
      <c r="G455" s="88"/>
      <c r="H455" s="89"/>
      <c r="I455" s="90"/>
      <c r="J455" s="130"/>
      <c r="K455" s="121"/>
      <c r="L455" s="121"/>
      <c r="M455" s="90"/>
      <c r="N455" s="92"/>
      <c r="O455" s="92"/>
      <c r="P455" s="130"/>
      <c r="Q455" s="121"/>
      <c r="R455" s="121"/>
      <c r="S455" s="90"/>
      <c r="T455" s="92"/>
      <c r="U455" s="92"/>
      <c r="V455" s="123"/>
      <c r="W455" s="123"/>
      <c r="X455" s="96"/>
      <c r="Y455" s="97"/>
      <c r="Z455" s="86"/>
      <c r="AA455" s="34"/>
      <c r="AB455" s="86"/>
      <c r="AC455" s="138"/>
      <c r="AD455" s="90"/>
      <c r="AE455" s="86"/>
      <c r="AF455" s="86"/>
      <c r="AG455" s="98"/>
      <c r="AH455" s="86"/>
      <c r="AI455" s="86"/>
      <c r="AJ455" s="86"/>
    </row>
    <row r="456" ht="10.5" customHeight="1">
      <c r="A456" s="86"/>
      <c r="B456" s="86"/>
      <c r="C456" s="86"/>
      <c r="D456" s="87"/>
      <c r="E456" s="87"/>
      <c r="F456" s="88"/>
      <c r="G456" s="88"/>
      <c r="H456" s="89"/>
      <c r="I456" s="90"/>
      <c r="J456" s="130"/>
      <c r="K456" s="121"/>
      <c r="L456" s="121"/>
      <c r="M456" s="90"/>
      <c r="N456" s="92"/>
      <c r="O456" s="92"/>
      <c r="P456" s="130"/>
      <c r="Q456" s="121"/>
      <c r="R456" s="121"/>
      <c r="S456" s="90"/>
      <c r="T456" s="92"/>
      <c r="U456" s="92"/>
      <c r="V456" s="123"/>
      <c r="W456" s="123"/>
      <c r="X456" s="96"/>
      <c r="Y456" s="97"/>
      <c r="Z456" s="86"/>
      <c r="AA456" s="34"/>
      <c r="AB456" s="86"/>
      <c r="AC456" s="138"/>
      <c r="AD456" s="90"/>
      <c r="AE456" s="86"/>
      <c r="AF456" s="86"/>
      <c r="AG456" s="98"/>
      <c r="AH456" s="86"/>
      <c r="AI456" s="86"/>
      <c r="AJ456" s="86"/>
    </row>
    <row r="457" ht="10.5" customHeight="1">
      <c r="A457" s="86"/>
      <c r="B457" s="86"/>
      <c r="C457" s="86"/>
      <c r="D457" s="87"/>
      <c r="E457" s="87"/>
      <c r="F457" s="88"/>
      <c r="G457" s="88"/>
      <c r="H457" s="89"/>
      <c r="I457" s="90"/>
      <c r="J457" s="130"/>
      <c r="K457" s="121"/>
      <c r="L457" s="121"/>
      <c r="M457" s="90"/>
      <c r="N457" s="92"/>
      <c r="O457" s="92"/>
      <c r="P457" s="130"/>
      <c r="Q457" s="121"/>
      <c r="R457" s="121"/>
      <c r="S457" s="90"/>
      <c r="T457" s="92"/>
      <c r="U457" s="92"/>
      <c r="V457" s="123"/>
      <c r="W457" s="123"/>
      <c r="X457" s="96"/>
      <c r="Y457" s="97"/>
      <c r="Z457" s="86"/>
      <c r="AA457" s="34"/>
      <c r="AB457" s="86"/>
      <c r="AC457" s="138"/>
      <c r="AD457" s="90"/>
      <c r="AE457" s="86"/>
      <c r="AF457" s="86"/>
      <c r="AG457" s="98"/>
      <c r="AH457" s="86"/>
      <c r="AI457" s="86"/>
      <c r="AJ457" s="86"/>
    </row>
    <row r="458" ht="10.5" customHeight="1">
      <c r="A458" s="86"/>
      <c r="B458" s="86"/>
      <c r="C458" s="86"/>
      <c r="D458" s="87"/>
      <c r="E458" s="87"/>
      <c r="F458" s="88"/>
      <c r="G458" s="88"/>
      <c r="H458" s="89"/>
      <c r="I458" s="90"/>
      <c r="J458" s="130"/>
      <c r="K458" s="121"/>
      <c r="L458" s="121"/>
      <c r="M458" s="90"/>
      <c r="N458" s="92"/>
      <c r="O458" s="92"/>
      <c r="P458" s="130"/>
      <c r="Q458" s="121"/>
      <c r="R458" s="121"/>
      <c r="S458" s="90"/>
      <c r="T458" s="92"/>
      <c r="U458" s="92"/>
      <c r="V458" s="123"/>
      <c r="W458" s="123"/>
      <c r="X458" s="96"/>
      <c r="Y458" s="97"/>
      <c r="Z458" s="86"/>
      <c r="AA458" s="34"/>
      <c r="AB458" s="86"/>
      <c r="AC458" s="138"/>
      <c r="AD458" s="90"/>
      <c r="AE458" s="86"/>
      <c r="AF458" s="86"/>
      <c r="AG458" s="98"/>
      <c r="AH458" s="86"/>
      <c r="AI458" s="86"/>
      <c r="AJ458" s="86"/>
    </row>
    <row r="459" ht="10.5" customHeight="1">
      <c r="A459" s="86"/>
      <c r="B459" s="86"/>
      <c r="C459" s="86"/>
      <c r="D459" s="87"/>
      <c r="E459" s="87"/>
      <c r="F459" s="88"/>
      <c r="G459" s="88"/>
      <c r="H459" s="89"/>
      <c r="I459" s="90"/>
      <c r="J459" s="130"/>
      <c r="K459" s="121"/>
      <c r="L459" s="121"/>
      <c r="M459" s="90"/>
      <c r="N459" s="92"/>
      <c r="O459" s="92"/>
      <c r="P459" s="130"/>
      <c r="Q459" s="121"/>
      <c r="R459" s="121"/>
      <c r="S459" s="90"/>
      <c r="T459" s="92"/>
      <c r="U459" s="92"/>
      <c r="V459" s="123"/>
      <c r="W459" s="123"/>
      <c r="X459" s="96"/>
      <c r="Y459" s="97"/>
      <c r="Z459" s="86"/>
      <c r="AA459" s="34"/>
      <c r="AB459" s="86"/>
      <c r="AC459" s="138"/>
      <c r="AD459" s="90"/>
      <c r="AE459" s="86"/>
      <c r="AF459" s="86"/>
      <c r="AG459" s="98"/>
      <c r="AH459" s="86"/>
      <c r="AI459" s="86"/>
      <c r="AJ459" s="86"/>
    </row>
    <row r="460" ht="10.5" customHeight="1">
      <c r="A460" s="86"/>
      <c r="B460" s="86"/>
      <c r="C460" s="86"/>
      <c r="D460" s="87"/>
      <c r="E460" s="87"/>
      <c r="F460" s="88"/>
      <c r="G460" s="88"/>
      <c r="H460" s="89"/>
      <c r="I460" s="90"/>
      <c r="J460" s="130"/>
      <c r="K460" s="121"/>
      <c r="L460" s="121"/>
      <c r="M460" s="90"/>
      <c r="N460" s="92"/>
      <c r="O460" s="92"/>
      <c r="P460" s="130"/>
      <c r="Q460" s="121"/>
      <c r="R460" s="121"/>
      <c r="S460" s="90"/>
      <c r="T460" s="92"/>
      <c r="U460" s="92"/>
      <c r="V460" s="123"/>
      <c r="W460" s="123"/>
      <c r="X460" s="96"/>
      <c r="Y460" s="97"/>
      <c r="Z460" s="86"/>
      <c r="AA460" s="34"/>
      <c r="AB460" s="86"/>
      <c r="AC460" s="138"/>
      <c r="AD460" s="90"/>
      <c r="AE460" s="86"/>
      <c r="AF460" s="86"/>
      <c r="AG460" s="98"/>
      <c r="AH460" s="86"/>
      <c r="AI460" s="86"/>
      <c r="AJ460" s="86"/>
    </row>
    <row r="461" ht="10.5" customHeight="1">
      <c r="A461" s="86"/>
      <c r="B461" s="86"/>
      <c r="C461" s="86"/>
      <c r="D461" s="87"/>
      <c r="E461" s="87"/>
      <c r="F461" s="88"/>
      <c r="G461" s="88"/>
      <c r="H461" s="89"/>
      <c r="I461" s="90"/>
      <c r="J461" s="130"/>
      <c r="K461" s="121"/>
      <c r="L461" s="121"/>
      <c r="M461" s="90"/>
      <c r="N461" s="92"/>
      <c r="O461" s="92"/>
      <c r="P461" s="130"/>
      <c r="Q461" s="121"/>
      <c r="R461" s="121"/>
      <c r="S461" s="90"/>
      <c r="T461" s="92"/>
      <c r="U461" s="92"/>
      <c r="V461" s="123"/>
      <c r="W461" s="123"/>
      <c r="X461" s="96"/>
      <c r="Y461" s="97"/>
      <c r="Z461" s="86"/>
      <c r="AA461" s="34"/>
      <c r="AB461" s="86"/>
      <c r="AC461" s="138"/>
      <c r="AD461" s="90"/>
      <c r="AE461" s="86"/>
      <c r="AF461" s="86"/>
      <c r="AG461" s="98"/>
      <c r="AH461" s="86"/>
      <c r="AI461" s="86"/>
      <c r="AJ461" s="86"/>
    </row>
    <row r="462" ht="10.5" customHeight="1">
      <c r="A462" s="86"/>
      <c r="B462" s="86"/>
      <c r="C462" s="86"/>
      <c r="D462" s="87"/>
      <c r="E462" s="87"/>
      <c r="F462" s="88"/>
      <c r="G462" s="88"/>
      <c r="H462" s="89"/>
      <c r="I462" s="90"/>
      <c r="J462" s="130"/>
      <c r="K462" s="121"/>
      <c r="L462" s="121"/>
      <c r="M462" s="90"/>
      <c r="N462" s="92"/>
      <c r="O462" s="92"/>
      <c r="P462" s="130"/>
      <c r="Q462" s="121"/>
      <c r="R462" s="121"/>
      <c r="S462" s="90"/>
      <c r="T462" s="92"/>
      <c r="U462" s="92"/>
      <c r="V462" s="123"/>
      <c r="W462" s="123"/>
      <c r="X462" s="96"/>
      <c r="Y462" s="97"/>
      <c r="Z462" s="86"/>
      <c r="AA462" s="34"/>
      <c r="AB462" s="86"/>
      <c r="AC462" s="138"/>
      <c r="AD462" s="90"/>
      <c r="AE462" s="86"/>
      <c r="AF462" s="86"/>
      <c r="AG462" s="98"/>
      <c r="AH462" s="86"/>
      <c r="AI462" s="86"/>
      <c r="AJ462" s="86"/>
    </row>
    <row r="463" ht="10.5" customHeight="1">
      <c r="A463" s="86"/>
      <c r="B463" s="86"/>
      <c r="C463" s="86"/>
      <c r="D463" s="87"/>
      <c r="E463" s="87"/>
      <c r="F463" s="88"/>
      <c r="G463" s="88"/>
      <c r="H463" s="89"/>
      <c r="I463" s="90"/>
      <c r="J463" s="130"/>
      <c r="K463" s="121"/>
      <c r="L463" s="121"/>
      <c r="M463" s="90"/>
      <c r="N463" s="92"/>
      <c r="O463" s="92"/>
      <c r="P463" s="130"/>
      <c r="Q463" s="121"/>
      <c r="R463" s="121"/>
      <c r="S463" s="90"/>
      <c r="T463" s="92"/>
      <c r="U463" s="92"/>
      <c r="V463" s="123"/>
      <c r="W463" s="123"/>
      <c r="X463" s="96"/>
      <c r="Y463" s="97"/>
      <c r="Z463" s="86"/>
      <c r="AA463" s="34"/>
      <c r="AB463" s="86"/>
      <c r="AC463" s="138"/>
      <c r="AD463" s="90"/>
      <c r="AE463" s="86"/>
      <c r="AF463" s="86"/>
      <c r="AG463" s="98"/>
      <c r="AH463" s="86"/>
      <c r="AI463" s="86"/>
      <c r="AJ463" s="86"/>
    </row>
    <row r="464" ht="10.5" customHeight="1">
      <c r="A464" s="86"/>
      <c r="B464" s="86"/>
      <c r="C464" s="86"/>
      <c r="D464" s="87"/>
      <c r="E464" s="87"/>
      <c r="F464" s="88"/>
      <c r="G464" s="88"/>
      <c r="H464" s="89"/>
      <c r="I464" s="90"/>
      <c r="J464" s="130"/>
      <c r="K464" s="121"/>
      <c r="L464" s="121"/>
      <c r="M464" s="90"/>
      <c r="N464" s="92"/>
      <c r="O464" s="92"/>
      <c r="P464" s="130"/>
      <c r="Q464" s="121"/>
      <c r="R464" s="121"/>
      <c r="S464" s="90"/>
      <c r="T464" s="92"/>
      <c r="U464" s="92"/>
      <c r="V464" s="123"/>
      <c r="W464" s="123"/>
      <c r="X464" s="96"/>
      <c r="Y464" s="97"/>
      <c r="Z464" s="86"/>
      <c r="AA464" s="34"/>
      <c r="AB464" s="86"/>
      <c r="AC464" s="138"/>
      <c r="AD464" s="90"/>
      <c r="AE464" s="86"/>
      <c r="AF464" s="86"/>
      <c r="AG464" s="98"/>
      <c r="AH464" s="86"/>
      <c r="AI464" s="86"/>
      <c r="AJ464" s="86"/>
    </row>
    <row r="465" ht="10.5" customHeight="1">
      <c r="A465" s="86"/>
      <c r="B465" s="86"/>
      <c r="C465" s="86"/>
      <c r="D465" s="87"/>
      <c r="E465" s="87"/>
      <c r="F465" s="88"/>
      <c r="G465" s="88"/>
      <c r="H465" s="89"/>
      <c r="I465" s="90"/>
      <c r="J465" s="130"/>
      <c r="K465" s="121"/>
      <c r="L465" s="121"/>
      <c r="M465" s="90"/>
      <c r="N465" s="92"/>
      <c r="O465" s="92"/>
      <c r="P465" s="130"/>
      <c r="Q465" s="121"/>
      <c r="R465" s="121"/>
      <c r="S465" s="90"/>
      <c r="T465" s="92"/>
      <c r="U465" s="92"/>
      <c r="V465" s="123"/>
      <c r="W465" s="123"/>
      <c r="X465" s="96"/>
      <c r="Y465" s="97"/>
      <c r="Z465" s="86"/>
      <c r="AA465" s="34"/>
      <c r="AB465" s="86"/>
      <c r="AC465" s="138"/>
      <c r="AD465" s="90"/>
      <c r="AE465" s="86"/>
      <c r="AF465" s="86"/>
      <c r="AG465" s="98"/>
      <c r="AH465" s="86"/>
      <c r="AI465" s="86"/>
      <c r="AJ465" s="86"/>
    </row>
    <row r="466" ht="10.5" customHeight="1">
      <c r="A466" s="86"/>
      <c r="B466" s="86"/>
      <c r="C466" s="86"/>
      <c r="D466" s="87"/>
      <c r="E466" s="87"/>
      <c r="F466" s="88"/>
      <c r="G466" s="88"/>
      <c r="H466" s="89"/>
      <c r="I466" s="90"/>
      <c r="J466" s="130"/>
      <c r="K466" s="121"/>
      <c r="L466" s="121"/>
      <c r="M466" s="90"/>
      <c r="N466" s="92"/>
      <c r="O466" s="92"/>
      <c r="P466" s="130"/>
      <c r="Q466" s="121"/>
      <c r="R466" s="121"/>
      <c r="S466" s="90"/>
      <c r="T466" s="92"/>
      <c r="U466" s="92"/>
      <c r="V466" s="123"/>
      <c r="W466" s="123"/>
      <c r="X466" s="96"/>
      <c r="Y466" s="97"/>
      <c r="Z466" s="86"/>
      <c r="AA466" s="34"/>
      <c r="AB466" s="86"/>
      <c r="AC466" s="138"/>
      <c r="AD466" s="90"/>
      <c r="AE466" s="86"/>
      <c r="AF466" s="86"/>
      <c r="AG466" s="98"/>
      <c r="AH466" s="86"/>
      <c r="AI466" s="86"/>
      <c r="AJ466" s="86"/>
    </row>
    <row r="467" ht="10.5" customHeight="1">
      <c r="A467" s="86"/>
      <c r="B467" s="86"/>
      <c r="C467" s="86"/>
      <c r="D467" s="87"/>
      <c r="E467" s="87"/>
      <c r="F467" s="88"/>
      <c r="G467" s="88"/>
      <c r="H467" s="89"/>
      <c r="I467" s="90"/>
      <c r="J467" s="130"/>
      <c r="K467" s="121"/>
      <c r="L467" s="121"/>
      <c r="M467" s="90"/>
      <c r="N467" s="92"/>
      <c r="O467" s="92"/>
      <c r="P467" s="130"/>
      <c r="Q467" s="121"/>
      <c r="R467" s="121"/>
      <c r="S467" s="90"/>
      <c r="T467" s="92"/>
      <c r="U467" s="92"/>
      <c r="V467" s="123"/>
      <c r="W467" s="123"/>
      <c r="X467" s="96"/>
      <c r="Y467" s="97"/>
      <c r="Z467" s="86"/>
      <c r="AA467" s="34"/>
      <c r="AB467" s="86"/>
      <c r="AC467" s="138"/>
      <c r="AD467" s="90"/>
      <c r="AE467" s="86"/>
      <c r="AF467" s="86"/>
      <c r="AG467" s="98"/>
      <c r="AH467" s="86"/>
      <c r="AI467" s="86"/>
      <c r="AJ467" s="86"/>
    </row>
    <row r="468" ht="10.5" customHeight="1">
      <c r="A468" s="86"/>
      <c r="B468" s="86"/>
      <c r="C468" s="86"/>
      <c r="D468" s="87"/>
      <c r="E468" s="87"/>
      <c r="F468" s="88"/>
      <c r="G468" s="88"/>
      <c r="H468" s="89"/>
      <c r="I468" s="90"/>
      <c r="J468" s="130"/>
      <c r="K468" s="121"/>
      <c r="L468" s="121"/>
      <c r="M468" s="90"/>
      <c r="N468" s="92"/>
      <c r="O468" s="92"/>
      <c r="P468" s="130"/>
      <c r="Q468" s="121"/>
      <c r="R468" s="121"/>
      <c r="S468" s="90"/>
      <c r="T468" s="92"/>
      <c r="U468" s="92"/>
      <c r="V468" s="123"/>
      <c r="W468" s="123"/>
      <c r="X468" s="96"/>
      <c r="Y468" s="97"/>
      <c r="Z468" s="86"/>
      <c r="AA468" s="34"/>
      <c r="AB468" s="86"/>
      <c r="AC468" s="138"/>
      <c r="AD468" s="90"/>
      <c r="AE468" s="86"/>
      <c r="AF468" s="86"/>
      <c r="AG468" s="98"/>
      <c r="AH468" s="86"/>
      <c r="AI468" s="86"/>
      <c r="AJ468" s="86"/>
    </row>
    <row r="469" ht="10.5" customHeight="1">
      <c r="A469" s="86"/>
      <c r="B469" s="86"/>
      <c r="C469" s="86"/>
      <c r="D469" s="87"/>
      <c r="E469" s="87"/>
      <c r="F469" s="88"/>
      <c r="G469" s="88"/>
      <c r="H469" s="89"/>
      <c r="I469" s="90"/>
      <c r="J469" s="130"/>
      <c r="K469" s="121"/>
      <c r="L469" s="121"/>
      <c r="M469" s="90"/>
      <c r="N469" s="92"/>
      <c r="O469" s="92"/>
      <c r="P469" s="130"/>
      <c r="Q469" s="121"/>
      <c r="R469" s="121"/>
      <c r="S469" s="90"/>
      <c r="T469" s="92"/>
      <c r="U469" s="92"/>
      <c r="V469" s="123"/>
      <c r="W469" s="123"/>
      <c r="X469" s="96"/>
      <c r="Y469" s="97"/>
      <c r="Z469" s="86"/>
      <c r="AA469" s="34"/>
      <c r="AB469" s="86"/>
      <c r="AC469" s="138"/>
      <c r="AD469" s="90"/>
      <c r="AE469" s="86"/>
      <c r="AF469" s="86"/>
      <c r="AG469" s="98"/>
      <c r="AH469" s="86"/>
      <c r="AI469" s="86"/>
      <c r="AJ469" s="86"/>
    </row>
    <row r="470" ht="10.5" customHeight="1">
      <c r="A470" s="86"/>
      <c r="B470" s="86"/>
      <c r="C470" s="86"/>
      <c r="D470" s="87"/>
      <c r="E470" s="87"/>
      <c r="F470" s="88"/>
      <c r="G470" s="88"/>
      <c r="H470" s="89"/>
      <c r="I470" s="90"/>
      <c r="J470" s="130"/>
      <c r="K470" s="121"/>
      <c r="L470" s="121"/>
      <c r="M470" s="90"/>
      <c r="N470" s="92"/>
      <c r="O470" s="92"/>
      <c r="P470" s="130"/>
      <c r="Q470" s="121"/>
      <c r="R470" s="121"/>
      <c r="S470" s="90"/>
      <c r="T470" s="92"/>
      <c r="U470" s="92"/>
      <c r="V470" s="123"/>
      <c r="W470" s="123"/>
      <c r="X470" s="96"/>
      <c r="Y470" s="97"/>
      <c r="Z470" s="86"/>
      <c r="AA470" s="34"/>
      <c r="AB470" s="86"/>
      <c r="AC470" s="138"/>
      <c r="AD470" s="90"/>
      <c r="AE470" s="86"/>
      <c r="AF470" s="86"/>
      <c r="AG470" s="98"/>
      <c r="AH470" s="86"/>
      <c r="AI470" s="86"/>
      <c r="AJ470" s="86"/>
    </row>
    <row r="471" ht="10.5" customHeight="1">
      <c r="A471" s="86"/>
      <c r="B471" s="86"/>
      <c r="C471" s="86"/>
      <c r="D471" s="87"/>
      <c r="E471" s="87"/>
      <c r="F471" s="88"/>
      <c r="G471" s="88"/>
      <c r="H471" s="89"/>
      <c r="I471" s="90"/>
      <c r="J471" s="130"/>
      <c r="K471" s="121"/>
      <c r="L471" s="121"/>
      <c r="M471" s="90"/>
      <c r="N471" s="92"/>
      <c r="O471" s="92"/>
      <c r="P471" s="130"/>
      <c r="Q471" s="121"/>
      <c r="R471" s="121"/>
      <c r="S471" s="90"/>
      <c r="T471" s="92"/>
      <c r="U471" s="92"/>
      <c r="V471" s="123"/>
      <c r="W471" s="123"/>
      <c r="X471" s="96"/>
      <c r="Y471" s="97"/>
      <c r="Z471" s="86"/>
      <c r="AA471" s="34"/>
      <c r="AB471" s="86"/>
      <c r="AC471" s="138"/>
      <c r="AD471" s="90"/>
      <c r="AE471" s="86"/>
      <c r="AF471" s="86"/>
      <c r="AG471" s="98"/>
      <c r="AH471" s="86"/>
      <c r="AI471" s="86"/>
      <c r="AJ471" s="86"/>
    </row>
    <row r="472" ht="10.5" customHeight="1">
      <c r="A472" s="86"/>
      <c r="B472" s="86"/>
      <c r="C472" s="86"/>
      <c r="D472" s="87"/>
      <c r="E472" s="87"/>
      <c r="F472" s="88"/>
      <c r="G472" s="88"/>
      <c r="H472" s="89"/>
      <c r="I472" s="90"/>
      <c r="J472" s="130"/>
      <c r="K472" s="121"/>
      <c r="L472" s="121"/>
      <c r="M472" s="90"/>
      <c r="N472" s="92"/>
      <c r="O472" s="92"/>
      <c r="P472" s="130"/>
      <c r="Q472" s="121"/>
      <c r="R472" s="121"/>
      <c r="S472" s="90"/>
      <c r="T472" s="92"/>
      <c r="U472" s="92"/>
      <c r="V472" s="123"/>
      <c r="W472" s="123"/>
      <c r="X472" s="96"/>
      <c r="Y472" s="97"/>
      <c r="Z472" s="86"/>
      <c r="AA472" s="34"/>
      <c r="AB472" s="86"/>
      <c r="AC472" s="138"/>
      <c r="AD472" s="90"/>
      <c r="AE472" s="86"/>
      <c r="AF472" s="86"/>
      <c r="AG472" s="98"/>
      <c r="AH472" s="86"/>
      <c r="AI472" s="86"/>
      <c r="AJ472" s="86"/>
    </row>
    <row r="473" ht="10.5" customHeight="1">
      <c r="A473" s="86"/>
      <c r="B473" s="86"/>
      <c r="C473" s="86"/>
      <c r="D473" s="87"/>
      <c r="E473" s="87"/>
      <c r="F473" s="88"/>
      <c r="G473" s="88"/>
      <c r="H473" s="89"/>
      <c r="I473" s="90"/>
      <c r="J473" s="130"/>
      <c r="K473" s="121"/>
      <c r="L473" s="121"/>
      <c r="M473" s="90"/>
      <c r="N473" s="92"/>
      <c r="O473" s="92"/>
      <c r="P473" s="130"/>
      <c r="Q473" s="121"/>
      <c r="R473" s="121"/>
      <c r="S473" s="90"/>
      <c r="T473" s="92"/>
      <c r="U473" s="92"/>
      <c r="V473" s="123"/>
      <c r="W473" s="123"/>
      <c r="X473" s="96"/>
      <c r="Y473" s="97"/>
      <c r="Z473" s="86"/>
      <c r="AA473" s="34"/>
      <c r="AB473" s="86"/>
      <c r="AC473" s="138"/>
      <c r="AD473" s="90"/>
      <c r="AE473" s="86"/>
      <c r="AF473" s="86"/>
      <c r="AG473" s="98"/>
      <c r="AH473" s="86"/>
      <c r="AI473" s="86"/>
      <c r="AJ473" s="86"/>
    </row>
    <row r="474" ht="10.5" customHeight="1">
      <c r="A474" s="86"/>
      <c r="B474" s="86"/>
      <c r="C474" s="86"/>
      <c r="D474" s="87"/>
      <c r="E474" s="87"/>
      <c r="F474" s="88"/>
      <c r="G474" s="88"/>
      <c r="H474" s="89"/>
      <c r="I474" s="90"/>
      <c r="J474" s="130"/>
      <c r="K474" s="121"/>
      <c r="L474" s="121"/>
      <c r="M474" s="90"/>
      <c r="N474" s="92"/>
      <c r="O474" s="92"/>
      <c r="P474" s="130"/>
      <c r="Q474" s="121"/>
      <c r="R474" s="121"/>
      <c r="S474" s="90"/>
      <c r="T474" s="92"/>
      <c r="U474" s="92"/>
      <c r="V474" s="123"/>
      <c r="W474" s="123"/>
      <c r="X474" s="96"/>
      <c r="Y474" s="97"/>
      <c r="Z474" s="86"/>
      <c r="AA474" s="34"/>
      <c r="AB474" s="86"/>
      <c r="AC474" s="138"/>
      <c r="AD474" s="90"/>
      <c r="AE474" s="86"/>
      <c r="AF474" s="86"/>
      <c r="AG474" s="98"/>
      <c r="AH474" s="86"/>
      <c r="AI474" s="86"/>
      <c r="AJ474" s="86"/>
    </row>
    <row r="475" ht="10.5" customHeight="1">
      <c r="A475" s="86"/>
      <c r="B475" s="86"/>
      <c r="C475" s="86"/>
      <c r="D475" s="87"/>
      <c r="E475" s="87"/>
      <c r="F475" s="88"/>
      <c r="G475" s="88"/>
      <c r="H475" s="89"/>
      <c r="I475" s="90"/>
      <c r="J475" s="130"/>
      <c r="K475" s="121"/>
      <c r="L475" s="121"/>
      <c r="M475" s="90"/>
      <c r="N475" s="92"/>
      <c r="O475" s="92"/>
      <c r="P475" s="130"/>
      <c r="Q475" s="121"/>
      <c r="R475" s="121"/>
      <c r="S475" s="90"/>
      <c r="T475" s="92"/>
      <c r="U475" s="92"/>
      <c r="V475" s="123"/>
      <c r="W475" s="123"/>
      <c r="X475" s="96"/>
      <c r="Y475" s="97"/>
      <c r="Z475" s="86"/>
      <c r="AA475" s="34"/>
      <c r="AB475" s="86"/>
      <c r="AC475" s="138"/>
      <c r="AD475" s="90"/>
      <c r="AE475" s="86"/>
      <c r="AF475" s="86"/>
      <c r="AG475" s="98"/>
      <c r="AH475" s="86"/>
      <c r="AI475" s="86"/>
      <c r="AJ475" s="86"/>
    </row>
    <row r="476" ht="10.5" customHeight="1">
      <c r="A476" s="86"/>
      <c r="B476" s="86"/>
      <c r="C476" s="86"/>
      <c r="D476" s="87"/>
      <c r="E476" s="87"/>
      <c r="F476" s="88"/>
      <c r="G476" s="88"/>
      <c r="H476" s="89"/>
      <c r="I476" s="90"/>
      <c r="J476" s="130"/>
      <c r="K476" s="121"/>
      <c r="L476" s="121"/>
      <c r="M476" s="90"/>
      <c r="N476" s="92"/>
      <c r="O476" s="92"/>
      <c r="P476" s="130"/>
      <c r="Q476" s="121"/>
      <c r="R476" s="121"/>
      <c r="S476" s="90"/>
      <c r="T476" s="92"/>
      <c r="U476" s="92"/>
      <c r="V476" s="123"/>
      <c r="W476" s="123"/>
      <c r="X476" s="96"/>
      <c r="Y476" s="97"/>
      <c r="Z476" s="86"/>
      <c r="AA476" s="34"/>
      <c r="AB476" s="86"/>
      <c r="AC476" s="138"/>
      <c r="AD476" s="90"/>
      <c r="AE476" s="86"/>
      <c r="AF476" s="86"/>
      <c r="AG476" s="98"/>
      <c r="AH476" s="86"/>
      <c r="AI476" s="86"/>
      <c r="AJ476" s="86"/>
    </row>
    <row r="477" ht="10.5" customHeight="1">
      <c r="A477" s="86"/>
      <c r="B477" s="86"/>
      <c r="C477" s="86"/>
      <c r="D477" s="87"/>
      <c r="E477" s="87"/>
      <c r="F477" s="88"/>
      <c r="G477" s="88"/>
      <c r="H477" s="89"/>
      <c r="I477" s="90"/>
      <c r="J477" s="130"/>
      <c r="K477" s="121"/>
      <c r="L477" s="121"/>
      <c r="M477" s="90"/>
      <c r="N477" s="92"/>
      <c r="O477" s="92"/>
      <c r="P477" s="130"/>
      <c r="Q477" s="121"/>
      <c r="R477" s="121"/>
      <c r="S477" s="90"/>
      <c r="T477" s="92"/>
      <c r="U477" s="92"/>
      <c r="V477" s="123"/>
      <c r="W477" s="123"/>
      <c r="X477" s="96"/>
      <c r="Y477" s="97"/>
      <c r="Z477" s="86"/>
      <c r="AA477" s="34"/>
      <c r="AB477" s="86"/>
      <c r="AC477" s="138"/>
      <c r="AD477" s="90"/>
      <c r="AE477" s="86"/>
      <c r="AF477" s="86"/>
      <c r="AG477" s="98"/>
      <c r="AH477" s="86"/>
      <c r="AI477" s="86"/>
      <c r="AJ477" s="86"/>
    </row>
    <row r="478" ht="10.5" customHeight="1">
      <c r="A478" s="86"/>
      <c r="B478" s="86"/>
      <c r="C478" s="86"/>
      <c r="D478" s="87"/>
      <c r="E478" s="87"/>
      <c r="F478" s="88"/>
      <c r="G478" s="88"/>
      <c r="H478" s="89"/>
      <c r="I478" s="90"/>
      <c r="J478" s="130"/>
      <c r="K478" s="121"/>
      <c r="L478" s="121"/>
      <c r="M478" s="90"/>
      <c r="N478" s="92"/>
      <c r="O478" s="92"/>
      <c r="P478" s="130"/>
      <c r="Q478" s="121"/>
      <c r="R478" s="121"/>
      <c r="S478" s="90"/>
      <c r="T478" s="92"/>
      <c r="U478" s="92"/>
      <c r="V478" s="123"/>
      <c r="W478" s="123"/>
      <c r="X478" s="96"/>
      <c r="Y478" s="97"/>
      <c r="Z478" s="86"/>
      <c r="AA478" s="34"/>
      <c r="AB478" s="86"/>
      <c r="AC478" s="138"/>
      <c r="AD478" s="90"/>
      <c r="AE478" s="86"/>
      <c r="AF478" s="86"/>
      <c r="AG478" s="98"/>
      <c r="AH478" s="86"/>
      <c r="AI478" s="86"/>
      <c r="AJ478" s="86"/>
    </row>
    <row r="479" ht="10.5" customHeight="1">
      <c r="A479" s="86"/>
      <c r="B479" s="86"/>
      <c r="C479" s="86"/>
      <c r="D479" s="87"/>
      <c r="E479" s="87"/>
      <c r="F479" s="88"/>
      <c r="G479" s="88"/>
      <c r="H479" s="89"/>
      <c r="I479" s="90"/>
      <c r="J479" s="130"/>
      <c r="K479" s="121"/>
      <c r="L479" s="121"/>
      <c r="M479" s="90"/>
      <c r="N479" s="92"/>
      <c r="O479" s="92"/>
      <c r="P479" s="130"/>
      <c r="Q479" s="121"/>
      <c r="R479" s="121"/>
      <c r="S479" s="90"/>
      <c r="T479" s="92"/>
      <c r="U479" s="92"/>
      <c r="V479" s="123"/>
      <c r="W479" s="123"/>
      <c r="X479" s="96"/>
      <c r="Y479" s="97"/>
      <c r="Z479" s="86"/>
      <c r="AA479" s="34"/>
      <c r="AB479" s="86"/>
      <c r="AC479" s="138"/>
      <c r="AD479" s="90"/>
      <c r="AE479" s="86"/>
      <c r="AF479" s="86"/>
      <c r="AG479" s="98"/>
      <c r="AH479" s="86"/>
      <c r="AI479" s="86"/>
      <c r="AJ479" s="86"/>
    </row>
    <row r="480" ht="10.5" customHeight="1">
      <c r="A480" s="86"/>
      <c r="B480" s="86"/>
      <c r="C480" s="86"/>
      <c r="D480" s="87"/>
      <c r="E480" s="87"/>
      <c r="F480" s="88"/>
      <c r="G480" s="88"/>
      <c r="H480" s="89"/>
      <c r="I480" s="90"/>
      <c r="J480" s="130"/>
      <c r="K480" s="121"/>
      <c r="L480" s="121"/>
      <c r="M480" s="90"/>
      <c r="N480" s="92"/>
      <c r="O480" s="92"/>
      <c r="P480" s="130"/>
      <c r="Q480" s="121"/>
      <c r="R480" s="121"/>
      <c r="S480" s="90"/>
      <c r="T480" s="92"/>
      <c r="U480" s="92"/>
      <c r="V480" s="123"/>
      <c r="W480" s="123"/>
      <c r="X480" s="96"/>
      <c r="Y480" s="97"/>
      <c r="Z480" s="86"/>
      <c r="AA480" s="34"/>
      <c r="AB480" s="86"/>
      <c r="AC480" s="138"/>
      <c r="AD480" s="90"/>
      <c r="AE480" s="86"/>
      <c r="AF480" s="86"/>
      <c r="AG480" s="98"/>
      <c r="AH480" s="86"/>
      <c r="AI480" s="86"/>
      <c r="AJ480" s="86"/>
    </row>
    <row r="481" ht="10.5" customHeight="1">
      <c r="A481" s="86"/>
      <c r="B481" s="86"/>
      <c r="C481" s="86"/>
      <c r="D481" s="87"/>
      <c r="E481" s="87"/>
      <c r="F481" s="88"/>
      <c r="G481" s="88"/>
      <c r="H481" s="89"/>
      <c r="I481" s="90"/>
      <c r="J481" s="130"/>
      <c r="K481" s="121"/>
      <c r="L481" s="121"/>
      <c r="M481" s="90"/>
      <c r="N481" s="92"/>
      <c r="O481" s="92"/>
      <c r="P481" s="130"/>
      <c r="Q481" s="121"/>
      <c r="R481" s="121"/>
      <c r="S481" s="90"/>
      <c r="T481" s="92"/>
      <c r="U481" s="92"/>
      <c r="V481" s="123"/>
      <c r="W481" s="123"/>
      <c r="X481" s="96"/>
      <c r="Y481" s="97"/>
      <c r="Z481" s="86"/>
      <c r="AA481" s="34"/>
      <c r="AB481" s="86"/>
      <c r="AC481" s="138"/>
      <c r="AD481" s="90"/>
      <c r="AE481" s="86"/>
      <c r="AF481" s="86"/>
      <c r="AG481" s="98"/>
      <c r="AH481" s="86"/>
      <c r="AI481" s="86"/>
      <c r="AJ481" s="86"/>
    </row>
    <row r="482" ht="10.5" customHeight="1">
      <c r="A482" s="86"/>
      <c r="B482" s="86"/>
      <c r="C482" s="86"/>
      <c r="D482" s="87"/>
      <c r="E482" s="87"/>
      <c r="F482" s="88"/>
      <c r="G482" s="88"/>
      <c r="H482" s="89"/>
      <c r="I482" s="90"/>
      <c r="J482" s="130"/>
      <c r="K482" s="121"/>
      <c r="L482" s="121"/>
      <c r="M482" s="90"/>
      <c r="N482" s="92"/>
      <c r="O482" s="92"/>
      <c r="P482" s="130"/>
      <c r="Q482" s="121"/>
      <c r="R482" s="121"/>
      <c r="S482" s="90"/>
      <c r="T482" s="92"/>
      <c r="U482" s="92"/>
      <c r="V482" s="123"/>
      <c r="W482" s="123"/>
      <c r="X482" s="96"/>
      <c r="Y482" s="97"/>
      <c r="Z482" s="86"/>
      <c r="AA482" s="34"/>
      <c r="AB482" s="86"/>
      <c r="AC482" s="138"/>
      <c r="AD482" s="90"/>
      <c r="AE482" s="86"/>
      <c r="AF482" s="86"/>
      <c r="AG482" s="98"/>
      <c r="AH482" s="86"/>
      <c r="AI482" s="86"/>
      <c r="AJ482" s="86"/>
    </row>
    <row r="483" ht="10.5" customHeight="1">
      <c r="A483" s="86"/>
      <c r="B483" s="86"/>
      <c r="C483" s="86"/>
      <c r="D483" s="87"/>
      <c r="E483" s="87"/>
      <c r="F483" s="88"/>
      <c r="G483" s="88"/>
      <c r="H483" s="89"/>
      <c r="I483" s="90"/>
      <c r="J483" s="130"/>
      <c r="K483" s="121"/>
      <c r="L483" s="121"/>
      <c r="M483" s="90"/>
      <c r="N483" s="92"/>
      <c r="O483" s="92"/>
      <c r="P483" s="130"/>
      <c r="Q483" s="121"/>
      <c r="R483" s="121"/>
      <c r="S483" s="90"/>
      <c r="T483" s="92"/>
      <c r="U483" s="92"/>
      <c r="V483" s="123"/>
      <c r="W483" s="123"/>
      <c r="X483" s="96"/>
      <c r="Y483" s="97"/>
      <c r="Z483" s="86"/>
      <c r="AA483" s="34"/>
      <c r="AB483" s="86"/>
      <c r="AC483" s="138"/>
      <c r="AD483" s="90"/>
      <c r="AE483" s="86"/>
      <c r="AF483" s="86"/>
      <c r="AG483" s="98"/>
      <c r="AH483" s="86"/>
      <c r="AI483" s="86"/>
      <c r="AJ483" s="86"/>
    </row>
    <row r="484" ht="10.5" customHeight="1">
      <c r="A484" s="86"/>
      <c r="B484" s="86"/>
      <c r="C484" s="86"/>
      <c r="D484" s="87"/>
      <c r="E484" s="87"/>
      <c r="F484" s="88"/>
      <c r="G484" s="88"/>
      <c r="H484" s="89"/>
      <c r="I484" s="90"/>
      <c r="J484" s="130"/>
      <c r="K484" s="121"/>
      <c r="L484" s="121"/>
      <c r="M484" s="90"/>
      <c r="N484" s="92"/>
      <c r="O484" s="92"/>
      <c r="P484" s="130"/>
      <c r="Q484" s="121"/>
      <c r="R484" s="121"/>
      <c r="S484" s="90"/>
      <c r="T484" s="92"/>
      <c r="U484" s="92"/>
      <c r="V484" s="123"/>
      <c r="W484" s="123"/>
      <c r="X484" s="96"/>
      <c r="Y484" s="97"/>
      <c r="Z484" s="86"/>
      <c r="AA484" s="34"/>
      <c r="AB484" s="86"/>
      <c r="AC484" s="138"/>
      <c r="AD484" s="90"/>
      <c r="AE484" s="86"/>
      <c r="AF484" s="86"/>
      <c r="AG484" s="98"/>
      <c r="AH484" s="86"/>
      <c r="AI484" s="86"/>
      <c r="AJ484" s="86"/>
    </row>
    <row r="485" ht="10.5" customHeight="1">
      <c r="A485" s="86"/>
      <c r="B485" s="86"/>
      <c r="C485" s="86"/>
      <c r="D485" s="87"/>
      <c r="E485" s="87"/>
      <c r="F485" s="88"/>
      <c r="G485" s="88"/>
      <c r="H485" s="89"/>
      <c r="I485" s="90"/>
      <c r="J485" s="130"/>
      <c r="K485" s="121"/>
      <c r="L485" s="121"/>
      <c r="M485" s="90"/>
      <c r="N485" s="92"/>
      <c r="O485" s="92"/>
      <c r="P485" s="130"/>
      <c r="Q485" s="121"/>
      <c r="R485" s="121"/>
      <c r="S485" s="90"/>
      <c r="T485" s="92"/>
      <c r="U485" s="92"/>
      <c r="V485" s="123"/>
      <c r="W485" s="123"/>
      <c r="X485" s="96"/>
      <c r="Y485" s="97"/>
      <c r="Z485" s="86"/>
      <c r="AA485" s="34"/>
      <c r="AB485" s="86"/>
      <c r="AC485" s="138"/>
      <c r="AD485" s="90"/>
      <c r="AE485" s="86"/>
      <c r="AF485" s="86"/>
      <c r="AG485" s="98"/>
      <c r="AH485" s="86"/>
      <c r="AI485" s="86"/>
      <c r="AJ485" s="86"/>
    </row>
    <row r="486" ht="10.5" customHeight="1">
      <c r="A486" s="86"/>
      <c r="B486" s="86"/>
      <c r="C486" s="86"/>
      <c r="D486" s="87"/>
      <c r="E486" s="87"/>
      <c r="F486" s="88"/>
      <c r="G486" s="88"/>
      <c r="H486" s="89"/>
      <c r="I486" s="90"/>
      <c r="J486" s="130"/>
      <c r="K486" s="121"/>
      <c r="L486" s="121"/>
      <c r="M486" s="90"/>
      <c r="N486" s="92"/>
      <c r="O486" s="92"/>
      <c r="P486" s="130"/>
      <c r="Q486" s="121"/>
      <c r="R486" s="121"/>
      <c r="S486" s="90"/>
      <c r="T486" s="92"/>
      <c r="U486" s="92"/>
      <c r="V486" s="123"/>
      <c r="W486" s="123"/>
      <c r="X486" s="96"/>
      <c r="Y486" s="97"/>
      <c r="Z486" s="86"/>
      <c r="AA486" s="34"/>
      <c r="AB486" s="86"/>
      <c r="AC486" s="138"/>
      <c r="AD486" s="90"/>
      <c r="AE486" s="86"/>
      <c r="AF486" s="86"/>
      <c r="AG486" s="98"/>
      <c r="AH486" s="86"/>
      <c r="AI486" s="86"/>
      <c r="AJ486" s="86"/>
    </row>
    <row r="487" ht="10.5" customHeight="1">
      <c r="A487" s="86"/>
      <c r="B487" s="86"/>
      <c r="C487" s="86"/>
      <c r="D487" s="87"/>
      <c r="E487" s="87"/>
      <c r="F487" s="88"/>
      <c r="G487" s="88"/>
      <c r="H487" s="89"/>
      <c r="I487" s="90"/>
      <c r="J487" s="130"/>
      <c r="K487" s="121"/>
      <c r="L487" s="121"/>
      <c r="M487" s="90"/>
      <c r="N487" s="92"/>
      <c r="O487" s="92"/>
      <c r="P487" s="130"/>
      <c r="Q487" s="121"/>
      <c r="R487" s="121"/>
      <c r="S487" s="90"/>
      <c r="T487" s="92"/>
      <c r="U487" s="92"/>
      <c r="V487" s="123"/>
      <c r="W487" s="123"/>
      <c r="X487" s="96"/>
      <c r="Y487" s="97"/>
      <c r="Z487" s="86"/>
      <c r="AA487" s="34"/>
      <c r="AB487" s="86"/>
      <c r="AC487" s="138"/>
      <c r="AD487" s="90"/>
      <c r="AE487" s="86"/>
      <c r="AF487" s="86"/>
      <c r="AG487" s="98"/>
      <c r="AH487" s="86"/>
      <c r="AI487" s="86"/>
      <c r="AJ487" s="86"/>
    </row>
    <row r="488" ht="10.5" customHeight="1">
      <c r="A488" s="86"/>
      <c r="B488" s="86"/>
      <c r="C488" s="86"/>
      <c r="D488" s="87"/>
      <c r="E488" s="87"/>
      <c r="F488" s="88"/>
      <c r="G488" s="88"/>
      <c r="H488" s="89"/>
      <c r="I488" s="90"/>
      <c r="J488" s="130"/>
      <c r="K488" s="121"/>
      <c r="L488" s="121"/>
      <c r="M488" s="90"/>
      <c r="N488" s="92"/>
      <c r="O488" s="92"/>
      <c r="P488" s="130"/>
      <c r="Q488" s="121"/>
      <c r="R488" s="121"/>
      <c r="S488" s="90"/>
      <c r="T488" s="92"/>
      <c r="U488" s="92"/>
      <c r="V488" s="123"/>
      <c r="W488" s="123"/>
      <c r="X488" s="96"/>
      <c r="Y488" s="97"/>
      <c r="Z488" s="86"/>
      <c r="AA488" s="34"/>
      <c r="AB488" s="86"/>
      <c r="AC488" s="138"/>
      <c r="AD488" s="90"/>
      <c r="AE488" s="86"/>
      <c r="AF488" s="86"/>
      <c r="AG488" s="98"/>
      <c r="AH488" s="86"/>
      <c r="AI488" s="86"/>
      <c r="AJ488" s="86"/>
    </row>
    <row r="489" ht="10.5" customHeight="1">
      <c r="A489" s="86"/>
      <c r="B489" s="86"/>
      <c r="C489" s="86"/>
      <c r="D489" s="87"/>
      <c r="E489" s="87"/>
      <c r="F489" s="88"/>
      <c r="G489" s="88"/>
      <c r="H489" s="89"/>
      <c r="I489" s="90"/>
      <c r="J489" s="130"/>
      <c r="K489" s="121"/>
      <c r="L489" s="121"/>
      <c r="M489" s="90"/>
      <c r="N489" s="92"/>
      <c r="O489" s="92"/>
      <c r="P489" s="130"/>
      <c r="Q489" s="121"/>
      <c r="R489" s="121"/>
      <c r="S489" s="90"/>
      <c r="T489" s="92"/>
      <c r="U489" s="92"/>
      <c r="V489" s="123"/>
      <c r="W489" s="123"/>
      <c r="X489" s="96"/>
      <c r="Y489" s="97"/>
      <c r="Z489" s="86"/>
      <c r="AA489" s="34"/>
      <c r="AB489" s="86"/>
      <c r="AC489" s="138"/>
      <c r="AD489" s="90"/>
      <c r="AE489" s="86"/>
      <c r="AF489" s="86"/>
      <c r="AG489" s="98"/>
      <c r="AH489" s="86"/>
      <c r="AI489" s="86"/>
      <c r="AJ489" s="86"/>
    </row>
    <row r="490" ht="10.5" customHeight="1">
      <c r="A490" s="86"/>
      <c r="B490" s="86"/>
      <c r="C490" s="86"/>
      <c r="D490" s="87"/>
      <c r="E490" s="87"/>
      <c r="F490" s="88"/>
      <c r="G490" s="88"/>
      <c r="H490" s="89"/>
      <c r="I490" s="90"/>
      <c r="J490" s="130"/>
      <c r="K490" s="121"/>
      <c r="L490" s="121"/>
      <c r="M490" s="90"/>
      <c r="N490" s="92"/>
      <c r="O490" s="92"/>
      <c r="P490" s="130"/>
      <c r="Q490" s="121"/>
      <c r="R490" s="121"/>
      <c r="S490" s="90"/>
      <c r="T490" s="92"/>
      <c r="U490" s="92"/>
      <c r="V490" s="123"/>
      <c r="W490" s="123"/>
      <c r="X490" s="96"/>
      <c r="Y490" s="97"/>
      <c r="Z490" s="86"/>
      <c r="AA490" s="34"/>
      <c r="AB490" s="86"/>
      <c r="AC490" s="138"/>
      <c r="AD490" s="90"/>
      <c r="AE490" s="86"/>
      <c r="AF490" s="86"/>
      <c r="AG490" s="98"/>
      <c r="AH490" s="86"/>
      <c r="AI490" s="86"/>
      <c r="AJ490" s="86"/>
    </row>
    <row r="491" ht="10.5" customHeight="1">
      <c r="A491" s="86"/>
      <c r="B491" s="86"/>
      <c r="C491" s="86"/>
      <c r="D491" s="87"/>
      <c r="E491" s="87"/>
      <c r="F491" s="88"/>
      <c r="G491" s="88"/>
      <c r="H491" s="89"/>
      <c r="I491" s="90"/>
      <c r="J491" s="130"/>
      <c r="K491" s="121"/>
      <c r="L491" s="121"/>
      <c r="M491" s="90"/>
      <c r="N491" s="92"/>
      <c r="O491" s="92"/>
      <c r="P491" s="130"/>
      <c r="Q491" s="121"/>
      <c r="R491" s="121"/>
      <c r="S491" s="90"/>
      <c r="T491" s="92"/>
      <c r="U491" s="92"/>
      <c r="V491" s="123"/>
      <c r="W491" s="123"/>
      <c r="X491" s="96"/>
      <c r="Y491" s="97"/>
      <c r="Z491" s="86"/>
      <c r="AA491" s="34"/>
      <c r="AB491" s="86"/>
      <c r="AC491" s="138"/>
      <c r="AD491" s="90"/>
      <c r="AE491" s="86"/>
      <c r="AF491" s="86"/>
      <c r="AG491" s="98"/>
      <c r="AH491" s="86"/>
      <c r="AI491" s="86"/>
      <c r="AJ491" s="86"/>
    </row>
    <row r="492" ht="10.5" customHeight="1">
      <c r="A492" s="86"/>
      <c r="B492" s="86"/>
      <c r="C492" s="86"/>
      <c r="D492" s="87"/>
      <c r="E492" s="87"/>
      <c r="F492" s="88"/>
      <c r="G492" s="88"/>
      <c r="H492" s="89"/>
      <c r="I492" s="90"/>
      <c r="J492" s="130"/>
      <c r="K492" s="121"/>
      <c r="L492" s="121"/>
      <c r="M492" s="90"/>
      <c r="N492" s="92"/>
      <c r="O492" s="92"/>
      <c r="P492" s="130"/>
      <c r="Q492" s="121"/>
      <c r="R492" s="121"/>
      <c r="S492" s="90"/>
      <c r="T492" s="92"/>
      <c r="U492" s="92"/>
      <c r="V492" s="123"/>
      <c r="W492" s="123"/>
      <c r="X492" s="96"/>
      <c r="Y492" s="97"/>
      <c r="Z492" s="86"/>
      <c r="AA492" s="34"/>
      <c r="AB492" s="86"/>
      <c r="AC492" s="138"/>
      <c r="AD492" s="90"/>
      <c r="AE492" s="86"/>
      <c r="AF492" s="86"/>
      <c r="AG492" s="98"/>
      <c r="AH492" s="86"/>
      <c r="AI492" s="86"/>
      <c r="AJ492" s="86"/>
    </row>
    <row r="493" ht="10.5" customHeight="1">
      <c r="A493" s="86"/>
      <c r="B493" s="86"/>
      <c r="C493" s="86"/>
      <c r="D493" s="87"/>
      <c r="E493" s="87"/>
      <c r="F493" s="88"/>
      <c r="G493" s="88"/>
      <c r="H493" s="89"/>
      <c r="I493" s="90"/>
      <c r="J493" s="130"/>
      <c r="K493" s="121"/>
      <c r="L493" s="121"/>
      <c r="M493" s="90"/>
      <c r="N493" s="92"/>
      <c r="O493" s="92"/>
      <c r="P493" s="130"/>
      <c r="Q493" s="121"/>
      <c r="R493" s="121"/>
      <c r="S493" s="90"/>
      <c r="T493" s="92"/>
      <c r="U493" s="92"/>
      <c r="V493" s="123"/>
      <c r="W493" s="123"/>
      <c r="X493" s="96"/>
      <c r="Y493" s="97"/>
      <c r="Z493" s="86"/>
      <c r="AA493" s="34"/>
      <c r="AB493" s="86"/>
      <c r="AC493" s="138"/>
      <c r="AD493" s="90"/>
      <c r="AE493" s="86"/>
      <c r="AF493" s="86"/>
      <c r="AG493" s="98"/>
      <c r="AH493" s="86"/>
      <c r="AI493" s="86"/>
      <c r="AJ493" s="86"/>
    </row>
    <row r="494" ht="10.5" customHeight="1">
      <c r="A494" s="86"/>
      <c r="B494" s="86"/>
      <c r="C494" s="86"/>
      <c r="D494" s="87"/>
      <c r="E494" s="87"/>
      <c r="F494" s="88"/>
      <c r="G494" s="88"/>
      <c r="H494" s="89"/>
      <c r="I494" s="90"/>
      <c r="J494" s="130"/>
      <c r="K494" s="121"/>
      <c r="L494" s="121"/>
      <c r="M494" s="90"/>
      <c r="N494" s="92"/>
      <c r="O494" s="92"/>
      <c r="P494" s="130"/>
      <c r="Q494" s="121"/>
      <c r="R494" s="121"/>
      <c r="S494" s="90"/>
      <c r="T494" s="92"/>
      <c r="U494" s="92"/>
      <c r="V494" s="123"/>
      <c r="W494" s="123"/>
      <c r="X494" s="96"/>
      <c r="Y494" s="97"/>
      <c r="Z494" s="86"/>
      <c r="AA494" s="34"/>
      <c r="AB494" s="86"/>
      <c r="AC494" s="138"/>
      <c r="AD494" s="90"/>
      <c r="AE494" s="86"/>
      <c r="AF494" s="86"/>
      <c r="AG494" s="98"/>
      <c r="AH494" s="86"/>
      <c r="AI494" s="86"/>
      <c r="AJ494" s="86"/>
    </row>
    <row r="495" ht="10.5" customHeight="1">
      <c r="A495" s="86"/>
      <c r="B495" s="86"/>
      <c r="C495" s="86"/>
      <c r="D495" s="87"/>
      <c r="E495" s="87"/>
      <c r="F495" s="88"/>
      <c r="G495" s="88"/>
      <c r="H495" s="89"/>
      <c r="I495" s="90"/>
      <c r="J495" s="130"/>
      <c r="K495" s="121"/>
      <c r="L495" s="121"/>
      <c r="M495" s="90"/>
      <c r="N495" s="92"/>
      <c r="O495" s="92"/>
      <c r="P495" s="130"/>
      <c r="Q495" s="121"/>
      <c r="R495" s="121"/>
      <c r="S495" s="90"/>
      <c r="T495" s="92"/>
      <c r="U495" s="92"/>
      <c r="V495" s="123"/>
      <c r="W495" s="123"/>
      <c r="X495" s="96"/>
      <c r="Y495" s="97"/>
      <c r="Z495" s="86"/>
      <c r="AA495" s="34"/>
      <c r="AB495" s="86"/>
      <c r="AC495" s="138"/>
      <c r="AD495" s="90"/>
      <c r="AE495" s="86"/>
      <c r="AF495" s="86"/>
      <c r="AG495" s="98"/>
      <c r="AH495" s="86"/>
      <c r="AI495" s="86"/>
      <c r="AJ495" s="86"/>
    </row>
    <row r="496" ht="10.5" customHeight="1">
      <c r="A496" s="86"/>
      <c r="B496" s="86"/>
      <c r="C496" s="86"/>
      <c r="D496" s="87"/>
      <c r="E496" s="87"/>
      <c r="F496" s="88"/>
      <c r="G496" s="88"/>
      <c r="H496" s="89"/>
      <c r="I496" s="90"/>
      <c r="J496" s="130"/>
      <c r="K496" s="121"/>
      <c r="L496" s="121"/>
      <c r="M496" s="90"/>
      <c r="N496" s="92"/>
      <c r="O496" s="92"/>
      <c r="P496" s="130"/>
      <c r="Q496" s="121"/>
      <c r="R496" s="121"/>
      <c r="S496" s="90"/>
      <c r="T496" s="92"/>
      <c r="U496" s="92"/>
      <c r="V496" s="123"/>
      <c r="W496" s="123"/>
      <c r="X496" s="96"/>
      <c r="Y496" s="97"/>
      <c r="Z496" s="86"/>
      <c r="AA496" s="34"/>
      <c r="AB496" s="86"/>
      <c r="AC496" s="138"/>
      <c r="AD496" s="90"/>
      <c r="AE496" s="86"/>
      <c r="AF496" s="86"/>
      <c r="AG496" s="98"/>
      <c r="AH496" s="86"/>
      <c r="AI496" s="86"/>
      <c r="AJ496" s="86"/>
    </row>
    <row r="497" ht="10.5" customHeight="1">
      <c r="A497" s="86"/>
      <c r="B497" s="86"/>
      <c r="C497" s="86"/>
      <c r="D497" s="87"/>
      <c r="E497" s="87"/>
      <c r="F497" s="88"/>
      <c r="G497" s="88"/>
      <c r="H497" s="89"/>
      <c r="I497" s="90"/>
      <c r="J497" s="130"/>
      <c r="K497" s="121"/>
      <c r="L497" s="121"/>
      <c r="M497" s="90"/>
      <c r="N497" s="92"/>
      <c r="O497" s="92"/>
      <c r="P497" s="130"/>
      <c r="Q497" s="121"/>
      <c r="R497" s="121"/>
      <c r="S497" s="90"/>
      <c r="T497" s="92"/>
      <c r="U497" s="92"/>
      <c r="V497" s="123"/>
      <c r="W497" s="123"/>
      <c r="X497" s="96"/>
      <c r="Y497" s="97"/>
      <c r="Z497" s="86"/>
      <c r="AA497" s="34"/>
      <c r="AB497" s="86"/>
      <c r="AC497" s="138"/>
      <c r="AD497" s="90"/>
      <c r="AE497" s="86"/>
      <c r="AF497" s="86"/>
      <c r="AG497" s="98"/>
      <c r="AH497" s="86"/>
      <c r="AI497" s="86"/>
      <c r="AJ497" s="86"/>
    </row>
    <row r="498" ht="10.5" customHeight="1">
      <c r="A498" s="86"/>
      <c r="B498" s="86"/>
      <c r="C498" s="86"/>
      <c r="D498" s="87"/>
      <c r="E498" s="87"/>
      <c r="F498" s="88"/>
      <c r="G498" s="88"/>
      <c r="H498" s="89"/>
      <c r="I498" s="90"/>
      <c r="J498" s="130"/>
      <c r="K498" s="121"/>
      <c r="L498" s="121"/>
      <c r="M498" s="90"/>
      <c r="N498" s="92"/>
      <c r="O498" s="92"/>
      <c r="P498" s="130"/>
      <c r="Q498" s="121"/>
      <c r="R498" s="121"/>
      <c r="S498" s="90"/>
      <c r="T498" s="92"/>
      <c r="U498" s="92"/>
      <c r="V498" s="123"/>
      <c r="W498" s="123"/>
      <c r="X498" s="96"/>
      <c r="Y498" s="97"/>
      <c r="Z498" s="86"/>
      <c r="AA498" s="34"/>
      <c r="AB498" s="86"/>
      <c r="AC498" s="138"/>
      <c r="AD498" s="90"/>
      <c r="AE498" s="86"/>
      <c r="AF498" s="86"/>
      <c r="AG498" s="98"/>
      <c r="AH498" s="86"/>
      <c r="AI498" s="86"/>
      <c r="AJ498" s="86"/>
    </row>
    <row r="499" ht="10.5" customHeight="1">
      <c r="A499" s="86"/>
      <c r="B499" s="86"/>
      <c r="C499" s="86"/>
      <c r="D499" s="87"/>
      <c r="E499" s="87"/>
      <c r="F499" s="88"/>
      <c r="G499" s="88"/>
      <c r="H499" s="89"/>
      <c r="I499" s="90"/>
      <c r="J499" s="130"/>
      <c r="K499" s="121"/>
      <c r="L499" s="121"/>
      <c r="M499" s="90"/>
      <c r="N499" s="92"/>
      <c r="O499" s="92"/>
      <c r="P499" s="130"/>
      <c r="Q499" s="121"/>
      <c r="R499" s="121"/>
      <c r="S499" s="90"/>
      <c r="T499" s="92"/>
      <c r="U499" s="92"/>
      <c r="V499" s="123"/>
      <c r="W499" s="123"/>
      <c r="X499" s="96"/>
      <c r="Y499" s="97"/>
      <c r="Z499" s="86"/>
      <c r="AA499" s="34"/>
      <c r="AB499" s="86"/>
      <c r="AC499" s="138"/>
      <c r="AD499" s="90"/>
      <c r="AE499" s="86"/>
      <c r="AF499" s="86"/>
      <c r="AG499" s="98"/>
      <c r="AH499" s="86"/>
      <c r="AI499" s="86"/>
      <c r="AJ499" s="86"/>
    </row>
    <row r="500" ht="10.5" customHeight="1">
      <c r="A500" s="86"/>
      <c r="B500" s="86"/>
      <c r="C500" s="86"/>
      <c r="D500" s="87"/>
      <c r="E500" s="87"/>
      <c r="F500" s="88"/>
      <c r="G500" s="88"/>
      <c r="H500" s="89"/>
      <c r="I500" s="90"/>
      <c r="J500" s="130"/>
      <c r="K500" s="121"/>
      <c r="L500" s="121"/>
      <c r="M500" s="90"/>
      <c r="N500" s="92"/>
      <c r="O500" s="92"/>
      <c r="P500" s="130"/>
      <c r="Q500" s="121"/>
      <c r="R500" s="121"/>
      <c r="S500" s="90"/>
      <c r="T500" s="92"/>
      <c r="U500" s="92"/>
      <c r="V500" s="123"/>
      <c r="W500" s="123"/>
      <c r="X500" s="96"/>
      <c r="Y500" s="97"/>
      <c r="Z500" s="86"/>
      <c r="AA500" s="34"/>
      <c r="AB500" s="86"/>
      <c r="AC500" s="138"/>
      <c r="AD500" s="90"/>
      <c r="AE500" s="86"/>
      <c r="AF500" s="86"/>
      <c r="AG500" s="98"/>
      <c r="AH500" s="86"/>
      <c r="AI500" s="86"/>
      <c r="AJ500" s="86"/>
    </row>
    <row r="501" ht="10.5" customHeight="1">
      <c r="A501" s="86"/>
      <c r="B501" s="86"/>
      <c r="C501" s="86"/>
      <c r="D501" s="87"/>
      <c r="E501" s="87"/>
      <c r="F501" s="88"/>
      <c r="G501" s="88"/>
      <c r="H501" s="89"/>
      <c r="I501" s="90"/>
      <c r="J501" s="130"/>
      <c r="K501" s="121"/>
      <c r="L501" s="121"/>
      <c r="M501" s="90"/>
      <c r="N501" s="92"/>
      <c r="O501" s="92"/>
      <c r="P501" s="130"/>
      <c r="Q501" s="121"/>
      <c r="R501" s="121"/>
      <c r="S501" s="90"/>
      <c r="T501" s="92"/>
      <c r="U501" s="92"/>
      <c r="V501" s="123"/>
      <c r="W501" s="123"/>
      <c r="X501" s="96"/>
      <c r="Y501" s="97"/>
      <c r="Z501" s="86"/>
      <c r="AA501" s="34"/>
      <c r="AB501" s="86"/>
      <c r="AC501" s="138"/>
      <c r="AD501" s="90"/>
      <c r="AE501" s="86"/>
      <c r="AF501" s="86"/>
      <c r="AG501" s="98"/>
      <c r="AH501" s="86"/>
      <c r="AI501" s="86"/>
      <c r="AJ501" s="86"/>
    </row>
    <row r="502" ht="10.5" customHeight="1">
      <c r="A502" s="86"/>
      <c r="B502" s="86"/>
      <c r="C502" s="86"/>
      <c r="D502" s="87"/>
      <c r="E502" s="87"/>
      <c r="F502" s="88"/>
      <c r="G502" s="88"/>
      <c r="H502" s="89"/>
      <c r="I502" s="90"/>
      <c r="J502" s="130"/>
      <c r="K502" s="121"/>
      <c r="L502" s="121"/>
      <c r="M502" s="90"/>
      <c r="N502" s="92"/>
      <c r="O502" s="92"/>
      <c r="P502" s="130"/>
      <c r="Q502" s="121"/>
      <c r="R502" s="121"/>
      <c r="S502" s="90"/>
      <c r="T502" s="92"/>
      <c r="U502" s="92"/>
      <c r="V502" s="123"/>
      <c r="W502" s="123"/>
      <c r="X502" s="96"/>
      <c r="Y502" s="97"/>
      <c r="Z502" s="86"/>
      <c r="AA502" s="34"/>
      <c r="AB502" s="86"/>
      <c r="AC502" s="138"/>
      <c r="AD502" s="90"/>
      <c r="AE502" s="86"/>
      <c r="AF502" s="86"/>
      <c r="AG502" s="98"/>
      <c r="AH502" s="86"/>
      <c r="AI502" s="86"/>
      <c r="AJ502" s="86"/>
    </row>
    <row r="503" ht="10.5" customHeight="1">
      <c r="A503" s="86"/>
      <c r="B503" s="86"/>
      <c r="C503" s="86"/>
      <c r="D503" s="87"/>
      <c r="E503" s="87"/>
      <c r="F503" s="88"/>
      <c r="G503" s="88"/>
      <c r="H503" s="89"/>
      <c r="I503" s="90"/>
      <c r="J503" s="130"/>
      <c r="K503" s="121"/>
      <c r="L503" s="121"/>
      <c r="M503" s="90"/>
      <c r="N503" s="92"/>
      <c r="O503" s="92"/>
      <c r="P503" s="130"/>
      <c r="Q503" s="121"/>
      <c r="R503" s="121"/>
      <c r="S503" s="90"/>
      <c r="T503" s="92"/>
      <c r="U503" s="92"/>
      <c r="V503" s="123"/>
      <c r="W503" s="123"/>
      <c r="X503" s="96"/>
      <c r="Y503" s="97"/>
      <c r="Z503" s="86"/>
      <c r="AA503" s="34"/>
      <c r="AB503" s="86"/>
      <c r="AC503" s="138"/>
      <c r="AD503" s="90"/>
      <c r="AE503" s="86"/>
      <c r="AF503" s="86"/>
      <c r="AG503" s="98"/>
      <c r="AH503" s="86"/>
      <c r="AI503" s="86"/>
      <c r="AJ503" s="86"/>
    </row>
    <row r="504" ht="10.5" customHeight="1">
      <c r="A504" s="86"/>
      <c r="B504" s="86"/>
      <c r="C504" s="86"/>
      <c r="D504" s="87"/>
      <c r="E504" s="87"/>
      <c r="F504" s="88"/>
      <c r="G504" s="88"/>
      <c r="H504" s="89"/>
      <c r="I504" s="90"/>
      <c r="J504" s="130"/>
      <c r="K504" s="121"/>
      <c r="L504" s="121"/>
      <c r="M504" s="90"/>
      <c r="N504" s="92"/>
      <c r="O504" s="92"/>
      <c r="P504" s="130"/>
      <c r="Q504" s="121"/>
      <c r="R504" s="121"/>
      <c r="S504" s="90"/>
      <c r="T504" s="92"/>
      <c r="U504" s="92"/>
      <c r="V504" s="123"/>
      <c r="W504" s="123"/>
      <c r="X504" s="96"/>
      <c r="Y504" s="97"/>
      <c r="Z504" s="86"/>
      <c r="AA504" s="34"/>
      <c r="AB504" s="86"/>
      <c r="AC504" s="138"/>
      <c r="AD504" s="90"/>
      <c r="AE504" s="86"/>
      <c r="AF504" s="86"/>
      <c r="AG504" s="98"/>
      <c r="AH504" s="86"/>
      <c r="AI504" s="86"/>
      <c r="AJ504" s="86"/>
    </row>
    <row r="505" ht="10.5" customHeight="1">
      <c r="A505" s="86"/>
      <c r="B505" s="86"/>
      <c r="C505" s="86"/>
      <c r="D505" s="87"/>
      <c r="E505" s="87"/>
      <c r="F505" s="88"/>
      <c r="G505" s="88"/>
      <c r="H505" s="89"/>
      <c r="I505" s="90"/>
      <c r="J505" s="130"/>
      <c r="K505" s="121"/>
      <c r="L505" s="121"/>
      <c r="M505" s="90"/>
      <c r="N505" s="92"/>
      <c r="O505" s="92"/>
      <c r="P505" s="130"/>
      <c r="Q505" s="121"/>
      <c r="R505" s="121"/>
      <c r="S505" s="90"/>
      <c r="T505" s="92"/>
      <c r="U505" s="92"/>
      <c r="V505" s="123"/>
      <c r="W505" s="123"/>
      <c r="X505" s="96"/>
      <c r="Y505" s="97"/>
      <c r="Z505" s="86"/>
      <c r="AA505" s="34"/>
      <c r="AB505" s="86"/>
      <c r="AC505" s="138"/>
      <c r="AD505" s="90"/>
      <c r="AE505" s="86"/>
      <c r="AF505" s="86"/>
      <c r="AG505" s="98"/>
      <c r="AH505" s="86"/>
      <c r="AI505" s="86"/>
      <c r="AJ505" s="86"/>
    </row>
    <row r="506" ht="10.5" customHeight="1">
      <c r="A506" s="86"/>
      <c r="B506" s="86"/>
      <c r="C506" s="86"/>
      <c r="D506" s="87"/>
      <c r="E506" s="87"/>
      <c r="F506" s="88"/>
      <c r="G506" s="88"/>
      <c r="H506" s="89"/>
      <c r="I506" s="90"/>
      <c r="J506" s="130"/>
      <c r="K506" s="121"/>
      <c r="L506" s="121"/>
      <c r="M506" s="90"/>
      <c r="N506" s="92"/>
      <c r="O506" s="92"/>
      <c r="P506" s="130"/>
      <c r="Q506" s="121"/>
      <c r="R506" s="121"/>
      <c r="S506" s="90"/>
      <c r="T506" s="92"/>
      <c r="U506" s="92"/>
      <c r="V506" s="123"/>
      <c r="W506" s="123"/>
      <c r="X506" s="96"/>
      <c r="Y506" s="97"/>
      <c r="Z506" s="86"/>
      <c r="AA506" s="34"/>
      <c r="AB506" s="86"/>
      <c r="AC506" s="138"/>
      <c r="AD506" s="90"/>
      <c r="AE506" s="86"/>
      <c r="AF506" s="86"/>
      <c r="AG506" s="98"/>
      <c r="AH506" s="86"/>
      <c r="AI506" s="86"/>
      <c r="AJ506" s="86"/>
    </row>
    <row r="507" ht="10.5" customHeight="1">
      <c r="A507" s="86"/>
      <c r="B507" s="86"/>
      <c r="C507" s="86"/>
      <c r="D507" s="87"/>
      <c r="E507" s="87"/>
      <c r="F507" s="88"/>
      <c r="G507" s="88"/>
      <c r="H507" s="89"/>
      <c r="I507" s="90"/>
      <c r="J507" s="130"/>
      <c r="K507" s="121"/>
      <c r="L507" s="121"/>
      <c r="M507" s="90"/>
      <c r="N507" s="92"/>
      <c r="O507" s="92"/>
      <c r="P507" s="130"/>
      <c r="Q507" s="121"/>
      <c r="R507" s="121"/>
      <c r="S507" s="90"/>
      <c r="T507" s="92"/>
      <c r="U507" s="92"/>
      <c r="V507" s="123"/>
      <c r="W507" s="123"/>
      <c r="X507" s="96"/>
      <c r="Y507" s="97"/>
      <c r="Z507" s="86"/>
      <c r="AA507" s="34"/>
      <c r="AB507" s="86"/>
      <c r="AC507" s="138"/>
      <c r="AD507" s="90"/>
      <c r="AE507" s="86"/>
      <c r="AF507" s="86"/>
      <c r="AG507" s="98"/>
      <c r="AH507" s="86"/>
      <c r="AI507" s="86"/>
      <c r="AJ507" s="86"/>
    </row>
    <row r="508" ht="10.5" customHeight="1">
      <c r="A508" s="86"/>
      <c r="B508" s="86"/>
      <c r="C508" s="86"/>
      <c r="D508" s="87"/>
      <c r="E508" s="87"/>
      <c r="F508" s="88"/>
      <c r="G508" s="88"/>
      <c r="H508" s="89"/>
      <c r="I508" s="90"/>
      <c r="J508" s="130"/>
      <c r="K508" s="121"/>
      <c r="L508" s="121"/>
      <c r="M508" s="90"/>
      <c r="N508" s="92"/>
      <c r="O508" s="92"/>
      <c r="P508" s="130"/>
      <c r="Q508" s="121"/>
      <c r="R508" s="121"/>
      <c r="S508" s="90"/>
      <c r="T508" s="92"/>
      <c r="U508" s="92"/>
      <c r="V508" s="123"/>
      <c r="W508" s="123"/>
      <c r="X508" s="96"/>
      <c r="Y508" s="97"/>
      <c r="Z508" s="86"/>
      <c r="AA508" s="34"/>
      <c r="AB508" s="86"/>
      <c r="AC508" s="138"/>
      <c r="AD508" s="90"/>
      <c r="AE508" s="86"/>
      <c r="AF508" s="86"/>
      <c r="AG508" s="98"/>
      <c r="AH508" s="86"/>
      <c r="AI508" s="86"/>
      <c r="AJ508" s="86"/>
    </row>
    <row r="509" ht="10.5" customHeight="1">
      <c r="A509" s="86"/>
      <c r="B509" s="86"/>
      <c r="C509" s="86"/>
      <c r="D509" s="87"/>
      <c r="E509" s="87"/>
      <c r="F509" s="88"/>
      <c r="G509" s="88"/>
      <c r="H509" s="89"/>
      <c r="I509" s="90"/>
      <c r="J509" s="130"/>
      <c r="K509" s="121"/>
      <c r="L509" s="121"/>
      <c r="M509" s="90"/>
      <c r="N509" s="92"/>
      <c r="O509" s="92"/>
      <c r="P509" s="130"/>
      <c r="Q509" s="121"/>
      <c r="R509" s="121"/>
      <c r="S509" s="90"/>
      <c r="T509" s="92"/>
      <c r="U509" s="92"/>
      <c r="V509" s="123"/>
      <c r="W509" s="123"/>
      <c r="X509" s="96"/>
      <c r="Y509" s="97"/>
      <c r="Z509" s="86"/>
      <c r="AA509" s="34"/>
      <c r="AB509" s="86"/>
      <c r="AC509" s="138"/>
      <c r="AD509" s="90"/>
      <c r="AE509" s="86"/>
      <c r="AF509" s="86"/>
      <c r="AG509" s="98"/>
      <c r="AH509" s="86"/>
      <c r="AI509" s="86"/>
      <c r="AJ509" s="86"/>
    </row>
    <row r="510" ht="10.5" customHeight="1">
      <c r="A510" s="86"/>
      <c r="B510" s="86"/>
      <c r="C510" s="86"/>
      <c r="D510" s="87"/>
      <c r="E510" s="87"/>
      <c r="F510" s="88"/>
      <c r="G510" s="88"/>
      <c r="H510" s="89"/>
      <c r="I510" s="90"/>
      <c r="J510" s="130"/>
      <c r="K510" s="121"/>
      <c r="L510" s="121"/>
      <c r="M510" s="90"/>
      <c r="N510" s="92"/>
      <c r="O510" s="92"/>
      <c r="P510" s="130"/>
      <c r="Q510" s="121"/>
      <c r="R510" s="121"/>
      <c r="S510" s="90"/>
      <c r="T510" s="92"/>
      <c r="U510" s="92"/>
      <c r="V510" s="123"/>
      <c r="W510" s="123"/>
      <c r="X510" s="96"/>
      <c r="Y510" s="97"/>
      <c r="Z510" s="86"/>
      <c r="AA510" s="34"/>
      <c r="AB510" s="86"/>
      <c r="AC510" s="138"/>
      <c r="AD510" s="90"/>
      <c r="AE510" s="86"/>
      <c r="AF510" s="86"/>
      <c r="AG510" s="98"/>
      <c r="AH510" s="86"/>
      <c r="AI510" s="86"/>
      <c r="AJ510" s="86"/>
    </row>
    <row r="511" ht="10.5" customHeight="1">
      <c r="A511" s="86"/>
      <c r="B511" s="86"/>
      <c r="C511" s="86"/>
      <c r="D511" s="87"/>
      <c r="E511" s="87"/>
      <c r="F511" s="88"/>
      <c r="G511" s="88"/>
      <c r="H511" s="89"/>
      <c r="I511" s="90"/>
      <c r="J511" s="130"/>
      <c r="K511" s="121"/>
      <c r="L511" s="121"/>
      <c r="M511" s="90"/>
      <c r="N511" s="92"/>
      <c r="O511" s="92"/>
      <c r="P511" s="130"/>
      <c r="Q511" s="121"/>
      <c r="R511" s="121"/>
      <c r="S511" s="90"/>
      <c r="T511" s="92"/>
      <c r="U511" s="92"/>
      <c r="V511" s="123"/>
      <c r="W511" s="123"/>
      <c r="X511" s="96"/>
      <c r="Y511" s="97"/>
      <c r="Z511" s="86"/>
      <c r="AA511" s="34"/>
      <c r="AB511" s="86"/>
      <c r="AC511" s="138"/>
      <c r="AD511" s="90"/>
      <c r="AE511" s="86"/>
      <c r="AF511" s="86"/>
      <c r="AG511" s="98"/>
      <c r="AH511" s="86"/>
      <c r="AI511" s="86"/>
      <c r="AJ511" s="86"/>
    </row>
    <row r="512" ht="10.5" customHeight="1">
      <c r="A512" s="86"/>
      <c r="B512" s="86"/>
      <c r="C512" s="86"/>
      <c r="D512" s="87"/>
      <c r="E512" s="87"/>
      <c r="F512" s="88"/>
      <c r="G512" s="88"/>
      <c r="H512" s="89"/>
      <c r="I512" s="90"/>
      <c r="J512" s="130"/>
      <c r="K512" s="121"/>
      <c r="L512" s="121"/>
      <c r="M512" s="90"/>
      <c r="N512" s="92"/>
      <c r="O512" s="92"/>
      <c r="P512" s="130"/>
      <c r="Q512" s="121"/>
      <c r="R512" s="121"/>
      <c r="S512" s="90"/>
      <c r="T512" s="92"/>
      <c r="U512" s="92"/>
      <c r="V512" s="123"/>
      <c r="W512" s="123"/>
      <c r="X512" s="96"/>
      <c r="Y512" s="97"/>
      <c r="Z512" s="86"/>
      <c r="AA512" s="34"/>
      <c r="AB512" s="86"/>
      <c r="AC512" s="138"/>
      <c r="AD512" s="90"/>
      <c r="AE512" s="86"/>
      <c r="AF512" s="86"/>
      <c r="AG512" s="98"/>
      <c r="AH512" s="86"/>
      <c r="AI512" s="86"/>
      <c r="AJ512" s="86"/>
    </row>
    <row r="513" ht="10.5" customHeight="1">
      <c r="A513" s="86"/>
      <c r="B513" s="86"/>
      <c r="C513" s="86"/>
      <c r="D513" s="87"/>
      <c r="E513" s="87"/>
      <c r="F513" s="88"/>
      <c r="G513" s="88"/>
      <c r="H513" s="89"/>
      <c r="I513" s="90"/>
      <c r="J513" s="130"/>
      <c r="K513" s="121"/>
      <c r="L513" s="121"/>
      <c r="M513" s="90"/>
      <c r="N513" s="92"/>
      <c r="O513" s="92"/>
      <c r="P513" s="130"/>
      <c r="Q513" s="121"/>
      <c r="R513" s="121"/>
      <c r="S513" s="90"/>
      <c r="T513" s="92"/>
      <c r="U513" s="92"/>
      <c r="V513" s="123"/>
      <c r="W513" s="123"/>
      <c r="X513" s="96"/>
      <c r="Y513" s="97"/>
      <c r="Z513" s="86"/>
      <c r="AA513" s="34"/>
      <c r="AB513" s="86"/>
      <c r="AC513" s="138"/>
      <c r="AD513" s="90"/>
      <c r="AE513" s="86"/>
      <c r="AF513" s="86"/>
      <c r="AG513" s="98"/>
      <c r="AH513" s="86"/>
      <c r="AI513" s="86"/>
      <c r="AJ513" s="86"/>
    </row>
    <row r="514" ht="10.5" customHeight="1">
      <c r="A514" s="86"/>
      <c r="B514" s="86"/>
      <c r="C514" s="86"/>
      <c r="D514" s="87"/>
      <c r="E514" s="87"/>
      <c r="F514" s="88"/>
      <c r="G514" s="88"/>
      <c r="H514" s="89"/>
      <c r="I514" s="90"/>
      <c r="J514" s="130"/>
      <c r="K514" s="121"/>
      <c r="L514" s="121"/>
      <c r="M514" s="90"/>
      <c r="N514" s="92"/>
      <c r="O514" s="92"/>
      <c r="P514" s="130"/>
      <c r="Q514" s="121"/>
      <c r="R514" s="121"/>
      <c r="S514" s="90"/>
      <c r="T514" s="92"/>
      <c r="U514" s="92"/>
      <c r="V514" s="123"/>
      <c r="W514" s="123"/>
      <c r="X514" s="96"/>
      <c r="Y514" s="97"/>
      <c r="Z514" s="86"/>
      <c r="AA514" s="34"/>
      <c r="AB514" s="86"/>
      <c r="AC514" s="138"/>
      <c r="AD514" s="90"/>
      <c r="AE514" s="86"/>
      <c r="AF514" s="86"/>
      <c r="AG514" s="98"/>
      <c r="AH514" s="86"/>
      <c r="AI514" s="86"/>
      <c r="AJ514" s="86"/>
    </row>
    <row r="515" ht="10.5" customHeight="1">
      <c r="A515" s="86"/>
      <c r="B515" s="86"/>
      <c r="C515" s="86"/>
      <c r="D515" s="87"/>
      <c r="E515" s="87"/>
      <c r="F515" s="88"/>
      <c r="G515" s="88"/>
      <c r="H515" s="89"/>
      <c r="I515" s="90"/>
      <c r="J515" s="130"/>
      <c r="K515" s="121"/>
      <c r="L515" s="121"/>
      <c r="M515" s="90"/>
      <c r="N515" s="92"/>
      <c r="O515" s="92"/>
      <c r="P515" s="130"/>
      <c r="Q515" s="121"/>
      <c r="R515" s="121"/>
      <c r="S515" s="90"/>
      <c r="T515" s="92"/>
      <c r="U515" s="92"/>
      <c r="V515" s="123"/>
      <c r="W515" s="123"/>
      <c r="X515" s="96"/>
      <c r="Y515" s="97"/>
      <c r="Z515" s="86"/>
      <c r="AA515" s="34"/>
      <c r="AB515" s="86"/>
      <c r="AC515" s="138"/>
      <c r="AD515" s="90"/>
      <c r="AE515" s="86"/>
      <c r="AF515" s="86"/>
      <c r="AG515" s="98"/>
      <c r="AH515" s="86"/>
      <c r="AI515" s="86"/>
      <c r="AJ515" s="86"/>
    </row>
    <row r="516" ht="10.5" customHeight="1">
      <c r="A516" s="86"/>
      <c r="B516" s="86"/>
      <c r="C516" s="86"/>
      <c r="D516" s="87"/>
      <c r="E516" s="87"/>
      <c r="F516" s="88"/>
      <c r="G516" s="88"/>
      <c r="H516" s="89"/>
      <c r="I516" s="90"/>
      <c r="J516" s="130"/>
      <c r="K516" s="121"/>
      <c r="L516" s="121"/>
      <c r="M516" s="90"/>
      <c r="N516" s="92"/>
      <c r="O516" s="92"/>
      <c r="P516" s="130"/>
      <c r="Q516" s="121"/>
      <c r="R516" s="121"/>
      <c r="S516" s="90"/>
      <c r="T516" s="92"/>
      <c r="U516" s="92"/>
      <c r="V516" s="123"/>
      <c r="W516" s="123"/>
      <c r="X516" s="96"/>
      <c r="Y516" s="97"/>
      <c r="Z516" s="86"/>
      <c r="AA516" s="34"/>
      <c r="AB516" s="86"/>
      <c r="AC516" s="138"/>
      <c r="AD516" s="90"/>
      <c r="AE516" s="86"/>
      <c r="AF516" s="86"/>
      <c r="AG516" s="98"/>
      <c r="AH516" s="86"/>
      <c r="AI516" s="86"/>
      <c r="AJ516" s="86"/>
    </row>
    <row r="517" ht="10.5" customHeight="1">
      <c r="A517" s="86"/>
      <c r="B517" s="86"/>
      <c r="C517" s="86"/>
      <c r="D517" s="87"/>
      <c r="E517" s="87"/>
      <c r="F517" s="88"/>
      <c r="G517" s="88"/>
      <c r="H517" s="89"/>
      <c r="I517" s="90"/>
      <c r="J517" s="130"/>
      <c r="K517" s="121"/>
      <c r="L517" s="121"/>
      <c r="M517" s="90"/>
      <c r="N517" s="92"/>
      <c r="O517" s="92"/>
      <c r="P517" s="130"/>
      <c r="Q517" s="121"/>
      <c r="R517" s="121"/>
      <c r="S517" s="90"/>
      <c r="T517" s="92"/>
      <c r="U517" s="92"/>
      <c r="V517" s="123"/>
      <c r="W517" s="123"/>
      <c r="X517" s="96"/>
      <c r="Y517" s="97"/>
      <c r="Z517" s="86"/>
      <c r="AA517" s="34"/>
      <c r="AB517" s="86"/>
      <c r="AC517" s="138"/>
      <c r="AD517" s="90"/>
      <c r="AE517" s="86"/>
      <c r="AF517" s="86"/>
      <c r="AG517" s="98"/>
      <c r="AH517" s="86"/>
      <c r="AI517" s="86"/>
      <c r="AJ517" s="86"/>
    </row>
    <row r="518" ht="10.5" customHeight="1">
      <c r="A518" s="86"/>
      <c r="B518" s="86"/>
      <c r="C518" s="86"/>
      <c r="D518" s="87"/>
      <c r="E518" s="87"/>
      <c r="F518" s="88"/>
      <c r="G518" s="88"/>
      <c r="H518" s="89"/>
      <c r="I518" s="90"/>
      <c r="J518" s="130"/>
      <c r="K518" s="121"/>
      <c r="L518" s="121"/>
      <c r="M518" s="90"/>
      <c r="N518" s="92"/>
      <c r="O518" s="92"/>
      <c r="P518" s="130"/>
      <c r="Q518" s="121"/>
      <c r="R518" s="121"/>
      <c r="S518" s="90"/>
      <c r="T518" s="92"/>
      <c r="U518" s="92"/>
      <c r="V518" s="123"/>
      <c r="W518" s="123"/>
      <c r="X518" s="96"/>
      <c r="Y518" s="97"/>
      <c r="Z518" s="86"/>
      <c r="AA518" s="34"/>
      <c r="AB518" s="86"/>
      <c r="AC518" s="138"/>
      <c r="AD518" s="90"/>
      <c r="AE518" s="86"/>
      <c r="AF518" s="86"/>
      <c r="AG518" s="98"/>
      <c r="AH518" s="86"/>
      <c r="AI518" s="86"/>
      <c r="AJ518" s="86"/>
    </row>
    <row r="519" ht="10.5" customHeight="1">
      <c r="A519" s="86"/>
      <c r="B519" s="86"/>
      <c r="C519" s="86"/>
      <c r="D519" s="87"/>
      <c r="E519" s="87"/>
      <c r="F519" s="88"/>
      <c r="G519" s="88"/>
      <c r="H519" s="89"/>
      <c r="I519" s="90"/>
      <c r="J519" s="130"/>
      <c r="K519" s="121"/>
      <c r="L519" s="121"/>
      <c r="M519" s="90"/>
      <c r="N519" s="92"/>
      <c r="O519" s="92"/>
      <c r="P519" s="130"/>
      <c r="Q519" s="121"/>
      <c r="R519" s="121"/>
      <c r="S519" s="90"/>
      <c r="T519" s="92"/>
      <c r="U519" s="92"/>
      <c r="V519" s="123"/>
      <c r="W519" s="123"/>
      <c r="X519" s="96"/>
      <c r="Y519" s="97"/>
      <c r="Z519" s="86"/>
      <c r="AA519" s="34"/>
      <c r="AB519" s="86"/>
      <c r="AC519" s="138"/>
      <c r="AD519" s="90"/>
      <c r="AE519" s="86"/>
      <c r="AF519" s="86"/>
      <c r="AG519" s="98"/>
      <c r="AH519" s="86"/>
      <c r="AI519" s="86"/>
      <c r="AJ519" s="86"/>
    </row>
    <row r="520" ht="10.5" customHeight="1">
      <c r="A520" s="86"/>
      <c r="B520" s="86"/>
      <c r="C520" s="86"/>
      <c r="D520" s="87"/>
      <c r="E520" s="87"/>
      <c r="F520" s="88"/>
      <c r="G520" s="88"/>
      <c r="H520" s="89"/>
      <c r="I520" s="90"/>
      <c r="J520" s="130"/>
      <c r="K520" s="121"/>
      <c r="L520" s="121"/>
      <c r="M520" s="90"/>
      <c r="N520" s="92"/>
      <c r="O520" s="92"/>
      <c r="P520" s="130"/>
      <c r="Q520" s="121"/>
      <c r="R520" s="121"/>
      <c r="S520" s="90"/>
      <c r="T520" s="92"/>
      <c r="U520" s="92"/>
      <c r="V520" s="123"/>
      <c r="W520" s="123"/>
      <c r="X520" s="96"/>
      <c r="Y520" s="97"/>
      <c r="Z520" s="86"/>
      <c r="AA520" s="34"/>
      <c r="AB520" s="86"/>
      <c r="AC520" s="138"/>
      <c r="AD520" s="90"/>
      <c r="AE520" s="86"/>
      <c r="AF520" s="86"/>
      <c r="AG520" s="98"/>
      <c r="AH520" s="86"/>
      <c r="AI520" s="86"/>
      <c r="AJ520" s="86"/>
    </row>
    <row r="521" ht="10.5" customHeight="1">
      <c r="A521" s="86"/>
      <c r="B521" s="86"/>
      <c r="C521" s="86"/>
      <c r="D521" s="87"/>
      <c r="E521" s="87"/>
      <c r="F521" s="88"/>
      <c r="G521" s="88"/>
      <c r="H521" s="89"/>
      <c r="I521" s="90"/>
      <c r="J521" s="130"/>
      <c r="K521" s="121"/>
      <c r="L521" s="121"/>
      <c r="M521" s="90"/>
      <c r="N521" s="92"/>
      <c r="O521" s="92"/>
      <c r="P521" s="130"/>
      <c r="Q521" s="121"/>
      <c r="R521" s="121"/>
      <c r="S521" s="90"/>
      <c r="T521" s="92"/>
      <c r="U521" s="92"/>
      <c r="V521" s="123"/>
      <c r="W521" s="123"/>
      <c r="X521" s="96"/>
      <c r="Y521" s="97"/>
      <c r="Z521" s="86"/>
      <c r="AA521" s="34"/>
      <c r="AB521" s="86"/>
      <c r="AC521" s="138"/>
      <c r="AD521" s="90"/>
      <c r="AE521" s="86"/>
      <c r="AF521" s="86"/>
      <c r="AG521" s="98"/>
      <c r="AH521" s="86"/>
      <c r="AI521" s="86"/>
      <c r="AJ521" s="86"/>
    </row>
    <row r="522" ht="10.5" customHeight="1">
      <c r="A522" s="86"/>
      <c r="B522" s="86"/>
      <c r="C522" s="86"/>
      <c r="D522" s="87"/>
      <c r="E522" s="87"/>
      <c r="F522" s="88"/>
      <c r="G522" s="88"/>
      <c r="H522" s="89"/>
      <c r="I522" s="90"/>
      <c r="J522" s="130"/>
      <c r="K522" s="121"/>
      <c r="L522" s="121"/>
      <c r="M522" s="90"/>
      <c r="N522" s="92"/>
      <c r="O522" s="92"/>
      <c r="P522" s="130"/>
      <c r="Q522" s="121"/>
      <c r="R522" s="121"/>
      <c r="S522" s="90"/>
      <c r="T522" s="92"/>
      <c r="U522" s="92"/>
      <c r="V522" s="123"/>
      <c r="W522" s="123"/>
      <c r="X522" s="96"/>
      <c r="Y522" s="97"/>
      <c r="Z522" s="86"/>
      <c r="AA522" s="34"/>
      <c r="AB522" s="86"/>
      <c r="AC522" s="138"/>
      <c r="AD522" s="90"/>
      <c r="AE522" s="86"/>
      <c r="AF522" s="86"/>
      <c r="AG522" s="98"/>
      <c r="AH522" s="86"/>
      <c r="AI522" s="86"/>
      <c r="AJ522" s="86"/>
    </row>
    <row r="523" ht="10.5" customHeight="1">
      <c r="A523" s="86"/>
      <c r="B523" s="86"/>
      <c r="C523" s="86"/>
      <c r="D523" s="87"/>
      <c r="E523" s="87"/>
      <c r="F523" s="88"/>
      <c r="G523" s="88"/>
      <c r="H523" s="89"/>
      <c r="I523" s="90"/>
      <c r="J523" s="130"/>
      <c r="K523" s="121"/>
      <c r="L523" s="121"/>
      <c r="M523" s="90"/>
      <c r="N523" s="92"/>
      <c r="O523" s="92"/>
      <c r="P523" s="130"/>
      <c r="Q523" s="121"/>
      <c r="R523" s="121"/>
      <c r="S523" s="90"/>
      <c r="T523" s="92"/>
      <c r="U523" s="92"/>
      <c r="V523" s="123"/>
      <c r="W523" s="123"/>
      <c r="X523" s="96"/>
      <c r="Y523" s="97"/>
      <c r="Z523" s="86"/>
      <c r="AA523" s="34"/>
      <c r="AB523" s="86"/>
      <c r="AC523" s="138"/>
      <c r="AD523" s="90"/>
      <c r="AE523" s="86"/>
      <c r="AF523" s="86"/>
      <c r="AG523" s="98"/>
      <c r="AH523" s="86"/>
      <c r="AI523" s="86"/>
      <c r="AJ523" s="86"/>
    </row>
    <row r="524" ht="10.5" customHeight="1">
      <c r="A524" s="86"/>
      <c r="B524" s="86"/>
      <c r="C524" s="86"/>
      <c r="D524" s="87"/>
      <c r="E524" s="87"/>
      <c r="F524" s="88"/>
      <c r="G524" s="88"/>
      <c r="H524" s="89"/>
      <c r="I524" s="90"/>
      <c r="J524" s="130"/>
      <c r="K524" s="121"/>
      <c r="L524" s="121"/>
      <c r="M524" s="90"/>
      <c r="N524" s="92"/>
      <c r="O524" s="92"/>
      <c r="P524" s="130"/>
      <c r="Q524" s="121"/>
      <c r="R524" s="121"/>
      <c r="S524" s="90"/>
      <c r="T524" s="92"/>
      <c r="U524" s="92"/>
      <c r="V524" s="123"/>
      <c r="W524" s="123"/>
      <c r="X524" s="96"/>
      <c r="Y524" s="97"/>
      <c r="Z524" s="86"/>
      <c r="AA524" s="34"/>
      <c r="AB524" s="86"/>
      <c r="AC524" s="138"/>
      <c r="AD524" s="90"/>
      <c r="AE524" s="86"/>
      <c r="AF524" s="86"/>
      <c r="AG524" s="98"/>
      <c r="AH524" s="86"/>
      <c r="AI524" s="86"/>
      <c r="AJ524" s="86"/>
    </row>
    <row r="525" ht="10.5" customHeight="1">
      <c r="A525" s="86"/>
      <c r="B525" s="86"/>
      <c r="C525" s="86"/>
      <c r="D525" s="87"/>
      <c r="E525" s="87"/>
      <c r="F525" s="88"/>
      <c r="G525" s="88"/>
      <c r="H525" s="89"/>
      <c r="I525" s="90"/>
      <c r="J525" s="130"/>
      <c r="K525" s="121"/>
      <c r="L525" s="121"/>
      <c r="M525" s="90"/>
      <c r="N525" s="92"/>
      <c r="O525" s="92"/>
      <c r="P525" s="130"/>
      <c r="Q525" s="121"/>
      <c r="R525" s="121"/>
      <c r="S525" s="90"/>
      <c r="T525" s="92"/>
      <c r="U525" s="92"/>
      <c r="V525" s="123"/>
      <c r="W525" s="123"/>
      <c r="X525" s="96"/>
      <c r="Y525" s="97"/>
      <c r="Z525" s="86"/>
      <c r="AA525" s="34"/>
      <c r="AB525" s="86"/>
      <c r="AC525" s="138"/>
      <c r="AD525" s="90"/>
      <c r="AE525" s="86"/>
      <c r="AF525" s="86"/>
      <c r="AG525" s="98"/>
      <c r="AH525" s="86"/>
      <c r="AI525" s="86"/>
      <c r="AJ525" s="86"/>
    </row>
    <row r="526" ht="10.5" customHeight="1">
      <c r="A526" s="86"/>
      <c r="B526" s="86"/>
      <c r="C526" s="86"/>
      <c r="D526" s="87"/>
      <c r="E526" s="87"/>
      <c r="F526" s="88"/>
      <c r="G526" s="88"/>
      <c r="H526" s="89"/>
      <c r="I526" s="90"/>
      <c r="J526" s="130"/>
      <c r="K526" s="121"/>
      <c r="L526" s="121"/>
      <c r="M526" s="90"/>
      <c r="N526" s="92"/>
      <c r="O526" s="92"/>
      <c r="P526" s="130"/>
      <c r="Q526" s="121"/>
      <c r="R526" s="121"/>
      <c r="S526" s="90"/>
      <c r="T526" s="92"/>
      <c r="U526" s="92"/>
      <c r="V526" s="123"/>
      <c r="W526" s="123"/>
      <c r="X526" s="96"/>
      <c r="Y526" s="97"/>
      <c r="Z526" s="86"/>
      <c r="AA526" s="34"/>
      <c r="AB526" s="86"/>
      <c r="AC526" s="138"/>
      <c r="AD526" s="90"/>
      <c r="AE526" s="86"/>
      <c r="AF526" s="86"/>
      <c r="AG526" s="98"/>
      <c r="AH526" s="86"/>
      <c r="AI526" s="86"/>
      <c r="AJ526" s="86"/>
    </row>
    <row r="527" ht="10.5" customHeight="1">
      <c r="A527" s="86"/>
      <c r="B527" s="86"/>
      <c r="C527" s="86"/>
      <c r="D527" s="87"/>
      <c r="E527" s="87"/>
      <c r="F527" s="88"/>
      <c r="G527" s="88"/>
      <c r="H527" s="89"/>
      <c r="I527" s="90"/>
      <c r="J527" s="130"/>
      <c r="K527" s="121"/>
      <c r="L527" s="121"/>
      <c r="M527" s="90"/>
      <c r="N527" s="92"/>
      <c r="O527" s="92"/>
      <c r="P527" s="130"/>
      <c r="Q527" s="121"/>
      <c r="R527" s="121"/>
      <c r="S527" s="90"/>
      <c r="T527" s="92"/>
      <c r="U527" s="92"/>
      <c r="V527" s="123"/>
      <c r="W527" s="123"/>
      <c r="X527" s="96"/>
      <c r="Y527" s="97"/>
      <c r="Z527" s="86"/>
      <c r="AA527" s="34"/>
      <c r="AB527" s="86"/>
      <c r="AC527" s="138"/>
      <c r="AD527" s="90"/>
      <c r="AE527" s="86"/>
      <c r="AF527" s="86"/>
      <c r="AG527" s="98"/>
      <c r="AH527" s="86"/>
      <c r="AI527" s="86"/>
      <c r="AJ527" s="86"/>
    </row>
    <row r="528" ht="10.5" customHeight="1">
      <c r="A528" s="86"/>
      <c r="B528" s="86"/>
      <c r="C528" s="86"/>
      <c r="D528" s="87"/>
      <c r="E528" s="87"/>
      <c r="F528" s="88"/>
      <c r="G528" s="88"/>
      <c r="H528" s="89"/>
      <c r="I528" s="90"/>
      <c r="J528" s="130"/>
      <c r="K528" s="121"/>
      <c r="L528" s="121"/>
      <c r="M528" s="90"/>
      <c r="N528" s="92"/>
      <c r="O528" s="92"/>
      <c r="P528" s="130"/>
      <c r="Q528" s="121"/>
      <c r="R528" s="121"/>
      <c r="S528" s="90"/>
      <c r="T528" s="92"/>
      <c r="U528" s="92"/>
      <c r="V528" s="123"/>
      <c r="W528" s="123"/>
      <c r="X528" s="96"/>
      <c r="Y528" s="97"/>
      <c r="Z528" s="86"/>
      <c r="AA528" s="34"/>
      <c r="AB528" s="86"/>
      <c r="AC528" s="138"/>
      <c r="AD528" s="90"/>
      <c r="AE528" s="86"/>
      <c r="AF528" s="86"/>
      <c r="AG528" s="98"/>
      <c r="AH528" s="86"/>
      <c r="AI528" s="86"/>
      <c r="AJ528" s="86"/>
    </row>
    <row r="529" ht="10.5" customHeight="1">
      <c r="A529" s="86"/>
      <c r="B529" s="86"/>
      <c r="C529" s="86"/>
      <c r="D529" s="87"/>
      <c r="E529" s="87"/>
      <c r="F529" s="88"/>
      <c r="G529" s="88"/>
      <c r="H529" s="89"/>
      <c r="I529" s="90"/>
      <c r="J529" s="130"/>
      <c r="K529" s="121"/>
      <c r="L529" s="121"/>
      <c r="M529" s="90"/>
      <c r="N529" s="92"/>
      <c r="O529" s="92"/>
      <c r="P529" s="130"/>
      <c r="Q529" s="121"/>
      <c r="R529" s="121"/>
      <c r="S529" s="90"/>
      <c r="T529" s="92"/>
      <c r="U529" s="92"/>
      <c r="V529" s="123"/>
      <c r="W529" s="123"/>
      <c r="X529" s="96"/>
      <c r="Y529" s="97"/>
      <c r="Z529" s="86"/>
      <c r="AA529" s="34"/>
      <c r="AB529" s="86"/>
      <c r="AC529" s="138"/>
      <c r="AD529" s="90"/>
      <c r="AE529" s="86"/>
      <c r="AF529" s="86"/>
      <c r="AG529" s="98"/>
      <c r="AH529" s="86"/>
      <c r="AI529" s="86"/>
      <c r="AJ529" s="86"/>
    </row>
    <row r="530" ht="10.5" customHeight="1">
      <c r="A530" s="86"/>
      <c r="B530" s="86"/>
      <c r="C530" s="86"/>
      <c r="D530" s="87"/>
      <c r="E530" s="87"/>
      <c r="F530" s="88"/>
      <c r="G530" s="88"/>
      <c r="H530" s="89"/>
      <c r="I530" s="90"/>
      <c r="J530" s="130"/>
      <c r="K530" s="121"/>
      <c r="L530" s="121"/>
      <c r="M530" s="90"/>
      <c r="N530" s="92"/>
      <c r="O530" s="92"/>
      <c r="P530" s="130"/>
      <c r="Q530" s="121"/>
      <c r="R530" s="121"/>
      <c r="S530" s="90"/>
      <c r="T530" s="92"/>
      <c r="U530" s="92"/>
      <c r="V530" s="123"/>
      <c r="W530" s="123"/>
      <c r="X530" s="96"/>
      <c r="Y530" s="97"/>
      <c r="Z530" s="86"/>
      <c r="AA530" s="34"/>
      <c r="AB530" s="86"/>
      <c r="AC530" s="138"/>
      <c r="AD530" s="90"/>
      <c r="AE530" s="86"/>
      <c r="AF530" s="86"/>
      <c r="AG530" s="98"/>
      <c r="AH530" s="86"/>
      <c r="AI530" s="86"/>
      <c r="AJ530" s="86"/>
    </row>
    <row r="531" ht="10.5" customHeight="1">
      <c r="A531" s="86"/>
      <c r="B531" s="86"/>
      <c r="C531" s="86"/>
      <c r="D531" s="87"/>
      <c r="E531" s="87"/>
      <c r="F531" s="88"/>
      <c r="G531" s="88"/>
      <c r="H531" s="89"/>
      <c r="I531" s="90"/>
      <c r="J531" s="130"/>
      <c r="K531" s="121"/>
      <c r="L531" s="121"/>
      <c r="M531" s="90"/>
      <c r="N531" s="92"/>
      <c r="O531" s="92"/>
      <c r="P531" s="130"/>
      <c r="Q531" s="121"/>
      <c r="R531" s="121"/>
      <c r="S531" s="90"/>
      <c r="T531" s="92"/>
      <c r="U531" s="92"/>
      <c r="V531" s="123"/>
      <c r="W531" s="123"/>
      <c r="X531" s="96"/>
      <c r="Y531" s="97"/>
      <c r="Z531" s="86"/>
      <c r="AA531" s="34"/>
      <c r="AB531" s="86"/>
      <c r="AC531" s="138"/>
      <c r="AD531" s="90"/>
      <c r="AE531" s="86"/>
      <c r="AF531" s="86"/>
      <c r="AG531" s="98"/>
      <c r="AH531" s="86"/>
      <c r="AI531" s="86"/>
      <c r="AJ531" s="86"/>
    </row>
    <row r="532" ht="10.5" customHeight="1">
      <c r="A532" s="86"/>
      <c r="B532" s="86"/>
      <c r="C532" s="86"/>
      <c r="D532" s="87"/>
      <c r="E532" s="87"/>
      <c r="F532" s="88"/>
      <c r="G532" s="88"/>
      <c r="H532" s="89"/>
      <c r="I532" s="90"/>
      <c r="J532" s="130"/>
      <c r="K532" s="121"/>
      <c r="L532" s="121"/>
      <c r="M532" s="90"/>
      <c r="N532" s="92"/>
      <c r="O532" s="92"/>
      <c r="P532" s="130"/>
      <c r="Q532" s="121"/>
      <c r="R532" s="121"/>
      <c r="S532" s="90"/>
      <c r="T532" s="92"/>
      <c r="U532" s="92"/>
      <c r="V532" s="123"/>
      <c r="W532" s="123"/>
      <c r="X532" s="96"/>
      <c r="Y532" s="97"/>
      <c r="Z532" s="86"/>
      <c r="AA532" s="34"/>
      <c r="AB532" s="86"/>
      <c r="AC532" s="138"/>
      <c r="AD532" s="90"/>
      <c r="AE532" s="86"/>
      <c r="AF532" s="86"/>
      <c r="AG532" s="98"/>
      <c r="AH532" s="86"/>
      <c r="AI532" s="86"/>
      <c r="AJ532" s="86"/>
    </row>
    <row r="533" ht="10.5" customHeight="1">
      <c r="A533" s="86"/>
      <c r="B533" s="86"/>
      <c r="C533" s="86"/>
      <c r="D533" s="87"/>
      <c r="E533" s="87"/>
      <c r="F533" s="88"/>
      <c r="G533" s="88"/>
      <c r="H533" s="89"/>
      <c r="I533" s="90"/>
      <c r="J533" s="130"/>
      <c r="K533" s="121"/>
      <c r="L533" s="121"/>
      <c r="M533" s="90"/>
      <c r="N533" s="92"/>
      <c r="O533" s="92"/>
      <c r="P533" s="130"/>
      <c r="Q533" s="121"/>
      <c r="R533" s="121"/>
      <c r="S533" s="90"/>
      <c r="T533" s="92"/>
      <c r="U533" s="92"/>
      <c r="V533" s="123"/>
      <c r="W533" s="123"/>
      <c r="X533" s="96"/>
      <c r="Y533" s="97"/>
      <c r="Z533" s="86"/>
      <c r="AA533" s="34"/>
      <c r="AB533" s="86"/>
      <c r="AC533" s="138"/>
      <c r="AD533" s="90"/>
      <c r="AE533" s="86"/>
      <c r="AF533" s="86"/>
      <c r="AG533" s="98"/>
      <c r="AH533" s="86"/>
      <c r="AI533" s="86"/>
      <c r="AJ533" s="86"/>
    </row>
    <row r="534" ht="10.5" customHeight="1">
      <c r="A534" s="86"/>
      <c r="B534" s="86"/>
      <c r="C534" s="86"/>
      <c r="D534" s="87"/>
      <c r="E534" s="87"/>
      <c r="F534" s="88"/>
      <c r="G534" s="88"/>
      <c r="H534" s="89"/>
      <c r="I534" s="90"/>
      <c r="J534" s="130"/>
      <c r="K534" s="121"/>
      <c r="L534" s="121"/>
      <c r="M534" s="90"/>
      <c r="N534" s="92"/>
      <c r="O534" s="92"/>
      <c r="P534" s="130"/>
      <c r="Q534" s="121"/>
      <c r="R534" s="121"/>
      <c r="S534" s="90"/>
      <c r="T534" s="92"/>
      <c r="U534" s="92"/>
      <c r="V534" s="123"/>
      <c r="W534" s="123"/>
      <c r="X534" s="96"/>
      <c r="Y534" s="97"/>
      <c r="Z534" s="86"/>
      <c r="AA534" s="34"/>
      <c r="AB534" s="86"/>
      <c r="AC534" s="138"/>
      <c r="AD534" s="90"/>
      <c r="AE534" s="86"/>
      <c r="AF534" s="86"/>
      <c r="AG534" s="98"/>
      <c r="AH534" s="86"/>
      <c r="AI534" s="86"/>
      <c r="AJ534" s="86"/>
    </row>
    <row r="535" ht="10.5" customHeight="1">
      <c r="A535" s="86"/>
      <c r="B535" s="86"/>
      <c r="C535" s="86"/>
      <c r="D535" s="87"/>
      <c r="E535" s="87"/>
      <c r="F535" s="88"/>
      <c r="G535" s="88"/>
      <c r="H535" s="89"/>
      <c r="I535" s="90"/>
      <c r="J535" s="130"/>
      <c r="K535" s="121"/>
      <c r="L535" s="121"/>
      <c r="M535" s="90"/>
      <c r="N535" s="92"/>
      <c r="O535" s="92"/>
      <c r="P535" s="130"/>
      <c r="Q535" s="121"/>
      <c r="R535" s="121"/>
      <c r="S535" s="90"/>
      <c r="T535" s="92"/>
      <c r="U535" s="92"/>
      <c r="V535" s="123"/>
      <c r="W535" s="123"/>
      <c r="X535" s="96"/>
      <c r="Y535" s="97"/>
      <c r="Z535" s="86"/>
      <c r="AA535" s="34"/>
      <c r="AB535" s="86"/>
      <c r="AC535" s="138"/>
      <c r="AD535" s="90"/>
      <c r="AE535" s="86"/>
      <c r="AF535" s="86"/>
      <c r="AG535" s="98"/>
      <c r="AH535" s="86"/>
      <c r="AI535" s="86"/>
      <c r="AJ535" s="86"/>
    </row>
    <row r="536" ht="10.5" customHeight="1">
      <c r="A536" s="86"/>
      <c r="B536" s="86"/>
      <c r="C536" s="86"/>
      <c r="D536" s="87"/>
      <c r="E536" s="87"/>
      <c r="F536" s="88"/>
      <c r="G536" s="88"/>
      <c r="H536" s="89"/>
      <c r="I536" s="90"/>
      <c r="J536" s="130"/>
      <c r="K536" s="121"/>
      <c r="L536" s="121"/>
      <c r="M536" s="90"/>
      <c r="N536" s="92"/>
      <c r="O536" s="92"/>
      <c r="P536" s="130"/>
      <c r="Q536" s="121"/>
      <c r="R536" s="121"/>
      <c r="S536" s="90"/>
      <c r="T536" s="92"/>
      <c r="U536" s="92"/>
      <c r="V536" s="123"/>
      <c r="W536" s="123"/>
      <c r="X536" s="96"/>
      <c r="Y536" s="97"/>
      <c r="Z536" s="86"/>
      <c r="AA536" s="34"/>
      <c r="AB536" s="86"/>
      <c r="AC536" s="138"/>
      <c r="AD536" s="90"/>
      <c r="AE536" s="86"/>
      <c r="AF536" s="86"/>
      <c r="AG536" s="98"/>
      <c r="AH536" s="86"/>
      <c r="AI536" s="86"/>
      <c r="AJ536" s="86"/>
    </row>
    <row r="537" ht="10.5" customHeight="1">
      <c r="A537" s="86"/>
      <c r="B537" s="86"/>
      <c r="C537" s="86"/>
      <c r="D537" s="87"/>
      <c r="E537" s="87"/>
      <c r="F537" s="88"/>
      <c r="G537" s="88"/>
      <c r="H537" s="89"/>
      <c r="I537" s="90"/>
      <c r="J537" s="130"/>
      <c r="K537" s="121"/>
      <c r="L537" s="121"/>
      <c r="M537" s="90"/>
      <c r="N537" s="92"/>
      <c r="O537" s="92"/>
      <c r="P537" s="130"/>
      <c r="Q537" s="121"/>
      <c r="R537" s="121"/>
      <c r="S537" s="90"/>
      <c r="T537" s="92"/>
      <c r="U537" s="92"/>
      <c r="V537" s="123"/>
      <c r="W537" s="123"/>
      <c r="X537" s="96"/>
      <c r="Y537" s="97"/>
      <c r="Z537" s="86"/>
      <c r="AA537" s="34"/>
      <c r="AB537" s="86"/>
      <c r="AC537" s="138"/>
      <c r="AD537" s="90"/>
      <c r="AE537" s="86"/>
      <c r="AF537" s="86"/>
      <c r="AG537" s="98"/>
      <c r="AH537" s="86"/>
      <c r="AI537" s="86"/>
      <c r="AJ537" s="86"/>
    </row>
    <row r="538" ht="10.5" customHeight="1">
      <c r="A538" s="86"/>
      <c r="B538" s="86"/>
      <c r="C538" s="86"/>
      <c r="D538" s="87"/>
      <c r="E538" s="87"/>
      <c r="F538" s="88"/>
      <c r="G538" s="88"/>
      <c r="H538" s="89"/>
      <c r="I538" s="90"/>
      <c r="J538" s="130"/>
      <c r="K538" s="121"/>
      <c r="L538" s="121"/>
      <c r="M538" s="90"/>
      <c r="N538" s="92"/>
      <c r="O538" s="92"/>
      <c r="P538" s="130"/>
      <c r="Q538" s="121"/>
      <c r="R538" s="121"/>
      <c r="S538" s="90"/>
      <c r="T538" s="92"/>
      <c r="U538" s="92"/>
      <c r="V538" s="123"/>
      <c r="W538" s="123"/>
      <c r="X538" s="96"/>
      <c r="Y538" s="97"/>
      <c r="Z538" s="86"/>
      <c r="AA538" s="34"/>
      <c r="AB538" s="86"/>
      <c r="AC538" s="138"/>
      <c r="AD538" s="90"/>
      <c r="AE538" s="86"/>
      <c r="AF538" s="86"/>
      <c r="AG538" s="98"/>
      <c r="AH538" s="86"/>
      <c r="AI538" s="86"/>
      <c r="AJ538" s="86"/>
    </row>
    <row r="539" ht="10.5" customHeight="1">
      <c r="A539" s="86"/>
      <c r="B539" s="86"/>
      <c r="C539" s="86"/>
      <c r="D539" s="87"/>
      <c r="E539" s="87"/>
      <c r="F539" s="88"/>
      <c r="G539" s="88"/>
      <c r="H539" s="89"/>
      <c r="I539" s="90"/>
      <c r="J539" s="130"/>
      <c r="K539" s="121"/>
      <c r="L539" s="121"/>
      <c r="M539" s="90"/>
      <c r="N539" s="92"/>
      <c r="O539" s="92"/>
      <c r="P539" s="130"/>
      <c r="Q539" s="121"/>
      <c r="R539" s="121"/>
      <c r="S539" s="90"/>
      <c r="T539" s="92"/>
      <c r="U539" s="92"/>
      <c r="V539" s="123"/>
      <c r="W539" s="123"/>
      <c r="X539" s="96"/>
      <c r="Y539" s="97"/>
      <c r="Z539" s="86"/>
      <c r="AA539" s="34"/>
      <c r="AB539" s="86"/>
      <c r="AC539" s="138"/>
      <c r="AD539" s="90"/>
      <c r="AE539" s="86"/>
      <c r="AF539" s="86"/>
      <c r="AG539" s="98"/>
      <c r="AH539" s="86"/>
      <c r="AI539" s="86"/>
      <c r="AJ539" s="86"/>
    </row>
    <row r="540" ht="10.5" customHeight="1">
      <c r="A540" s="86"/>
      <c r="B540" s="86"/>
      <c r="C540" s="86"/>
      <c r="D540" s="87"/>
      <c r="E540" s="87"/>
      <c r="F540" s="88"/>
      <c r="G540" s="88"/>
      <c r="H540" s="89"/>
      <c r="I540" s="90"/>
      <c r="J540" s="130"/>
      <c r="K540" s="121"/>
      <c r="L540" s="121"/>
      <c r="M540" s="90"/>
      <c r="N540" s="92"/>
      <c r="O540" s="92"/>
      <c r="P540" s="130"/>
      <c r="Q540" s="121"/>
      <c r="R540" s="121"/>
      <c r="S540" s="90"/>
      <c r="T540" s="92"/>
      <c r="U540" s="92"/>
      <c r="V540" s="123"/>
      <c r="W540" s="123"/>
      <c r="X540" s="96"/>
      <c r="Y540" s="97"/>
      <c r="Z540" s="86"/>
      <c r="AA540" s="34"/>
      <c r="AB540" s="86"/>
      <c r="AC540" s="138"/>
      <c r="AD540" s="90"/>
      <c r="AE540" s="86"/>
      <c r="AF540" s="86"/>
      <c r="AG540" s="98"/>
      <c r="AH540" s="86"/>
      <c r="AI540" s="86"/>
      <c r="AJ540" s="86"/>
    </row>
    <row r="541" ht="10.5" customHeight="1">
      <c r="A541" s="86"/>
      <c r="B541" s="86"/>
      <c r="C541" s="86"/>
      <c r="D541" s="87"/>
      <c r="E541" s="87"/>
      <c r="F541" s="88"/>
      <c r="G541" s="88"/>
      <c r="H541" s="89"/>
      <c r="I541" s="90"/>
      <c r="J541" s="130"/>
      <c r="K541" s="121"/>
      <c r="L541" s="121"/>
      <c r="M541" s="90"/>
      <c r="N541" s="92"/>
      <c r="O541" s="92"/>
      <c r="P541" s="130"/>
      <c r="Q541" s="121"/>
      <c r="R541" s="121"/>
      <c r="S541" s="90"/>
      <c r="T541" s="92"/>
      <c r="U541" s="92"/>
      <c r="V541" s="123"/>
      <c r="W541" s="123"/>
      <c r="X541" s="96"/>
      <c r="Y541" s="97"/>
      <c r="Z541" s="86"/>
      <c r="AA541" s="34"/>
      <c r="AB541" s="86"/>
      <c r="AC541" s="138"/>
      <c r="AD541" s="90"/>
      <c r="AE541" s="86"/>
      <c r="AF541" s="86"/>
      <c r="AG541" s="98"/>
      <c r="AH541" s="86"/>
      <c r="AI541" s="86"/>
      <c r="AJ541" s="86"/>
    </row>
    <row r="542" ht="10.5" customHeight="1">
      <c r="A542" s="86"/>
      <c r="B542" s="86"/>
      <c r="C542" s="86"/>
      <c r="D542" s="87"/>
      <c r="E542" s="87"/>
      <c r="F542" s="88"/>
      <c r="G542" s="88"/>
      <c r="H542" s="89"/>
      <c r="I542" s="90"/>
      <c r="J542" s="130"/>
      <c r="K542" s="121"/>
      <c r="L542" s="121"/>
      <c r="M542" s="90"/>
      <c r="N542" s="92"/>
      <c r="O542" s="92"/>
      <c r="P542" s="130"/>
      <c r="Q542" s="121"/>
      <c r="R542" s="121"/>
      <c r="S542" s="90"/>
      <c r="T542" s="92"/>
      <c r="U542" s="92"/>
      <c r="V542" s="123"/>
      <c r="W542" s="123"/>
      <c r="X542" s="96"/>
      <c r="Y542" s="97"/>
      <c r="Z542" s="86"/>
      <c r="AA542" s="34"/>
      <c r="AB542" s="86"/>
      <c r="AC542" s="138"/>
      <c r="AD542" s="90"/>
      <c r="AE542" s="86"/>
      <c r="AF542" s="86"/>
      <c r="AG542" s="98"/>
      <c r="AH542" s="86"/>
      <c r="AI542" s="86"/>
      <c r="AJ542" s="86"/>
    </row>
    <row r="543" ht="10.5" customHeight="1">
      <c r="A543" s="86"/>
      <c r="B543" s="86"/>
      <c r="C543" s="86"/>
      <c r="D543" s="87"/>
      <c r="E543" s="87"/>
      <c r="F543" s="88"/>
      <c r="G543" s="88"/>
      <c r="H543" s="89"/>
      <c r="I543" s="90"/>
      <c r="J543" s="130"/>
      <c r="K543" s="121"/>
      <c r="L543" s="121"/>
      <c r="M543" s="90"/>
      <c r="N543" s="92"/>
      <c r="O543" s="92"/>
      <c r="P543" s="130"/>
      <c r="Q543" s="121"/>
      <c r="R543" s="121"/>
      <c r="S543" s="90"/>
      <c r="T543" s="92"/>
      <c r="U543" s="92"/>
      <c r="V543" s="123"/>
      <c r="W543" s="123"/>
      <c r="X543" s="96"/>
      <c r="Y543" s="97"/>
      <c r="Z543" s="86"/>
      <c r="AA543" s="34"/>
      <c r="AB543" s="86"/>
      <c r="AC543" s="138"/>
      <c r="AD543" s="90"/>
      <c r="AE543" s="86"/>
      <c r="AF543" s="86"/>
      <c r="AG543" s="98"/>
      <c r="AH543" s="86"/>
      <c r="AI543" s="86"/>
      <c r="AJ543" s="86"/>
    </row>
    <row r="544" ht="10.5" customHeight="1">
      <c r="A544" s="86"/>
      <c r="B544" s="86"/>
      <c r="C544" s="86"/>
      <c r="D544" s="87"/>
      <c r="E544" s="87"/>
      <c r="F544" s="88"/>
      <c r="G544" s="88"/>
      <c r="H544" s="89"/>
      <c r="I544" s="90"/>
      <c r="J544" s="130"/>
      <c r="K544" s="121"/>
      <c r="L544" s="121"/>
      <c r="M544" s="90"/>
      <c r="N544" s="92"/>
      <c r="O544" s="92"/>
      <c r="P544" s="130"/>
      <c r="Q544" s="121"/>
      <c r="R544" s="121"/>
      <c r="S544" s="90"/>
      <c r="T544" s="92"/>
      <c r="U544" s="92"/>
      <c r="V544" s="123"/>
      <c r="W544" s="123"/>
      <c r="X544" s="96"/>
      <c r="Y544" s="97"/>
      <c r="Z544" s="86"/>
      <c r="AA544" s="34"/>
      <c r="AB544" s="86"/>
      <c r="AC544" s="138"/>
      <c r="AD544" s="90"/>
      <c r="AE544" s="86"/>
      <c r="AF544" s="86"/>
      <c r="AG544" s="98"/>
      <c r="AH544" s="86"/>
      <c r="AI544" s="86"/>
      <c r="AJ544" s="86"/>
    </row>
    <row r="545" ht="10.5" customHeight="1">
      <c r="A545" s="86"/>
      <c r="B545" s="86"/>
      <c r="C545" s="86"/>
      <c r="D545" s="87"/>
      <c r="E545" s="87"/>
      <c r="F545" s="88"/>
      <c r="G545" s="88"/>
      <c r="H545" s="89"/>
      <c r="I545" s="90"/>
      <c r="J545" s="130"/>
      <c r="K545" s="121"/>
      <c r="L545" s="121"/>
      <c r="M545" s="90"/>
      <c r="N545" s="92"/>
      <c r="O545" s="92"/>
      <c r="P545" s="130"/>
      <c r="Q545" s="121"/>
      <c r="R545" s="121"/>
      <c r="S545" s="90"/>
      <c r="T545" s="92"/>
      <c r="U545" s="92"/>
      <c r="V545" s="123"/>
      <c r="W545" s="123"/>
      <c r="X545" s="96"/>
      <c r="Y545" s="97"/>
      <c r="Z545" s="86"/>
      <c r="AA545" s="34"/>
      <c r="AB545" s="86"/>
      <c r="AC545" s="138"/>
      <c r="AD545" s="90"/>
      <c r="AE545" s="86"/>
      <c r="AF545" s="86"/>
      <c r="AG545" s="98"/>
      <c r="AH545" s="86"/>
      <c r="AI545" s="86"/>
      <c r="AJ545" s="86"/>
    </row>
    <row r="546" ht="10.5" customHeight="1">
      <c r="A546" s="86"/>
      <c r="B546" s="86"/>
      <c r="C546" s="86"/>
      <c r="D546" s="87"/>
      <c r="E546" s="87"/>
      <c r="F546" s="88"/>
      <c r="G546" s="88"/>
      <c r="H546" s="89"/>
      <c r="I546" s="90"/>
      <c r="J546" s="130"/>
      <c r="K546" s="121"/>
      <c r="L546" s="121"/>
      <c r="M546" s="90"/>
      <c r="N546" s="92"/>
      <c r="O546" s="92"/>
      <c r="P546" s="130"/>
      <c r="Q546" s="121"/>
      <c r="R546" s="121"/>
      <c r="S546" s="90"/>
      <c r="T546" s="92"/>
      <c r="U546" s="92"/>
      <c r="V546" s="123"/>
      <c r="W546" s="123"/>
      <c r="X546" s="96"/>
      <c r="Y546" s="97"/>
      <c r="Z546" s="86"/>
      <c r="AA546" s="34"/>
      <c r="AB546" s="86"/>
      <c r="AC546" s="138"/>
      <c r="AD546" s="90"/>
      <c r="AE546" s="86"/>
      <c r="AF546" s="86"/>
      <c r="AG546" s="98"/>
      <c r="AH546" s="86"/>
      <c r="AI546" s="86"/>
      <c r="AJ546" s="86"/>
    </row>
    <row r="547" ht="10.5" customHeight="1">
      <c r="A547" s="86"/>
      <c r="B547" s="86"/>
      <c r="C547" s="86"/>
      <c r="D547" s="87"/>
      <c r="E547" s="87"/>
      <c r="F547" s="88"/>
      <c r="G547" s="88"/>
      <c r="H547" s="89"/>
      <c r="I547" s="90"/>
      <c r="J547" s="130"/>
      <c r="K547" s="121"/>
      <c r="L547" s="121"/>
      <c r="M547" s="90"/>
      <c r="N547" s="92"/>
      <c r="O547" s="92"/>
      <c r="P547" s="130"/>
      <c r="Q547" s="121"/>
      <c r="R547" s="121"/>
      <c r="S547" s="90"/>
      <c r="T547" s="92"/>
      <c r="U547" s="92"/>
      <c r="V547" s="123"/>
      <c r="W547" s="123"/>
      <c r="X547" s="96"/>
      <c r="Y547" s="97"/>
      <c r="Z547" s="86"/>
      <c r="AA547" s="34"/>
      <c r="AB547" s="86"/>
      <c r="AC547" s="138"/>
      <c r="AD547" s="90"/>
      <c r="AE547" s="86"/>
      <c r="AF547" s="86"/>
      <c r="AG547" s="98"/>
      <c r="AH547" s="86"/>
      <c r="AI547" s="86"/>
      <c r="AJ547" s="86"/>
    </row>
    <row r="548" ht="10.5" customHeight="1">
      <c r="A548" s="86"/>
      <c r="B548" s="86"/>
      <c r="C548" s="86"/>
      <c r="D548" s="87"/>
      <c r="E548" s="87"/>
      <c r="F548" s="88"/>
      <c r="G548" s="88"/>
      <c r="H548" s="89"/>
      <c r="I548" s="90"/>
      <c r="J548" s="130"/>
      <c r="K548" s="121"/>
      <c r="L548" s="121"/>
      <c r="M548" s="90"/>
      <c r="N548" s="92"/>
      <c r="O548" s="92"/>
      <c r="P548" s="130"/>
      <c r="Q548" s="121"/>
      <c r="R548" s="121"/>
      <c r="S548" s="90"/>
      <c r="T548" s="92"/>
      <c r="U548" s="92"/>
      <c r="V548" s="123"/>
      <c r="W548" s="123"/>
      <c r="X548" s="96"/>
      <c r="Y548" s="97"/>
      <c r="Z548" s="86"/>
      <c r="AA548" s="34"/>
      <c r="AB548" s="86"/>
      <c r="AC548" s="138"/>
      <c r="AD548" s="90"/>
      <c r="AE548" s="86"/>
      <c r="AF548" s="86"/>
      <c r="AG548" s="98"/>
      <c r="AH548" s="86"/>
      <c r="AI548" s="86"/>
      <c r="AJ548" s="86"/>
    </row>
    <row r="549" ht="10.5" customHeight="1">
      <c r="A549" s="86"/>
      <c r="B549" s="86"/>
      <c r="C549" s="86"/>
      <c r="D549" s="87"/>
      <c r="E549" s="87"/>
      <c r="F549" s="88"/>
      <c r="G549" s="88"/>
      <c r="H549" s="89"/>
      <c r="I549" s="90"/>
      <c r="J549" s="130"/>
      <c r="K549" s="121"/>
      <c r="L549" s="121"/>
      <c r="M549" s="90"/>
      <c r="N549" s="92"/>
      <c r="O549" s="92"/>
      <c r="P549" s="130"/>
      <c r="Q549" s="121"/>
      <c r="R549" s="121"/>
      <c r="S549" s="90"/>
      <c r="T549" s="92"/>
      <c r="U549" s="92"/>
      <c r="V549" s="123"/>
      <c r="W549" s="123"/>
      <c r="X549" s="96"/>
      <c r="Y549" s="97"/>
      <c r="Z549" s="86"/>
      <c r="AA549" s="34"/>
      <c r="AB549" s="86"/>
      <c r="AC549" s="138"/>
      <c r="AD549" s="90"/>
      <c r="AE549" s="86"/>
      <c r="AF549" s="86"/>
      <c r="AG549" s="98"/>
      <c r="AH549" s="86"/>
      <c r="AI549" s="86"/>
      <c r="AJ549" s="86"/>
    </row>
    <row r="550" ht="10.5" customHeight="1">
      <c r="A550" s="86"/>
      <c r="B550" s="86"/>
      <c r="C550" s="86"/>
      <c r="D550" s="87"/>
      <c r="E550" s="87"/>
      <c r="F550" s="88"/>
      <c r="G550" s="88"/>
      <c r="H550" s="89"/>
      <c r="I550" s="90"/>
      <c r="J550" s="130"/>
      <c r="K550" s="121"/>
      <c r="L550" s="121"/>
      <c r="M550" s="90"/>
      <c r="N550" s="92"/>
      <c r="O550" s="92"/>
      <c r="P550" s="130"/>
      <c r="Q550" s="121"/>
      <c r="R550" s="121"/>
      <c r="S550" s="90"/>
      <c r="T550" s="92"/>
      <c r="U550" s="92"/>
      <c r="V550" s="123"/>
      <c r="W550" s="123"/>
      <c r="X550" s="96"/>
      <c r="Y550" s="97"/>
      <c r="Z550" s="86"/>
      <c r="AA550" s="34"/>
      <c r="AB550" s="86"/>
      <c r="AC550" s="138"/>
      <c r="AD550" s="90"/>
      <c r="AE550" s="86"/>
      <c r="AF550" s="86"/>
      <c r="AG550" s="98"/>
      <c r="AH550" s="86"/>
      <c r="AI550" s="86"/>
      <c r="AJ550" s="86"/>
    </row>
    <row r="551" ht="10.5" customHeight="1">
      <c r="A551" s="86"/>
      <c r="B551" s="86"/>
      <c r="C551" s="86"/>
      <c r="D551" s="87"/>
      <c r="E551" s="87"/>
      <c r="F551" s="88"/>
      <c r="G551" s="88"/>
      <c r="H551" s="89"/>
      <c r="I551" s="90"/>
      <c r="J551" s="130"/>
      <c r="K551" s="121"/>
      <c r="L551" s="121"/>
      <c r="M551" s="90"/>
      <c r="N551" s="92"/>
      <c r="O551" s="92"/>
      <c r="P551" s="130"/>
      <c r="Q551" s="121"/>
      <c r="R551" s="121"/>
      <c r="S551" s="90"/>
      <c r="T551" s="92"/>
      <c r="U551" s="92"/>
      <c r="V551" s="123"/>
      <c r="W551" s="123"/>
      <c r="X551" s="96"/>
      <c r="Y551" s="97"/>
      <c r="Z551" s="86"/>
      <c r="AA551" s="34"/>
      <c r="AB551" s="86"/>
      <c r="AC551" s="138"/>
      <c r="AD551" s="90"/>
      <c r="AE551" s="86"/>
      <c r="AF551" s="86"/>
      <c r="AG551" s="98"/>
      <c r="AH551" s="86"/>
      <c r="AI551" s="86"/>
      <c r="AJ551" s="86"/>
    </row>
    <row r="552" ht="10.5" customHeight="1">
      <c r="A552" s="86"/>
      <c r="B552" s="86"/>
      <c r="C552" s="86"/>
      <c r="D552" s="87"/>
      <c r="E552" s="87"/>
      <c r="F552" s="88"/>
      <c r="G552" s="88"/>
      <c r="H552" s="89"/>
      <c r="I552" s="90"/>
      <c r="J552" s="130"/>
      <c r="K552" s="121"/>
      <c r="L552" s="121"/>
      <c r="M552" s="90"/>
      <c r="N552" s="92"/>
      <c r="O552" s="92"/>
      <c r="P552" s="130"/>
      <c r="Q552" s="121"/>
      <c r="R552" s="121"/>
      <c r="S552" s="90"/>
      <c r="T552" s="92"/>
      <c r="U552" s="92"/>
      <c r="V552" s="123"/>
      <c r="W552" s="123"/>
      <c r="X552" s="96"/>
      <c r="Y552" s="97"/>
      <c r="Z552" s="86"/>
      <c r="AA552" s="34"/>
      <c r="AB552" s="86"/>
      <c r="AC552" s="138"/>
      <c r="AD552" s="90"/>
      <c r="AE552" s="86"/>
      <c r="AF552" s="86"/>
      <c r="AG552" s="98"/>
      <c r="AH552" s="86"/>
      <c r="AI552" s="86"/>
      <c r="AJ552" s="86"/>
    </row>
    <row r="553" ht="10.5" customHeight="1">
      <c r="A553" s="86"/>
      <c r="B553" s="86"/>
      <c r="C553" s="86"/>
      <c r="D553" s="87"/>
      <c r="E553" s="87"/>
      <c r="F553" s="88"/>
      <c r="G553" s="88"/>
      <c r="H553" s="89"/>
      <c r="I553" s="90"/>
      <c r="J553" s="130"/>
      <c r="K553" s="121"/>
      <c r="L553" s="121"/>
      <c r="M553" s="90"/>
      <c r="N553" s="92"/>
      <c r="O553" s="92"/>
      <c r="P553" s="130"/>
      <c r="Q553" s="121"/>
      <c r="R553" s="121"/>
      <c r="S553" s="90"/>
      <c r="T553" s="92"/>
      <c r="U553" s="92"/>
      <c r="V553" s="123"/>
      <c r="W553" s="123"/>
      <c r="X553" s="96"/>
      <c r="Y553" s="97"/>
      <c r="Z553" s="86"/>
      <c r="AA553" s="34"/>
      <c r="AB553" s="86"/>
      <c r="AC553" s="138"/>
      <c r="AD553" s="90"/>
      <c r="AE553" s="86"/>
      <c r="AF553" s="86"/>
      <c r="AG553" s="98"/>
      <c r="AH553" s="86"/>
      <c r="AI553" s="86"/>
      <c r="AJ553" s="86"/>
    </row>
    <row r="554" ht="10.5" customHeight="1">
      <c r="A554" s="86"/>
      <c r="B554" s="86"/>
      <c r="C554" s="86"/>
      <c r="D554" s="87"/>
      <c r="E554" s="87"/>
      <c r="F554" s="88"/>
      <c r="G554" s="88"/>
      <c r="H554" s="89"/>
      <c r="I554" s="90"/>
      <c r="J554" s="130"/>
      <c r="K554" s="121"/>
      <c r="L554" s="121"/>
      <c r="M554" s="90"/>
      <c r="N554" s="92"/>
      <c r="O554" s="92"/>
      <c r="P554" s="130"/>
      <c r="Q554" s="121"/>
      <c r="R554" s="121"/>
      <c r="S554" s="90"/>
      <c r="T554" s="92"/>
      <c r="U554" s="92"/>
      <c r="V554" s="123"/>
      <c r="W554" s="123"/>
      <c r="X554" s="96"/>
      <c r="Y554" s="97"/>
      <c r="Z554" s="86"/>
      <c r="AA554" s="34"/>
      <c r="AB554" s="86"/>
      <c r="AC554" s="138"/>
      <c r="AD554" s="90"/>
      <c r="AE554" s="86"/>
      <c r="AF554" s="86"/>
      <c r="AG554" s="98"/>
      <c r="AH554" s="86"/>
      <c r="AI554" s="86"/>
      <c r="AJ554" s="86"/>
    </row>
    <row r="555" ht="10.5" customHeight="1">
      <c r="A555" s="86"/>
      <c r="B555" s="86"/>
      <c r="C555" s="86"/>
      <c r="D555" s="87"/>
      <c r="E555" s="87"/>
      <c r="F555" s="88"/>
      <c r="G555" s="88"/>
      <c r="H555" s="89"/>
      <c r="I555" s="90"/>
      <c r="J555" s="130"/>
      <c r="K555" s="121"/>
      <c r="L555" s="121"/>
      <c r="M555" s="90"/>
      <c r="N555" s="92"/>
      <c r="O555" s="92"/>
      <c r="P555" s="130"/>
      <c r="Q555" s="121"/>
      <c r="R555" s="121"/>
      <c r="S555" s="90"/>
      <c r="T555" s="92"/>
      <c r="U555" s="92"/>
      <c r="V555" s="123"/>
      <c r="W555" s="123"/>
      <c r="X555" s="96"/>
      <c r="Y555" s="97"/>
      <c r="Z555" s="86"/>
      <c r="AA555" s="34"/>
      <c r="AB555" s="86"/>
      <c r="AC555" s="138"/>
      <c r="AD555" s="90"/>
      <c r="AE555" s="86"/>
      <c r="AF555" s="86"/>
      <c r="AG555" s="98"/>
      <c r="AH555" s="86"/>
      <c r="AI555" s="86"/>
      <c r="AJ555" s="86"/>
    </row>
    <row r="556" ht="10.5" customHeight="1">
      <c r="A556" s="86"/>
      <c r="B556" s="86"/>
      <c r="C556" s="86"/>
      <c r="D556" s="87"/>
      <c r="E556" s="87"/>
      <c r="F556" s="88"/>
      <c r="G556" s="88"/>
      <c r="H556" s="89"/>
      <c r="I556" s="90"/>
      <c r="J556" s="130"/>
      <c r="K556" s="121"/>
      <c r="L556" s="121"/>
      <c r="M556" s="90"/>
      <c r="N556" s="92"/>
      <c r="O556" s="92"/>
      <c r="P556" s="130"/>
      <c r="Q556" s="121"/>
      <c r="R556" s="121"/>
      <c r="S556" s="90"/>
      <c r="T556" s="92"/>
      <c r="U556" s="92"/>
      <c r="V556" s="123"/>
      <c r="W556" s="123"/>
      <c r="X556" s="96"/>
      <c r="Y556" s="97"/>
      <c r="Z556" s="86"/>
      <c r="AA556" s="34"/>
      <c r="AB556" s="86"/>
      <c r="AC556" s="138"/>
      <c r="AD556" s="90"/>
      <c r="AE556" s="86"/>
      <c r="AF556" s="86"/>
      <c r="AG556" s="98"/>
      <c r="AH556" s="86"/>
      <c r="AI556" s="86"/>
      <c r="AJ556" s="86"/>
    </row>
    <row r="557" ht="10.5" customHeight="1">
      <c r="A557" s="86"/>
      <c r="B557" s="86"/>
      <c r="C557" s="86"/>
      <c r="D557" s="87"/>
      <c r="E557" s="87"/>
      <c r="F557" s="88"/>
      <c r="G557" s="88"/>
      <c r="H557" s="89"/>
      <c r="I557" s="90"/>
      <c r="J557" s="130"/>
      <c r="K557" s="121"/>
      <c r="L557" s="121"/>
      <c r="M557" s="90"/>
      <c r="N557" s="92"/>
      <c r="O557" s="92"/>
      <c r="P557" s="130"/>
      <c r="Q557" s="121"/>
      <c r="R557" s="121"/>
      <c r="S557" s="90"/>
      <c r="T557" s="92"/>
      <c r="U557" s="92"/>
      <c r="V557" s="123"/>
      <c r="W557" s="123"/>
      <c r="X557" s="96"/>
      <c r="Y557" s="97"/>
      <c r="Z557" s="86"/>
      <c r="AA557" s="34"/>
      <c r="AB557" s="86"/>
      <c r="AC557" s="138"/>
      <c r="AD557" s="90"/>
      <c r="AE557" s="86"/>
      <c r="AF557" s="86"/>
      <c r="AG557" s="98"/>
      <c r="AH557" s="86"/>
      <c r="AI557" s="86"/>
      <c r="AJ557" s="86"/>
    </row>
    <row r="558" ht="10.5" customHeight="1">
      <c r="A558" s="86"/>
      <c r="B558" s="86"/>
      <c r="C558" s="86"/>
      <c r="D558" s="87"/>
      <c r="E558" s="87"/>
      <c r="F558" s="88"/>
      <c r="G558" s="88"/>
      <c r="H558" s="89"/>
      <c r="I558" s="90"/>
      <c r="J558" s="130"/>
      <c r="K558" s="121"/>
      <c r="L558" s="121"/>
      <c r="M558" s="90"/>
      <c r="N558" s="92"/>
      <c r="O558" s="92"/>
      <c r="P558" s="130"/>
      <c r="Q558" s="121"/>
      <c r="R558" s="121"/>
      <c r="S558" s="90"/>
      <c r="T558" s="92"/>
      <c r="U558" s="92"/>
      <c r="V558" s="123"/>
      <c r="W558" s="123"/>
      <c r="X558" s="96"/>
      <c r="Y558" s="97"/>
      <c r="Z558" s="86"/>
      <c r="AA558" s="34"/>
      <c r="AB558" s="86"/>
      <c r="AC558" s="138"/>
      <c r="AD558" s="90"/>
      <c r="AE558" s="86"/>
      <c r="AF558" s="86"/>
      <c r="AG558" s="98"/>
      <c r="AH558" s="86"/>
      <c r="AI558" s="86"/>
      <c r="AJ558" s="86"/>
    </row>
    <row r="559" ht="10.5" customHeight="1">
      <c r="A559" s="86"/>
      <c r="B559" s="86"/>
      <c r="C559" s="86"/>
      <c r="D559" s="87"/>
      <c r="E559" s="87"/>
      <c r="F559" s="88"/>
      <c r="G559" s="88"/>
      <c r="H559" s="89"/>
      <c r="I559" s="90"/>
      <c r="J559" s="130"/>
      <c r="K559" s="121"/>
      <c r="L559" s="121"/>
      <c r="M559" s="90"/>
      <c r="N559" s="92"/>
      <c r="O559" s="92"/>
      <c r="P559" s="130"/>
      <c r="Q559" s="121"/>
      <c r="R559" s="121"/>
      <c r="S559" s="90"/>
      <c r="T559" s="92"/>
      <c r="U559" s="92"/>
      <c r="V559" s="123"/>
      <c r="W559" s="123"/>
      <c r="X559" s="96"/>
      <c r="Y559" s="97"/>
      <c r="Z559" s="86"/>
      <c r="AA559" s="34"/>
      <c r="AB559" s="86"/>
      <c r="AC559" s="138"/>
      <c r="AD559" s="90"/>
      <c r="AE559" s="86"/>
      <c r="AF559" s="86"/>
      <c r="AG559" s="98"/>
      <c r="AH559" s="86"/>
      <c r="AI559" s="86"/>
      <c r="AJ559" s="86"/>
    </row>
    <row r="560" ht="10.5" customHeight="1">
      <c r="A560" s="86"/>
      <c r="B560" s="86"/>
      <c r="C560" s="86"/>
      <c r="D560" s="87"/>
      <c r="E560" s="87"/>
      <c r="F560" s="88"/>
      <c r="G560" s="88"/>
      <c r="H560" s="89"/>
      <c r="I560" s="90"/>
      <c r="J560" s="130"/>
      <c r="K560" s="121"/>
      <c r="L560" s="121"/>
      <c r="M560" s="90"/>
      <c r="N560" s="92"/>
      <c r="O560" s="92"/>
      <c r="P560" s="130"/>
      <c r="Q560" s="121"/>
      <c r="R560" s="121"/>
      <c r="S560" s="90"/>
      <c r="T560" s="92"/>
      <c r="U560" s="92"/>
      <c r="V560" s="123"/>
      <c r="W560" s="123"/>
      <c r="X560" s="96"/>
      <c r="Y560" s="97"/>
      <c r="Z560" s="86"/>
      <c r="AA560" s="34"/>
      <c r="AB560" s="86"/>
      <c r="AC560" s="138"/>
      <c r="AD560" s="90"/>
      <c r="AE560" s="86"/>
      <c r="AF560" s="86"/>
      <c r="AG560" s="98"/>
      <c r="AH560" s="86"/>
      <c r="AI560" s="86"/>
      <c r="AJ560" s="86"/>
    </row>
    <row r="561" ht="10.5" customHeight="1">
      <c r="A561" s="86"/>
      <c r="B561" s="86"/>
      <c r="C561" s="86"/>
      <c r="D561" s="87"/>
      <c r="E561" s="87"/>
      <c r="F561" s="88"/>
      <c r="G561" s="88"/>
      <c r="H561" s="89"/>
      <c r="I561" s="90"/>
      <c r="J561" s="130"/>
      <c r="K561" s="121"/>
      <c r="L561" s="121"/>
      <c r="M561" s="90"/>
      <c r="N561" s="92"/>
      <c r="O561" s="92"/>
      <c r="P561" s="130"/>
      <c r="Q561" s="121"/>
      <c r="R561" s="121"/>
      <c r="S561" s="90"/>
      <c r="T561" s="92"/>
      <c r="U561" s="92"/>
      <c r="V561" s="123"/>
      <c r="W561" s="123"/>
      <c r="X561" s="96"/>
      <c r="Y561" s="97"/>
      <c r="Z561" s="86"/>
      <c r="AA561" s="34"/>
      <c r="AB561" s="86"/>
      <c r="AC561" s="138"/>
      <c r="AD561" s="90"/>
      <c r="AE561" s="86"/>
      <c r="AF561" s="86"/>
      <c r="AG561" s="98"/>
      <c r="AH561" s="86"/>
      <c r="AI561" s="86"/>
      <c r="AJ561" s="86"/>
    </row>
    <row r="562" ht="10.5" customHeight="1">
      <c r="A562" s="86"/>
      <c r="B562" s="86"/>
      <c r="C562" s="86"/>
      <c r="D562" s="87"/>
      <c r="E562" s="87"/>
      <c r="F562" s="88"/>
      <c r="G562" s="88"/>
      <c r="H562" s="89"/>
      <c r="I562" s="90"/>
      <c r="J562" s="130"/>
      <c r="K562" s="121"/>
      <c r="L562" s="121"/>
      <c r="M562" s="90"/>
      <c r="N562" s="92"/>
      <c r="O562" s="92"/>
      <c r="P562" s="130"/>
      <c r="Q562" s="121"/>
      <c r="R562" s="121"/>
      <c r="S562" s="90"/>
      <c r="T562" s="92"/>
      <c r="U562" s="92"/>
      <c r="V562" s="123"/>
      <c r="W562" s="123"/>
      <c r="X562" s="96"/>
      <c r="Y562" s="97"/>
      <c r="Z562" s="86"/>
      <c r="AA562" s="34"/>
      <c r="AB562" s="86"/>
      <c r="AC562" s="138"/>
      <c r="AD562" s="90"/>
      <c r="AE562" s="86"/>
      <c r="AF562" s="86"/>
      <c r="AG562" s="98"/>
      <c r="AH562" s="86"/>
      <c r="AI562" s="86"/>
      <c r="AJ562" s="86"/>
    </row>
    <row r="563" ht="10.5" customHeight="1">
      <c r="A563" s="86"/>
      <c r="B563" s="86"/>
      <c r="C563" s="86"/>
      <c r="D563" s="87"/>
      <c r="E563" s="87"/>
      <c r="F563" s="88"/>
      <c r="G563" s="88"/>
      <c r="H563" s="89"/>
      <c r="I563" s="90"/>
      <c r="J563" s="130"/>
      <c r="K563" s="121"/>
      <c r="L563" s="121"/>
      <c r="M563" s="90"/>
      <c r="N563" s="92"/>
      <c r="O563" s="92"/>
      <c r="P563" s="130"/>
      <c r="Q563" s="121"/>
      <c r="R563" s="121"/>
      <c r="S563" s="90"/>
      <c r="T563" s="92"/>
      <c r="U563" s="92"/>
      <c r="V563" s="123"/>
      <c r="W563" s="123"/>
      <c r="X563" s="96"/>
      <c r="Y563" s="97"/>
      <c r="Z563" s="86"/>
      <c r="AA563" s="34"/>
      <c r="AB563" s="86"/>
      <c r="AC563" s="138"/>
      <c r="AD563" s="90"/>
      <c r="AE563" s="86"/>
      <c r="AF563" s="86"/>
      <c r="AG563" s="98"/>
      <c r="AH563" s="86"/>
      <c r="AI563" s="86"/>
      <c r="AJ563" s="86"/>
    </row>
    <row r="564" ht="10.5" customHeight="1">
      <c r="A564" s="86"/>
      <c r="B564" s="86"/>
      <c r="C564" s="86"/>
      <c r="D564" s="87"/>
      <c r="E564" s="87"/>
      <c r="F564" s="88"/>
      <c r="G564" s="88"/>
      <c r="H564" s="89"/>
      <c r="I564" s="90"/>
      <c r="J564" s="130"/>
      <c r="K564" s="121"/>
      <c r="L564" s="121"/>
      <c r="M564" s="90"/>
      <c r="N564" s="92"/>
      <c r="O564" s="92"/>
      <c r="P564" s="130"/>
      <c r="Q564" s="121"/>
      <c r="R564" s="121"/>
      <c r="S564" s="90"/>
      <c r="T564" s="92"/>
      <c r="U564" s="92"/>
      <c r="V564" s="123"/>
      <c r="W564" s="123"/>
      <c r="X564" s="96"/>
      <c r="Y564" s="97"/>
      <c r="Z564" s="86"/>
      <c r="AA564" s="34"/>
      <c r="AB564" s="86"/>
      <c r="AC564" s="138"/>
      <c r="AD564" s="90"/>
      <c r="AE564" s="86"/>
      <c r="AF564" s="86"/>
      <c r="AG564" s="98"/>
      <c r="AH564" s="86"/>
      <c r="AI564" s="86"/>
      <c r="AJ564" s="86"/>
    </row>
    <row r="565" ht="10.5" customHeight="1">
      <c r="A565" s="86"/>
      <c r="B565" s="86"/>
      <c r="C565" s="86"/>
      <c r="D565" s="87"/>
      <c r="E565" s="87"/>
      <c r="F565" s="88"/>
      <c r="G565" s="88"/>
      <c r="H565" s="89"/>
      <c r="I565" s="90"/>
      <c r="J565" s="130"/>
      <c r="K565" s="121"/>
      <c r="L565" s="121"/>
      <c r="M565" s="90"/>
      <c r="N565" s="92"/>
      <c r="O565" s="92"/>
      <c r="P565" s="130"/>
      <c r="Q565" s="121"/>
      <c r="R565" s="121"/>
      <c r="S565" s="90"/>
      <c r="T565" s="92"/>
      <c r="U565" s="92"/>
      <c r="V565" s="123"/>
      <c r="W565" s="123"/>
      <c r="X565" s="96"/>
      <c r="Y565" s="97"/>
      <c r="Z565" s="86"/>
      <c r="AA565" s="34"/>
      <c r="AB565" s="86"/>
      <c r="AC565" s="138"/>
      <c r="AD565" s="90"/>
      <c r="AE565" s="86"/>
      <c r="AF565" s="86"/>
      <c r="AG565" s="98"/>
      <c r="AH565" s="86"/>
      <c r="AI565" s="86"/>
      <c r="AJ565" s="86"/>
    </row>
    <row r="566" ht="10.5" customHeight="1">
      <c r="A566" s="86"/>
      <c r="B566" s="86"/>
      <c r="C566" s="86"/>
      <c r="D566" s="87"/>
      <c r="E566" s="87"/>
      <c r="F566" s="88"/>
      <c r="G566" s="88"/>
      <c r="H566" s="89"/>
      <c r="I566" s="90"/>
      <c r="J566" s="130"/>
      <c r="K566" s="121"/>
      <c r="L566" s="121"/>
      <c r="M566" s="90"/>
      <c r="N566" s="92"/>
      <c r="O566" s="92"/>
      <c r="P566" s="130"/>
      <c r="Q566" s="121"/>
      <c r="R566" s="121"/>
      <c r="S566" s="90"/>
      <c r="T566" s="92"/>
      <c r="U566" s="92"/>
      <c r="V566" s="123"/>
      <c r="W566" s="123"/>
      <c r="X566" s="96"/>
      <c r="Y566" s="97"/>
      <c r="Z566" s="86"/>
      <c r="AA566" s="34"/>
      <c r="AB566" s="86"/>
      <c r="AC566" s="138"/>
      <c r="AD566" s="90"/>
      <c r="AE566" s="86"/>
      <c r="AF566" s="86"/>
      <c r="AG566" s="98"/>
      <c r="AH566" s="86"/>
      <c r="AI566" s="86"/>
      <c r="AJ566" s="86"/>
    </row>
    <row r="567" ht="10.5" customHeight="1">
      <c r="A567" s="86"/>
      <c r="B567" s="86"/>
      <c r="C567" s="86"/>
      <c r="D567" s="87"/>
      <c r="E567" s="87"/>
      <c r="F567" s="88"/>
      <c r="G567" s="88"/>
      <c r="H567" s="89"/>
      <c r="I567" s="90"/>
      <c r="J567" s="130"/>
      <c r="K567" s="121"/>
      <c r="L567" s="121"/>
      <c r="M567" s="90"/>
      <c r="N567" s="92"/>
      <c r="O567" s="92"/>
      <c r="P567" s="130"/>
      <c r="Q567" s="121"/>
      <c r="R567" s="121"/>
      <c r="S567" s="90"/>
      <c r="T567" s="92"/>
      <c r="U567" s="92"/>
      <c r="V567" s="123"/>
      <c r="W567" s="123"/>
      <c r="X567" s="96"/>
      <c r="Y567" s="97"/>
      <c r="Z567" s="86"/>
      <c r="AA567" s="34"/>
      <c r="AB567" s="86"/>
      <c r="AC567" s="138"/>
      <c r="AD567" s="90"/>
      <c r="AE567" s="86"/>
      <c r="AF567" s="86"/>
      <c r="AG567" s="98"/>
      <c r="AH567" s="86"/>
      <c r="AI567" s="86"/>
      <c r="AJ567" s="86"/>
    </row>
    <row r="568" ht="10.5" customHeight="1">
      <c r="A568" s="86"/>
      <c r="B568" s="86"/>
      <c r="C568" s="86"/>
      <c r="D568" s="87"/>
      <c r="E568" s="87"/>
      <c r="F568" s="88"/>
      <c r="G568" s="88"/>
      <c r="H568" s="89"/>
      <c r="I568" s="90"/>
      <c r="J568" s="130"/>
      <c r="K568" s="121"/>
      <c r="L568" s="121"/>
      <c r="M568" s="90"/>
      <c r="N568" s="92"/>
      <c r="O568" s="92"/>
      <c r="P568" s="130"/>
      <c r="Q568" s="121"/>
      <c r="R568" s="121"/>
      <c r="S568" s="90"/>
      <c r="T568" s="92"/>
      <c r="U568" s="92"/>
      <c r="V568" s="123"/>
      <c r="W568" s="123"/>
      <c r="X568" s="96"/>
      <c r="Y568" s="97"/>
      <c r="Z568" s="86"/>
      <c r="AA568" s="34"/>
      <c r="AB568" s="86"/>
      <c r="AC568" s="138"/>
      <c r="AD568" s="90"/>
      <c r="AE568" s="86"/>
      <c r="AF568" s="86"/>
      <c r="AG568" s="98"/>
      <c r="AH568" s="86"/>
      <c r="AI568" s="86"/>
      <c r="AJ568" s="86"/>
    </row>
    <row r="569" ht="10.5" customHeight="1">
      <c r="A569" s="86"/>
      <c r="B569" s="86"/>
      <c r="C569" s="86"/>
      <c r="D569" s="87"/>
      <c r="E569" s="87"/>
      <c r="F569" s="88"/>
      <c r="G569" s="88"/>
      <c r="H569" s="89"/>
      <c r="I569" s="90"/>
      <c r="J569" s="130"/>
      <c r="K569" s="121"/>
      <c r="L569" s="121"/>
      <c r="M569" s="90"/>
      <c r="N569" s="92"/>
      <c r="O569" s="92"/>
      <c r="P569" s="130"/>
      <c r="Q569" s="121"/>
      <c r="R569" s="121"/>
      <c r="S569" s="90"/>
      <c r="T569" s="92"/>
      <c r="U569" s="92"/>
      <c r="V569" s="123"/>
      <c r="W569" s="123"/>
      <c r="X569" s="96"/>
      <c r="Y569" s="97"/>
      <c r="Z569" s="86"/>
      <c r="AA569" s="34"/>
      <c r="AB569" s="86"/>
      <c r="AC569" s="138"/>
      <c r="AD569" s="90"/>
      <c r="AE569" s="86"/>
      <c r="AF569" s="86"/>
      <c r="AG569" s="98"/>
      <c r="AH569" s="86"/>
      <c r="AI569" s="86"/>
      <c r="AJ569" s="86"/>
    </row>
    <row r="570" ht="10.5" customHeight="1">
      <c r="A570" s="86"/>
      <c r="B570" s="86"/>
      <c r="C570" s="86"/>
      <c r="D570" s="87"/>
      <c r="E570" s="87"/>
      <c r="F570" s="88"/>
      <c r="G570" s="88"/>
      <c r="H570" s="89"/>
      <c r="I570" s="90"/>
      <c r="J570" s="130"/>
      <c r="K570" s="121"/>
      <c r="L570" s="121"/>
      <c r="M570" s="90"/>
      <c r="N570" s="92"/>
      <c r="O570" s="92"/>
      <c r="P570" s="130"/>
      <c r="Q570" s="121"/>
      <c r="R570" s="121"/>
      <c r="S570" s="90"/>
      <c r="T570" s="92"/>
      <c r="U570" s="92"/>
      <c r="V570" s="123"/>
      <c r="W570" s="123"/>
      <c r="X570" s="96"/>
      <c r="Y570" s="97"/>
      <c r="Z570" s="86"/>
      <c r="AA570" s="34"/>
      <c r="AB570" s="86"/>
      <c r="AC570" s="138"/>
      <c r="AD570" s="90"/>
      <c r="AE570" s="86"/>
      <c r="AF570" s="86"/>
      <c r="AG570" s="98"/>
      <c r="AH570" s="86"/>
      <c r="AI570" s="86"/>
      <c r="AJ570" s="86"/>
    </row>
    <row r="571" ht="10.5" customHeight="1">
      <c r="A571" s="86"/>
      <c r="B571" s="86"/>
      <c r="C571" s="86"/>
      <c r="D571" s="87"/>
      <c r="E571" s="87"/>
      <c r="F571" s="88"/>
      <c r="G571" s="88"/>
      <c r="H571" s="89"/>
      <c r="I571" s="90"/>
      <c r="J571" s="130"/>
      <c r="K571" s="121"/>
      <c r="L571" s="121"/>
      <c r="M571" s="90"/>
      <c r="N571" s="92"/>
      <c r="O571" s="92"/>
      <c r="P571" s="130"/>
      <c r="Q571" s="121"/>
      <c r="R571" s="121"/>
      <c r="S571" s="90"/>
      <c r="T571" s="92"/>
      <c r="U571" s="92"/>
      <c r="V571" s="123"/>
      <c r="W571" s="123"/>
      <c r="X571" s="96"/>
      <c r="Y571" s="97"/>
      <c r="Z571" s="86"/>
      <c r="AA571" s="34"/>
      <c r="AB571" s="86"/>
      <c r="AC571" s="138"/>
      <c r="AD571" s="90"/>
      <c r="AE571" s="86"/>
      <c r="AF571" s="86"/>
      <c r="AG571" s="98"/>
      <c r="AH571" s="86"/>
      <c r="AI571" s="86"/>
      <c r="AJ571" s="86"/>
    </row>
    <row r="572" ht="10.5" customHeight="1">
      <c r="A572" s="86"/>
      <c r="B572" s="86"/>
      <c r="C572" s="86"/>
      <c r="D572" s="87"/>
      <c r="E572" s="87"/>
      <c r="F572" s="88"/>
      <c r="G572" s="88"/>
      <c r="H572" s="89"/>
      <c r="I572" s="90"/>
      <c r="J572" s="130"/>
      <c r="K572" s="121"/>
      <c r="L572" s="121"/>
      <c r="M572" s="90"/>
      <c r="N572" s="92"/>
      <c r="O572" s="92"/>
      <c r="P572" s="130"/>
      <c r="Q572" s="121"/>
      <c r="R572" s="121"/>
      <c r="S572" s="90"/>
      <c r="T572" s="92"/>
      <c r="U572" s="92"/>
      <c r="V572" s="123"/>
      <c r="W572" s="123"/>
      <c r="X572" s="96"/>
      <c r="Y572" s="97"/>
      <c r="Z572" s="86"/>
      <c r="AA572" s="34"/>
      <c r="AB572" s="86"/>
      <c r="AC572" s="138"/>
      <c r="AD572" s="90"/>
      <c r="AE572" s="86"/>
      <c r="AF572" s="86"/>
      <c r="AG572" s="98"/>
      <c r="AH572" s="86"/>
      <c r="AI572" s="86"/>
      <c r="AJ572" s="86"/>
    </row>
    <row r="573" ht="10.5" customHeight="1">
      <c r="A573" s="86"/>
      <c r="B573" s="86"/>
      <c r="C573" s="86"/>
      <c r="D573" s="87"/>
      <c r="E573" s="87"/>
      <c r="F573" s="88"/>
      <c r="G573" s="88"/>
      <c r="H573" s="89"/>
      <c r="I573" s="90"/>
      <c r="J573" s="130"/>
      <c r="K573" s="121"/>
      <c r="L573" s="121"/>
      <c r="M573" s="90"/>
      <c r="N573" s="92"/>
      <c r="O573" s="92"/>
      <c r="P573" s="130"/>
      <c r="Q573" s="121"/>
      <c r="R573" s="121"/>
      <c r="S573" s="90"/>
      <c r="T573" s="92"/>
      <c r="U573" s="92"/>
      <c r="V573" s="123"/>
      <c r="W573" s="123"/>
      <c r="X573" s="96"/>
      <c r="Y573" s="97"/>
      <c r="Z573" s="86"/>
      <c r="AA573" s="34"/>
      <c r="AB573" s="86"/>
      <c r="AC573" s="138"/>
      <c r="AD573" s="90"/>
      <c r="AE573" s="86"/>
      <c r="AF573" s="86"/>
      <c r="AG573" s="98"/>
      <c r="AH573" s="86"/>
      <c r="AI573" s="86"/>
      <c r="AJ573" s="86"/>
    </row>
    <row r="574" ht="10.5" customHeight="1">
      <c r="A574" s="86"/>
      <c r="B574" s="86"/>
      <c r="C574" s="86"/>
      <c r="D574" s="87"/>
      <c r="E574" s="87"/>
      <c r="F574" s="88"/>
      <c r="G574" s="88"/>
      <c r="H574" s="89"/>
      <c r="I574" s="90"/>
      <c r="J574" s="130"/>
      <c r="K574" s="121"/>
      <c r="L574" s="121"/>
      <c r="M574" s="90"/>
      <c r="N574" s="92"/>
      <c r="O574" s="92"/>
      <c r="P574" s="130"/>
      <c r="Q574" s="121"/>
      <c r="R574" s="121"/>
      <c r="S574" s="90"/>
      <c r="T574" s="92"/>
      <c r="U574" s="92"/>
      <c r="V574" s="123"/>
      <c r="W574" s="123"/>
      <c r="X574" s="96"/>
      <c r="Y574" s="97"/>
      <c r="Z574" s="86"/>
      <c r="AA574" s="34"/>
      <c r="AB574" s="86"/>
      <c r="AC574" s="138"/>
      <c r="AD574" s="90"/>
      <c r="AE574" s="86"/>
      <c r="AF574" s="86"/>
      <c r="AG574" s="98"/>
      <c r="AH574" s="86"/>
      <c r="AI574" s="86"/>
      <c r="AJ574" s="86"/>
    </row>
    <row r="575" ht="10.5" customHeight="1">
      <c r="A575" s="86"/>
      <c r="B575" s="86"/>
      <c r="C575" s="86"/>
      <c r="D575" s="87"/>
      <c r="E575" s="87"/>
      <c r="F575" s="88"/>
      <c r="G575" s="88"/>
      <c r="H575" s="89"/>
      <c r="I575" s="90"/>
      <c r="J575" s="130"/>
      <c r="K575" s="121"/>
      <c r="L575" s="121"/>
      <c r="M575" s="90"/>
      <c r="N575" s="92"/>
      <c r="O575" s="92"/>
      <c r="P575" s="130"/>
      <c r="Q575" s="121"/>
      <c r="R575" s="121"/>
      <c r="S575" s="90"/>
      <c r="T575" s="92"/>
      <c r="U575" s="92"/>
      <c r="V575" s="123"/>
      <c r="W575" s="123"/>
      <c r="X575" s="96"/>
      <c r="Y575" s="97"/>
      <c r="Z575" s="86"/>
      <c r="AA575" s="34"/>
      <c r="AB575" s="86"/>
      <c r="AC575" s="138"/>
      <c r="AD575" s="90"/>
      <c r="AE575" s="86"/>
      <c r="AF575" s="86"/>
      <c r="AG575" s="98"/>
      <c r="AH575" s="86"/>
      <c r="AI575" s="86"/>
      <c r="AJ575" s="86"/>
    </row>
    <row r="576" ht="10.5" customHeight="1">
      <c r="A576" s="86"/>
      <c r="B576" s="86"/>
      <c r="C576" s="86"/>
      <c r="D576" s="87"/>
      <c r="E576" s="87"/>
      <c r="F576" s="88"/>
      <c r="G576" s="88"/>
      <c r="H576" s="89"/>
      <c r="I576" s="90"/>
      <c r="J576" s="130"/>
      <c r="K576" s="121"/>
      <c r="L576" s="121"/>
      <c r="M576" s="90"/>
      <c r="N576" s="92"/>
      <c r="O576" s="92"/>
      <c r="P576" s="130"/>
      <c r="Q576" s="121"/>
      <c r="R576" s="121"/>
      <c r="S576" s="90"/>
      <c r="T576" s="92"/>
      <c r="U576" s="92"/>
      <c r="V576" s="123"/>
      <c r="W576" s="123"/>
      <c r="X576" s="96"/>
      <c r="Y576" s="97"/>
      <c r="Z576" s="86"/>
      <c r="AA576" s="34"/>
      <c r="AB576" s="86"/>
      <c r="AC576" s="138"/>
      <c r="AD576" s="90"/>
      <c r="AE576" s="86"/>
      <c r="AF576" s="86"/>
      <c r="AG576" s="98"/>
      <c r="AH576" s="86"/>
      <c r="AI576" s="86"/>
      <c r="AJ576" s="86"/>
    </row>
    <row r="577" ht="10.5" customHeight="1">
      <c r="A577" s="86"/>
      <c r="B577" s="86"/>
      <c r="C577" s="86"/>
      <c r="D577" s="87"/>
      <c r="E577" s="87"/>
      <c r="F577" s="88"/>
      <c r="G577" s="88"/>
      <c r="H577" s="89"/>
      <c r="I577" s="90"/>
      <c r="J577" s="130"/>
      <c r="K577" s="121"/>
      <c r="L577" s="121"/>
      <c r="M577" s="90"/>
      <c r="N577" s="92"/>
      <c r="O577" s="92"/>
      <c r="P577" s="130"/>
      <c r="Q577" s="121"/>
      <c r="R577" s="121"/>
      <c r="S577" s="90"/>
      <c r="T577" s="92"/>
      <c r="U577" s="92"/>
      <c r="V577" s="123"/>
      <c r="W577" s="123"/>
      <c r="X577" s="96"/>
      <c r="Y577" s="97"/>
      <c r="Z577" s="86"/>
      <c r="AA577" s="34"/>
      <c r="AB577" s="86"/>
      <c r="AC577" s="138"/>
      <c r="AD577" s="90"/>
      <c r="AE577" s="86"/>
      <c r="AF577" s="86"/>
      <c r="AG577" s="98"/>
      <c r="AH577" s="86"/>
      <c r="AI577" s="86"/>
      <c r="AJ577" s="86"/>
    </row>
    <row r="578" ht="10.5" customHeight="1">
      <c r="A578" s="86"/>
      <c r="B578" s="86"/>
      <c r="C578" s="86"/>
      <c r="D578" s="87"/>
      <c r="E578" s="87"/>
      <c r="F578" s="88"/>
      <c r="G578" s="88"/>
      <c r="H578" s="89"/>
      <c r="I578" s="90"/>
      <c r="J578" s="130"/>
      <c r="K578" s="121"/>
      <c r="L578" s="121"/>
      <c r="M578" s="90"/>
      <c r="N578" s="92"/>
      <c r="O578" s="92"/>
      <c r="P578" s="130"/>
      <c r="Q578" s="121"/>
      <c r="R578" s="121"/>
      <c r="S578" s="90"/>
      <c r="T578" s="92"/>
      <c r="U578" s="92"/>
      <c r="V578" s="123"/>
      <c r="W578" s="123"/>
      <c r="X578" s="96"/>
      <c r="Y578" s="97"/>
      <c r="Z578" s="86"/>
      <c r="AA578" s="34"/>
      <c r="AB578" s="86"/>
      <c r="AC578" s="138"/>
      <c r="AD578" s="90"/>
      <c r="AE578" s="86"/>
      <c r="AF578" s="86"/>
      <c r="AG578" s="98"/>
      <c r="AH578" s="86"/>
      <c r="AI578" s="86"/>
      <c r="AJ578" s="86"/>
    </row>
    <row r="579" ht="10.5" customHeight="1">
      <c r="A579" s="86"/>
      <c r="B579" s="86"/>
      <c r="C579" s="86"/>
      <c r="D579" s="87"/>
      <c r="E579" s="87"/>
      <c r="F579" s="88"/>
      <c r="G579" s="88"/>
      <c r="H579" s="89"/>
      <c r="I579" s="90"/>
      <c r="J579" s="130"/>
      <c r="K579" s="121"/>
      <c r="L579" s="121"/>
      <c r="M579" s="90"/>
      <c r="N579" s="92"/>
      <c r="O579" s="92"/>
      <c r="P579" s="130"/>
      <c r="Q579" s="121"/>
      <c r="R579" s="121"/>
      <c r="S579" s="90"/>
      <c r="T579" s="92"/>
      <c r="U579" s="92"/>
      <c r="V579" s="123"/>
      <c r="W579" s="123"/>
      <c r="X579" s="96"/>
      <c r="Y579" s="97"/>
      <c r="Z579" s="86"/>
      <c r="AA579" s="34"/>
      <c r="AB579" s="86"/>
      <c r="AC579" s="138"/>
      <c r="AD579" s="90"/>
      <c r="AE579" s="86"/>
      <c r="AF579" s="86"/>
      <c r="AG579" s="98"/>
      <c r="AH579" s="86"/>
      <c r="AI579" s="86"/>
      <c r="AJ579" s="86"/>
    </row>
    <row r="580" ht="10.5" customHeight="1">
      <c r="A580" s="86"/>
      <c r="B580" s="86"/>
      <c r="C580" s="86"/>
      <c r="D580" s="87"/>
      <c r="E580" s="87"/>
      <c r="F580" s="88"/>
      <c r="G580" s="88"/>
      <c r="H580" s="89"/>
      <c r="I580" s="90"/>
      <c r="J580" s="130"/>
      <c r="K580" s="121"/>
      <c r="L580" s="121"/>
      <c r="M580" s="90"/>
      <c r="N580" s="92"/>
      <c r="O580" s="92"/>
      <c r="P580" s="130"/>
      <c r="Q580" s="121"/>
      <c r="R580" s="121"/>
      <c r="S580" s="90"/>
      <c r="T580" s="92"/>
      <c r="U580" s="92"/>
      <c r="V580" s="123"/>
      <c r="W580" s="123"/>
      <c r="X580" s="96"/>
      <c r="Y580" s="97"/>
      <c r="Z580" s="86"/>
      <c r="AA580" s="34"/>
      <c r="AB580" s="86"/>
      <c r="AC580" s="138"/>
      <c r="AD580" s="90"/>
      <c r="AE580" s="86"/>
      <c r="AF580" s="86"/>
      <c r="AG580" s="98"/>
      <c r="AH580" s="86"/>
      <c r="AI580" s="86"/>
      <c r="AJ580" s="86"/>
    </row>
    <row r="581" ht="10.5" customHeight="1">
      <c r="A581" s="86"/>
      <c r="B581" s="86"/>
      <c r="C581" s="86"/>
      <c r="D581" s="87"/>
      <c r="E581" s="87"/>
      <c r="F581" s="88"/>
      <c r="G581" s="88"/>
      <c r="H581" s="89"/>
      <c r="I581" s="90"/>
      <c r="J581" s="130"/>
      <c r="K581" s="121"/>
      <c r="L581" s="121"/>
      <c r="M581" s="90"/>
      <c r="N581" s="92"/>
      <c r="O581" s="92"/>
      <c r="P581" s="130"/>
      <c r="Q581" s="121"/>
      <c r="R581" s="121"/>
      <c r="S581" s="90"/>
      <c r="T581" s="92"/>
      <c r="U581" s="92"/>
      <c r="V581" s="123"/>
      <c r="W581" s="123"/>
      <c r="X581" s="96"/>
      <c r="Y581" s="97"/>
      <c r="Z581" s="86"/>
      <c r="AA581" s="34"/>
      <c r="AB581" s="86"/>
      <c r="AC581" s="138"/>
      <c r="AD581" s="90"/>
      <c r="AE581" s="86"/>
      <c r="AF581" s="86"/>
      <c r="AG581" s="98"/>
      <c r="AH581" s="86"/>
      <c r="AI581" s="86"/>
      <c r="AJ581" s="86"/>
    </row>
    <row r="582" ht="10.5" customHeight="1">
      <c r="A582" s="86"/>
      <c r="B582" s="86"/>
      <c r="C582" s="86"/>
      <c r="D582" s="87"/>
      <c r="E582" s="87"/>
      <c r="F582" s="88"/>
      <c r="G582" s="88"/>
      <c r="H582" s="89"/>
      <c r="I582" s="90"/>
      <c r="J582" s="130"/>
      <c r="K582" s="121"/>
      <c r="L582" s="121"/>
      <c r="M582" s="90"/>
      <c r="N582" s="92"/>
      <c r="O582" s="92"/>
      <c r="P582" s="130"/>
      <c r="Q582" s="121"/>
      <c r="R582" s="121"/>
      <c r="S582" s="90"/>
      <c r="T582" s="92"/>
      <c r="U582" s="92"/>
      <c r="V582" s="123"/>
      <c r="W582" s="123"/>
      <c r="X582" s="96"/>
      <c r="Y582" s="97"/>
      <c r="Z582" s="86"/>
      <c r="AA582" s="34"/>
      <c r="AB582" s="86"/>
      <c r="AC582" s="138"/>
      <c r="AD582" s="90"/>
      <c r="AE582" s="86"/>
      <c r="AF582" s="86"/>
      <c r="AG582" s="98"/>
      <c r="AH582" s="86"/>
      <c r="AI582" s="86"/>
      <c r="AJ582" s="86"/>
    </row>
    <row r="583" ht="10.5" customHeight="1">
      <c r="A583" s="86"/>
      <c r="B583" s="86"/>
      <c r="C583" s="86"/>
      <c r="D583" s="87"/>
      <c r="E583" s="87"/>
      <c r="F583" s="88"/>
      <c r="G583" s="88"/>
      <c r="H583" s="89"/>
      <c r="I583" s="90"/>
      <c r="J583" s="130"/>
      <c r="K583" s="121"/>
      <c r="L583" s="121"/>
      <c r="M583" s="90"/>
      <c r="N583" s="92"/>
      <c r="O583" s="92"/>
      <c r="P583" s="130"/>
      <c r="Q583" s="121"/>
      <c r="R583" s="121"/>
      <c r="S583" s="90"/>
      <c r="T583" s="92"/>
      <c r="U583" s="92"/>
      <c r="V583" s="123"/>
      <c r="W583" s="123"/>
      <c r="X583" s="96"/>
      <c r="Y583" s="97"/>
      <c r="Z583" s="86"/>
      <c r="AA583" s="34"/>
      <c r="AB583" s="86"/>
      <c r="AC583" s="138"/>
      <c r="AD583" s="90"/>
      <c r="AE583" s="86"/>
      <c r="AF583" s="86"/>
      <c r="AG583" s="98"/>
      <c r="AH583" s="86"/>
      <c r="AI583" s="86"/>
      <c r="AJ583" s="86"/>
    </row>
    <row r="584" ht="10.5" customHeight="1">
      <c r="A584" s="86"/>
      <c r="B584" s="86"/>
      <c r="C584" s="86"/>
      <c r="D584" s="87"/>
      <c r="E584" s="87"/>
      <c r="F584" s="88"/>
      <c r="G584" s="88"/>
      <c r="H584" s="89"/>
      <c r="I584" s="90"/>
      <c r="J584" s="130"/>
      <c r="K584" s="121"/>
      <c r="L584" s="121"/>
      <c r="M584" s="90"/>
      <c r="N584" s="92"/>
      <c r="O584" s="92"/>
      <c r="P584" s="130"/>
      <c r="Q584" s="121"/>
      <c r="R584" s="121"/>
      <c r="S584" s="90"/>
      <c r="T584" s="92"/>
      <c r="U584" s="92"/>
      <c r="V584" s="123"/>
      <c r="W584" s="123"/>
      <c r="X584" s="96"/>
      <c r="Y584" s="97"/>
      <c r="Z584" s="86"/>
      <c r="AA584" s="34"/>
      <c r="AB584" s="86"/>
      <c r="AC584" s="138"/>
      <c r="AD584" s="90"/>
      <c r="AE584" s="86"/>
      <c r="AF584" s="86"/>
      <c r="AG584" s="98"/>
      <c r="AH584" s="86"/>
      <c r="AI584" s="86"/>
      <c r="AJ584" s="86"/>
    </row>
    <row r="585" ht="10.5" customHeight="1">
      <c r="A585" s="86"/>
      <c r="B585" s="86"/>
      <c r="C585" s="86"/>
      <c r="D585" s="87"/>
      <c r="E585" s="87"/>
      <c r="F585" s="88"/>
      <c r="G585" s="88"/>
      <c r="H585" s="89"/>
      <c r="I585" s="90"/>
      <c r="J585" s="130"/>
      <c r="K585" s="121"/>
      <c r="L585" s="121"/>
      <c r="M585" s="90"/>
      <c r="N585" s="92"/>
      <c r="O585" s="92"/>
      <c r="P585" s="130"/>
      <c r="Q585" s="121"/>
      <c r="R585" s="121"/>
      <c r="S585" s="90"/>
      <c r="T585" s="92"/>
      <c r="U585" s="92"/>
      <c r="V585" s="123"/>
      <c r="W585" s="123"/>
      <c r="X585" s="96"/>
      <c r="Y585" s="97"/>
      <c r="Z585" s="86"/>
      <c r="AA585" s="34"/>
      <c r="AB585" s="86"/>
      <c r="AC585" s="138"/>
      <c r="AD585" s="90"/>
      <c r="AE585" s="86"/>
      <c r="AF585" s="86"/>
      <c r="AG585" s="98"/>
      <c r="AH585" s="86"/>
      <c r="AI585" s="86"/>
      <c r="AJ585" s="86"/>
    </row>
    <row r="586" ht="10.5" customHeight="1">
      <c r="A586" s="86"/>
      <c r="B586" s="86"/>
      <c r="C586" s="86"/>
      <c r="D586" s="87"/>
      <c r="E586" s="87"/>
      <c r="F586" s="88"/>
      <c r="G586" s="88"/>
      <c r="H586" s="89"/>
      <c r="I586" s="90"/>
      <c r="J586" s="130"/>
      <c r="K586" s="121"/>
      <c r="L586" s="121"/>
      <c r="M586" s="90"/>
      <c r="N586" s="92"/>
      <c r="O586" s="92"/>
      <c r="P586" s="130"/>
      <c r="Q586" s="121"/>
      <c r="R586" s="121"/>
      <c r="S586" s="90"/>
      <c r="T586" s="92"/>
      <c r="U586" s="92"/>
      <c r="V586" s="123"/>
      <c r="W586" s="123"/>
      <c r="X586" s="96"/>
      <c r="Y586" s="97"/>
      <c r="Z586" s="86"/>
      <c r="AA586" s="34"/>
      <c r="AB586" s="86"/>
      <c r="AC586" s="138"/>
      <c r="AD586" s="90"/>
      <c r="AE586" s="86"/>
      <c r="AF586" s="86"/>
      <c r="AG586" s="98"/>
      <c r="AH586" s="86"/>
      <c r="AI586" s="86"/>
      <c r="AJ586" s="86"/>
    </row>
    <row r="587" ht="10.5" customHeight="1">
      <c r="A587" s="86"/>
      <c r="B587" s="86"/>
      <c r="C587" s="86"/>
      <c r="D587" s="87"/>
      <c r="E587" s="87"/>
      <c r="F587" s="88"/>
      <c r="G587" s="88"/>
      <c r="H587" s="89"/>
      <c r="I587" s="90"/>
      <c r="J587" s="130"/>
      <c r="K587" s="121"/>
      <c r="L587" s="121"/>
      <c r="M587" s="90"/>
      <c r="N587" s="92"/>
      <c r="O587" s="92"/>
      <c r="P587" s="130"/>
      <c r="Q587" s="121"/>
      <c r="R587" s="121"/>
      <c r="S587" s="90"/>
      <c r="T587" s="92"/>
      <c r="U587" s="92"/>
      <c r="V587" s="123"/>
      <c r="W587" s="123"/>
      <c r="X587" s="96"/>
      <c r="Y587" s="97"/>
      <c r="Z587" s="86"/>
      <c r="AA587" s="34"/>
      <c r="AB587" s="86"/>
      <c r="AC587" s="138"/>
      <c r="AD587" s="90"/>
      <c r="AE587" s="86"/>
      <c r="AF587" s="86"/>
      <c r="AG587" s="98"/>
      <c r="AH587" s="86"/>
      <c r="AI587" s="86"/>
      <c r="AJ587" s="86"/>
    </row>
    <row r="588" ht="10.5" customHeight="1">
      <c r="A588" s="86"/>
      <c r="B588" s="86"/>
      <c r="C588" s="86"/>
      <c r="D588" s="87"/>
      <c r="E588" s="87"/>
      <c r="F588" s="88"/>
      <c r="G588" s="88"/>
      <c r="H588" s="89"/>
      <c r="I588" s="90"/>
      <c r="J588" s="130"/>
      <c r="K588" s="121"/>
      <c r="L588" s="121"/>
      <c r="M588" s="90"/>
      <c r="N588" s="92"/>
      <c r="O588" s="92"/>
      <c r="P588" s="130"/>
      <c r="Q588" s="121"/>
      <c r="R588" s="121"/>
      <c r="S588" s="90"/>
      <c r="T588" s="92"/>
      <c r="U588" s="92"/>
      <c r="V588" s="123"/>
      <c r="W588" s="123"/>
      <c r="X588" s="96"/>
      <c r="Y588" s="97"/>
      <c r="Z588" s="86"/>
      <c r="AA588" s="34"/>
      <c r="AB588" s="86"/>
      <c r="AC588" s="138"/>
      <c r="AD588" s="90"/>
      <c r="AE588" s="86"/>
      <c r="AF588" s="86"/>
      <c r="AG588" s="98"/>
      <c r="AH588" s="86"/>
      <c r="AI588" s="86"/>
      <c r="AJ588" s="86"/>
    </row>
    <row r="589" ht="10.5" customHeight="1">
      <c r="A589" s="86"/>
      <c r="B589" s="86"/>
      <c r="C589" s="86"/>
      <c r="D589" s="87"/>
      <c r="E589" s="87"/>
      <c r="F589" s="88"/>
      <c r="G589" s="88"/>
      <c r="H589" s="89"/>
      <c r="I589" s="90"/>
      <c r="J589" s="130"/>
      <c r="K589" s="121"/>
      <c r="L589" s="121"/>
      <c r="M589" s="90"/>
      <c r="N589" s="92"/>
      <c r="O589" s="92"/>
      <c r="P589" s="130"/>
      <c r="Q589" s="121"/>
      <c r="R589" s="121"/>
      <c r="S589" s="90"/>
      <c r="T589" s="92"/>
      <c r="U589" s="92"/>
      <c r="V589" s="123"/>
      <c r="W589" s="123"/>
      <c r="X589" s="96"/>
      <c r="Y589" s="97"/>
      <c r="Z589" s="86"/>
      <c r="AA589" s="34"/>
      <c r="AB589" s="86"/>
      <c r="AC589" s="138"/>
      <c r="AD589" s="90"/>
      <c r="AE589" s="86"/>
      <c r="AF589" s="86"/>
      <c r="AG589" s="98"/>
      <c r="AH589" s="86"/>
      <c r="AI589" s="86"/>
      <c r="AJ589" s="86"/>
    </row>
    <row r="590" ht="10.5" customHeight="1">
      <c r="A590" s="86"/>
      <c r="B590" s="86"/>
      <c r="C590" s="86"/>
      <c r="D590" s="87"/>
      <c r="E590" s="87"/>
      <c r="F590" s="88"/>
      <c r="G590" s="88"/>
      <c r="H590" s="89"/>
      <c r="I590" s="90"/>
      <c r="J590" s="130"/>
      <c r="K590" s="121"/>
      <c r="L590" s="121"/>
      <c r="M590" s="90"/>
      <c r="N590" s="92"/>
      <c r="O590" s="92"/>
      <c r="P590" s="130"/>
      <c r="Q590" s="121"/>
      <c r="R590" s="121"/>
      <c r="S590" s="90"/>
      <c r="T590" s="92"/>
      <c r="U590" s="92"/>
      <c r="V590" s="123"/>
      <c r="W590" s="123"/>
      <c r="X590" s="96"/>
      <c r="Y590" s="97"/>
      <c r="Z590" s="86"/>
      <c r="AA590" s="34"/>
      <c r="AB590" s="86"/>
      <c r="AC590" s="138"/>
      <c r="AD590" s="90"/>
      <c r="AE590" s="86"/>
      <c r="AF590" s="86"/>
      <c r="AG590" s="98"/>
      <c r="AH590" s="86"/>
      <c r="AI590" s="86"/>
      <c r="AJ590" s="86"/>
    </row>
    <row r="591" ht="10.5" customHeight="1">
      <c r="A591" s="86"/>
      <c r="B591" s="86"/>
      <c r="C591" s="86"/>
      <c r="D591" s="87"/>
      <c r="E591" s="87"/>
      <c r="F591" s="88"/>
      <c r="G591" s="88"/>
      <c r="H591" s="89"/>
      <c r="I591" s="90"/>
      <c r="J591" s="130"/>
      <c r="K591" s="121"/>
      <c r="L591" s="121"/>
      <c r="M591" s="90"/>
      <c r="N591" s="92"/>
      <c r="O591" s="92"/>
      <c r="P591" s="130"/>
      <c r="Q591" s="121"/>
      <c r="R591" s="121"/>
      <c r="S591" s="90"/>
      <c r="T591" s="92"/>
      <c r="U591" s="92"/>
      <c r="V591" s="123"/>
      <c r="W591" s="123"/>
      <c r="X591" s="96"/>
      <c r="Y591" s="97"/>
      <c r="Z591" s="86"/>
      <c r="AA591" s="34"/>
      <c r="AB591" s="86"/>
      <c r="AC591" s="138"/>
      <c r="AD591" s="90"/>
      <c r="AE591" s="86"/>
      <c r="AF591" s="86"/>
      <c r="AG591" s="98"/>
      <c r="AH591" s="86"/>
      <c r="AI591" s="86"/>
      <c r="AJ591" s="86"/>
    </row>
    <row r="592" ht="10.5" customHeight="1">
      <c r="A592" s="86"/>
      <c r="B592" s="86"/>
      <c r="C592" s="86"/>
      <c r="D592" s="87"/>
      <c r="E592" s="87"/>
      <c r="F592" s="88"/>
      <c r="G592" s="88"/>
      <c r="H592" s="89"/>
      <c r="I592" s="90"/>
      <c r="J592" s="130"/>
      <c r="K592" s="121"/>
      <c r="L592" s="121"/>
      <c r="M592" s="90"/>
      <c r="N592" s="92"/>
      <c r="O592" s="92"/>
      <c r="P592" s="130"/>
      <c r="Q592" s="121"/>
      <c r="R592" s="121"/>
      <c r="S592" s="90"/>
      <c r="T592" s="92"/>
      <c r="U592" s="92"/>
      <c r="V592" s="123"/>
      <c r="W592" s="123"/>
      <c r="X592" s="96"/>
      <c r="Y592" s="97"/>
      <c r="Z592" s="86"/>
      <c r="AA592" s="34"/>
      <c r="AB592" s="86"/>
      <c r="AC592" s="138"/>
      <c r="AD592" s="90"/>
      <c r="AE592" s="86"/>
      <c r="AF592" s="86"/>
      <c r="AG592" s="98"/>
      <c r="AH592" s="86"/>
      <c r="AI592" s="86"/>
      <c r="AJ592" s="86"/>
    </row>
    <row r="593" ht="10.5" customHeight="1">
      <c r="A593" s="86"/>
      <c r="B593" s="86"/>
      <c r="C593" s="86"/>
      <c r="D593" s="87"/>
      <c r="E593" s="87"/>
      <c r="F593" s="88"/>
      <c r="G593" s="88"/>
      <c r="H593" s="89"/>
      <c r="I593" s="90"/>
      <c r="J593" s="130"/>
      <c r="K593" s="121"/>
      <c r="L593" s="121"/>
      <c r="M593" s="90"/>
      <c r="N593" s="92"/>
      <c r="O593" s="92"/>
      <c r="P593" s="130"/>
      <c r="Q593" s="121"/>
      <c r="R593" s="121"/>
      <c r="S593" s="90"/>
      <c r="T593" s="92"/>
      <c r="U593" s="92"/>
      <c r="V593" s="123"/>
      <c r="W593" s="123"/>
      <c r="X593" s="96"/>
      <c r="Y593" s="97"/>
      <c r="Z593" s="86"/>
      <c r="AA593" s="34"/>
      <c r="AB593" s="86"/>
      <c r="AC593" s="138"/>
      <c r="AD593" s="90"/>
      <c r="AE593" s="86"/>
      <c r="AF593" s="86"/>
      <c r="AG593" s="98"/>
      <c r="AH593" s="86"/>
      <c r="AI593" s="86"/>
      <c r="AJ593" s="86"/>
    </row>
    <row r="594" ht="10.5" customHeight="1">
      <c r="A594" s="86"/>
      <c r="B594" s="86"/>
      <c r="C594" s="86"/>
      <c r="D594" s="87"/>
      <c r="E594" s="87"/>
      <c r="F594" s="88"/>
      <c r="G594" s="88"/>
      <c r="H594" s="89"/>
      <c r="I594" s="90"/>
      <c r="J594" s="130"/>
      <c r="K594" s="121"/>
      <c r="L594" s="121"/>
      <c r="M594" s="90"/>
      <c r="N594" s="92"/>
      <c r="O594" s="92"/>
      <c r="P594" s="130"/>
      <c r="Q594" s="121"/>
      <c r="R594" s="121"/>
      <c r="S594" s="90"/>
      <c r="T594" s="92"/>
      <c r="U594" s="92"/>
      <c r="V594" s="123"/>
      <c r="W594" s="123"/>
      <c r="X594" s="96"/>
      <c r="Y594" s="97"/>
      <c r="Z594" s="86"/>
      <c r="AA594" s="34"/>
      <c r="AB594" s="86"/>
      <c r="AC594" s="138"/>
      <c r="AD594" s="90"/>
      <c r="AE594" s="86"/>
      <c r="AF594" s="86"/>
      <c r="AG594" s="98"/>
      <c r="AH594" s="86"/>
      <c r="AI594" s="86"/>
      <c r="AJ594" s="86"/>
    </row>
    <row r="595" ht="10.5" customHeight="1">
      <c r="A595" s="86"/>
      <c r="B595" s="86"/>
      <c r="C595" s="86"/>
      <c r="D595" s="87"/>
      <c r="E595" s="87"/>
      <c r="F595" s="88"/>
      <c r="G595" s="88"/>
      <c r="H595" s="89"/>
      <c r="I595" s="90"/>
      <c r="J595" s="130"/>
      <c r="K595" s="121"/>
      <c r="L595" s="121"/>
      <c r="M595" s="90"/>
      <c r="N595" s="92"/>
      <c r="O595" s="92"/>
      <c r="P595" s="130"/>
      <c r="Q595" s="121"/>
      <c r="R595" s="121"/>
      <c r="S595" s="90"/>
      <c r="T595" s="92"/>
      <c r="U595" s="92"/>
      <c r="V595" s="123"/>
      <c r="W595" s="123"/>
      <c r="X595" s="96"/>
      <c r="Y595" s="97"/>
      <c r="Z595" s="86"/>
      <c r="AA595" s="34"/>
      <c r="AB595" s="86"/>
      <c r="AC595" s="138"/>
      <c r="AD595" s="90"/>
      <c r="AE595" s="86"/>
      <c r="AF595" s="86"/>
      <c r="AG595" s="98"/>
      <c r="AH595" s="86"/>
      <c r="AI595" s="86"/>
      <c r="AJ595" s="86"/>
    </row>
    <row r="596" ht="10.5" customHeight="1">
      <c r="A596" s="86"/>
      <c r="B596" s="86"/>
      <c r="C596" s="86"/>
      <c r="D596" s="87"/>
      <c r="E596" s="87"/>
      <c r="F596" s="88"/>
      <c r="G596" s="88"/>
      <c r="H596" s="89"/>
      <c r="I596" s="90"/>
      <c r="J596" s="130"/>
      <c r="K596" s="121"/>
      <c r="L596" s="121"/>
      <c r="M596" s="90"/>
      <c r="N596" s="92"/>
      <c r="O596" s="92"/>
      <c r="P596" s="130"/>
      <c r="Q596" s="121"/>
      <c r="R596" s="121"/>
      <c r="S596" s="90"/>
      <c r="T596" s="92"/>
      <c r="U596" s="92"/>
      <c r="V596" s="123"/>
      <c r="W596" s="123"/>
      <c r="X596" s="96"/>
      <c r="Y596" s="97"/>
      <c r="Z596" s="86"/>
      <c r="AA596" s="34"/>
      <c r="AB596" s="86"/>
      <c r="AC596" s="138"/>
      <c r="AD596" s="90"/>
      <c r="AE596" s="86"/>
      <c r="AF596" s="86"/>
      <c r="AG596" s="98"/>
      <c r="AH596" s="86"/>
      <c r="AI596" s="86"/>
      <c r="AJ596" s="86"/>
    </row>
    <row r="597" ht="10.5" customHeight="1">
      <c r="A597" s="86"/>
      <c r="B597" s="86"/>
      <c r="C597" s="86"/>
      <c r="D597" s="87"/>
      <c r="E597" s="87"/>
      <c r="F597" s="88"/>
      <c r="G597" s="88"/>
      <c r="H597" s="89"/>
      <c r="I597" s="90"/>
      <c r="J597" s="130"/>
      <c r="K597" s="121"/>
      <c r="L597" s="121"/>
      <c r="M597" s="90"/>
      <c r="N597" s="92"/>
      <c r="O597" s="92"/>
      <c r="P597" s="130"/>
      <c r="Q597" s="121"/>
      <c r="R597" s="121"/>
      <c r="S597" s="90"/>
      <c r="T597" s="92"/>
      <c r="U597" s="92"/>
      <c r="V597" s="123"/>
      <c r="W597" s="123"/>
      <c r="X597" s="96"/>
      <c r="Y597" s="97"/>
      <c r="Z597" s="86"/>
      <c r="AA597" s="34"/>
      <c r="AB597" s="86"/>
      <c r="AC597" s="138"/>
      <c r="AD597" s="90"/>
      <c r="AE597" s="86"/>
      <c r="AF597" s="86"/>
      <c r="AG597" s="98"/>
      <c r="AH597" s="86"/>
      <c r="AI597" s="86"/>
      <c r="AJ597" s="86"/>
    </row>
    <row r="598" ht="10.5" customHeight="1">
      <c r="A598" s="86"/>
      <c r="B598" s="86"/>
      <c r="C598" s="86"/>
      <c r="D598" s="87"/>
      <c r="E598" s="87"/>
      <c r="F598" s="88"/>
      <c r="G598" s="88"/>
      <c r="H598" s="89"/>
      <c r="I598" s="90"/>
      <c r="J598" s="130"/>
      <c r="K598" s="121"/>
      <c r="L598" s="121"/>
      <c r="M598" s="90"/>
      <c r="N598" s="92"/>
      <c r="O598" s="92"/>
      <c r="P598" s="130"/>
      <c r="Q598" s="121"/>
      <c r="R598" s="121"/>
      <c r="S598" s="90"/>
      <c r="T598" s="92"/>
      <c r="U598" s="92"/>
      <c r="V598" s="123"/>
      <c r="W598" s="123"/>
      <c r="X598" s="96"/>
      <c r="Y598" s="97"/>
      <c r="Z598" s="86"/>
      <c r="AA598" s="34"/>
      <c r="AB598" s="86"/>
      <c r="AC598" s="138"/>
      <c r="AD598" s="90"/>
      <c r="AE598" s="86"/>
      <c r="AF598" s="86"/>
      <c r="AG598" s="98"/>
      <c r="AH598" s="86"/>
      <c r="AI598" s="86"/>
      <c r="AJ598" s="86"/>
    </row>
    <row r="599" ht="10.5" customHeight="1">
      <c r="A599" s="86"/>
      <c r="B599" s="86"/>
      <c r="C599" s="86"/>
      <c r="D599" s="87"/>
      <c r="E599" s="87"/>
      <c r="F599" s="88"/>
      <c r="G599" s="88"/>
      <c r="H599" s="89"/>
      <c r="I599" s="90"/>
      <c r="J599" s="130"/>
      <c r="K599" s="121"/>
      <c r="L599" s="121"/>
      <c r="M599" s="90"/>
      <c r="N599" s="92"/>
      <c r="O599" s="92"/>
      <c r="P599" s="130"/>
      <c r="Q599" s="121"/>
      <c r="R599" s="121"/>
      <c r="S599" s="90"/>
      <c r="T599" s="92"/>
      <c r="U599" s="92"/>
      <c r="V599" s="123"/>
      <c r="W599" s="123"/>
      <c r="X599" s="96"/>
      <c r="Y599" s="97"/>
      <c r="Z599" s="86"/>
      <c r="AA599" s="34"/>
      <c r="AB599" s="86"/>
      <c r="AC599" s="138"/>
      <c r="AD599" s="90"/>
      <c r="AE599" s="86"/>
      <c r="AF599" s="86"/>
      <c r="AG599" s="98"/>
      <c r="AH599" s="86"/>
      <c r="AI599" s="86"/>
      <c r="AJ599" s="86"/>
    </row>
    <row r="600" ht="10.5" customHeight="1">
      <c r="A600" s="86"/>
      <c r="B600" s="86"/>
      <c r="C600" s="86"/>
      <c r="D600" s="87"/>
      <c r="E600" s="87"/>
      <c r="F600" s="88"/>
      <c r="G600" s="88"/>
      <c r="H600" s="89"/>
      <c r="I600" s="90"/>
      <c r="J600" s="130"/>
      <c r="K600" s="121"/>
      <c r="L600" s="121"/>
      <c r="M600" s="90"/>
      <c r="N600" s="92"/>
      <c r="O600" s="92"/>
      <c r="P600" s="130"/>
      <c r="Q600" s="121"/>
      <c r="R600" s="121"/>
      <c r="S600" s="90"/>
      <c r="T600" s="92"/>
      <c r="U600" s="92"/>
      <c r="V600" s="123"/>
      <c r="W600" s="123"/>
      <c r="X600" s="96"/>
      <c r="Y600" s="97"/>
      <c r="Z600" s="86"/>
      <c r="AA600" s="34"/>
      <c r="AB600" s="86"/>
      <c r="AC600" s="138"/>
      <c r="AD600" s="90"/>
      <c r="AE600" s="86"/>
      <c r="AF600" s="86"/>
      <c r="AG600" s="98"/>
      <c r="AH600" s="86"/>
      <c r="AI600" s="86"/>
      <c r="AJ600" s="86"/>
    </row>
    <row r="601" ht="10.5" customHeight="1">
      <c r="A601" s="86"/>
      <c r="B601" s="86"/>
      <c r="C601" s="86"/>
      <c r="D601" s="87"/>
      <c r="E601" s="87"/>
      <c r="F601" s="88"/>
      <c r="G601" s="88"/>
      <c r="H601" s="89"/>
      <c r="I601" s="90"/>
      <c r="J601" s="130"/>
      <c r="K601" s="121"/>
      <c r="L601" s="121"/>
      <c r="M601" s="90"/>
      <c r="N601" s="92"/>
      <c r="O601" s="92"/>
      <c r="P601" s="130"/>
      <c r="Q601" s="121"/>
      <c r="R601" s="121"/>
      <c r="S601" s="90"/>
      <c r="T601" s="92"/>
      <c r="U601" s="92"/>
      <c r="V601" s="123"/>
      <c r="W601" s="123"/>
      <c r="X601" s="96"/>
      <c r="Y601" s="97"/>
      <c r="Z601" s="86"/>
      <c r="AA601" s="34"/>
      <c r="AB601" s="86"/>
      <c r="AC601" s="138"/>
      <c r="AD601" s="90"/>
      <c r="AE601" s="86"/>
      <c r="AF601" s="86"/>
      <c r="AG601" s="98"/>
      <c r="AH601" s="86"/>
      <c r="AI601" s="86"/>
      <c r="AJ601" s="86"/>
    </row>
    <row r="602" ht="10.5" customHeight="1">
      <c r="A602" s="86"/>
      <c r="B602" s="86"/>
      <c r="C602" s="86"/>
      <c r="D602" s="87"/>
      <c r="E602" s="87"/>
      <c r="F602" s="88"/>
      <c r="G602" s="88"/>
      <c r="H602" s="89"/>
      <c r="I602" s="90"/>
      <c r="J602" s="130"/>
      <c r="K602" s="121"/>
      <c r="L602" s="121"/>
      <c r="M602" s="90"/>
      <c r="N602" s="92"/>
      <c r="O602" s="92"/>
      <c r="P602" s="130"/>
      <c r="Q602" s="121"/>
      <c r="R602" s="121"/>
      <c r="S602" s="90"/>
      <c r="T602" s="92"/>
      <c r="U602" s="92"/>
      <c r="V602" s="123"/>
      <c r="W602" s="123"/>
      <c r="X602" s="96"/>
      <c r="Y602" s="97"/>
      <c r="Z602" s="86"/>
      <c r="AA602" s="34"/>
      <c r="AB602" s="86"/>
      <c r="AC602" s="138"/>
      <c r="AD602" s="90"/>
      <c r="AE602" s="86"/>
      <c r="AF602" s="86"/>
      <c r="AG602" s="98"/>
      <c r="AH602" s="86"/>
      <c r="AI602" s="86"/>
      <c r="AJ602" s="86"/>
    </row>
    <row r="603" ht="10.5" customHeight="1">
      <c r="A603" s="86"/>
      <c r="B603" s="86"/>
      <c r="C603" s="86"/>
      <c r="D603" s="87"/>
      <c r="E603" s="87"/>
      <c r="F603" s="88"/>
      <c r="G603" s="88"/>
      <c r="H603" s="89"/>
      <c r="I603" s="90"/>
      <c r="J603" s="130"/>
      <c r="K603" s="121"/>
      <c r="L603" s="121"/>
      <c r="M603" s="90"/>
      <c r="N603" s="92"/>
      <c r="O603" s="92"/>
      <c r="P603" s="130"/>
      <c r="Q603" s="121"/>
      <c r="R603" s="121"/>
      <c r="S603" s="90"/>
      <c r="T603" s="92"/>
      <c r="U603" s="92"/>
      <c r="V603" s="123"/>
      <c r="W603" s="123"/>
      <c r="X603" s="96"/>
      <c r="Y603" s="97"/>
      <c r="Z603" s="86"/>
      <c r="AA603" s="34"/>
      <c r="AB603" s="86"/>
      <c r="AC603" s="138"/>
      <c r="AD603" s="90"/>
      <c r="AE603" s="86"/>
      <c r="AF603" s="86"/>
      <c r="AG603" s="98"/>
      <c r="AH603" s="86"/>
      <c r="AI603" s="86"/>
      <c r="AJ603" s="86"/>
    </row>
    <row r="604" ht="10.5" customHeight="1">
      <c r="A604" s="86"/>
      <c r="B604" s="86"/>
      <c r="C604" s="86"/>
      <c r="D604" s="87"/>
      <c r="E604" s="87"/>
      <c r="F604" s="88"/>
      <c r="G604" s="88"/>
      <c r="H604" s="89"/>
      <c r="I604" s="90"/>
      <c r="J604" s="130"/>
      <c r="K604" s="121"/>
      <c r="L604" s="121"/>
      <c r="M604" s="90"/>
      <c r="N604" s="92"/>
      <c r="O604" s="92"/>
      <c r="P604" s="130"/>
      <c r="Q604" s="121"/>
      <c r="R604" s="121"/>
      <c r="S604" s="90"/>
      <c r="T604" s="92"/>
      <c r="U604" s="92"/>
      <c r="V604" s="123"/>
      <c r="W604" s="123"/>
      <c r="X604" s="96"/>
      <c r="Y604" s="97"/>
      <c r="Z604" s="86"/>
      <c r="AA604" s="34"/>
      <c r="AB604" s="86"/>
      <c r="AC604" s="138"/>
      <c r="AD604" s="90"/>
      <c r="AE604" s="86"/>
      <c r="AF604" s="86"/>
      <c r="AG604" s="98"/>
      <c r="AH604" s="86"/>
      <c r="AI604" s="86"/>
      <c r="AJ604" s="86"/>
    </row>
    <row r="605" ht="10.5" customHeight="1">
      <c r="A605" s="86"/>
      <c r="B605" s="86"/>
      <c r="C605" s="86"/>
      <c r="D605" s="87"/>
      <c r="E605" s="87"/>
      <c r="F605" s="88"/>
      <c r="G605" s="88"/>
      <c r="H605" s="89"/>
      <c r="I605" s="90"/>
      <c r="J605" s="130"/>
      <c r="K605" s="121"/>
      <c r="L605" s="121"/>
      <c r="M605" s="90"/>
      <c r="N605" s="92"/>
      <c r="O605" s="92"/>
      <c r="P605" s="130"/>
      <c r="Q605" s="121"/>
      <c r="R605" s="121"/>
      <c r="S605" s="90"/>
      <c r="T605" s="92"/>
      <c r="U605" s="92"/>
      <c r="V605" s="123"/>
      <c r="W605" s="123"/>
      <c r="X605" s="96"/>
      <c r="Y605" s="97"/>
      <c r="Z605" s="86"/>
      <c r="AA605" s="34"/>
      <c r="AB605" s="86"/>
      <c r="AC605" s="138"/>
      <c r="AD605" s="90"/>
      <c r="AE605" s="86"/>
      <c r="AF605" s="86"/>
      <c r="AG605" s="98"/>
      <c r="AH605" s="86"/>
      <c r="AI605" s="86"/>
      <c r="AJ605" s="86"/>
    </row>
    <row r="606" ht="10.5" customHeight="1">
      <c r="A606" s="86"/>
      <c r="B606" s="86"/>
      <c r="C606" s="86"/>
      <c r="D606" s="87"/>
      <c r="E606" s="87"/>
      <c r="F606" s="88"/>
      <c r="G606" s="88"/>
      <c r="H606" s="89"/>
      <c r="I606" s="90"/>
      <c r="J606" s="130"/>
      <c r="K606" s="121"/>
      <c r="L606" s="121"/>
      <c r="M606" s="90"/>
      <c r="N606" s="92"/>
      <c r="O606" s="92"/>
      <c r="P606" s="130"/>
      <c r="Q606" s="121"/>
      <c r="R606" s="121"/>
      <c r="S606" s="90"/>
      <c r="T606" s="92"/>
      <c r="U606" s="92"/>
      <c r="V606" s="123"/>
      <c r="W606" s="123"/>
      <c r="X606" s="96"/>
      <c r="Y606" s="97"/>
      <c r="Z606" s="86"/>
      <c r="AA606" s="34"/>
      <c r="AB606" s="86"/>
      <c r="AC606" s="138"/>
      <c r="AD606" s="90"/>
      <c r="AE606" s="86"/>
      <c r="AF606" s="86"/>
      <c r="AG606" s="98"/>
      <c r="AH606" s="86"/>
      <c r="AI606" s="86"/>
      <c r="AJ606" s="86"/>
    </row>
    <row r="607" ht="10.5" customHeight="1">
      <c r="A607" s="86"/>
      <c r="B607" s="86"/>
      <c r="C607" s="86"/>
      <c r="D607" s="87"/>
      <c r="E607" s="87"/>
      <c r="F607" s="88"/>
      <c r="G607" s="88"/>
      <c r="H607" s="89"/>
      <c r="I607" s="90"/>
      <c r="J607" s="130"/>
      <c r="K607" s="121"/>
      <c r="L607" s="121"/>
      <c r="M607" s="90"/>
      <c r="N607" s="92"/>
      <c r="O607" s="92"/>
      <c r="P607" s="130"/>
      <c r="Q607" s="121"/>
      <c r="R607" s="121"/>
      <c r="S607" s="90"/>
      <c r="T607" s="92"/>
      <c r="U607" s="92"/>
      <c r="V607" s="123"/>
      <c r="W607" s="123"/>
      <c r="X607" s="96"/>
      <c r="Y607" s="97"/>
      <c r="Z607" s="86"/>
      <c r="AA607" s="34"/>
      <c r="AB607" s="86"/>
      <c r="AC607" s="138"/>
      <c r="AD607" s="90"/>
      <c r="AE607" s="86"/>
      <c r="AF607" s="86"/>
      <c r="AG607" s="98"/>
      <c r="AH607" s="86"/>
      <c r="AI607" s="86"/>
      <c r="AJ607" s="86"/>
    </row>
    <row r="608" ht="10.5" customHeight="1">
      <c r="A608" s="86"/>
      <c r="B608" s="86"/>
      <c r="C608" s="86"/>
      <c r="D608" s="87"/>
      <c r="E608" s="87"/>
      <c r="F608" s="88"/>
      <c r="G608" s="88"/>
      <c r="H608" s="89"/>
      <c r="I608" s="90"/>
      <c r="J608" s="130"/>
      <c r="K608" s="121"/>
      <c r="L608" s="121"/>
      <c r="M608" s="90"/>
      <c r="N608" s="92"/>
      <c r="O608" s="92"/>
      <c r="P608" s="130"/>
      <c r="Q608" s="121"/>
      <c r="R608" s="121"/>
      <c r="S608" s="90"/>
      <c r="T608" s="92"/>
      <c r="U608" s="92"/>
      <c r="V608" s="123"/>
      <c r="W608" s="123"/>
      <c r="X608" s="96"/>
      <c r="Y608" s="97"/>
      <c r="Z608" s="86"/>
      <c r="AA608" s="34"/>
      <c r="AB608" s="86"/>
      <c r="AC608" s="138"/>
      <c r="AD608" s="90"/>
      <c r="AE608" s="86"/>
      <c r="AF608" s="86"/>
      <c r="AG608" s="98"/>
      <c r="AH608" s="86"/>
      <c r="AI608" s="86"/>
      <c r="AJ608" s="86"/>
    </row>
    <row r="609" ht="10.5" customHeight="1">
      <c r="A609" s="86"/>
      <c r="B609" s="86"/>
      <c r="C609" s="86"/>
      <c r="D609" s="87"/>
      <c r="E609" s="87"/>
      <c r="F609" s="88"/>
      <c r="G609" s="88"/>
      <c r="H609" s="89"/>
      <c r="I609" s="90"/>
      <c r="J609" s="130"/>
      <c r="K609" s="121"/>
      <c r="L609" s="121"/>
      <c r="M609" s="90"/>
      <c r="N609" s="92"/>
      <c r="O609" s="92"/>
      <c r="P609" s="130"/>
      <c r="Q609" s="121"/>
      <c r="R609" s="121"/>
      <c r="S609" s="90"/>
      <c r="T609" s="92"/>
      <c r="U609" s="92"/>
      <c r="V609" s="123"/>
      <c r="W609" s="123"/>
      <c r="X609" s="96"/>
      <c r="Y609" s="97"/>
      <c r="Z609" s="86"/>
      <c r="AA609" s="34"/>
      <c r="AB609" s="86"/>
      <c r="AC609" s="138"/>
      <c r="AD609" s="90"/>
      <c r="AE609" s="86"/>
      <c r="AF609" s="86"/>
      <c r="AG609" s="98"/>
      <c r="AH609" s="86"/>
      <c r="AI609" s="86"/>
      <c r="AJ609" s="86"/>
    </row>
    <row r="610" ht="10.5" customHeight="1">
      <c r="A610" s="86"/>
      <c r="B610" s="86"/>
      <c r="C610" s="86"/>
      <c r="D610" s="87"/>
      <c r="E610" s="87"/>
      <c r="F610" s="88"/>
      <c r="G610" s="88"/>
      <c r="H610" s="89"/>
      <c r="I610" s="90"/>
      <c r="J610" s="130"/>
      <c r="K610" s="121"/>
      <c r="L610" s="121"/>
      <c r="M610" s="90"/>
      <c r="N610" s="92"/>
      <c r="O610" s="92"/>
      <c r="P610" s="130"/>
      <c r="Q610" s="121"/>
      <c r="R610" s="121"/>
      <c r="S610" s="90"/>
      <c r="T610" s="92"/>
      <c r="U610" s="92"/>
      <c r="V610" s="123"/>
      <c r="W610" s="123"/>
      <c r="X610" s="96"/>
      <c r="Y610" s="97"/>
      <c r="Z610" s="86"/>
      <c r="AA610" s="34"/>
      <c r="AB610" s="86"/>
      <c r="AC610" s="138"/>
      <c r="AD610" s="90"/>
      <c r="AE610" s="86"/>
      <c r="AF610" s="86"/>
      <c r="AG610" s="98"/>
      <c r="AH610" s="86"/>
      <c r="AI610" s="86"/>
      <c r="AJ610" s="86"/>
    </row>
    <row r="611" ht="10.5" customHeight="1">
      <c r="A611" s="86"/>
      <c r="B611" s="86"/>
      <c r="C611" s="86"/>
      <c r="D611" s="87"/>
      <c r="E611" s="87"/>
      <c r="F611" s="88"/>
      <c r="G611" s="88"/>
      <c r="H611" s="89"/>
      <c r="I611" s="90"/>
      <c r="J611" s="130"/>
      <c r="K611" s="121"/>
      <c r="L611" s="121"/>
      <c r="M611" s="90"/>
      <c r="N611" s="92"/>
      <c r="O611" s="92"/>
      <c r="P611" s="130"/>
      <c r="Q611" s="121"/>
      <c r="R611" s="121"/>
      <c r="S611" s="90"/>
      <c r="T611" s="92"/>
      <c r="U611" s="92"/>
      <c r="V611" s="123"/>
      <c r="W611" s="123"/>
      <c r="X611" s="96"/>
      <c r="Y611" s="97"/>
      <c r="Z611" s="86"/>
      <c r="AA611" s="34"/>
      <c r="AB611" s="86"/>
      <c r="AC611" s="138"/>
      <c r="AD611" s="90"/>
      <c r="AE611" s="86"/>
      <c r="AF611" s="86"/>
      <c r="AG611" s="98"/>
      <c r="AH611" s="86"/>
      <c r="AI611" s="86"/>
      <c r="AJ611" s="86"/>
    </row>
    <row r="612" ht="10.5" customHeight="1">
      <c r="A612" s="86"/>
      <c r="B612" s="86"/>
      <c r="C612" s="86"/>
      <c r="D612" s="87"/>
      <c r="E612" s="87"/>
      <c r="F612" s="88"/>
      <c r="G612" s="88"/>
      <c r="H612" s="89"/>
      <c r="I612" s="90"/>
      <c r="J612" s="130"/>
      <c r="K612" s="121"/>
      <c r="L612" s="121"/>
      <c r="M612" s="90"/>
      <c r="N612" s="92"/>
      <c r="O612" s="92"/>
      <c r="P612" s="130"/>
      <c r="Q612" s="121"/>
      <c r="R612" s="121"/>
      <c r="S612" s="90"/>
      <c r="T612" s="92"/>
      <c r="U612" s="92"/>
      <c r="V612" s="123"/>
      <c r="W612" s="123"/>
      <c r="X612" s="96"/>
      <c r="Y612" s="97"/>
      <c r="Z612" s="86"/>
      <c r="AA612" s="34"/>
      <c r="AB612" s="86"/>
      <c r="AC612" s="138"/>
      <c r="AD612" s="90"/>
      <c r="AE612" s="86"/>
      <c r="AF612" s="86"/>
      <c r="AG612" s="98"/>
      <c r="AH612" s="86"/>
      <c r="AI612" s="86"/>
      <c r="AJ612" s="86"/>
    </row>
    <row r="613" ht="10.5" customHeight="1">
      <c r="A613" s="86"/>
      <c r="B613" s="86"/>
      <c r="C613" s="86"/>
      <c r="D613" s="87"/>
      <c r="E613" s="87"/>
      <c r="F613" s="88"/>
      <c r="G613" s="88"/>
      <c r="H613" s="89"/>
      <c r="I613" s="90"/>
      <c r="J613" s="130"/>
      <c r="K613" s="121"/>
      <c r="L613" s="121"/>
      <c r="M613" s="90"/>
      <c r="N613" s="92"/>
      <c r="O613" s="92"/>
      <c r="P613" s="130"/>
      <c r="Q613" s="121"/>
      <c r="R613" s="121"/>
      <c r="S613" s="90"/>
      <c r="T613" s="92"/>
      <c r="U613" s="92"/>
      <c r="V613" s="123"/>
      <c r="W613" s="123"/>
      <c r="X613" s="96"/>
      <c r="Y613" s="97"/>
      <c r="Z613" s="86"/>
      <c r="AA613" s="34"/>
      <c r="AB613" s="86"/>
      <c r="AC613" s="138"/>
      <c r="AD613" s="90"/>
      <c r="AE613" s="86"/>
      <c r="AF613" s="86"/>
      <c r="AG613" s="98"/>
      <c r="AH613" s="86"/>
      <c r="AI613" s="86"/>
      <c r="AJ613" s="86"/>
    </row>
    <row r="614" ht="10.5" customHeight="1">
      <c r="A614" s="86"/>
      <c r="B614" s="86"/>
      <c r="C614" s="86"/>
      <c r="D614" s="87"/>
      <c r="E614" s="87"/>
      <c r="F614" s="88"/>
      <c r="G614" s="88"/>
      <c r="H614" s="89"/>
      <c r="I614" s="90"/>
      <c r="J614" s="130"/>
      <c r="K614" s="121"/>
      <c r="L614" s="121"/>
      <c r="M614" s="90"/>
      <c r="N614" s="92"/>
      <c r="O614" s="92"/>
      <c r="P614" s="130"/>
      <c r="Q614" s="121"/>
      <c r="R614" s="121"/>
      <c r="S614" s="90"/>
      <c r="T614" s="92"/>
      <c r="U614" s="92"/>
      <c r="V614" s="123"/>
      <c r="W614" s="123"/>
      <c r="X614" s="96"/>
      <c r="Y614" s="97"/>
      <c r="Z614" s="86"/>
      <c r="AA614" s="34"/>
      <c r="AB614" s="86"/>
      <c r="AC614" s="138"/>
      <c r="AD614" s="90"/>
      <c r="AE614" s="86"/>
      <c r="AF614" s="86"/>
      <c r="AG614" s="98"/>
      <c r="AH614" s="86"/>
      <c r="AI614" s="86"/>
      <c r="AJ614" s="86"/>
    </row>
    <row r="615" ht="10.5" customHeight="1">
      <c r="A615" s="86"/>
      <c r="B615" s="86"/>
      <c r="C615" s="86"/>
      <c r="D615" s="87"/>
      <c r="E615" s="87"/>
      <c r="F615" s="88"/>
      <c r="G615" s="88"/>
      <c r="H615" s="89"/>
      <c r="I615" s="90"/>
      <c r="J615" s="130"/>
      <c r="K615" s="121"/>
      <c r="L615" s="121"/>
      <c r="M615" s="90"/>
      <c r="N615" s="92"/>
      <c r="O615" s="92"/>
      <c r="P615" s="130"/>
      <c r="Q615" s="121"/>
      <c r="R615" s="121"/>
      <c r="S615" s="90"/>
      <c r="T615" s="92"/>
      <c r="U615" s="92"/>
      <c r="V615" s="123"/>
      <c r="W615" s="123"/>
      <c r="X615" s="96"/>
      <c r="Y615" s="97"/>
      <c r="Z615" s="86"/>
      <c r="AA615" s="34"/>
      <c r="AB615" s="86"/>
      <c r="AC615" s="138"/>
      <c r="AD615" s="90"/>
      <c r="AE615" s="86"/>
      <c r="AF615" s="86"/>
      <c r="AG615" s="98"/>
      <c r="AH615" s="86"/>
      <c r="AI615" s="86"/>
      <c r="AJ615" s="86"/>
    </row>
    <row r="616" ht="10.5" customHeight="1">
      <c r="A616" s="86"/>
      <c r="B616" s="86"/>
      <c r="C616" s="86"/>
      <c r="D616" s="87"/>
      <c r="E616" s="87"/>
      <c r="F616" s="88"/>
      <c r="G616" s="88"/>
      <c r="H616" s="89"/>
      <c r="I616" s="90"/>
      <c r="J616" s="130"/>
      <c r="K616" s="121"/>
      <c r="L616" s="121"/>
      <c r="M616" s="90"/>
      <c r="N616" s="92"/>
      <c r="O616" s="92"/>
      <c r="P616" s="130"/>
      <c r="Q616" s="121"/>
      <c r="R616" s="121"/>
      <c r="S616" s="90"/>
      <c r="T616" s="92"/>
      <c r="U616" s="92"/>
      <c r="V616" s="123"/>
      <c r="W616" s="123"/>
      <c r="X616" s="96"/>
      <c r="Y616" s="97"/>
      <c r="Z616" s="86"/>
      <c r="AA616" s="34"/>
      <c r="AB616" s="86"/>
      <c r="AC616" s="138"/>
      <c r="AD616" s="90"/>
      <c r="AE616" s="86"/>
      <c r="AF616" s="86"/>
      <c r="AG616" s="98"/>
      <c r="AH616" s="86"/>
      <c r="AI616" s="86"/>
      <c r="AJ616" s="86"/>
    </row>
    <row r="617" ht="10.5" customHeight="1">
      <c r="A617" s="86"/>
      <c r="B617" s="86"/>
      <c r="C617" s="86"/>
      <c r="D617" s="87"/>
      <c r="E617" s="87"/>
      <c r="F617" s="88"/>
      <c r="G617" s="88"/>
      <c r="H617" s="89"/>
      <c r="I617" s="90"/>
      <c r="J617" s="130"/>
      <c r="K617" s="121"/>
      <c r="L617" s="121"/>
      <c r="M617" s="90"/>
      <c r="N617" s="92"/>
      <c r="O617" s="92"/>
      <c r="P617" s="130"/>
      <c r="Q617" s="121"/>
      <c r="R617" s="121"/>
      <c r="S617" s="90"/>
      <c r="T617" s="92"/>
      <c r="U617" s="92"/>
      <c r="V617" s="123"/>
      <c r="W617" s="123"/>
      <c r="X617" s="96"/>
      <c r="Y617" s="97"/>
      <c r="Z617" s="86"/>
      <c r="AA617" s="34"/>
      <c r="AB617" s="86"/>
      <c r="AC617" s="138"/>
      <c r="AD617" s="90"/>
      <c r="AE617" s="86"/>
      <c r="AF617" s="86"/>
      <c r="AG617" s="98"/>
      <c r="AH617" s="86"/>
      <c r="AI617" s="86"/>
      <c r="AJ617" s="86"/>
    </row>
    <row r="618" ht="10.5" customHeight="1">
      <c r="A618" s="86"/>
      <c r="B618" s="86"/>
      <c r="C618" s="86"/>
      <c r="D618" s="87"/>
      <c r="E618" s="87"/>
      <c r="F618" s="88"/>
      <c r="G618" s="88"/>
      <c r="H618" s="89"/>
      <c r="I618" s="90"/>
      <c r="J618" s="130"/>
      <c r="K618" s="121"/>
      <c r="L618" s="121"/>
      <c r="M618" s="90"/>
      <c r="N618" s="92"/>
      <c r="O618" s="92"/>
      <c r="P618" s="130"/>
      <c r="Q618" s="121"/>
      <c r="R618" s="121"/>
      <c r="S618" s="90"/>
      <c r="T618" s="92"/>
      <c r="U618" s="92"/>
      <c r="V618" s="123"/>
      <c r="W618" s="123"/>
      <c r="X618" s="96"/>
      <c r="Y618" s="97"/>
      <c r="Z618" s="86"/>
      <c r="AA618" s="34"/>
      <c r="AB618" s="86"/>
      <c r="AC618" s="138"/>
      <c r="AD618" s="90"/>
      <c r="AE618" s="86"/>
      <c r="AF618" s="86"/>
      <c r="AG618" s="98"/>
      <c r="AH618" s="86"/>
      <c r="AI618" s="86"/>
      <c r="AJ618" s="86"/>
    </row>
    <row r="619" ht="10.5" customHeight="1">
      <c r="A619" s="86"/>
      <c r="B619" s="86"/>
      <c r="C619" s="86"/>
      <c r="D619" s="87"/>
      <c r="E619" s="87"/>
      <c r="F619" s="88"/>
      <c r="G619" s="88"/>
      <c r="H619" s="89"/>
      <c r="I619" s="90"/>
      <c r="J619" s="130"/>
      <c r="K619" s="121"/>
      <c r="L619" s="121"/>
      <c r="M619" s="90"/>
      <c r="N619" s="92"/>
      <c r="O619" s="92"/>
      <c r="P619" s="130"/>
      <c r="Q619" s="121"/>
      <c r="R619" s="121"/>
      <c r="S619" s="90"/>
      <c r="T619" s="92"/>
      <c r="U619" s="92"/>
      <c r="V619" s="123"/>
      <c r="W619" s="123"/>
      <c r="X619" s="96"/>
      <c r="Y619" s="97"/>
      <c r="Z619" s="86"/>
      <c r="AA619" s="34"/>
      <c r="AB619" s="86"/>
      <c r="AC619" s="138"/>
      <c r="AD619" s="90"/>
      <c r="AE619" s="86"/>
      <c r="AF619" s="86"/>
      <c r="AG619" s="98"/>
      <c r="AH619" s="86"/>
      <c r="AI619" s="86"/>
      <c r="AJ619" s="86"/>
    </row>
    <row r="620" ht="10.5" customHeight="1">
      <c r="A620" s="86"/>
      <c r="B620" s="86"/>
      <c r="C620" s="86"/>
      <c r="D620" s="87"/>
      <c r="E620" s="87"/>
      <c r="F620" s="88"/>
      <c r="G620" s="88"/>
      <c r="H620" s="89"/>
      <c r="I620" s="90"/>
      <c r="J620" s="130"/>
      <c r="K620" s="121"/>
      <c r="L620" s="121"/>
      <c r="M620" s="90"/>
      <c r="N620" s="92"/>
      <c r="O620" s="92"/>
      <c r="P620" s="130"/>
      <c r="Q620" s="121"/>
      <c r="R620" s="121"/>
      <c r="S620" s="90"/>
      <c r="T620" s="92"/>
      <c r="U620" s="92"/>
      <c r="V620" s="123"/>
      <c r="W620" s="123"/>
      <c r="X620" s="96"/>
      <c r="Y620" s="97"/>
      <c r="Z620" s="86"/>
      <c r="AA620" s="34"/>
      <c r="AB620" s="86"/>
      <c r="AC620" s="138"/>
      <c r="AD620" s="90"/>
      <c r="AE620" s="86"/>
      <c r="AF620" s="86"/>
      <c r="AG620" s="98"/>
      <c r="AH620" s="86"/>
      <c r="AI620" s="86"/>
      <c r="AJ620" s="86"/>
    </row>
    <row r="621" ht="10.5" customHeight="1">
      <c r="A621" s="86"/>
      <c r="B621" s="86"/>
      <c r="C621" s="86"/>
      <c r="D621" s="87"/>
      <c r="E621" s="87"/>
      <c r="F621" s="88"/>
      <c r="G621" s="88"/>
      <c r="H621" s="89"/>
      <c r="I621" s="90"/>
      <c r="J621" s="130"/>
      <c r="K621" s="121"/>
      <c r="L621" s="121"/>
      <c r="M621" s="90"/>
      <c r="N621" s="92"/>
      <c r="O621" s="92"/>
      <c r="P621" s="130"/>
      <c r="Q621" s="121"/>
      <c r="R621" s="121"/>
      <c r="S621" s="90"/>
      <c r="T621" s="92"/>
      <c r="U621" s="92"/>
      <c r="V621" s="123"/>
      <c r="W621" s="123"/>
      <c r="X621" s="96"/>
      <c r="Y621" s="97"/>
      <c r="Z621" s="86"/>
      <c r="AA621" s="34"/>
      <c r="AB621" s="86"/>
      <c r="AC621" s="138"/>
      <c r="AD621" s="90"/>
      <c r="AE621" s="86"/>
      <c r="AF621" s="86"/>
      <c r="AG621" s="98"/>
      <c r="AH621" s="86"/>
      <c r="AI621" s="86"/>
      <c r="AJ621" s="86"/>
    </row>
    <row r="622" ht="10.5" customHeight="1">
      <c r="A622" s="86"/>
      <c r="B622" s="86"/>
      <c r="C622" s="86"/>
      <c r="D622" s="87"/>
      <c r="E622" s="87"/>
      <c r="F622" s="88"/>
      <c r="G622" s="88"/>
      <c r="H622" s="89"/>
      <c r="I622" s="90"/>
      <c r="J622" s="130"/>
      <c r="K622" s="121"/>
      <c r="L622" s="121"/>
      <c r="M622" s="90"/>
      <c r="N622" s="92"/>
      <c r="O622" s="92"/>
      <c r="P622" s="130"/>
      <c r="Q622" s="121"/>
      <c r="R622" s="121"/>
      <c r="S622" s="90"/>
      <c r="T622" s="92"/>
      <c r="U622" s="92"/>
      <c r="V622" s="123"/>
      <c r="W622" s="123"/>
      <c r="X622" s="96"/>
      <c r="Y622" s="97"/>
      <c r="Z622" s="86"/>
      <c r="AA622" s="34"/>
      <c r="AB622" s="86"/>
      <c r="AC622" s="138"/>
      <c r="AD622" s="90"/>
      <c r="AE622" s="86"/>
      <c r="AF622" s="86"/>
      <c r="AG622" s="98"/>
      <c r="AH622" s="86"/>
      <c r="AI622" s="86"/>
      <c r="AJ622" s="86"/>
    </row>
    <row r="623" ht="10.5" customHeight="1">
      <c r="A623" s="86"/>
      <c r="B623" s="86"/>
      <c r="C623" s="86"/>
      <c r="D623" s="87"/>
      <c r="E623" s="87"/>
      <c r="F623" s="88"/>
      <c r="G623" s="88"/>
      <c r="H623" s="89"/>
      <c r="I623" s="90"/>
      <c r="J623" s="130"/>
      <c r="K623" s="121"/>
      <c r="L623" s="121"/>
      <c r="M623" s="90"/>
      <c r="N623" s="92"/>
      <c r="O623" s="92"/>
      <c r="P623" s="130"/>
      <c r="Q623" s="121"/>
      <c r="R623" s="121"/>
      <c r="S623" s="90"/>
      <c r="T623" s="92"/>
      <c r="U623" s="92"/>
      <c r="V623" s="123"/>
      <c r="W623" s="123"/>
      <c r="X623" s="96"/>
      <c r="Y623" s="97"/>
      <c r="Z623" s="86"/>
      <c r="AA623" s="34"/>
      <c r="AB623" s="86"/>
      <c r="AC623" s="138"/>
      <c r="AD623" s="90"/>
      <c r="AE623" s="86"/>
      <c r="AF623" s="86"/>
      <c r="AG623" s="98"/>
      <c r="AH623" s="86"/>
      <c r="AI623" s="86"/>
      <c r="AJ623" s="86"/>
    </row>
    <row r="624" ht="10.5" customHeight="1">
      <c r="A624" s="86"/>
      <c r="B624" s="86"/>
      <c r="C624" s="86"/>
      <c r="D624" s="87"/>
      <c r="E624" s="87"/>
      <c r="F624" s="88"/>
      <c r="G624" s="88"/>
      <c r="H624" s="89"/>
      <c r="I624" s="90"/>
      <c r="J624" s="130"/>
      <c r="K624" s="121"/>
      <c r="L624" s="121"/>
      <c r="M624" s="90"/>
      <c r="N624" s="92"/>
      <c r="O624" s="92"/>
      <c r="P624" s="130"/>
      <c r="Q624" s="121"/>
      <c r="R624" s="121"/>
      <c r="S624" s="90"/>
      <c r="T624" s="92"/>
      <c r="U624" s="92"/>
      <c r="V624" s="123"/>
      <c r="W624" s="123"/>
      <c r="X624" s="96"/>
      <c r="Y624" s="97"/>
      <c r="Z624" s="86"/>
      <c r="AA624" s="34"/>
      <c r="AB624" s="86"/>
      <c r="AC624" s="138"/>
      <c r="AD624" s="90"/>
      <c r="AE624" s="86"/>
      <c r="AF624" s="86"/>
      <c r="AG624" s="98"/>
      <c r="AH624" s="86"/>
      <c r="AI624" s="86"/>
      <c r="AJ624" s="86"/>
    </row>
    <row r="625" ht="10.5" customHeight="1">
      <c r="A625" s="86"/>
      <c r="B625" s="86"/>
      <c r="C625" s="86"/>
      <c r="D625" s="87"/>
      <c r="E625" s="87"/>
      <c r="F625" s="88"/>
      <c r="G625" s="88"/>
      <c r="H625" s="89"/>
      <c r="I625" s="90"/>
      <c r="J625" s="130"/>
      <c r="K625" s="121"/>
      <c r="L625" s="121"/>
      <c r="M625" s="90"/>
      <c r="N625" s="92"/>
      <c r="O625" s="92"/>
      <c r="P625" s="130"/>
      <c r="Q625" s="121"/>
      <c r="R625" s="121"/>
      <c r="S625" s="90"/>
      <c r="T625" s="92"/>
      <c r="U625" s="92"/>
      <c r="V625" s="123"/>
      <c r="W625" s="123"/>
      <c r="X625" s="96"/>
      <c r="Y625" s="97"/>
      <c r="Z625" s="86"/>
      <c r="AA625" s="34"/>
      <c r="AB625" s="86"/>
      <c r="AC625" s="138"/>
      <c r="AD625" s="90"/>
      <c r="AE625" s="86"/>
      <c r="AF625" s="86"/>
      <c r="AG625" s="98"/>
      <c r="AH625" s="86"/>
      <c r="AI625" s="86"/>
      <c r="AJ625" s="86"/>
    </row>
    <row r="626" ht="10.5" customHeight="1">
      <c r="A626" s="86"/>
      <c r="B626" s="86"/>
      <c r="C626" s="86"/>
      <c r="D626" s="87"/>
      <c r="E626" s="87"/>
      <c r="F626" s="88"/>
      <c r="G626" s="88"/>
      <c r="H626" s="89"/>
      <c r="I626" s="90"/>
      <c r="J626" s="130"/>
      <c r="K626" s="121"/>
      <c r="L626" s="121"/>
      <c r="M626" s="90"/>
      <c r="N626" s="92"/>
      <c r="O626" s="92"/>
      <c r="P626" s="130"/>
      <c r="Q626" s="121"/>
      <c r="R626" s="121"/>
      <c r="S626" s="90"/>
      <c r="T626" s="92"/>
      <c r="U626" s="92"/>
      <c r="V626" s="123"/>
      <c r="W626" s="123"/>
      <c r="X626" s="96"/>
      <c r="Y626" s="97"/>
      <c r="Z626" s="86"/>
      <c r="AA626" s="34"/>
      <c r="AB626" s="86"/>
      <c r="AC626" s="138"/>
      <c r="AD626" s="90"/>
      <c r="AE626" s="86"/>
      <c r="AF626" s="86"/>
      <c r="AG626" s="98"/>
      <c r="AH626" s="86"/>
      <c r="AI626" s="86"/>
      <c r="AJ626" s="86"/>
    </row>
    <row r="627" ht="10.5" customHeight="1">
      <c r="A627" s="86"/>
      <c r="B627" s="86"/>
      <c r="C627" s="86"/>
      <c r="D627" s="87"/>
      <c r="E627" s="87"/>
      <c r="F627" s="88"/>
      <c r="G627" s="88"/>
      <c r="H627" s="89"/>
      <c r="I627" s="90"/>
      <c r="J627" s="130"/>
      <c r="K627" s="121"/>
      <c r="L627" s="121"/>
      <c r="M627" s="90"/>
      <c r="N627" s="92"/>
      <c r="O627" s="92"/>
      <c r="P627" s="130"/>
      <c r="Q627" s="121"/>
      <c r="R627" s="121"/>
      <c r="S627" s="90"/>
      <c r="T627" s="92"/>
      <c r="U627" s="92"/>
      <c r="V627" s="123"/>
      <c r="W627" s="123"/>
      <c r="X627" s="96"/>
      <c r="Y627" s="97"/>
      <c r="Z627" s="86"/>
      <c r="AA627" s="34"/>
      <c r="AB627" s="86"/>
      <c r="AC627" s="138"/>
      <c r="AD627" s="90"/>
      <c r="AE627" s="86"/>
      <c r="AF627" s="86"/>
      <c r="AG627" s="98"/>
      <c r="AH627" s="86"/>
      <c r="AI627" s="86"/>
      <c r="AJ627" s="86"/>
    </row>
    <row r="628" ht="10.5" customHeight="1">
      <c r="A628" s="86"/>
      <c r="B628" s="86"/>
      <c r="C628" s="86"/>
      <c r="D628" s="87"/>
      <c r="E628" s="87"/>
      <c r="F628" s="88"/>
      <c r="G628" s="88"/>
      <c r="H628" s="89"/>
      <c r="I628" s="90"/>
      <c r="J628" s="130"/>
      <c r="K628" s="121"/>
      <c r="L628" s="121"/>
      <c r="M628" s="90"/>
      <c r="N628" s="92"/>
      <c r="O628" s="92"/>
      <c r="P628" s="130"/>
      <c r="Q628" s="121"/>
      <c r="R628" s="121"/>
      <c r="S628" s="90"/>
      <c r="T628" s="92"/>
      <c r="U628" s="92"/>
      <c r="V628" s="123"/>
      <c r="W628" s="123"/>
      <c r="X628" s="96"/>
      <c r="Y628" s="97"/>
      <c r="Z628" s="86"/>
      <c r="AA628" s="34"/>
      <c r="AB628" s="86"/>
      <c r="AC628" s="138"/>
      <c r="AD628" s="90"/>
      <c r="AE628" s="86"/>
      <c r="AF628" s="86"/>
      <c r="AG628" s="98"/>
      <c r="AH628" s="86"/>
      <c r="AI628" s="86"/>
      <c r="AJ628" s="86"/>
    </row>
    <row r="629" ht="10.5" customHeight="1">
      <c r="A629" s="86"/>
      <c r="B629" s="86"/>
      <c r="C629" s="86"/>
      <c r="D629" s="87"/>
      <c r="E629" s="87"/>
      <c r="F629" s="88"/>
      <c r="G629" s="88"/>
      <c r="H629" s="89"/>
      <c r="I629" s="90"/>
      <c r="J629" s="130"/>
      <c r="K629" s="121"/>
      <c r="L629" s="121"/>
      <c r="M629" s="90"/>
      <c r="N629" s="92"/>
      <c r="O629" s="92"/>
      <c r="P629" s="130"/>
      <c r="Q629" s="121"/>
      <c r="R629" s="121"/>
      <c r="S629" s="90"/>
      <c r="T629" s="92"/>
      <c r="U629" s="92"/>
      <c r="V629" s="123"/>
      <c r="W629" s="123"/>
      <c r="X629" s="96"/>
      <c r="Y629" s="97"/>
      <c r="Z629" s="86"/>
      <c r="AA629" s="34"/>
      <c r="AB629" s="86"/>
      <c r="AC629" s="138"/>
      <c r="AD629" s="90"/>
      <c r="AE629" s="86"/>
      <c r="AF629" s="86"/>
      <c r="AG629" s="98"/>
      <c r="AH629" s="86"/>
      <c r="AI629" s="86"/>
      <c r="AJ629" s="86"/>
    </row>
    <row r="630" ht="10.5" customHeight="1">
      <c r="A630" s="86"/>
      <c r="B630" s="86"/>
      <c r="C630" s="86"/>
      <c r="D630" s="87"/>
      <c r="E630" s="87"/>
      <c r="F630" s="88"/>
      <c r="G630" s="88"/>
      <c r="H630" s="89"/>
      <c r="I630" s="90"/>
      <c r="J630" s="130"/>
      <c r="K630" s="121"/>
      <c r="L630" s="121"/>
      <c r="M630" s="90"/>
      <c r="N630" s="92"/>
      <c r="O630" s="92"/>
      <c r="P630" s="130"/>
      <c r="Q630" s="121"/>
      <c r="R630" s="121"/>
      <c r="S630" s="90"/>
      <c r="T630" s="92"/>
      <c r="U630" s="92"/>
      <c r="V630" s="123"/>
      <c r="W630" s="123"/>
      <c r="X630" s="96"/>
      <c r="Y630" s="97"/>
      <c r="Z630" s="86"/>
      <c r="AA630" s="34"/>
      <c r="AB630" s="86"/>
      <c r="AC630" s="138"/>
      <c r="AD630" s="90"/>
      <c r="AE630" s="86"/>
      <c r="AF630" s="86"/>
      <c r="AG630" s="98"/>
      <c r="AH630" s="86"/>
      <c r="AI630" s="86"/>
      <c r="AJ630" s="86"/>
    </row>
    <row r="631" ht="10.5" customHeight="1">
      <c r="A631" s="86"/>
      <c r="B631" s="86"/>
      <c r="C631" s="86"/>
      <c r="D631" s="87"/>
      <c r="E631" s="87"/>
      <c r="F631" s="88"/>
      <c r="G631" s="88"/>
      <c r="H631" s="89"/>
      <c r="I631" s="90"/>
      <c r="J631" s="130"/>
      <c r="K631" s="121"/>
      <c r="L631" s="121"/>
      <c r="M631" s="90"/>
      <c r="N631" s="92"/>
      <c r="O631" s="92"/>
      <c r="P631" s="130"/>
      <c r="Q631" s="121"/>
      <c r="R631" s="121"/>
      <c r="S631" s="90"/>
      <c r="T631" s="92"/>
      <c r="U631" s="92"/>
      <c r="V631" s="123"/>
      <c r="W631" s="123"/>
      <c r="X631" s="96"/>
      <c r="Y631" s="97"/>
      <c r="Z631" s="86"/>
      <c r="AA631" s="34"/>
      <c r="AB631" s="86"/>
      <c r="AC631" s="138"/>
      <c r="AD631" s="90"/>
      <c r="AE631" s="86"/>
      <c r="AF631" s="86"/>
      <c r="AG631" s="98"/>
      <c r="AH631" s="86"/>
      <c r="AI631" s="86"/>
      <c r="AJ631" s="86"/>
    </row>
    <row r="632" ht="10.5" customHeight="1">
      <c r="A632" s="86"/>
      <c r="B632" s="86"/>
      <c r="C632" s="86"/>
      <c r="D632" s="87"/>
      <c r="E632" s="87"/>
      <c r="F632" s="88"/>
      <c r="G632" s="88"/>
      <c r="H632" s="89"/>
      <c r="I632" s="90"/>
      <c r="J632" s="130"/>
      <c r="K632" s="121"/>
      <c r="L632" s="121"/>
      <c r="M632" s="90"/>
      <c r="N632" s="92"/>
      <c r="O632" s="92"/>
      <c r="P632" s="130"/>
      <c r="Q632" s="121"/>
      <c r="R632" s="121"/>
      <c r="S632" s="90"/>
      <c r="T632" s="92"/>
      <c r="U632" s="92"/>
      <c r="V632" s="123"/>
      <c r="W632" s="123"/>
      <c r="X632" s="96"/>
      <c r="Y632" s="97"/>
      <c r="Z632" s="86"/>
      <c r="AA632" s="34"/>
      <c r="AB632" s="86"/>
      <c r="AC632" s="138"/>
      <c r="AD632" s="90"/>
      <c r="AE632" s="86"/>
      <c r="AF632" s="86"/>
      <c r="AG632" s="98"/>
      <c r="AH632" s="86"/>
      <c r="AI632" s="86"/>
      <c r="AJ632" s="86"/>
    </row>
    <row r="633" ht="10.5" customHeight="1">
      <c r="A633" s="86"/>
      <c r="B633" s="86"/>
      <c r="C633" s="86"/>
      <c r="D633" s="87"/>
      <c r="E633" s="87"/>
      <c r="F633" s="88"/>
      <c r="G633" s="88"/>
      <c r="H633" s="89"/>
      <c r="I633" s="90"/>
      <c r="J633" s="130"/>
      <c r="K633" s="121"/>
      <c r="L633" s="121"/>
      <c r="M633" s="90"/>
      <c r="N633" s="92"/>
      <c r="O633" s="92"/>
      <c r="P633" s="130"/>
      <c r="Q633" s="121"/>
      <c r="R633" s="121"/>
      <c r="S633" s="90"/>
      <c r="T633" s="92"/>
      <c r="U633" s="92"/>
      <c r="V633" s="123"/>
      <c r="W633" s="123"/>
      <c r="X633" s="96"/>
      <c r="Y633" s="97"/>
      <c r="Z633" s="86"/>
      <c r="AA633" s="34"/>
      <c r="AB633" s="86"/>
      <c r="AC633" s="138"/>
      <c r="AD633" s="90"/>
      <c r="AE633" s="86"/>
      <c r="AF633" s="86"/>
      <c r="AG633" s="98"/>
      <c r="AH633" s="86"/>
      <c r="AI633" s="86"/>
      <c r="AJ633" s="86"/>
    </row>
    <row r="634" ht="10.5" customHeight="1">
      <c r="A634" s="86"/>
      <c r="B634" s="86"/>
      <c r="C634" s="86"/>
      <c r="D634" s="87"/>
      <c r="E634" s="87"/>
      <c r="F634" s="88"/>
      <c r="G634" s="88"/>
      <c r="H634" s="89"/>
      <c r="I634" s="90"/>
      <c r="J634" s="130"/>
      <c r="K634" s="121"/>
      <c r="L634" s="121"/>
      <c r="M634" s="90"/>
      <c r="N634" s="92"/>
      <c r="O634" s="92"/>
      <c r="P634" s="130"/>
      <c r="Q634" s="121"/>
      <c r="R634" s="121"/>
      <c r="S634" s="90"/>
      <c r="T634" s="92"/>
      <c r="U634" s="92"/>
      <c r="V634" s="123"/>
      <c r="W634" s="123"/>
      <c r="X634" s="96"/>
      <c r="Y634" s="97"/>
      <c r="Z634" s="86"/>
      <c r="AA634" s="34"/>
      <c r="AB634" s="86"/>
      <c r="AC634" s="138"/>
      <c r="AD634" s="90"/>
      <c r="AE634" s="86"/>
      <c r="AF634" s="86"/>
      <c r="AG634" s="98"/>
      <c r="AH634" s="86"/>
      <c r="AI634" s="86"/>
      <c r="AJ634" s="86"/>
    </row>
    <row r="635" ht="10.5" customHeight="1">
      <c r="A635" s="86"/>
      <c r="B635" s="86"/>
      <c r="C635" s="86"/>
      <c r="D635" s="87"/>
      <c r="E635" s="87"/>
      <c r="F635" s="88"/>
      <c r="G635" s="88"/>
      <c r="H635" s="89"/>
      <c r="I635" s="90"/>
      <c r="J635" s="130"/>
      <c r="K635" s="121"/>
      <c r="L635" s="121"/>
      <c r="M635" s="90"/>
      <c r="N635" s="92"/>
      <c r="O635" s="92"/>
      <c r="P635" s="130"/>
      <c r="Q635" s="121"/>
      <c r="R635" s="121"/>
      <c r="S635" s="90"/>
      <c r="T635" s="92"/>
      <c r="U635" s="92"/>
      <c r="V635" s="123"/>
      <c r="W635" s="123"/>
      <c r="X635" s="96"/>
      <c r="Y635" s="97"/>
      <c r="Z635" s="86"/>
      <c r="AA635" s="34"/>
      <c r="AB635" s="86"/>
      <c r="AC635" s="138"/>
      <c r="AD635" s="90"/>
      <c r="AE635" s="86"/>
      <c r="AF635" s="86"/>
      <c r="AG635" s="98"/>
      <c r="AH635" s="86"/>
      <c r="AI635" s="86"/>
      <c r="AJ635" s="86"/>
    </row>
    <row r="636" ht="10.5" customHeight="1">
      <c r="A636" s="86"/>
      <c r="B636" s="86"/>
      <c r="C636" s="86"/>
      <c r="D636" s="87"/>
      <c r="E636" s="87"/>
      <c r="F636" s="88"/>
      <c r="G636" s="88"/>
      <c r="H636" s="89"/>
      <c r="I636" s="90"/>
      <c r="J636" s="130"/>
      <c r="K636" s="121"/>
      <c r="L636" s="121"/>
      <c r="M636" s="90"/>
      <c r="N636" s="92"/>
      <c r="O636" s="92"/>
      <c r="P636" s="130"/>
      <c r="Q636" s="121"/>
      <c r="R636" s="121"/>
      <c r="S636" s="90"/>
      <c r="T636" s="92"/>
      <c r="U636" s="92"/>
      <c r="V636" s="123"/>
      <c r="W636" s="123"/>
      <c r="X636" s="96"/>
      <c r="Y636" s="97"/>
      <c r="Z636" s="86"/>
      <c r="AA636" s="34"/>
      <c r="AB636" s="86"/>
      <c r="AC636" s="138"/>
      <c r="AD636" s="90"/>
      <c r="AE636" s="86"/>
      <c r="AF636" s="86"/>
      <c r="AG636" s="98"/>
      <c r="AH636" s="86"/>
      <c r="AI636" s="86"/>
      <c r="AJ636" s="86"/>
    </row>
    <row r="637" ht="10.5" customHeight="1">
      <c r="A637" s="86"/>
      <c r="B637" s="86"/>
      <c r="C637" s="86"/>
      <c r="D637" s="87"/>
      <c r="E637" s="87"/>
      <c r="F637" s="88"/>
      <c r="G637" s="88"/>
      <c r="H637" s="89"/>
      <c r="I637" s="90"/>
      <c r="J637" s="130"/>
      <c r="K637" s="121"/>
      <c r="L637" s="121"/>
      <c r="M637" s="90"/>
      <c r="N637" s="92"/>
      <c r="O637" s="92"/>
      <c r="P637" s="130"/>
      <c r="Q637" s="121"/>
      <c r="R637" s="121"/>
      <c r="S637" s="90"/>
      <c r="T637" s="92"/>
      <c r="U637" s="92"/>
      <c r="V637" s="123"/>
      <c r="W637" s="123"/>
      <c r="X637" s="96"/>
      <c r="Y637" s="97"/>
      <c r="Z637" s="86"/>
      <c r="AA637" s="34"/>
      <c r="AB637" s="86"/>
      <c r="AC637" s="138"/>
      <c r="AD637" s="90"/>
      <c r="AE637" s="86"/>
      <c r="AF637" s="86"/>
      <c r="AG637" s="98"/>
      <c r="AH637" s="86"/>
      <c r="AI637" s="86"/>
      <c r="AJ637" s="86"/>
    </row>
    <row r="638" ht="10.5" customHeight="1">
      <c r="A638" s="86"/>
      <c r="B638" s="86"/>
      <c r="C638" s="86"/>
      <c r="D638" s="87"/>
      <c r="E638" s="87"/>
      <c r="F638" s="88"/>
      <c r="G638" s="88"/>
      <c r="H638" s="89"/>
      <c r="I638" s="90"/>
      <c r="J638" s="130"/>
      <c r="K638" s="121"/>
      <c r="L638" s="121"/>
      <c r="M638" s="90"/>
      <c r="N638" s="92"/>
      <c r="O638" s="92"/>
      <c r="P638" s="130"/>
      <c r="Q638" s="121"/>
      <c r="R638" s="121"/>
      <c r="S638" s="90"/>
      <c r="T638" s="92"/>
      <c r="U638" s="92"/>
      <c r="V638" s="123"/>
      <c r="W638" s="123"/>
      <c r="X638" s="96"/>
      <c r="Y638" s="97"/>
      <c r="Z638" s="86"/>
      <c r="AA638" s="34"/>
      <c r="AB638" s="86"/>
      <c r="AC638" s="138"/>
      <c r="AD638" s="90"/>
      <c r="AE638" s="86"/>
      <c r="AF638" s="86"/>
      <c r="AG638" s="98"/>
      <c r="AH638" s="86"/>
      <c r="AI638" s="86"/>
      <c r="AJ638" s="86"/>
    </row>
    <row r="639" ht="10.5" customHeight="1">
      <c r="A639" s="86"/>
      <c r="B639" s="86"/>
      <c r="C639" s="86"/>
      <c r="D639" s="87"/>
      <c r="E639" s="87"/>
      <c r="F639" s="88"/>
      <c r="G639" s="88"/>
      <c r="H639" s="89"/>
      <c r="I639" s="90"/>
      <c r="J639" s="130"/>
      <c r="K639" s="121"/>
      <c r="L639" s="121"/>
      <c r="M639" s="90"/>
      <c r="N639" s="92"/>
      <c r="O639" s="92"/>
      <c r="P639" s="130"/>
      <c r="Q639" s="121"/>
      <c r="R639" s="121"/>
      <c r="S639" s="90"/>
      <c r="T639" s="92"/>
      <c r="U639" s="92"/>
      <c r="V639" s="123"/>
      <c r="W639" s="123"/>
      <c r="X639" s="96"/>
      <c r="Y639" s="97"/>
      <c r="Z639" s="86"/>
      <c r="AA639" s="34"/>
      <c r="AB639" s="86"/>
      <c r="AC639" s="138"/>
      <c r="AD639" s="90"/>
      <c r="AE639" s="86"/>
      <c r="AF639" s="86"/>
      <c r="AG639" s="98"/>
      <c r="AH639" s="86"/>
      <c r="AI639" s="86"/>
      <c r="AJ639" s="86"/>
    </row>
    <row r="640" ht="10.5" customHeight="1">
      <c r="A640" s="86"/>
      <c r="B640" s="86"/>
      <c r="C640" s="86"/>
      <c r="D640" s="87"/>
      <c r="E640" s="87"/>
      <c r="F640" s="88"/>
      <c r="G640" s="88"/>
      <c r="H640" s="89"/>
      <c r="I640" s="90"/>
      <c r="J640" s="130"/>
      <c r="K640" s="121"/>
      <c r="L640" s="121"/>
      <c r="M640" s="90"/>
      <c r="N640" s="92"/>
      <c r="O640" s="92"/>
      <c r="P640" s="130"/>
      <c r="Q640" s="121"/>
      <c r="R640" s="121"/>
      <c r="S640" s="90"/>
      <c r="T640" s="92"/>
      <c r="U640" s="92"/>
      <c r="V640" s="123"/>
      <c r="W640" s="123"/>
      <c r="X640" s="96"/>
      <c r="Y640" s="97"/>
      <c r="Z640" s="86"/>
      <c r="AA640" s="34"/>
      <c r="AB640" s="86"/>
      <c r="AC640" s="138"/>
      <c r="AD640" s="90"/>
      <c r="AE640" s="86"/>
      <c r="AF640" s="86"/>
      <c r="AG640" s="98"/>
      <c r="AH640" s="86"/>
      <c r="AI640" s="86"/>
      <c r="AJ640" s="86"/>
    </row>
    <row r="641" ht="10.5" customHeight="1">
      <c r="A641" s="86"/>
      <c r="B641" s="86"/>
      <c r="C641" s="86"/>
      <c r="D641" s="87"/>
      <c r="E641" s="87"/>
      <c r="F641" s="88"/>
      <c r="G641" s="88"/>
      <c r="H641" s="89"/>
      <c r="I641" s="90"/>
      <c r="J641" s="130"/>
      <c r="K641" s="121"/>
      <c r="L641" s="121"/>
      <c r="M641" s="90"/>
      <c r="N641" s="92"/>
      <c r="O641" s="92"/>
      <c r="P641" s="130"/>
      <c r="Q641" s="121"/>
      <c r="R641" s="121"/>
      <c r="S641" s="90"/>
      <c r="T641" s="92"/>
      <c r="U641" s="92"/>
      <c r="V641" s="123"/>
      <c r="W641" s="123"/>
      <c r="X641" s="96"/>
      <c r="Y641" s="97"/>
      <c r="Z641" s="86"/>
      <c r="AA641" s="34"/>
      <c r="AB641" s="86"/>
      <c r="AC641" s="138"/>
      <c r="AD641" s="90"/>
      <c r="AE641" s="86"/>
      <c r="AF641" s="86"/>
      <c r="AG641" s="98"/>
      <c r="AH641" s="86"/>
      <c r="AI641" s="86"/>
      <c r="AJ641" s="86"/>
    </row>
    <row r="642" ht="10.5" customHeight="1">
      <c r="A642" s="86"/>
      <c r="B642" s="86"/>
      <c r="C642" s="86"/>
      <c r="D642" s="87"/>
      <c r="E642" s="87"/>
      <c r="F642" s="88"/>
      <c r="G642" s="88"/>
      <c r="H642" s="89"/>
      <c r="I642" s="90"/>
      <c r="J642" s="130"/>
      <c r="K642" s="121"/>
      <c r="L642" s="121"/>
      <c r="M642" s="90"/>
      <c r="N642" s="92"/>
      <c r="O642" s="92"/>
      <c r="P642" s="130"/>
      <c r="Q642" s="121"/>
      <c r="R642" s="121"/>
      <c r="S642" s="90"/>
      <c r="T642" s="92"/>
      <c r="U642" s="92"/>
      <c r="V642" s="123"/>
      <c r="W642" s="123"/>
      <c r="X642" s="96"/>
      <c r="Y642" s="97"/>
      <c r="Z642" s="86"/>
      <c r="AA642" s="34"/>
      <c r="AB642" s="86"/>
      <c r="AC642" s="138"/>
      <c r="AD642" s="90"/>
      <c r="AE642" s="86"/>
      <c r="AF642" s="86"/>
      <c r="AG642" s="98"/>
      <c r="AH642" s="86"/>
      <c r="AI642" s="86"/>
      <c r="AJ642" s="86"/>
    </row>
    <row r="643" ht="10.5" customHeight="1">
      <c r="A643" s="86"/>
      <c r="B643" s="86"/>
      <c r="C643" s="86"/>
      <c r="D643" s="87"/>
      <c r="E643" s="87"/>
      <c r="F643" s="88"/>
      <c r="G643" s="88"/>
      <c r="H643" s="89"/>
      <c r="I643" s="90"/>
      <c r="J643" s="130"/>
      <c r="K643" s="121"/>
      <c r="L643" s="121"/>
      <c r="M643" s="90"/>
      <c r="N643" s="92"/>
      <c r="O643" s="92"/>
      <c r="P643" s="130"/>
      <c r="Q643" s="121"/>
      <c r="R643" s="121"/>
      <c r="S643" s="90"/>
      <c r="T643" s="92"/>
      <c r="U643" s="92"/>
      <c r="V643" s="123"/>
      <c r="W643" s="123"/>
      <c r="X643" s="96"/>
      <c r="Y643" s="97"/>
      <c r="Z643" s="86"/>
      <c r="AA643" s="34"/>
      <c r="AB643" s="86"/>
      <c r="AC643" s="138"/>
      <c r="AD643" s="90"/>
      <c r="AE643" s="86"/>
      <c r="AF643" s="86"/>
      <c r="AG643" s="98"/>
      <c r="AH643" s="86"/>
      <c r="AI643" s="86"/>
      <c r="AJ643" s="86"/>
    </row>
    <row r="644" ht="10.5" customHeight="1">
      <c r="A644" s="86"/>
      <c r="B644" s="86"/>
      <c r="C644" s="86"/>
      <c r="D644" s="87"/>
      <c r="E644" s="87"/>
      <c r="F644" s="88"/>
      <c r="G644" s="88"/>
      <c r="H644" s="89"/>
      <c r="I644" s="90"/>
      <c r="J644" s="130"/>
      <c r="K644" s="121"/>
      <c r="L644" s="121"/>
      <c r="M644" s="90"/>
      <c r="N644" s="92"/>
      <c r="O644" s="92"/>
      <c r="P644" s="130"/>
      <c r="Q644" s="121"/>
      <c r="R644" s="121"/>
      <c r="S644" s="90"/>
      <c r="T644" s="92"/>
      <c r="U644" s="92"/>
      <c r="V644" s="123"/>
      <c r="W644" s="123"/>
      <c r="X644" s="96"/>
      <c r="Y644" s="97"/>
      <c r="Z644" s="86"/>
      <c r="AA644" s="34"/>
      <c r="AB644" s="86"/>
      <c r="AC644" s="138"/>
      <c r="AD644" s="90"/>
      <c r="AE644" s="86"/>
      <c r="AF644" s="86"/>
      <c r="AG644" s="98"/>
      <c r="AH644" s="86"/>
      <c r="AI644" s="86"/>
      <c r="AJ644" s="86"/>
    </row>
    <row r="645" ht="10.5" customHeight="1">
      <c r="A645" s="86"/>
      <c r="B645" s="86"/>
      <c r="C645" s="86"/>
      <c r="D645" s="87"/>
      <c r="E645" s="87"/>
      <c r="F645" s="88"/>
      <c r="G645" s="88"/>
      <c r="H645" s="89"/>
      <c r="I645" s="90"/>
      <c r="J645" s="130"/>
      <c r="K645" s="121"/>
      <c r="L645" s="121"/>
      <c r="M645" s="90"/>
      <c r="N645" s="92"/>
      <c r="O645" s="92"/>
      <c r="P645" s="130"/>
      <c r="Q645" s="121"/>
      <c r="R645" s="121"/>
      <c r="S645" s="90"/>
      <c r="T645" s="92"/>
      <c r="U645" s="92"/>
      <c r="V645" s="123"/>
      <c r="W645" s="123"/>
      <c r="X645" s="96"/>
      <c r="Y645" s="97"/>
      <c r="Z645" s="86"/>
      <c r="AA645" s="34"/>
      <c r="AB645" s="86"/>
      <c r="AC645" s="138"/>
      <c r="AD645" s="90"/>
      <c r="AE645" s="86"/>
      <c r="AF645" s="86"/>
      <c r="AG645" s="98"/>
      <c r="AH645" s="86"/>
      <c r="AI645" s="86"/>
      <c r="AJ645" s="86"/>
    </row>
    <row r="646" ht="10.5" customHeight="1">
      <c r="A646" s="86"/>
      <c r="B646" s="86"/>
      <c r="C646" s="86"/>
      <c r="D646" s="87"/>
      <c r="E646" s="87"/>
      <c r="F646" s="88"/>
      <c r="G646" s="88"/>
      <c r="H646" s="89"/>
      <c r="I646" s="90"/>
      <c r="J646" s="130"/>
      <c r="K646" s="121"/>
      <c r="L646" s="121"/>
      <c r="M646" s="90"/>
      <c r="N646" s="92"/>
      <c r="O646" s="92"/>
      <c r="P646" s="130"/>
      <c r="Q646" s="121"/>
      <c r="R646" s="121"/>
      <c r="S646" s="90"/>
      <c r="T646" s="92"/>
      <c r="U646" s="92"/>
      <c r="V646" s="123"/>
      <c r="W646" s="123"/>
      <c r="X646" s="96"/>
      <c r="Y646" s="97"/>
      <c r="Z646" s="86"/>
      <c r="AA646" s="34"/>
      <c r="AB646" s="86"/>
      <c r="AC646" s="138"/>
      <c r="AD646" s="90"/>
      <c r="AE646" s="86"/>
      <c r="AF646" s="86"/>
      <c r="AG646" s="98"/>
      <c r="AH646" s="86"/>
      <c r="AI646" s="86"/>
      <c r="AJ646" s="86"/>
    </row>
    <row r="647" ht="10.5" customHeight="1">
      <c r="A647" s="86"/>
      <c r="B647" s="86"/>
      <c r="C647" s="86"/>
      <c r="D647" s="87"/>
      <c r="E647" s="87"/>
      <c r="F647" s="88"/>
      <c r="G647" s="88"/>
      <c r="H647" s="89"/>
      <c r="I647" s="90"/>
      <c r="J647" s="130"/>
      <c r="K647" s="121"/>
      <c r="L647" s="121"/>
      <c r="M647" s="90"/>
      <c r="N647" s="92"/>
      <c r="O647" s="92"/>
      <c r="P647" s="130"/>
      <c r="Q647" s="121"/>
      <c r="R647" s="121"/>
      <c r="S647" s="90"/>
      <c r="T647" s="92"/>
      <c r="U647" s="92"/>
      <c r="V647" s="123"/>
      <c r="W647" s="123"/>
      <c r="X647" s="96"/>
      <c r="Y647" s="97"/>
      <c r="Z647" s="86"/>
      <c r="AA647" s="34"/>
      <c r="AB647" s="86"/>
      <c r="AC647" s="138"/>
      <c r="AD647" s="90"/>
      <c r="AE647" s="86"/>
      <c r="AF647" s="86"/>
      <c r="AG647" s="98"/>
      <c r="AH647" s="86"/>
      <c r="AI647" s="86"/>
      <c r="AJ647" s="86"/>
    </row>
    <row r="648" ht="10.5" customHeight="1">
      <c r="A648" s="86"/>
      <c r="B648" s="86"/>
      <c r="C648" s="86"/>
      <c r="D648" s="87"/>
      <c r="E648" s="87"/>
      <c r="F648" s="88"/>
      <c r="G648" s="88"/>
      <c r="H648" s="89"/>
      <c r="I648" s="90"/>
      <c r="J648" s="130"/>
      <c r="K648" s="121"/>
      <c r="L648" s="121"/>
      <c r="M648" s="90"/>
      <c r="N648" s="92"/>
      <c r="O648" s="92"/>
      <c r="P648" s="130"/>
      <c r="Q648" s="121"/>
      <c r="R648" s="121"/>
      <c r="S648" s="90"/>
      <c r="T648" s="92"/>
      <c r="U648" s="92"/>
      <c r="V648" s="123"/>
      <c r="W648" s="123"/>
      <c r="X648" s="96"/>
      <c r="Y648" s="97"/>
      <c r="Z648" s="86"/>
      <c r="AA648" s="34"/>
      <c r="AB648" s="86"/>
      <c r="AC648" s="138"/>
      <c r="AD648" s="90"/>
      <c r="AE648" s="86"/>
      <c r="AF648" s="86"/>
      <c r="AG648" s="98"/>
      <c r="AH648" s="86"/>
      <c r="AI648" s="86"/>
      <c r="AJ648" s="86"/>
    </row>
    <row r="649" ht="10.5" customHeight="1">
      <c r="A649" s="86"/>
      <c r="B649" s="86"/>
      <c r="C649" s="86"/>
      <c r="D649" s="87"/>
      <c r="E649" s="87"/>
      <c r="F649" s="88"/>
      <c r="G649" s="88"/>
      <c r="H649" s="89"/>
      <c r="I649" s="90"/>
      <c r="J649" s="130"/>
      <c r="K649" s="121"/>
      <c r="L649" s="121"/>
      <c r="M649" s="90"/>
      <c r="N649" s="92"/>
      <c r="O649" s="92"/>
      <c r="P649" s="130"/>
      <c r="Q649" s="121"/>
      <c r="R649" s="121"/>
      <c r="S649" s="90"/>
      <c r="T649" s="92"/>
      <c r="U649" s="92"/>
      <c r="V649" s="123"/>
      <c r="W649" s="123"/>
      <c r="X649" s="96"/>
      <c r="Y649" s="97"/>
      <c r="Z649" s="86"/>
      <c r="AA649" s="34"/>
      <c r="AB649" s="86"/>
      <c r="AC649" s="138"/>
      <c r="AD649" s="90"/>
      <c r="AE649" s="86"/>
      <c r="AF649" s="86"/>
      <c r="AG649" s="98"/>
      <c r="AH649" s="86"/>
      <c r="AI649" s="86"/>
      <c r="AJ649" s="86"/>
    </row>
    <row r="650" ht="10.5" customHeight="1">
      <c r="A650" s="86"/>
      <c r="B650" s="86"/>
      <c r="C650" s="86"/>
      <c r="D650" s="87"/>
      <c r="E650" s="87"/>
      <c r="F650" s="88"/>
      <c r="G650" s="88"/>
      <c r="H650" s="89"/>
      <c r="I650" s="90"/>
      <c r="J650" s="130"/>
      <c r="K650" s="121"/>
      <c r="L650" s="121"/>
      <c r="M650" s="90"/>
      <c r="N650" s="92"/>
      <c r="O650" s="92"/>
      <c r="P650" s="130"/>
      <c r="Q650" s="121"/>
      <c r="R650" s="121"/>
      <c r="S650" s="90"/>
      <c r="T650" s="92"/>
      <c r="U650" s="92"/>
      <c r="V650" s="123"/>
      <c r="W650" s="123"/>
      <c r="X650" s="96"/>
      <c r="Y650" s="97"/>
      <c r="Z650" s="86"/>
      <c r="AA650" s="34"/>
      <c r="AB650" s="86"/>
      <c r="AC650" s="138"/>
      <c r="AD650" s="90"/>
      <c r="AE650" s="86"/>
      <c r="AF650" s="86"/>
      <c r="AG650" s="98"/>
      <c r="AH650" s="86"/>
      <c r="AI650" s="86"/>
      <c r="AJ650" s="86"/>
    </row>
    <row r="651" ht="10.5" customHeight="1">
      <c r="A651" s="86"/>
      <c r="B651" s="86"/>
      <c r="C651" s="86"/>
      <c r="D651" s="87"/>
      <c r="E651" s="87"/>
      <c r="F651" s="88"/>
      <c r="G651" s="88"/>
      <c r="H651" s="89"/>
      <c r="I651" s="90"/>
      <c r="J651" s="130"/>
      <c r="K651" s="121"/>
      <c r="L651" s="121"/>
      <c r="M651" s="90"/>
      <c r="N651" s="92"/>
      <c r="O651" s="92"/>
      <c r="P651" s="130"/>
      <c r="Q651" s="121"/>
      <c r="R651" s="121"/>
      <c r="S651" s="90"/>
      <c r="T651" s="92"/>
      <c r="U651" s="92"/>
      <c r="V651" s="123"/>
      <c r="W651" s="123"/>
      <c r="X651" s="96"/>
      <c r="Y651" s="97"/>
      <c r="Z651" s="86"/>
      <c r="AA651" s="34"/>
      <c r="AB651" s="86"/>
      <c r="AC651" s="138"/>
      <c r="AD651" s="90"/>
      <c r="AE651" s="86"/>
      <c r="AF651" s="86"/>
      <c r="AG651" s="98"/>
      <c r="AH651" s="86"/>
      <c r="AI651" s="86"/>
      <c r="AJ651" s="86"/>
    </row>
    <row r="652" ht="10.5" customHeight="1">
      <c r="A652" s="86"/>
      <c r="B652" s="86"/>
      <c r="C652" s="86"/>
      <c r="D652" s="87"/>
      <c r="E652" s="87"/>
      <c r="F652" s="88"/>
      <c r="G652" s="88"/>
      <c r="H652" s="89"/>
      <c r="I652" s="90"/>
      <c r="J652" s="130"/>
      <c r="K652" s="121"/>
      <c r="L652" s="121"/>
      <c r="M652" s="90"/>
      <c r="N652" s="92"/>
      <c r="O652" s="92"/>
      <c r="P652" s="130"/>
      <c r="Q652" s="121"/>
      <c r="R652" s="121"/>
      <c r="S652" s="90"/>
      <c r="T652" s="92"/>
      <c r="U652" s="92"/>
      <c r="V652" s="123"/>
      <c r="W652" s="123"/>
      <c r="X652" s="96"/>
      <c r="Y652" s="97"/>
      <c r="Z652" s="86"/>
      <c r="AA652" s="34"/>
      <c r="AB652" s="86"/>
      <c r="AC652" s="138"/>
      <c r="AD652" s="90"/>
      <c r="AE652" s="86"/>
      <c r="AF652" s="86"/>
      <c r="AG652" s="98"/>
      <c r="AH652" s="86"/>
      <c r="AI652" s="86"/>
      <c r="AJ652" s="86"/>
    </row>
    <row r="653" ht="10.5" customHeight="1">
      <c r="A653" s="86"/>
      <c r="B653" s="86"/>
      <c r="C653" s="86"/>
      <c r="D653" s="87"/>
      <c r="E653" s="87"/>
      <c r="F653" s="88"/>
      <c r="G653" s="88"/>
      <c r="H653" s="89"/>
      <c r="I653" s="90"/>
      <c r="J653" s="130"/>
      <c r="K653" s="121"/>
      <c r="L653" s="121"/>
      <c r="M653" s="90"/>
      <c r="N653" s="92"/>
      <c r="O653" s="92"/>
      <c r="P653" s="130"/>
      <c r="Q653" s="121"/>
      <c r="R653" s="121"/>
      <c r="S653" s="90"/>
      <c r="T653" s="92"/>
      <c r="U653" s="92"/>
      <c r="V653" s="123"/>
      <c r="W653" s="123"/>
      <c r="X653" s="96"/>
      <c r="Y653" s="97"/>
      <c r="Z653" s="86"/>
      <c r="AA653" s="34"/>
      <c r="AB653" s="86"/>
      <c r="AC653" s="138"/>
      <c r="AD653" s="90"/>
      <c r="AE653" s="86"/>
      <c r="AF653" s="86"/>
      <c r="AG653" s="98"/>
      <c r="AH653" s="86"/>
      <c r="AI653" s="86"/>
      <c r="AJ653" s="86"/>
    </row>
    <row r="654" ht="10.5" customHeight="1">
      <c r="A654" s="86"/>
      <c r="B654" s="86"/>
      <c r="C654" s="86"/>
      <c r="D654" s="87"/>
      <c r="E654" s="87"/>
      <c r="F654" s="88"/>
      <c r="G654" s="88"/>
      <c r="H654" s="89"/>
      <c r="I654" s="90"/>
      <c r="J654" s="130"/>
      <c r="K654" s="121"/>
      <c r="L654" s="121"/>
      <c r="M654" s="90"/>
      <c r="N654" s="92"/>
      <c r="O654" s="92"/>
      <c r="P654" s="130"/>
      <c r="Q654" s="121"/>
      <c r="R654" s="121"/>
      <c r="S654" s="90"/>
      <c r="T654" s="92"/>
      <c r="U654" s="92"/>
      <c r="V654" s="123"/>
      <c r="W654" s="123"/>
      <c r="X654" s="96"/>
      <c r="Y654" s="97"/>
      <c r="Z654" s="86"/>
      <c r="AA654" s="34"/>
      <c r="AB654" s="86"/>
      <c r="AC654" s="138"/>
      <c r="AD654" s="90"/>
      <c r="AE654" s="86"/>
      <c r="AF654" s="86"/>
      <c r="AG654" s="98"/>
      <c r="AH654" s="86"/>
      <c r="AI654" s="86"/>
      <c r="AJ654" s="86"/>
    </row>
    <row r="655" ht="10.5" customHeight="1">
      <c r="A655" s="86"/>
      <c r="B655" s="86"/>
      <c r="C655" s="86"/>
      <c r="D655" s="87"/>
      <c r="E655" s="87"/>
      <c r="F655" s="88"/>
      <c r="G655" s="88"/>
      <c r="H655" s="89"/>
      <c r="I655" s="90"/>
      <c r="J655" s="130"/>
      <c r="K655" s="121"/>
      <c r="L655" s="121"/>
      <c r="M655" s="90"/>
      <c r="N655" s="92"/>
      <c r="O655" s="92"/>
      <c r="P655" s="130"/>
      <c r="Q655" s="121"/>
      <c r="R655" s="121"/>
      <c r="S655" s="90"/>
      <c r="T655" s="92"/>
      <c r="U655" s="92"/>
      <c r="V655" s="123"/>
      <c r="W655" s="123"/>
      <c r="X655" s="96"/>
      <c r="Y655" s="97"/>
      <c r="Z655" s="86"/>
      <c r="AA655" s="34"/>
      <c r="AB655" s="86"/>
      <c r="AC655" s="138"/>
      <c r="AD655" s="90"/>
      <c r="AE655" s="86"/>
      <c r="AF655" s="86"/>
      <c r="AG655" s="98"/>
      <c r="AH655" s="86"/>
      <c r="AI655" s="86"/>
      <c r="AJ655" s="86"/>
    </row>
    <row r="656" ht="10.5" customHeight="1">
      <c r="A656" s="86"/>
      <c r="B656" s="86"/>
      <c r="C656" s="86"/>
      <c r="D656" s="87"/>
      <c r="E656" s="87"/>
      <c r="F656" s="88"/>
      <c r="G656" s="88"/>
      <c r="H656" s="89"/>
      <c r="I656" s="90"/>
      <c r="J656" s="130"/>
      <c r="K656" s="121"/>
      <c r="L656" s="121"/>
      <c r="M656" s="90"/>
      <c r="N656" s="92"/>
      <c r="O656" s="92"/>
      <c r="P656" s="130"/>
      <c r="Q656" s="121"/>
      <c r="R656" s="121"/>
      <c r="S656" s="90"/>
      <c r="T656" s="92"/>
      <c r="U656" s="92"/>
      <c r="V656" s="123"/>
      <c r="W656" s="123"/>
      <c r="X656" s="96"/>
      <c r="Y656" s="97"/>
      <c r="Z656" s="86"/>
      <c r="AA656" s="34"/>
      <c r="AB656" s="86"/>
      <c r="AC656" s="138"/>
      <c r="AD656" s="90"/>
      <c r="AE656" s="86"/>
      <c r="AF656" s="86"/>
      <c r="AG656" s="98"/>
      <c r="AH656" s="86"/>
      <c r="AI656" s="86"/>
      <c r="AJ656" s="86"/>
    </row>
    <row r="657" ht="10.5" customHeight="1">
      <c r="A657" s="86"/>
      <c r="B657" s="86"/>
      <c r="C657" s="86"/>
      <c r="D657" s="87"/>
      <c r="E657" s="87"/>
      <c r="F657" s="88"/>
      <c r="G657" s="88"/>
      <c r="H657" s="89"/>
      <c r="I657" s="90"/>
      <c r="J657" s="130"/>
      <c r="K657" s="121"/>
      <c r="L657" s="121"/>
      <c r="M657" s="90"/>
      <c r="N657" s="92"/>
      <c r="O657" s="92"/>
      <c r="P657" s="130"/>
      <c r="Q657" s="121"/>
      <c r="R657" s="121"/>
      <c r="S657" s="90"/>
      <c r="T657" s="92"/>
      <c r="U657" s="92"/>
      <c r="V657" s="123"/>
      <c r="W657" s="123"/>
      <c r="X657" s="96"/>
      <c r="Y657" s="97"/>
      <c r="Z657" s="86"/>
      <c r="AA657" s="34"/>
      <c r="AB657" s="86"/>
      <c r="AC657" s="138"/>
      <c r="AD657" s="90"/>
      <c r="AE657" s="86"/>
      <c r="AF657" s="86"/>
      <c r="AG657" s="98"/>
      <c r="AH657" s="86"/>
      <c r="AI657" s="86"/>
      <c r="AJ657" s="86"/>
    </row>
    <row r="658" ht="10.5" customHeight="1">
      <c r="A658" s="86"/>
      <c r="B658" s="86"/>
      <c r="C658" s="86"/>
      <c r="D658" s="87"/>
      <c r="E658" s="87"/>
      <c r="F658" s="88"/>
      <c r="G658" s="88"/>
      <c r="H658" s="89"/>
      <c r="I658" s="90"/>
      <c r="J658" s="130"/>
      <c r="K658" s="121"/>
      <c r="L658" s="121"/>
      <c r="M658" s="90"/>
      <c r="N658" s="92"/>
      <c r="O658" s="92"/>
      <c r="P658" s="130"/>
      <c r="Q658" s="121"/>
      <c r="R658" s="121"/>
      <c r="S658" s="90"/>
      <c r="T658" s="92"/>
      <c r="U658" s="92"/>
      <c r="V658" s="123"/>
      <c r="W658" s="123"/>
      <c r="X658" s="96"/>
      <c r="Y658" s="97"/>
      <c r="Z658" s="86"/>
      <c r="AA658" s="34"/>
      <c r="AB658" s="86"/>
      <c r="AC658" s="138"/>
      <c r="AD658" s="90"/>
      <c r="AE658" s="86"/>
      <c r="AF658" s="86"/>
      <c r="AG658" s="98"/>
      <c r="AH658" s="86"/>
      <c r="AI658" s="86"/>
      <c r="AJ658" s="86"/>
    </row>
    <row r="659" ht="10.5" customHeight="1">
      <c r="A659" s="86"/>
      <c r="B659" s="86"/>
      <c r="C659" s="86"/>
      <c r="D659" s="87"/>
      <c r="E659" s="87"/>
      <c r="F659" s="88"/>
      <c r="G659" s="88"/>
      <c r="H659" s="89"/>
      <c r="I659" s="90"/>
      <c r="J659" s="130"/>
      <c r="K659" s="121"/>
      <c r="L659" s="121"/>
      <c r="M659" s="90"/>
      <c r="N659" s="92"/>
      <c r="O659" s="92"/>
      <c r="P659" s="130"/>
      <c r="Q659" s="121"/>
      <c r="R659" s="121"/>
      <c r="S659" s="90"/>
      <c r="T659" s="92"/>
      <c r="U659" s="92"/>
      <c r="V659" s="123"/>
      <c r="W659" s="123"/>
      <c r="X659" s="96"/>
      <c r="Y659" s="97"/>
      <c r="Z659" s="86"/>
      <c r="AA659" s="34"/>
      <c r="AB659" s="86"/>
      <c r="AC659" s="138"/>
      <c r="AD659" s="90"/>
      <c r="AE659" s="86"/>
      <c r="AF659" s="86"/>
      <c r="AG659" s="98"/>
      <c r="AH659" s="86"/>
      <c r="AI659" s="86"/>
      <c r="AJ659" s="86"/>
    </row>
    <row r="660" ht="10.5" customHeight="1">
      <c r="A660" s="86"/>
      <c r="B660" s="86"/>
      <c r="C660" s="86"/>
      <c r="D660" s="87"/>
      <c r="E660" s="87"/>
      <c r="F660" s="88"/>
      <c r="G660" s="88"/>
      <c r="H660" s="89"/>
      <c r="I660" s="90"/>
      <c r="J660" s="130"/>
      <c r="K660" s="121"/>
      <c r="L660" s="121"/>
      <c r="M660" s="90"/>
      <c r="N660" s="92"/>
      <c r="O660" s="92"/>
      <c r="P660" s="130"/>
      <c r="Q660" s="121"/>
      <c r="R660" s="121"/>
      <c r="S660" s="90"/>
      <c r="T660" s="92"/>
      <c r="U660" s="92"/>
      <c r="V660" s="123"/>
      <c r="W660" s="123"/>
      <c r="X660" s="96"/>
      <c r="Y660" s="97"/>
      <c r="Z660" s="86"/>
      <c r="AA660" s="34"/>
      <c r="AB660" s="86"/>
      <c r="AC660" s="138"/>
      <c r="AD660" s="90"/>
      <c r="AE660" s="86"/>
      <c r="AF660" s="86"/>
      <c r="AG660" s="98"/>
      <c r="AH660" s="86"/>
      <c r="AI660" s="86"/>
      <c r="AJ660" s="86"/>
    </row>
    <row r="661" ht="10.5" customHeight="1">
      <c r="A661" s="86"/>
      <c r="B661" s="86"/>
      <c r="C661" s="86"/>
      <c r="D661" s="87"/>
      <c r="E661" s="87"/>
      <c r="F661" s="88"/>
      <c r="G661" s="88"/>
      <c r="H661" s="89"/>
      <c r="I661" s="90"/>
      <c r="J661" s="130"/>
      <c r="K661" s="121"/>
      <c r="L661" s="121"/>
      <c r="M661" s="90"/>
      <c r="N661" s="92"/>
      <c r="O661" s="92"/>
      <c r="P661" s="130"/>
      <c r="Q661" s="121"/>
      <c r="R661" s="121"/>
      <c r="S661" s="90"/>
      <c r="T661" s="92"/>
      <c r="U661" s="92"/>
      <c r="V661" s="123"/>
      <c r="W661" s="123"/>
      <c r="X661" s="96"/>
      <c r="Y661" s="97"/>
      <c r="Z661" s="86"/>
      <c r="AA661" s="34"/>
      <c r="AB661" s="86"/>
      <c r="AC661" s="138"/>
      <c r="AD661" s="90"/>
      <c r="AE661" s="86"/>
      <c r="AF661" s="86"/>
      <c r="AG661" s="98"/>
      <c r="AH661" s="86"/>
      <c r="AI661" s="86"/>
      <c r="AJ661" s="86"/>
    </row>
    <row r="662" ht="10.5" customHeight="1">
      <c r="A662" s="86"/>
      <c r="B662" s="86"/>
      <c r="C662" s="86"/>
      <c r="D662" s="87"/>
      <c r="E662" s="87"/>
      <c r="F662" s="88"/>
      <c r="G662" s="88"/>
      <c r="H662" s="89"/>
      <c r="I662" s="90"/>
      <c r="J662" s="130"/>
      <c r="K662" s="121"/>
      <c r="L662" s="121"/>
      <c r="M662" s="90"/>
      <c r="N662" s="92"/>
      <c r="O662" s="92"/>
      <c r="P662" s="130"/>
      <c r="Q662" s="121"/>
      <c r="R662" s="121"/>
      <c r="S662" s="90"/>
      <c r="T662" s="92"/>
      <c r="U662" s="92"/>
      <c r="V662" s="123"/>
      <c r="W662" s="123"/>
      <c r="X662" s="96"/>
      <c r="Y662" s="97"/>
      <c r="Z662" s="86"/>
      <c r="AA662" s="34"/>
      <c r="AB662" s="86"/>
      <c r="AC662" s="138"/>
      <c r="AD662" s="90"/>
      <c r="AE662" s="86"/>
      <c r="AF662" s="86"/>
      <c r="AG662" s="98"/>
      <c r="AH662" s="86"/>
      <c r="AI662" s="86"/>
      <c r="AJ662" s="86"/>
    </row>
    <row r="663" ht="10.5" customHeight="1">
      <c r="A663" s="86"/>
      <c r="B663" s="86"/>
      <c r="C663" s="86"/>
      <c r="D663" s="87"/>
      <c r="E663" s="87"/>
      <c r="F663" s="88"/>
      <c r="G663" s="88"/>
      <c r="H663" s="89"/>
      <c r="I663" s="90"/>
      <c r="J663" s="130"/>
      <c r="K663" s="121"/>
      <c r="L663" s="121"/>
      <c r="M663" s="90"/>
      <c r="N663" s="92"/>
      <c r="O663" s="92"/>
      <c r="P663" s="130"/>
      <c r="Q663" s="121"/>
      <c r="R663" s="121"/>
      <c r="S663" s="90"/>
      <c r="T663" s="92"/>
      <c r="U663" s="92"/>
      <c r="V663" s="123"/>
      <c r="W663" s="123"/>
      <c r="X663" s="96"/>
      <c r="Y663" s="97"/>
      <c r="Z663" s="86"/>
      <c r="AA663" s="34"/>
      <c r="AB663" s="86"/>
      <c r="AC663" s="138"/>
      <c r="AD663" s="90"/>
      <c r="AE663" s="86"/>
      <c r="AF663" s="86"/>
      <c r="AG663" s="98"/>
      <c r="AH663" s="86"/>
      <c r="AI663" s="86"/>
      <c r="AJ663" s="86"/>
    </row>
    <row r="664" ht="10.5" customHeight="1">
      <c r="A664" s="86"/>
      <c r="B664" s="86"/>
      <c r="C664" s="86"/>
      <c r="D664" s="87"/>
      <c r="E664" s="87"/>
      <c r="F664" s="88"/>
      <c r="G664" s="88"/>
      <c r="H664" s="89"/>
      <c r="I664" s="90"/>
      <c r="J664" s="130"/>
      <c r="K664" s="121"/>
      <c r="L664" s="121"/>
      <c r="M664" s="90"/>
      <c r="N664" s="92"/>
      <c r="O664" s="92"/>
      <c r="P664" s="130"/>
      <c r="Q664" s="121"/>
      <c r="R664" s="121"/>
      <c r="S664" s="90"/>
      <c r="T664" s="92"/>
      <c r="U664" s="92"/>
      <c r="V664" s="123"/>
      <c r="W664" s="123"/>
      <c r="X664" s="96"/>
      <c r="Y664" s="97"/>
      <c r="Z664" s="86"/>
      <c r="AA664" s="34"/>
      <c r="AB664" s="86"/>
      <c r="AC664" s="138"/>
      <c r="AD664" s="90"/>
      <c r="AE664" s="86"/>
      <c r="AF664" s="86"/>
      <c r="AG664" s="98"/>
      <c r="AH664" s="86"/>
      <c r="AI664" s="86"/>
      <c r="AJ664" s="86"/>
    </row>
    <row r="665" ht="10.5" customHeight="1">
      <c r="A665" s="86"/>
      <c r="B665" s="86"/>
      <c r="C665" s="86"/>
      <c r="D665" s="87"/>
      <c r="E665" s="87"/>
      <c r="F665" s="88"/>
      <c r="G665" s="88"/>
      <c r="H665" s="89"/>
      <c r="I665" s="90"/>
      <c r="J665" s="130"/>
      <c r="K665" s="121"/>
      <c r="L665" s="121"/>
      <c r="M665" s="90"/>
      <c r="N665" s="92"/>
      <c r="O665" s="92"/>
      <c r="P665" s="130"/>
      <c r="Q665" s="121"/>
      <c r="R665" s="121"/>
      <c r="S665" s="90"/>
      <c r="T665" s="92"/>
      <c r="U665" s="92"/>
      <c r="V665" s="123"/>
      <c r="W665" s="123"/>
      <c r="X665" s="96"/>
      <c r="Y665" s="97"/>
      <c r="Z665" s="86"/>
      <c r="AA665" s="34"/>
      <c r="AB665" s="86"/>
      <c r="AC665" s="138"/>
      <c r="AD665" s="90"/>
      <c r="AE665" s="86"/>
      <c r="AF665" s="86"/>
      <c r="AG665" s="98"/>
      <c r="AH665" s="86"/>
      <c r="AI665" s="86"/>
      <c r="AJ665" s="86"/>
    </row>
    <row r="666" ht="10.5" customHeight="1">
      <c r="A666" s="86"/>
      <c r="B666" s="86"/>
      <c r="C666" s="86"/>
      <c r="D666" s="87"/>
      <c r="E666" s="87"/>
      <c r="F666" s="88"/>
      <c r="G666" s="88"/>
      <c r="H666" s="89"/>
      <c r="I666" s="90"/>
      <c r="J666" s="130"/>
      <c r="K666" s="121"/>
      <c r="L666" s="121"/>
      <c r="M666" s="90"/>
      <c r="N666" s="92"/>
      <c r="O666" s="92"/>
      <c r="P666" s="130"/>
      <c r="Q666" s="121"/>
      <c r="R666" s="121"/>
      <c r="S666" s="90"/>
      <c r="T666" s="92"/>
      <c r="U666" s="92"/>
      <c r="V666" s="123"/>
      <c r="W666" s="123"/>
      <c r="X666" s="96"/>
      <c r="Y666" s="97"/>
      <c r="Z666" s="86"/>
      <c r="AA666" s="34"/>
      <c r="AB666" s="86"/>
      <c r="AC666" s="138"/>
      <c r="AD666" s="90"/>
      <c r="AE666" s="86"/>
      <c r="AF666" s="86"/>
      <c r="AG666" s="98"/>
      <c r="AH666" s="86"/>
      <c r="AI666" s="86"/>
      <c r="AJ666" s="86"/>
    </row>
    <row r="667" ht="10.5" customHeight="1">
      <c r="A667" s="86"/>
      <c r="B667" s="86"/>
      <c r="C667" s="86"/>
      <c r="D667" s="87"/>
      <c r="E667" s="87"/>
      <c r="F667" s="88"/>
      <c r="G667" s="88"/>
      <c r="H667" s="89"/>
      <c r="I667" s="90"/>
      <c r="J667" s="130"/>
      <c r="K667" s="121"/>
      <c r="L667" s="121"/>
      <c r="M667" s="90"/>
      <c r="N667" s="92"/>
      <c r="O667" s="92"/>
      <c r="P667" s="130"/>
      <c r="Q667" s="121"/>
      <c r="R667" s="121"/>
      <c r="S667" s="90"/>
      <c r="T667" s="92"/>
      <c r="U667" s="92"/>
      <c r="V667" s="123"/>
      <c r="W667" s="123"/>
      <c r="X667" s="96"/>
      <c r="Y667" s="97"/>
      <c r="Z667" s="86"/>
      <c r="AA667" s="34"/>
      <c r="AB667" s="86"/>
      <c r="AC667" s="138"/>
      <c r="AD667" s="90"/>
      <c r="AE667" s="86"/>
      <c r="AF667" s="86"/>
      <c r="AG667" s="98"/>
      <c r="AH667" s="86"/>
      <c r="AI667" s="86"/>
      <c r="AJ667" s="86"/>
    </row>
    <row r="668" ht="10.5" customHeight="1">
      <c r="A668" s="86"/>
      <c r="B668" s="86"/>
      <c r="C668" s="86"/>
      <c r="D668" s="87"/>
      <c r="E668" s="87"/>
      <c r="F668" s="88"/>
      <c r="G668" s="88"/>
      <c r="H668" s="89"/>
      <c r="I668" s="90"/>
      <c r="J668" s="130"/>
      <c r="K668" s="121"/>
      <c r="L668" s="121"/>
      <c r="M668" s="90"/>
      <c r="N668" s="92"/>
      <c r="O668" s="92"/>
      <c r="P668" s="130"/>
      <c r="Q668" s="121"/>
      <c r="R668" s="121"/>
      <c r="S668" s="90"/>
      <c r="T668" s="92"/>
      <c r="U668" s="92"/>
      <c r="V668" s="123"/>
      <c r="W668" s="123"/>
      <c r="X668" s="96"/>
      <c r="Y668" s="97"/>
      <c r="Z668" s="86"/>
      <c r="AA668" s="34"/>
      <c r="AB668" s="86"/>
      <c r="AC668" s="138"/>
      <c r="AD668" s="90"/>
      <c r="AE668" s="86"/>
      <c r="AF668" s="86"/>
      <c r="AG668" s="98"/>
      <c r="AH668" s="86"/>
      <c r="AI668" s="86"/>
      <c r="AJ668" s="86"/>
    </row>
    <row r="669" ht="10.5" customHeight="1">
      <c r="A669" s="86"/>
      <c r="B669" s="86"/>
      <c r="C669" s="86"/>
      <c r="D669" s="87"/>
      <c r="E669" s="87"/>
      <c r="F669" s="88"/>
      <c r="G669" s="88"/>
      <c r="H669" s="89"/>
      <c r="I669" s="90"/>
      <c r="J669" s="130"/>
      <c r="K669" s="121"/>
      <c r="L669" s="121"/>
      <c r="M669" s="90"/>
      <c r="N669" s="92"/>
      <c r="O669" s="92"/>
      <c r="P669" s="130"/>
      <c r="Q669" s="121"/>
      <c r="R669" s="121"/>
      <c r="S669" s="90"/>
      <c r="T669" s="92"/>
      <c r="U669" s="92"/>
      <c r="V669" s="123"/>
      <c r="W669" s="123"/>
      <c r="X669" s="96"/>
      <c r="Y669" s="97"/>
      <c r="Z669" s="86"/>
      <c r="AA669" s="34"/>
      <c r="AB669" s="86"/>
      <c r="AC669" s="138"/>
      <c r="AD669" s="90"/>
      <c r="AE669" s="86"/>
      <c r="AF669" s="86"/>
      <c r="AG669" s="98"/>
      <c r="AH669" s="86"/>
      <c r="AI669" s="86"/>
      <c r="AJ669" s="86"/>
    </row>
    <row r="670" ht="10.5" customHeight="1">
      <c r="A670" s="86"/>
      <c r="B670" s="86"/>
      <c r="C670" s="86"/>
      <c r="D670" s="87"/>
      <c r="E670" s="87"/>
      <c r="F670" s="88"/>
      <c r="G670" s="88"/>
      <c r="H670" s="89"/>
      <c r="I670" s="90"/>
      <c r="J670" s="130"/>
      <c r="K670" s="121"/>
      <c r="L670" s="121"/>
      <c r="M670" s="90"/>
      <c r="N670" s="92"/>
      <c r="O670" s="92"/>
      <c r="P670" s="130"/>
      <c r="Q670" s="121"/>
      <c r="R670" s="121"/>
      <c r="S670" s="90"/>
      <c r="T670" s="92"/>
      <c r="U670" s="92"/>
      <c r="V670" s="123"/>
      <c r="W670" s="123"/>
      <c r="X670" s="96"/>
      <c r="Y670" s="97"/>
      <c r="Z670" s="86"/>
      <c r="AA670" s="34"/>
      <c r="AB670" s="86"/>
      <c r="AC670" s="138"/>
      <c r="AD670" s="90"/>
      <c r="AE670" s="86"/>
      <c r="AF670" s="86"/>
      <c r="AG670" s="98"/>
      <c r="AH670" s="86"/>
      <c r="AI670" s="86"/>
      <c r="AJ670" s="86"/>
    </row>
    <row r="671" ht="10.5" customHeight="1">
      <c r="A671" s="86"/>
      <c r="B671" s="86"/>
      <c r="C671" s="86"/>
      <c r="D671" s="87"/>
      <c r="E671" s="87"/>
      <c r="F671" s="88"/>
      <c r="G671" s="88"/>
      <c r="H671" s="89"/>
      <c r="I671" s="90"/>
      <c r="J671" s="130"/>
      <c r="K671" s="121"/>
      <c r="L671" s="121"/>
      <c r="M671" s="90"/>
      <c r="N671" s="92"/>
      <c r="O671" s="92"/>
      <c r="P671" s="130"/>
      <c r="Q671" s="121"/>
      <c r="R671" s="121"/>
      <c r="S671" s="90"/>
      <c r="T671" s="92"/>
      <c r="U671" s="92"/>
      <c r="V671" s="123"/>
      <c r="W671" s="123"/>
      <c r="X671" s="96"/>
      <c r="Y671" s="97"/>
      <c r="Z671" s="86"/>
      <c r="AA671" s="34"/>
      <c r="AB671" s="86"/>
      <c r="AC671" s="138"/>
      <c r="AD671" s="90"/>
      <c r="AE671" s="86"/>
      <c r="AF671" s="86"/>
      <c r="AG671" s="98"/>
      <c r="AH671" s="86"/>
      <c r="AI671" s="86"/>
      <c r="AJ671" s="86"/>
    </row>
    <row r="672" ht="10.5" customHeight="1">
      <c r="A672" s="86"/>
      <c r="B672" s="86"/>
      <c r="C672" s="86"/>
      <c r="D672" s="87"/>
      <c r="E672" s="87"/>
      <c r="F672" s="88"/>
      <c r="G672" s="88"/>
      <c r="H672" s="89"/>
      <c r="I672" s="90"/>
      <c r="J672" s="130"/>
      <c r="K672" s="121"/>
      <c r="L672" s="121"/>
      <c r="M672" s="90"/>
      <c r="N672" s="92"/>
      <c r="O672" s="92"/>
      <c r="P672" s="130"/>
      <c r="Q672" s="121"/>
      <c r="R672" s="121"/>
      <c r="S672" s="90"/>
      <c r="T672" s="92"/>
      <c r="U672" s="92"/>
      <c r="V672" s="123"/>
      <c r="W672" s="123"/>
      <c r="X672" s="96"/>
      <c r="Y672" s="97"/>
      <c r="Z672" s="86"/>
      <c r="AA672" s="34"/>
      <c r="AB672" s="86"/>
      <c r="AC672" s="138"/>
      <c r="AD672" s="90"/>
      <c r="AE672" s="86"/>
      <c r="AF672" s="86"/>
      <c r="AG672" s="98"/>
      <c r="AH672" s="86"/>
      <c r="AI672" s="86"/>
      <c r="AJ672" s="86"/>
    </row>
    <row r="673" ht="10.5" customHeight="1">
      <c r="A673" s="86"/>
      <c r="B673" s="86"/>
      <c r="C673" s="86"/>
      <c r="D673" s="87"/>
      <c r="E673" s="87"/>
      <c r="F673" s="88"/>
      <c r="G673" s="88"/>
      <c r="H673" s="89"/>
      <c r="I673" s="90"/>
      <c r="J673" s="130"/>
      <c r="K673" s="121"/>
      <c r="L673" s="121"/>
      <c r="M673" s="90"/>
      <c r="N673" s="92"/>
      <c r="O673" s="92"/>
      <c r="P673" s="130"/>
      <c r="Q673" s="121"/>
      <c r="R673" s="121"/>
      <c r="S673" s="90"/>
      <c r="T673" s="92"/>
      <c r="U673" s="92"/>
      <c r="V673" s="123"/>
      <c r="W673" s="123"/>
      <c r="X673" s="96"/>
      <c r="Y673" s="97"/>
      <c r="Z673" s="86"/>
      <c r="AA673" s="34"/>
      <c r="AB673" s="86"/>
      <c r="AC673" s="138"/>
      <c r="AD673" s="90"/>
      <c r="AE673" s="86"/>
      <c r="AF673" s="86"/>
      <c r="AG673" s="98"/>
      <c r="AH673" s="86"/>
      <c r="AI673" s="86"/>
      <c r="AJ673" s="86"/>
    </row>
    <row r="674" ht="10.5" customHeight="1">
      <c r="A674" s="86"/>
      <c r="B674" s="86"/>
      <c r="C674" s="86"/>
      <c r="D674" s="87"/>
      <c r="E674" s="87"/>
      <c r="F674" s="88"/>
      <c r="G674" s="88"/>
      <c r="H674" s="89"/>
      <c r="I674" s="90"/>
      <c r="J674" s="130"/>
      <c r="K674" s="121"/>
      <c r="L674" s="121"/>
      <c r="M674" s="90"/>
      <c r="N674" s="92"/>
      <c r="O674" s="92"/>
      <c r="P674" s="130"/>
      <c r="Q674" s="121"/>
      <c r="R674" s="121"/>
      <c r="S674" s="90"/>
      <c r="T674" s="92"/>
      <c r="U674" s="92"/>
      <c r="V674" s="123"/>
      <c r="W674" s="123"/>
      <c r="X674" s="96"/>
      <c r="Y674" s="97"/>
      <c r="Z674" s="86"/>
      <c r="AA674" s="34"/>
      <c r="AB674" s="86"/>
      <c r="AC674" s="138"/>
      <c r="AD674" s="90"/>
      <c r="AE674" s="86"/>
      <c r="AF674" s="86"/>
      <c r="AG674" s="98"/>
      <c r="AH674" s="86"/>
      <c r="AI674" s="86"/>
      <c r="AJ674" s="86"/>
    </row>
    <row r="675" ht="10.5" customHeight="1">
      <c r="A675" s="86"/>
      <c r="B675" s="86"/>
      <c r="C675" s="86"/>
      <c r="D675" s="87"/>
      <c r="E675" s="87"/>
      <c r="F675" s="88"/>
      <c r="G675" s="88"/>
      <c r="H675" s="89"/>
      <c r="I675" s="90"/>
      <c r="J675" s="130"/>
      <c r="K675" s="121"/>
      <c r="L675" s="121"/>
      <c r="M675" s="90"/>
      <c r="N675" s="92"/>
      <c r="O675" s="92"/>
      <c r="P675" s="130"/>
      <c r="Q675" s="121"/>
      <c r="R675" s="121"/>
      <c r="S675" s="90"/>
      <c r="T675" s="92"/>
      <c r="U675" s="92"/>
      <c r="V675" s="123"/>
      <c r="W675" s="123"/>
      <c r="X675" s="96"/>
      <c r="Y675" s="97"/>
      <c r="Z675" s="86"/>
      <c r="AA675" s="34"/>
      <c r="AB675" s="86"/>
      <c r="AC675" s="138"/>
      <c r="AD675" s="90"/>
      <c r="AE675" s="86"/>
      <c r="AF675" s="86"/>
      <c r="AG675" s="98"/>
      <c r="AH675" s="86"/>
      <c r="AI675" s="86"/>
      <c r="AJ675" s="86"/>
    </row>
    <row r="676" ht="10.5" customHeight="1">
      <c r="A676" s="86"/>
      <c r="B676" s="86"/>
      <c r="C676" s="86"/>
      <c r="D676" s="87"/>
      <c r="E676" s="87"/>
      <c r="F676" s="88"/>
      <c r="G676" s="88"/>
      <c r="H676" s="89"/>
      <c r="I676" s="90"/>
      <c r="J676" s="130"/>
      <c r="K676" s="121"/>
      <c r="L676" s="121"/>
      <c r="M676" s="90"/>
      <c r="N676" s="92"/>
      <c r="O676" s="92"/>
      <c r="P676" s="130"/>
      <c r="Q676" s="121"/>
      <c r="R676" s="121"/>
      <c r="S676" s="90"/>
      <c r="T676" s="92"/>
      <c r="U676" s="92"/>
      <c r="V676" s="123"/>
      <c r="W676" s="123"/>
      <c r="X676" s="96"/>
      <c r="Y676" s="97"/>
      <c r="Z676" s="86"/>
      <c r="AA676" s="34"/>
      <c r="AB676" s="86"/>
      <c r="AC676" s="138"/>
      <c r="AD676" s="90"/>
      <c r="AE676" s="86"/>
      <c r="AF676" s="86"/>
      <c r="AG676" s="98"/>
      <c r="AH676" s="86"/>
      <c r="AI676" s="86"/>
      <c r="AJ676" s="86"/>
    </row>
    <row r="677" ht="10.5" customHeight="1">
      <c r="A677" s="86"/>
      <c r="B677" s="86"/>
      <c r="C677" s="86"/>
      <c r="D677" s="87"/>
      <c r="E677" s="87"/>
      <c r="F677" s="88"/>
      <c r="G677" s="88"/>
      <c r="H677" s="89"/>
      <c r="I677" s="90"/>
      <c r="J677" s="130"/>
      <c r="K677" s="121"/>
      <c r="L677" s="121"/>
      <c r="M677" s="90"/>
      <c r="N677" s="92"/>
      <c r="O677" s="92"/>
      <c r="P677" s="130"/>
      <c r="Q677" s="121"/>
      <c r="R677" s="121"/>
      <c r="S677" s="90"/>
      <c r="T677" s="92"/>
      <c r="U677" s="92"/>
      <c r="V677" s="123"/>
      <c r="W677" s="123"/>
      <c r="X677" s="96"/>
      <c r="Y677" s="97"/>
      <c r="Z677" s="86"/>
      <c r="AA677" s="34"/>
      <c r="AB677" s="86"/>
      <c r="AC677" s="138"/>
      <c r="AD677" s="90"/>
      <c r="AE677" s="86"/>
      <c r="AF677" s="86"/>
      <c r="AG677" s="98"/>
      <c r="AH677" s="86"/>
      <c r="AI677" s="86"/>
      <c r="AJ677" s="86"/>
    </row>
    <row r="678" ht="10.5" customHeight="1">
      <c r="A678" s="86"/>
      <c r="B678" s="86"/>
      <c r="C678" s="86"/>
      <c r="D678" s="87"/>
      <c r="E678" s="87"/>
      <c r="F678" s="88"/>
      <c r="G678" s="88"/>
      <c r="H678" s="89"/>
      <c r="I678" s="90"/>
      <c r="J678" s="130"/>
      <c r="K678" s="121"/>
      <c r="L678" s="121"/>
      <c r="M678" s="90"/>
      <c r="N678" s="92"/>
      <c r="O678" s="92"/>
      <c r="P678" s="130"/>
      <c r="Q678" s="121"/>
      <c r="R678" s="121"/>
      <c r="S678" s="90"/>
      <c r="T678" s="92"/>
      <c r="U678" s="92"/>
      <c r="V678" s="123"/>
      <c r="W678" s="123"/>
      <c r="X678" s="96"/>
      <c r="Y678" s="97"/>
      <c r="Z678" s="86"/>
      <c r="AA678" s="34"/>
      <c r="AB678" s="86"/>
      <c r="AC678" s="138"/>
      <c r="AD678" s="90"/>
      <c r="AE678" s="86"/>
      <c r="AF678" s="86"/>
      <c r="AG678" s="98"/>
      <c r="AH678" s="86"/>
      <c r="AI678" s="86"/>
      <c r="AJ678" s="86"/>
    </row>
    <row r="679" ht="10.5" customHeight="1">
      <c r="A679" s="86"/>
      <c r="B679" s="86"/>
      <c r="C679" s="86"/>
      <c r="D679" s="87"/>
      <c r="E679" s="87"/>
      <c r="F679" s="88"/>
      <c r="G679" s="88"/>
      <c r="H679" s="89"/>
      <c r="I679" s="90"/>
      <c r="J679" s="130"/>
      <c r="K679" s="121"/>
      <c r="L679" s="121"/>
      <c r="M679" s="90"/>
      <c r="N679" s="92"/>
      <c r="O679" s="92"/>
      <c r="P679" s="130"/>
      <c r="Q679" s="121"/>
      <c r="R679" s="121"/>
      <c r="S679" s="90"/>
      <c r="T679" s="92"/>
      <c r="U679" s="92"/>
      <c r="V679" s="123"/>
      <c r="W679" s="123"/>
      <c r="X679" s="96"/>
      <c r="Y679" s="97"/>
      <c r="Z679" s="86"/>
      <c r="AA679" s="34"/>
      <c r="AB679" s="86"/>
      <c r="AC679" s="138"/>
      <c r="AD679" s="90"/>
      <c r="AE679" s="86"/>
      <c r="AF679" s="86"/>
      <c r="AG679" s="98"/>
      <c r="AH679" s="86"/>
      <c r="AI679" s="86"/>
      <c r="AJ679" s="86"/>
    </row>
    <row r="680" ht="10.5" customHeight="1">
      <c r="A680" s="86"/>
      <c r="B680" s="86"/>
      <c r="C680" s="86"/>
      <c r="D680" s="87"/>
      <c r="E680" s="87"/>
      <c r="F680" s="88"/>
      <c r="G680" s="88"/>
      <c r="H680" s="89"/>
      <c r="I680" s="90"/>
      <c r="J680" s="130"/>
      <c r="K680" s="121"/>
      <c r="L680" s="121"/>
      <c r="M680" s="90"/>
      <c r="N680" s="92"/>
      <c r="O680" s="92"/>
      <c r="P680" s="130"/>
      <c r="Q680" s="121"/>
      <c r="R680" s="121"/>
      <c r="S680" s="90"/>
      <c r="T680" s="92"/>
      <c r="U680" s="92"/>
      <c r="V680" s="123"/>
      <c r="W680" s="123"/>
      <c r="X680" s="96"/>
      <c r="Y680" s="97"/>
      <c r="Z680" s="86"/>
      <c r="AA680" s="34"/>
      <c r="AB680" s="86"/>
      <c r="AC680" s="138"/>
      <c r="AD680" s="90"/>
      <c r="AE680" s="86"/>
      <c r="AF680" s="86"/>
      <c r="AG680" s="98"/>
      <c r="AH680" s="86"/>
      <c r="AI680" s="86"/>
      <c r="AJ680" s="86"/>
    </row>
    <row r="681" ht="10.5" customHeight="1">
      <c r="A681" s="86"/>
      <c r="B681" s="86"/>
      <c r="C681" s="86"/>
      <c r="D681" s="87"/>
      <c r="E681" s="87"/>
      <c r="F681" s="88"/>
      <c r="G681" s="88"/>
      <c r="H681" s="89"/>
      <c r="I681" s="90"/>
      <c r="J681" s="130"/>
      <c r="K681" s="121"/>
      <c r="L681" s="121"/>
      <c r="M681" s="90"/>
      <c r="N681" s="92"/>
      <c r="O681" s="92"/>
      <c r="P681" s="130"/>
      <c r="Q681" s="121"/>
      <c r="R681" s="121"/>
      <c r="S681" s="90"/>
      <c r="T681" s="92"/>
      <c r="U681" s="92"/>
      <c r="V681" s="123"/>
      <c r="W681" s="123"/>
      <c r="X681" s="96"/>
      <c r="Y681" s="97"/>
      <c r="Z681" s="86"/>
      <c r="AA681" s="34"/>
      <c r="AB681" s="86"/>
      <c r="AC681" s="138"/>
      <c r="AD681" s="90"/>
      <c r="AE681" s="86"/>
      <c r="AF681" s="86"/>
      <c r="AG681" s="98"/>
      <c r="AH681" s="86"/>
      <c r="AI681" s="86"/>
      <c r="AJ681" s="86"/>
    </row>
    <row r="682" ht="10.5" customHeight="1">
      <c r="A682" s="86"/>
      <c r="B682" s="86"/>
      <c r="C682" s="86"/>
      <c r="D682" s="87"/>
      <c r="E682" s="87"/>
      <c r="F682" s="88"/>
      <c r="G682" s="88"/>
      <c r="H682" s="89"/>
      <c r="I682" s="90"/>
      <c r="J682" s="130"/>
      <c r="K682" s="121"/>
      <c r="L682" s="121"/>
      <c r="M682" s="90"/>
      <c r="N682" s="92"/>
      <c r="O682" s="92"/>
      <c r="P682" s="130"/>
      <c r="Q682" s="121"/>
      <c r="R682" s="121"/>
      <c r="S682" s="90"/>
      <c r="T682" s="92"/>
      <c r="U682" s="92"/>
      <c r="V682" s="123"/>
      <c r="W682" s="123"/>
      <c r="X682" s="96"/>
      <c r="Y682" s="97"/>
      <c r="Z682" s="86"/>
      <c r="AA682" s="34"/>
      <c r="AB682" s="86"/>
      <c r="AC682" s="138"/>
      <c r="AD682" s="90"/>
      <c r="AE682" s="86"/>
      <c r="AF682" s="86"/>
      <c r="AG682" s="98"/>
      <c r="AH682" s="86"/>
      <c r="AI682" s="86"/>
      <c r="AJ682" s="86"/>
    </row>
    <row r="683" ht="10.5" customHeight="1">
      <c r="A683" s="86"/>
      <c r="B683" s="86"/>
      <c r="C683" s="86"/>
      <c r="D683" s="87"/>
      <c r="E683" s="87"/>
      <c r="F683" s="88"/>
      <c r="G683" s="88"/>
      <c r="H683" s="89"/>
      <c r="I683" s="90"/>
      <c r="J683" s="130"/>
      <c r="K683" s="121"/>
      <c r="L683" s="121"/>
      <c r="M683" s="90"/>
      <c r="N683" s="92"/>
      <c r="O683" s="92"/>
      <c r="P683" s="130"/>
      <c r="Q683" s="121"/>
      <c r="R683" s="121"/>
      <c r="S683" s="90"/>
      <c r="T683" s="92"/>
      <c r="U683" s="92"/>
      <c r="V683" s="123"/>
      <c r="W683" s="123"/>
      <c r="X683" s="96"/>
      <c r="Y683" s="97"/>
      <c r="Z683" s="86"/>
      <c r="AA683" s="34"/>
      <c r="AB683" s="86"/>
      <c r="AC683" s="138"/>
      <c r="AD683" s="90"/>
      <c r="AE683" s="86"/>
      <c r="AF683" s="86"/>
      <c r="AG683" s="98"/>
      <c r="AH683" s="86"/>
      <c r="AI683" s="86"/>
      <c r="AJ683" s="86"/>
    </row>
    <row r="684" ht="10.5" customHeight="1">
      <c r="A684" s="86"/>
      <c r="B684" s="86"/>
      <c r="C684" s="86"/>
      <c r="D684" s="87"/>
      <c r="E684" s="87"/>
      <c r="F684" s="88"/>
      <c r="G684" s="88"/>
      <c r="H684" s="89"/>
      <c r="I684" s="90"/>
      <c r="J684" s="130"/>
      <c r="K684" s="121"/>
      <c r="L684" s="121"/>
      <c r="M684" s="90"/>
      <c r="N684" s="92"/>
      <c r="O684" s="92"/>
      <c r="P684" s="130"/>
      <c r="Q684" s="121"/>
      <c r="R684" s="121"/>
      <c r="S684" s="90"/>
      <c r="T684" s="92"/>
      <c r="U684" s="92"/>
      <c r="V684" s="123"/>
      <c r="W684" s="123"/>
      <c r="X684" s="96"/>
      <c r="Y684" s="97"/>
      <c r="Z684" s="86"/>
      <c r="AA684" s="34"/>
      <c r="AB684" s="86"/>
      <c r="AC684" s="138"/>
      <c r="AD684" s="90"/>
      <c r="AE684" s="86"/>
      <c r="AF684" s="86"/>
      <c r="AG684" s="98"/>
      <c r="AH684" s="86"/>
      <c r="AI684" s="86"/>
      <c r="AJ684" s="86"/>
    </row>
    <row r="685" ht="10.5" customHeight="1">
      <c r="A685" s="86"/>
      <c r="B685" s="86"/>
      <c r="C685" s="86"/>
      <c r="D685" s="87"/>
      <c r="E685" s="87"/>
      <c r="F685" s="88"/>
      <c r="G685" s="88"/>
      <c r="H685" s="89"/>
      <c r="I685" s="90"/>
      <c r="J685" s="130"/>
      <c r="K685" s="121"/>
      <c r="L685" s="121"/>
      <c r="M685" s="90"/>
      <c r="N685" s="92"/>
      <c r="O685" s="92"/>
      <c r="P685" s="130"/>
      <c r="Q685" s="121"/>
      <c r="R685" s="121"/>
      <c r="S685" s="90"/>
      <c r="T685" s="92"/>
      <c r="U685" s="92"/>
      <c r="V685" s="123"/>
      <c r="W685" s="123"/>
      <c r="X685" s="96"/>
      <c r="Y685" s="97"/>
      <c r="Z685" s="86"/>
      <c r="AA685" s="34"/>
      <c r="AB685" s="86"/>
      <c r="AC685" s="138"/>
      <c r="AD685" s="90"/>
      <c r="AE685" s="86"/>
      <c r="AF685" s="86"/>
      <c r="AG685" s="98"/>
      <c r="AH685" s="86"/>
      <c r="AI685" s="86"/>
      <c r="AJ685" s="86"/>
    </row>
    <row r="686" ht="10.5" customHeight="1">
      <c r="A686" s="86"/>
      <c r="B686" s="86"/>
      <c r="C686" s="86"/>
      <c r="D686" s="87"/>
      <c r="E686" s="87"/>
      <c r="F686" s="88"/>
      <c r="G686" s="88"/>
      <c r="H686" s="89"/>
      <c r="I686" s="90"/>
      <c r="J686" s="130"/>
      <c r="K686" s="121"/>
      <c r="L686" s="121"/>
      <c r="M686" s="90"/>
      <c r="N686" s="92"/>
      <c r="O686" s="92"/>
      <c r="P686" s="130"/>
      <c r="Q686" s="121"/>
      <c r="R686" s="121"/>
      <c r="S686" s="90"/>
      <c r="T686" s="92"/>
      <c r="U686" s="92"/>
      <c r="V686" s="123"/>
      <c r="W686" s="123"/>
      <c r="X686" s="96"/>
      <c r="Y686" s="97"/>
      <c r="Z686" s="86"/>
      <c r="AA686" s="34"/>
      <c r="AB686" s="86"/>
      <c r="AC686" s="138"/>
      <c r="AD686" s="90"/>
      <c r="AE686" s="86"/>
      <c r="AF686" s="86"/>
      <c r="AG686" s="98"/>
      <c r="AH686" s="86"/>
      <c r="AI686" s="86"/>
      <c r="AJ686" s="86"/>
    </row>
    <row r="687" ht="10.5" customHeight="1">
      <c r="A687" s="86"/>
      <c r="B687" s="86"/>
      <c r="C687" s="86"/>
      <c r="D687" s="87"/>
      <c r="E687" s="87"/>
      <c r="F687" s="88"/>
      <c r="G687" s="88"/>
      <c r="H687" s="89"/>
      <c r="I687" s="90"/>
      <c r="J687" s="130"/>
      <c r="K687" s="121"/>
      <c r="L687" s="121"/>
      <c r="M687" s="90"/>
      <c r="N687" s="92"/>
      <c r="O687" s="92"/>
      <c r="P687" s="130"/>
      <c r="Q687" s="121"/>
      <c r="R687" s="121"/>
      <c r="S687" s="90"/>
      <c r="T687" s="92"/>
      <c r="U687" s="92"/>
      <c r="V687" s="123"/>
      <c r="W687" s="123"/>
      <c r="X687" s="96"/>
      <c r="Y687" s="97"/>
      <c r="Z687" s="86"/>
      <c r="AA687" s="34"/>
      <c r="AB687" s="86"/>
      <c r="AC687" s="138"/>
      <c r="AD687" s="90"/>
      <c r="AE687" s="86"/>
      <c r="AF687" s="86"/>
      <c r="AG687" s="98"/>
      <c r="AH687" s="86"/>
      <c r="AI687" s="86"/>
      <c r="AJ687" s="86"/>
    </row>
    <row r="688" ht="10.5" customHeight="1">
      <c r="A688" s="86"/>
      <c r="B688" s="86"/>
      <c r="C688" s="86"/>
      <c r="D688" s="87"/>
      <c r="E688" s="87"/>
      <c r="F688" s="88"/>
      <c r="G688" s="88"/>
      <c r="H688" s="89"/>
      <c r="I688" s="90"/>
      <c r="J688" s="130"/>
      <c r="K688" s="121"/>
      <c r="L688" s="121"/>
      <c r="M688" s="90"/>
      <c r="N688" s="92"/>
      <c r="O688" s="92"/>
      <c r="P688" s="130"/>
      <c r="Q688" s="121"/>
      <c r="R688" s="121"/>
      <c r="S688" s="90"/>
      <c r="T688" s="92"/>
      <c r="U688" s="92"/>
      <c r="V688" s="123"/>
      <c r="W688" s="123"/>
      <c r="X688" s="96"/>
      <c r="Y688" s="97"/>
      <c r="Z688" s="86"/>
      <c r="AA688" s="34"/>
      <c r="AB688" s="86"/>
      <c r="AC688" s="138"/>
      <c r="AD688" s="90"/>
      <c r="AE688" s="86"/>
      <c r="AF688" s="86"/>
      <c r="AG688" s="98"/>
      <c r="AH688" s="86"/>
      <c r="AI688" s="86"/>
      <c r="AJ688" s="86"/>
    </row>
    <row r="689" ht="10.5" customHeight="1">
      <c r="A689" s="86"/>
      <c r="B689" s="86"/>
      <c r="C689" s="86"/>
      <c r="D689" s="87"/>
      <c r="E689" s="87"/>
      <c r="F689" s="88"/>
      <c r="G689" s="88"/>
      <c r="H689" s="89"/>
      <c r="I689" s="90"/>
      <c r="J689" s="130"/>
      <c r="K689" s="121"/>
      <c r="L689" s="121"/>
      <c r="M689" s="90"/>
      <c r="N689" s="92"/>
      <c r="O689" s="92"/>
      <c r="P689" s="130"/>
      <c r="Q689" s="121"/>
      <c r="R689" s="121"/>
      <c r="S689" s="90"/>
      <c r="T689" s="92"/>
      <c r="U689" s="92"/>
      <c r="V689" s="123"/>
      <c r="W689" s="123"/>
      <c r="X689" s="96"/>
      <c r="Y689" s="97"/>
      <c r="Z689" s="86"/>
      <c r="AA689" s="34"/>
      <c r="AB689" s="86"/>
      <c r="AC689" s="138"/>
      <c r="AD689" s="90"/>
      <c r="AE689" s="86"/>
      <c r="AF689" s="86"/>
      <c r="AG689" s="98"/>
      <c r="AH689" s="86"/>
      <c r="AI689" s="86"/>
      <c r="AJ689" s="86"/>
    </row>
    <row r="690" ht="10.5" customHeight="1">
      <c r="A690" s="86"/>
      <c r="B690" s="86"/>
      <c r="C690" s="86"/>
      <c r="D690" s="87"/>
      <c r="E690" s="87"/>
      <c r="F690" s="88"/>
      <c r="G690" s="88"/>
      <c r="H690" s="89"/>
      <c r="I690" s="90"/>
      <c r="J690" s="130"/>
      <c r="K690" s="121"/>
      <c r="L690" s="121"/>
      <c r="M690" s="90"/>
      <c r="N690" s="92"/>
      <c r="O690" s="92"/>
      <c r="P690" s="130"/>
      <c r="Q690" s="121"/>
      <c r="R690" s="121"/>
      <c r="S690" s="90"/>
      <c r="T690" s="92"/>
      <c r="U690" s="92"/>
      <c r="V690" s="123"/>
      <c r="W690" s="123"/>
      <c r="X690" s="96"/>
      <c r="Y690" s="97"/>
      <c r="Z690" s="86"/>
      <c r="AA690" s="34"/>
      <c r="AB690" s="86"/>
      <c r="AC690" s="138"/>
      <c r="AD690" s="90"/>
      <c r="AE690" s="86"/>
      <c r="AF690" s="86"/>
      <c r="AG690" s="98"/>
      <c r="AH690" s="86"/>
      <c r="AI690" s="86"/>
      <c r="AJ690" s="86"/>
    </row>
    <row r="691" ht="10.5" customHeight="1">
      <c r="A691" s="86"/>
      <c r="B691" s="86"/>
      <c r="C691" s="86"/>
      <c r="D691" s="87"/>
      <c r="E691" s="87"/>
      <c r="F691" s="88"/>
      <c r="G691" s="88"/>
      <c r="H691" s="89"/>
      <c r="I691" s="90"/>
      <c r="J691" s="130"/>
      <c r="K691" s="121"/>
      <c r="L691" s="121"/>
      <c r="M691" s="90"/>
      <c r="N691" s="92"/>
      <c r="O691" s="92"/>
      <c r="P691" s="130"/>
      <c r="Q691" s="121"/>
      <c r="R691" s="121"/>
      <c r="S691" s="90"/>
      <c r="T691" s="92"/>
      <c r="U691" s="92"/>
      <c r="V691" s="123"/>
      <c r="W691" s="123"/>
      <c r="X691" s="96"/>
      <c r="Y691" s="97"/>
      <c r="Z691" s="86"/>
      <c r="AA691" s="34"/>
      <c r="AB691" s="86"/>
      <c r="AC691" s="138"/>
      <c r="AD691" s="90"/>
      <c r="AE691" s="86"/>
      <c r="AF691" s="86"/>
      <c r="AG691" s="98"/>
      <c r="AH691" s="86"/>
      <c r="AI691" s="86"/>
      <c r="AJ691" s="86"/>
    </row>
    <row r="692" ht="10.5" customHeight="1">
      <c r="A692" s="86"/>
      <c r="B692" s="86"/>
      <c r="C692" s="86"/>
      <c r="D692" s="87"/>
      <c r="E692" s="87"/>
      <c r="F692" s="88"/>
      <c r="G692" s="88"/>
      <c r="H692" s="89"/>
      <c r="I692" s="90"/>
      <c r="J692" s="130"/>
      <c r="K692" s="121"/>
      <c r="L692" s="121"/>
      <c r="M692" s="90"/>
      <c r="N692" s="92"/>
      <c r="O692" s="92"/>
      <c r="P692" s="130"/>
      <c r="Q692" s="121"/>
      <c r="R692" s="121"/>
      <c r="S692" s="90"/>
      <c r="T692" s="92"/>
      <c r="U692" s="92"/>
      <c r="V692" s="123"/>
      <c r="W692" s="123"/>
      <c r="X692" s="96"/>
      <c r="Y692" s="97"/>
      <c r="Z692" s="86"/>
      <c r="AA692" s="34"/>
      <c r="AB692" s="86"/>
      <c r="AC692" s="138"/>
      <c r="AD692" s="90"/>
      <c r="AE692" s="86"/>
      <c r="AF692" s="86"/>
      <c r="AG692" s="98"/>
      <c r="AH692" s="86"/>
      <c r="AI692" s="86"/>
      <c r="AJ692" s="86"/>
    </row>
    <row r="693" ht="10.5" customHeight="1">
      <c r="A693" s="86"/>
      <c r="B693" s="86"/>
      <c r="C693" s="86"/>
      <c r="D693" s="87"/>
      <c r="E693" s="87"/>
      <c r="F693" s="88"/>
      <c r="G693" s="88"/>
      <c r="H693" s="89"/>
      <c r="I693" s="90"/>
      <c r="J693" s="130"/>
      <c r="K693" s="121"/>
      <c r="L693" s="121"/>
      <c r="M693" s="90"/>
      <c r="N693" s="92"/>
      <c r="O693" s="92"/>
      <c r="P693" s="130"/>
      <c r="Q693" s="121"/>
      <c r="R693" s="121"/>
      <c r="S693" s="90"/>
      <c r="T693" s="92"/>
      <c r="U693" s="92"/>
      <c r="V693" s="123"/>
      <c r="W693" s="123"/>
      <c r="X693" s="96"/>
      <c r="Y693" s="97"/>
      <c r="Z693" s="86"/>
      <c r="AA693" s="34"/>
      <c r="AB693" s="86"/>
      <c r="AC693" s="138"/>
      <c r="AD693" s="90"/>
      <c r="AE693" s="86"/>
      <c r="AF693" s="86"/>
      <c r="AG693" s="98"/>
      <c r="AH693" s="86"/>
      <c r="AI693" s="86"/>
      <c r="AJ693" s="86"/>
    </row>
    <row r="694" ht="10.5" customHeight="1">
      <c r="A694" s="86"/>
      <c r="B694" s="86"/>
      <c r="C694" s="86"/>
      <c r="D694" s="87"/>
      <c r="E694" s="87"/>
      <c r="F694" s="88"/>
      <c r="G694" s="88"/>
      <c r="H694" s="89"/>
      <c r="I694" s="90"/>
      <c r="J694" s="130"/>
      <c r="K694" s="121"/>
      <c r="L694" s="121"/>
      <c r="M694" s="90"/>
      <c r="N694" s="92"/>
      <c r="O694" s="92"/>
      <c r="P694" s="130"/>
      <c r="Q694" s="121"/>
      <c r="R694" s="121"/>
      <c r="S694" s="90"/>
      <c r="T694" s="92"/>
      <c r="U694" s="92"/>
      <c r="V694" s="123"/>
      <c r="W694" s="123"/>
      <c r="X694" s="96"/>
      <c r="Y694" s="97"/>
      <c r="Z694" s="86"/>
      <c r="AA694" s="34"/>
      <c r="AB694" s="86"/>
      <c r="AC694" s="138"/>
      <c r="AD694" s="90"/>
      <c r="AE694" s="86"/>
      <c r="AF694" s="86"/>
      <c r="AG694" s="98"/>
      <c r="AH694" s="86"/>
      <c r="AI694" s="86"/>
      <c r="AJ694" s="86"/>
    </row>
    <row r="695" ht="10.5" customHeight="1">
      <c r="A695" s="86"/>
      <c r="B695" s="86"/>
      <c r="C695" s="86"/>
      <c r="D695" s="87"/>
      <c r="E695" s="87"/>
      <c r="F695" s="88"/>
      <c r="G695" s="88"/>
      <c r="H695" s="89"/>
      <c r="I695" s="90"/>
      <c r="J695" s="130"/>
      <c r="K695" s="121"/>
      <c r="L695" s="121"/>
      <c r="M695" s="90"/>
      <c r="N695" s="92"/>
      <c r="O695" s="92"/>
      <c r="P695" s="130"/>
      <c r="Q695" s="121"/>
      <c r="R695" s="121"/>
      <c r="S695" s="90"/>
      <c r="T695" s="92"/>
      <c r="U695" s="92"/>
      <c r="V695" s="123"/>
      <c r="W695" s="123"/>
      <c r="X695" s="96"/>
      <c r="Y695" s="97"/>
      <c r="Z695" s="86"/>
      <c r="AA695" s="34"/>
      <c r="AB695" s="86"/>
      <c r="AC695" s="138"/>
      <c r="AD695" s="90"/>
      <c r="AE695" s="86"/>
      <c r="AF695" s="86"/>
      <c r="AG695" s="98"/>
      <c r="AH695" s="86"/>
      <c r="AI695" s="86"/>
      <c r="AJ695" s="86"/>
    </row>
    <row r="696" ht="10.5" customHeight="1">
      <c r="A696" s="86"/>
      <c r="B696" s="86"/>
      <c r="C696" s="86"/>
      <c r="D696" s="87"/>
      <c r="E696" s="87"/>
      <c r="F696" s="88"/>
      <c r="G696" s="88"/>
      <c r="H696" s="89"/>
      <c r="I696" s="90"/>
      <c r="J696" s="130"/>
      <c r="K696" s="121"/>
      <c r="L696" s="121"/>
      <c r="M696" s="90"/>
      <c r="N696" s="92"/>
      <c r="O696" s="92"/>
      <c r="P696" s="130"/>
      <c r="Q696" s="121"/>
      <c r="R696" s="121"/>
      <c r="S696" s="90"/>
      <c r="T696" s="92"/>
      <c r="U696" s="92"/>
      <c r="V696" s="123"/>
      <c r="W696" s="123"/>
      <c r="X696" s="96"/>
      <c r="Y696" s="97"/>
      <c r="Z696" s="86"/>
      <c r="AA696" s="34"/>
      <c r="AB696" s="86"/>
      <c r="AC696" s="138"/>
      <c r="AD696" s="90"/>
      <c r="AE696" s="86"/>
      <c r="AF696" s="86"/>
      <c r="AG696" s="98"/>
      <c r="AH696" s="86"/>
      <c r="AI696" s="86"/>
      <c r="AJ696" s="86"/>
    </row>
    <row r="697" ht="10.5" customHeight="1">
      <c r="A697" s="86"/>
      <c r="B697" s="86"/>
      <c r="C697" s="86"/>
      <c r="D697" s="87"/>
      <c r="E697" s="87"/>
      <c r="F697" s="88"/>
      <c r="G697" s="88"/>
      <c r="H697" s="89"/>
      <c r="I697" s="90"/>
      <c r="J697" s="130"/>
      <c r="K697" s="121"/>
      <c r="L697" s="121"/>
      <c r="M697" s="90"/>
      <c r="N697" s="92"/>
      <c r="O697" s="92"/>
      <c r="P697" s="130"/>
      <c r="Q697" s="121"/>
      <c r="R697" s="121"/>
      <c r="S697" s="90"/>
      <c r="T697" s="92"/>
      <c r="U697" s="92"/>
      <c r="V697" s="123"/>
      <c r="W697" s="123"/>
      <c r="X697" s="96"/>
      <c r="Y697" s="97"/>
      <c r="Z697" s="86"/>
      <c r="AA697" s="34"/>
      <c r="AB697" s="86"/>
      <c r="AC697" s="138"/>
      <c r="AD697" s="90"/>
      <c r="AE697" s="86"/>
      <c r="AF697" s="86"/>
      <c r="AG697" s="98"/>
      <c r="AH697" s="86"/>
      <c r="AI697" s="86"/>
      <c r="AJ697" s="86"/>
    </row>
    <row r="698" ht="10.5" customHeight="1">
      <c r="A698" s="86"/>
      <c r="B698" s="86"/>
      <c r="C698" s="86"/>
      <c r="D698" s="87"/>
      <c r="E698" s="87"/>
      <c r="F698" s="88"/>
      <c r="G698" s="88"/>
      <c r="H698" s="89"/>
      <c r="I698" s="90"/>
      <c r="J698" s="130"/>
      <c r="K698" s="121"/>
      <c r="L698" s="121"/>
      <c r="M698" s="90"/>
      <c r="N698" s="92"/>
      <c r="O698" s="92"/>
      <c r="P698" s="130"/>
      <c r="Q698" s="121"/>
      <c r="R698" s="121"/>
      <c r="S698" s="90"/>
      <c r="T698" s="92"/>
      <c r="U698" s="92"/>
      <c r="V698" s="123"/>
      <c r="W698" s="123"/>
      <c r="X698" s="96"/>
      <c r="Y698" s="97"/>
      <c r="Z698" s="86"/>
      <c r="AA698" s="34"/>
      <c r="AB698" s="86"/>
      <c r="AC698" s="138"/>
      <c r="AD698" s="90"/>
      <c r="AE698" s="86"/>
      <c r="AF698" s="86"/>
      <c r="AG698" s="98"/>
      <c r="AH698" s="86"/>
      <c r="AI698" s="86"/>
      <c r="AJ698" s="86"/>
    </row>
    <row r="699" ht="10.5" customHeight="1">
      <c r="A699" s="86"/>
      <c r="B699" s="86"/>
      <c r="C699" s="86"/>
      <c r="D699" s="87"/>
      <c r="E699" s="87"/>
      <c r="F699" s="88"/>
      <c r="G699" s="88"/>
      <c r="H699" s="89"/>
      <c r="I699" s="90"/>
      <c r="J699" s="130"/>
      <c r="K699" s="121"/>
      <c r="L699" s="121"/>
      <c r="M699" s="90"/>
      <c r="N699" s="92"/>
      <c r="O699" s="92"/>
      <c r="P699" s="130"/>
      <c r="Q699" s="121"/>
      <c r="R699" s="121"/>
      <c r="S699" s="90"/>
      <c r="T699" s="92"/>
      <c r="U699" s="92"/>
      <c r="V699" s="123"/>
      <c r="W699" s="123"/>
      <c r="X699" s="96"/>
      <c r="Y699" s="97"/>
      <c r="Z699" s="86"/>
      <c r="AA699" s="34"/>
      <c r="AB699" s="86"/>
      <c r="AC699" s="138"/>
      <c r="AD699" s="90"/>
      <c r="AE699" s="86"/>
      <c r="AF699" s="86"/>
      <c r="AG699" s="98"/>
      <c r="AH699" s="86"/>
      <c r="AI699" s="86"/>
      <c r="AJ699" s="86"/>
    </row>
    <row r="700" ht="10.5" customHeight="1">
      <c r="A700" s="86"/>
      <c r="B700" s="86"/>
      <c r="C700" s="86"/>
      <c r="D700" s="87"/>
      <c r="E700" s="87"/>
      <c r="F700" s="88"/>
      <c r="G700" s="88"/>
      <c r="H700" s="89"/>
      <c r="I700" s="90"/>
      <c r="J700" s="130"/>
      <c r="K700" s="121"/>
      <c r="L700" s="121"/>
      <c r="M700" s="90"/>
      <c r="N700" s="92"/>
      <c r="O700" s="92"/>
      <c r="P700" s="130"/>
      <c r="Q700" s="121"/>
      <c r="R700" s="121"/>
      <c r="S700" s="90"/>
      <c r="T700" s="92"/>
      <c r="U700" s="92"/>
      <c r="V700" s="123"/>
      <c r="W700" s="123"/>
      <c r="X700" s="96"/>
      <c r="Y700" s="97"/>
      <c r="Z700" s="86"/>
      <c r="AA700" s="34"/>
      <c r="AB700" s="86"/>
      <c r="AC700" s="138"/>
      <c r="AD700" s="90"/>
      <c r="AE700" s="86"/>
      <c r="AF700" s="86"/>
      <c r="AG700" s="98"/>
      <c r="AH700" s="86"/>
      <c r="AI700" s="86"/>
      <c r="AJ700" s="86"/>
    </row>
    <row r="701" ht="10.5" customHeight="1">
      <c r="A701" s="86"/>
      <c r="B701" s="86"/>
      <c r="C701" s="86"/>
      <c r="D701" s="87"/>
      <c r="E701" s="87"/>
      <c r="F701" s="88"/>
      <c r="G701" s="88"/>
      <c r="H701" s="89"/>
      <c r="I701" s="90"/>
      <c r="J701" s="130"/>
      <c r="K701" s="121"/>
      <c r="L701" s="121"/>
      <c r="M701" s="90"/>
      <c r="N701" s="92"/>
      <c r="O701" s="92"/>
      <c r="P701" s="130"/>
      <c r="Q701" s="121"/>
      <c r="R701" s="121"/>
      <c r="S701" s="90"/>
      <c r="T701" s="92"/>
      <c r="U701" s="92"/>
      <c r="V701" s="123"/>
      <c r="W701" s="123"/>
      <c r="X701" s="96"/>
      <c r="Y701" s="97"/>
      <c r="Z701" s="86"/>
      <c r="AA701" s="34"/>
      <c r="AB701" s="86"/>
      <c r="AC701" s="138"/>
      <c r="AD701" s="90"/>
      <c r="AE701" s="86"/>
      <c r="AF701" s="86"/>
      <c r="AG701" s="98"/>
      <c r="AH701" s="86"/>
      <c r="AI701" s="86"/>
      <c r="AJ701" s="86"/>
    </row>
    <row r="702" ht="10.5" customHeight="1">
      <c r="A702" s="86"/>
      <c r="B702" s="86"/>
      <c r="C702" s="86"/>
      <c r="D702" s="87"/>
      <c r="E702" s="87"/>
      <c r="F702" s="88"/>
      <c r="G702" s="88"/>
      <c r="H702" s="89"/>
      <c r="I702" s="90"/>
      <c r="J702" s="130"/>
      <c r="K702" s="121"/>
      <c r="L702" s="121"/>
      <c r="M702" s="90"/>
      <c r="N702" s="92"/>
      <c r="O702" s="92"/>
      <c r="P702" s="130"/>
      <c r="Q702" s="121"/>
      <c r="R702" s="121"/>
      <c r="S702" s="90"/>
      <c r="T702" s="92"/>
      <c r="U702" s="92"/>
      <c r="V702" s="123"/>
      <c r="W702" s="123"/>
      <c r="X702" s="96"/>
      <c r="Y702" s="97"/>
      <c r="Z702" s="86"/>
      <c r="AA702" s="34"/>
      <c r="AB702" s="86"/>
      <c r="AC702" s="138"/>
      <c r="AD702" s="90"/>
      <c r="AE702" s="86"/>
      <c r="AF702" s="86"/>
      <c r="AG702" s="98"/>
      <c r="AH702" s="86"/>
      <c r="AI702" s="86"/>
      <c r="AJ702" s="86"/>
    </row>
    <row r="703" ht="10.5" customHeight="1">
      <c r="A703" s="86"/>
      <c r="B703" s="86"/>
      <c r="C703" s="86"/>
      <c r="D703" s="87"/>
      <c r="E703" s="87"/>
      <c r="F703" s="88"/>
      <c r="G703" s="88"/>
      <c r="H703" s="89"/>
      <c r="I703" s="90"/>
      <c r="J703" s="130"/>
      <c r="K703" s="121"/>
      <c r="L703" s="121"/>
      <c r="M703" s="90"/>
      <c r="N703" s="92"/>
      <c r="O703" s="92"/>
      <c r="P703" s="130"/>
      <c r="Q703" s="121"/>
      <c r="R703" s="121"/>
      <c r="S703" s="90"/>
      <c r="T703" s="92"/>
      <c r="U703" s="92"/>
      <c r="V703" s="123"/>
      <c r="W703" s="123"/>
      <c r="X703" s="96"/>
      <c r="Y703" s="97"/>
      <c r="Z703" s="86"/>
      <c r="AA703" s="34"/>
      <c r="AB703" s="86"/>
      <c r="AC703" s="138"/>
      <c r="AD703" s="90"/>
      <c r="AE703" s="86"/>
      <c r="AF703" s="86"/>
      <c r="AG703" s="98"/>
      <c r="AH703" s="86"/>
      <c r="AI703" s="86"/>
      <c r="AJ703" s="86"/>
    </row>
    <row r="704" ht="10.5" customHeight="1">
      <c r="A704" s="86"/>
      <c r="B704" s="86"/>
      <c r="C704" s="86"/>
      <c r="D704" s="87"/>
      <c r="E704" s="87"/>
      <c r="F704" s="88"/>
      <c r="G704" s="88"/>
      <c r="H704" s="89"/>
      <c r="I704" s="90"/>
      <c r="J704" s="130"/>
      <c r="K704" s="121"/>
      <c r="L704" s="121"/>
      <c r="M704" s="90"/>
      <c r="N704" s="92"/>
      <c r="O704" s="92"/>
      <c r="P704" s="130"/>
      <c r="Q704" s="121"/>
      <c r="R704" s="121"/>
      <c r="S704" s="90"/>
      <c r="T704" s="92"/>
      <c r="U704" s="92"/>
      <c r="V704" s="123"/>
      <c r="W704" s="123"/>
      <c r="X704" s="96"/>
      <c r="Y704" s="97"/>
      <c r="Z704" s="86"/>
      <c r="AA704" s="34"/>
      <c r="AB704" s="86"/>
      <c r="AC704" s="138"/>
      <c r="AD704" s="90"/>
      <c r="AE704" s="86"/>
      <c r="AF704" s="86"/>
      <c r="AG704" s="98"/>
      <c r="AH704" s="86"/>
      <c r="AI704" s="86"/>
      <c r="AJ704" s="86"/>
    </row>
    <row r="705" ht="10.5" customHeight="1">
      <c r="A705" s="86"/>
      <c r="B705" s="86"/>
      <c r="C705" s="86"/>
      <c r="D705" s="87"/>
      <c r="E705" s="87"/>
      <c r="F705" s="88"/>
      <c r="G705" s="88"/>
      <c r="H705" s="89"/>
      <c r="I705" s="90"/>
      <c r="J705" s="130"/>
      <c r="K705" s="121"/>
      <c r="L705" s="121"/>
      <c r="M705" s="90"/>
      <c r="N705" s="92"/>
      <c r="O705" s="92"/>
      <c r="P705" s="130"/>
      <c r="Q705" s="121"/>
      <c r="R705" s="121"/>
      <c r="S705" s="90"/>
      <c r="T705" s="92"/>
      <c r="U705" s="92"/>
      <c r="V705" s="123"/>
      <c r="W705" s="123"/>
      <c r="X705" s="96"/>
      <c r="Y705" s="97"/>
      <c r="Z705" s="86"/>
      <c r="AA705" s="34"/>
      <c r="AB705" s="86"/>
      <c r="AC705" s="138"/>
      <c r="AD705" s="90"/>
      <c r="AE705" s="86"/>
      <c r="AF705" s="86"/>
      <c r="AG705" s="98"/>
      <c r="AH705" s="86"/>
      <c r="AI705" s="86"/>
      <c r="AJ705" s="86"/>
    </row>
    <row r="706" ht="10.5" customHeight="1">
      <c r="A706" s="86"/>
      <c r="B706" s="86"/>
      <c r="C706" s="86"/>
      <c r="D706" s="87"/>
      <c r="E706" s="87"/>
      <c r="F706" s="88"/>
      <c r="G706" s="88"/>
      <c r="H706" s="89"/>
      <c r="I706" s="90"/>
      <c r="J706" s="130"/>
      <c r="K706" s="121"/>
      <c r="L706" s="121"/>
      <c r="M706" s="90"/>
      <c r="N706" s="92"/>
      <c r="O706" s="92"/>
      <c r="P706" s="130"/>
      <c r="Q706" s="121"/>
      <c r="R706" s="121"/>
      <c r="S706" s="90"/>
      <c r="T706" s="92"/>
      <c r="U706" s="92"/>
      <c r="V706" s="123"/>
      <c r="W706" s="123"/>
      <c r="X706" s="96"/>
      <c r="Y706" s="97"/>
      <c r="Z706" s="86"/>
      <c r="AA706" s="34"/>
      <c r="AB706" s="86"/>
      <c r="AC706" s="138"/>
      <c r="AD706" s="90"/>
      <c r="AE706" s="86"/>
      <c r="AF706" s="86"/>
      <c r="AG706" s="98"/>
      <c r="AH706" s="86"/>
      <c r="AI706" s="86"/>
      <c r="AJ706" s="86"/>
    </row>
    <row r="707" ht="10.5" customHeight="1">
      <c r="A707" s="86"/>
      <c r="B707" s="86"/>
      <c r="C707" s="86"/>
      <c r="D707" s="87"/>
      <c r="E707" s="87"/>
      <c r="F707" s="88"/>
      <c r="G707" s="88"/>
      <c r="H707" s="89"/>
      <c r="I707" s="90"/>
      <c r="J707" s="130"/>
      <c r="K707" s="121"/>
      <c r="L707" s="121"/>
      <c r="M707" s="90"/>
      <c r="N707" s="92"/>
      <c r="O707" s="92"/>
      <c r="P707" s="130"/>
      <c r="Q707" s="121"/>
      <c r="R707" s="121"/>
      <c r="S707" s="90"/>
      <c r="T707" s="92"/>
      <c r="U707" s="92"/>
      <c r="V707" s="123"/>
      <c r="W707" s="123"/>
      <c r="X707" s="96"/>
      <c r="Y707" s="97"/>
      <c r="Z707" s="86"/>
      <c r="AA707" s="34"/>
      <c r="AB707" s="86"/>
      <c r="AC707" s="138"/>
      <c r="AD707" s="90"/>
      <c r="AE707" s="86"/>
      <c r="AF707" s="86"/>
      <c r="AG707" s="98"/>
      <c r="AH707" s="86"/>
      <c r="AI707" s="86"/>
      <c r="AJ707" s="86"/>
    </row>
    <row r="708" ht="10.5" customHeight="1">
      <c r="A708" s="86"/>
      <c r="B708" s="86"/>
      <c r="C708" s="86"/>
      <c r="D708" s="87"/>
      <c r="E708" s="87"/>
      <c r="F708" s="88"/>
      <c r="G708" s="88"/>
      <c r="H708" s="89"/>
      <c r="I708" s="90"/>
      <c r="J708" s="130"/>
      <c r="K708" s="121"/>
      <c r="L708" s="121"/>
      <c r="M708" s="90"/>
      <c r="N708" s="92"/>
      <c r="O708" s="92"/>
      <c r="P708" s="130"/>
      <c r="Q708" s="121"/>
      <c r="R708" s="121"/>
      <c r="S708" s="90"/>
      <c r="T708" s="92"/>
      <c r="U708" s="92"/>
      <c r="V708" s="123"/>
      <c r="W708" s="123"/>
      <c r="X708" s="96"/>
      <c r="Y708" s="97"/>
      <c r="Z708" s="86"/>
      <c r="AA708" s="34"/>
      <c r="AB708" s="86"/>
      <c r="AC708" s="138"/>
      <c r="AD708" s="90"/>
      <c r="AE708" s="86"/>
      <c r="AF708" s="86"/>
      <c r="AG708" s="98"/>
      <c r="AH708" s="86"/>
      <c r="AI708" s="86"/>
      <c r="AJ708" s="86"/>
    </row>
    <row r="709" ht="10.5" customHeight="1">
      <c r="A709" s="86"/>
      <c r="B709" s="86"/>
      <c r="C709" s="86"/>
      <c r="D709" s="87"/>
      <c r="E709" s="87"/>
      <c r="F709" s="88"/>
      <c r="G709" s="88"/>
      <c r="H709" s="89"/>
      <c r="I709" s="90"/>
      <c r="J709" s="130"/>
      <c r="K709" s="121"/>
      <c r="L709" s="121"/>
      <c r="M709" s="90"/>
      <c r="N709" s="92"/>
      <c r="O709" s="92"/>
      <c r="P709" s="130"/>
      <c r="Q709" s="121"/>
      <c r="R709" s="121"/>
      <c r="S709" s="90"/>
      <c r="T709" s="92"/>
      <c r="U709" s="92"/>
      <c r="V709" s="123"/>
      <c r="W709" s="123"/>
      <c r="X709" s="96"/>
      <c r="Y709" s="97"/>
      <c r="Z709" s="86"/>
      <c r="AA709" s="34"/>
      <c r="AB709" s="86"/>
      <c r="AC709" s="138"/>
      <c r="AD709" s="90"/>
      <c r="AE709" s="86"/>
      <c r="AF709" s="86"/>
      <c r="AG709" s="98"/>
      <c r="AH709" s="86"/>
      <c r="AI709" s="86"/>
      <c r="AJ709" s="86"/>
    </row>
    <row r="710" ht="10.5" customHeight="1">
      <c r="A710" s="86"/>
      <c r="B710" s="86"/>
      <c r="C710" s="86"/>
      <c r="D710" s="87"/>
      <c r="E710" s="87"/>
      <c r="F710" s="88"/>
      <c r="G710" s="88"/>
      <c r="H710" s="89"/>
      <c r="I710" s="90"/>
      <c r="J710" s="130"/>
      <c r="K710" s="121"/>
      <c r="L710" s="121"/>
      <c r="M710" s="90"/>
      <c r="N710" s="92"/>
      <c r="O710" s="92"/>
      <c r="P710" s="130"/>
      <c r="Q710" s="121"/>
      <c r="R710" s="121"/>
      <c r="S710" s="90"/>
      <c r="T710" s="92"/>
      <c r="U710" s="92"/>
      <c r="V710" s="123"/>
      <c r="W710" s="123"/>
      <c r="X710" s="96"/>
      <c r="Y710" s="97"/>
      <c r="Z710" s="86"/>
      <c r="AA710" s="34"/>
      <c r="AB710" s="86"/>
      <c r="AC710" s="138"/>
      <c r="AD710" s="90"/>
      <c r="AE710" s="86"/>
      <c r="AF710" s="86"/>
      <c r="AG710" s="98"/>
      <c r="AH710" s="86"/>
      <c r="AI710" s="86"/>
      <c r="AJ710" s="86"/>
    </row>
    <row r="711" ht="10.5" customHeight="1">
      <c r="A711" s="86"/>
      <c r="B711" s="86"/>
      <c r="C711" s="86"/>
      <c r="D711" s="87"/>
      <c r="E711" s="87"/>
      <c r="F711" s="88"/>
      <c r="G711" s="88"/>
      <c r="H711" s="89"/>
      <c r="I711" s="90"/>
      <c r="J711" s="130"/>
      <c r="K711" s="121"/>
      <c r="L711" s="121"/>
      <c r="M711" s="90"/>
      <c r="N711" s="92"/>
      <c r="O711" s="92"/>
      <c r="P711" s="130"/>
      <c r="Q711" s="121"/>
      <c r="R711" s="121"/>
      <c r="S711" s="90"/>
      <c r="T711" s="92"/>
      <c r="U711" s="92"/>
      <c r="V711" s="123"/>
      <c r="W711" s="123"/>
      <c r="X711" s="96"/>
      <c r="Y711" s="97"/>
      <c r="Z711" s="86"/>
      <c r="AA711" s="34"/>
      <c r="AB711" s="86"/>
      <c r="AC711" s="138"/>
      <c r="AD711" s="90"/>
      <c r="AE711" s="86"/>
      <c r="AF711" s="86"/>
      <c r="AG711" s="98"/>
      <c r="AH711" s="86"/>
      <c r="AI711" s="86"/>
      <c r="AJ711" s="86"/>
    </row>
    <row r="712" ht="10.5" customHeight="1">
      <c r="A712" s="86"/>
      <c r="B712" s="86"/>
      <c r="C712" s="86"/>
      <c r="D712" s="87"/>
      <c r="E712" s="87"/>
      <c r="F712" s="88"/>
      <c r="G712" s="88"/>
      <c r="H712" s="89"/>
      <c r="I712" s="90"/>
      <c r="J712" s="130"/>
      <c r="K712" s="121"/>
      <c r="L712" s="121"/>
      <c r="M712" s="90"/>
      <c r="N712" s="92"/>
      <c r="O712" s="92"/>
      <c r="P712" s="130"/>
      <c r="Q712" s="121"/>
      <c r="R712" s="121"/>
      <c r="S712" s="90"/>
      <c r="T712" s="92"/>
      <c r="U712" s="92"/>
      <c r="V712" s="123"/>
      <c r="W712" s="123"/>
      <c r="X712" s="96"/>
      <c r="Y712" s="97"/>
      <c r="Z712" s="86"/>
      <c r="AA712" s="34"/>
      <c r="AB712" s="86"/>
      <c r="AC712" s="138"/>
      <c r="AD712" s="90"/>
      <c r="AE712" s="86"/>
      <c r="AF712" s="86"/>
      <c r="AG712" s="98"/>
      <c r="AH712" s="86"/>
      <c r="AI712" s="86"/>
      <c r="AJ712" s="86"/>
    </row>
    <row r="713" ht="10.5" customHeight="1">
      <c r="A713" s="86"/>
      <c r="B713" s="86"/>
      <c r="C713" s="86"/>
      <c r="D713" s="87"/>
      <c r="E713" s="87"/>
      <c r="F713" s="88"/>
      <c r="G713" s="88"/>
      <c r="H713" s="89"/>
      <c r="I713" s="90"/>
      <c r="J713" s="130"/>
      <c r="K713" s="121"/>
      <c r="L713" s="121"/>
      <c r="M713" s="90"/>
      <c r="N713" s="92"/>
      <c r="O713" s="92"/>
      <c r="P713" s="130"/>
      <c r="Q713" s="121"/>
      <c r="R713" s="121"/>
      <c r="S713" s="90"/>
      <c r="T713" s="92"/>
      <c r="U713" s="92"/>
      <c r="V713" s="123"/>
      <c r="W713" s="123"/>
      <c r="X713" s="96"/>
      <c r="Y713" s="97"/>
      <c r="Z713" s="86"/>
      <c r="AA713" s="34"/>
      <c r="AB713" s="86"/>
      <c r="AC713" s="138"/>
      <c r="AD713" s="90"/>
      <c r="AE713" s="86"/>
      <c r="AF713" s="86"/>
      <c r="AG713" s="98"/>
      <c r="AH713" s="86"/>
      <c r="AI713" s="86"/>
      <c r="AJ713" s="86"/>
    </row>
    <row r="714" ht="10.5" customHeight="1">
      <c r="A714" s="86"/>
      <c r="B714" s="86"/>
      <c r="C714" s="86"/>
      <c r="D714" s="87"/>
      <c r="E714" s="87"/>
      <c r="F714" s="88"/>
      <c r="G714" s="88"/>
      <c r="H714" s="89"/>
      <c r="I714" s="90"/>
      <c r="J714" s="130"/>
      <c r="K714" s="121"/>
      <c r="L714" s="121"/>
      <c r="M714" s="90"/>
      <c r="N714" s="92"/>
      <c r="O714" s="92"/>
      <c r="P714" s="130"/>
      <c r="Q714" s="121"/>
      <c r="R714" s="121"/>
      <c r="S714" s="90"/>
      <c r="T714" s="92"/>
      <c r="U714" s="92"/>
      <c r="V714" s="123"/>
      <c r="W714" s="123"/>
      <c r="X714" s="96"/>
      <c r="Y714" s="97"/>
      <c r="Z714" s="86"/>
      <c r="AA714" s="34"/>
      <c r="AB714" s="86"/>
      <c r="AC714" s="138"/>
      <c r="AD714" s="90"/>
      <c r="AE714" s="86"/>
      <c r="AF714" s="86"/>
      <c r="AG714" s="98"/>
      <c r="AH714" s="86"/>
      <c r="AI714" s="86"/>
      <c r="AJ714" s="86"/>
    </row>
    <row r="715" ht="10.5" customHeight="1">
      <c r="A715" s="86"/>
      <c r="B715" s="86"/>
      <c r="C715" s="86"/>
      <c r="D715" s="87"/>
      <c r="E715" s="87"/>
      <c r="F715" s="88"/>
      <c r="G715" s="88"/>
      <c r="H715" s="89"/>
      <c r="I715" s="90"/>
      <c r="J715" s="130"/>
      <c r="K715" s="121"/>
      <c r="L715" s="121"/>
      <c r="M715" s="90"/>
      <c r="N715" s="92"/>
      <c r="O715" s="92"/>
      <c r="P715" s="130"/>
      <c r="Q715" s="121"/>
      <c r="R715" s="121"/>
      <c r="S715" s="90"/>
      <c r="T715" s="92"/>
      <c r="U715" s="92"/>
      <c r="V715" s="123"/>
      <c r="W715" s="123"/>
      <c r="X715" s="96"/>
      <c r="Y715" s="97"/>
      <c r="Z715" s="86"/>
      <c r="AA715" s="34"/>
      <c r="AB715" s="86"/>
      <c r="AC715" s="138"/>
      <c r="AD715" s="90"/>
      <c r="AE715" s="86"/>
      <c r="AF715" s="86"/>
      <c r="AG715" s="98"/>
      <c r="AH715" s="86"/>
      <c r="AI715" s="86"/>
      <c r="AJ715" s="86"/>
    </row>
    <row r="716" ht="10.5" customHeight="1">
      <c r="A716" s="86"/>
      <c r="B716" s="86"/>
      <c r="C716" s="86"/>
      <c r="D716" s="87"/>
      <c r="E716" s="87"/>
      <c r="F716" s="88"/>
      <c r="G716" s="88"/>
      <c r="H716" s="89"/>
      <c r="I716" s="90"/>
      <c r="J716" s="130"/>
      <c r="K716" s="121"/>
      <c r="L716" s="121"/>
      <c r="M716" s="90"/>
      <c r="N716" s="92"/>
      <c r="O716" s="92"/>
      <c r="P716" s="130"/>
      <c r="Q716" s="121"/>
      <c r="R716" s="121"/>
      <c r="S716" s="90"/>
      <c r="T716" s="92"/>
      <c r="U716" s="92"/>
      <c r="V716" s="123"/>
      <c r="W716" s="123"/>
      <c r="X716" s="96"/>
      <c r="Y716" s="97"/>
      <c r="Z716" s="86"/>
      <c r="AA716" s="34"/>
      <c r="AB716" s="86"/>
      <c r="AC716" s="138"/>
      <c r="AD716" s="90"/>
      <c r="AE716" s="86"/>
      <c r="AF716" s="86"/>
      <c r="AG716" s="98"/>
      <c r="AH716" s="86"/>
      <c r="AI716" s="86"/>
      <c r="AJ716" s="86"/>
    </row>
    <row r="717" ht="10.5" customHeight="1">
      <c r="A717" s="86"/>
      <c r="B717" s="86"/>
      <c r="C717" s="86"/>
      <c r="D717" s="87"/>
      <c r="E717" s="87"/>
      <c r="F717" s="88"/>
      <c r="G717" s="88"/>
      <c r="H717" s="89"/>
      <c r="I717" s="90"/>
      <c r="J717" s="130"/>
      <c r="K717" s="121"/>
      <c r="L717" s="121"/>
      <c r="M717" s="90"/>
      <c r="N717" s="92"/>
      <c r="O717" s="92"/>
      <c r="P717" s="130"/>
      <c r="Q717" s="121"/>
      <c r="R717" s="121"/>
      <c r="S717" s="90"/>
      <c r="T717" s="92"/>
      <c r="U717" s="92"/>
      <c r="V717" s="123"/>
      <c r="W717" s="123"/>
      <c r="X717" s="96"/>
      <c r="Y717" s="97"/>
      <c r="Z717" s="86"/>
      <c r="AA717" s="34"/>
      <c r="AB717" s="86"/>
      <c r="AC717" s="138"/>
      <c r="AD717" s="90"/>
      <c r="AE717" s="86"/>
      <c r="AF717" s="86"/>
      <c r="AG717" s="98"/>
      <c r="AH717" s="86"/>
      <c r="AI717" s="86"/>
      <c r="AJ717" s="86"/>
    </row>
    <row r="718" ht="10.5" customHeight="1">
      <c r="A718" s="86"/>
      <c r="B718" s="86"/>
      <c r="C718" s="86"/>
      <c r="D718" s="87"/>
      <c r="E718" s="87"/>
      <c r="F718" s="88"/>
      <c r="G718" s="88"/>
      <c r="H718" s="89"/>
      <c r="I718" s="90"/>
      <c r="J718" s="130"/>
      <c r="K718" s="121"/>
      <c r="L718" s="121"/>
      <c r="M718" s="90"/>
      <c r="N718" s="92"/>
      <c r="O718" s="92"/>
      <c r="P718" s="130"/>
      <c r="Q718" s="121"/>
      <c r="R718" s="121"/>
      <c r="S718" s="90"/>
      <c r="T718" s="92"/>
      <c r="U718" s="92"/>
      <c r="V718" s="123"/>
      <c r="W718" s="123"/>
      <c r="X718" s="96"/>
      <c r="Y718" s="97"/>
      <c r="Z718" s="86"/>
      <c r="AA718" s="34"/>
      <c r="AB718" s="86"/>
      <c r="AC718" s="138"/>
      <c r="AD718" s="90"/>
      <c r="AE718" s="86"/>
      <c r="AF718" s="86"/>
      <c r="AG718" s="98"/>
      <c r="AH718" s="86"/>
      <c r="AI718" s="86"/>
      <c r="AJ718" s="86"/>
    </row>
    <row r="719" ht="10.5" customHeight="1">
      <c r="A719" s="86"/>
      <c r="B719" s="86"/>
      <c r="C719" s="86"/>
      <c r="D719" s="87"/>
      <c r="E719" s="87"/>
      <c r="F719" s="88"/>
      <c r="G719" s="88"/>
      <c r="H719" s="89"/>
      <c r="I719" s="90"/>
      <c r="J719" s="130"/>
      <c r="K719" s="121"/>
      <c r="L719" s="121"/>
      <c r="M719" s="90"/>
      <c r="N719" s="92"/>
      <c r="O719" s="92"/>
      <c r="P719" s="130"/>
      <c r="Q719" s="121"/>
      <c r="R719" s="121"/>
      <c r="S719" s="90"/>
      <c r="T719" s="92"/>
      <c r="U719" s="92"/>
      <c r="V719" s="123"/>
      <c r="W719" s="123"/>
      <c r="X719" s="96"/>
      <c r="Y719" s="97"/>
      <c r="Z719" s="86"/>
      <c r="AA719" s="34"/>
      <c r="AB719" s="86"/>
      <c r="AC719" s="138"/>
      <c r="AD719" s="90"/>
      <c r="AE719" s="86"/>
      <c r="AF719" s="86"/>
      <c r="AG719" s="98"/>
      <c r="AH719" s="86"/>
      <c r="AI719" s="86"/>
      <c r="AJ719" s="86"/>
    </row>
    <row r="720" ht="10.5" customHeight="1">
      <c r="A720" s="86"/>
      <c r="B720" s="86"/>
      <c r="C720" s="86"/>
      <c r="D720" s="87"/>
      <c r="E720" s="87"/>
      <c r="F720" s="88"/>
      <c r="G720" s="88"/>
      <c r="H720" s="89"/>
      <c r="I720" s="90"/>
      <c r="J720" s="130"/>
      <c r="K720" s="121"/>
      <c r="L720" s="121"/>
      <c r="M720" s="90"/>
      <c r="N720" s="92"/>
      <c r="O720" s="92"/>
      <c r="P720" s="130"/>
      <c r="Q720" s="121"/>
      <c r="R720" s="121"/>
      <c r="S720" s="90"/>
      <c r="T720" s="92"/>
      <c r="U720" s="92"/>
      <c r="V720" s="123"/>
      <c r="W720" s="123"/>
      <c r="X720" s="96"/>
      <c r="Y720" s="97"/>
      <c r="Z720" s="86"/>
      <c r="AA720" s="34"/>
      <c r="AB720" s="86"/>
      <c r="AC720" s="138"/>
      <c r="AD720" s="90"/>
      <c r="AE720" s="86"/>
      <c r="AF720" s="86"/>
      <c r="AG720" s="98"/>
      <c r="AH720" s="86"/>
      <c r="AI720" s="86"/>
      <c r="AJ720" s="86"/>
    </row>
    <row r="721" ht="10.5" customHeight="1">
      <c r="A721" s="86"/>
      <c r="B721" s="86"/>
      <c r="C721" s="86"/>
      <c r="D721" s="87"/>
      <c r="E721" s="87"/>
      <c r="F721" s="88"/>
      <c r="G721" s="88"/>
      <c r="H721" s="89"/>
      <c r="I721" s="90"/>
      <c r="J721" s="130"/>
      <c r="K721" s="121"/>
      <c r="L721" s="121"/>
      <c r="M721" s="90"/>
      <c r="N721" s="92"/>
      <c r="O721" s="92"/>
      <c r="P721" s="130"/>
      <c r="Q721" s="121"/>
      <c r="R721" s="121"/>
      <c r="S721" s="90"/>
      <c r="T721" s="92"/>
      <c r="U721" s="92"/>
      <c r="V721" s="123"/>
      <c r="W721" s="123"/>
      <c r="X721" s="96"/>
      <c r="Y721" s="97"/>
      <c r="Z721" s="86"/>
      <c r="AA721" s="34"/>
      <c r="AB721" s="86"/>
      <c r="AC721" s="138"/>
      <c r="AD721" s="90"/>
      <c r="AE721" s="86"/>
      <c r="AF721" s="86"/>
      <c r="AG721" s="98"/>
      <c r="AH721" s="86"/>
      <c r="AI721" s="86"/>
      <c r="AJ721" s="86"/>
    </row>
    <row r="722" ht="10.5" customHeight="1">
      <c r="A722" s="86"/>
      <c r="B722" s="86"/>
      <c r="C722" s="86"/>
      <c r="D722" s="87"/>
      <c r="E722" s="87"/>
      <c r="F722" s="88"/>
      <c r="G722" s="88"/>
      <c r="H722" s="89"/>
      <c r="I722" s="90"/>
      <c r="J722" s="130"/>
      <c r="K722" s="121"/>
      <c r="L722" s="121"/>
      <c r="M722" s="90"/>
      <c r="N722" s="92"/>
      <c r="O722" s="92"/>
      <c r="P722" s="130"/>
      <c r="Q722" s="121"/>
      <c r="R722" s="121"/>
      <c r="S722" s="90"/>
      <c r="T722" s="92"/>
      <c r="U722" s="92"/>
      <c r="V722" s="123"/>
      <c r="W722" s="123"/>
      <c r="X722" s="96"/>
      <c r="Y722" s="97"/>
      <c r="Z722" s="86"/>
      <c r="AA722" s="34"/>
      <c r="AB722" s="86"/>
      <c r="AC722" s="138"/>
      <c r="AD722" s="90"/>
      <c r="AE722" s="86"/>
      <c r="AF722" s="86"/>
      <c r="AG722" s="98"/>
      <c r="AH722" s="86"/>
      <c r="AI722" s="86"/>
      <c r="AJ722" s="86"/>
    </row>
    <row r="723" ht="10.5" customHeight="1">
      <c r="A723" s="86"/>
      <c r="B723" s="86"/>
      <c r="C723" s="86"/>
      <c r="D723" s="87"/>
      <c r="E723" s="87"/>
      <c r="F723" s="88"/>
      <c r="G723" s="88"/>
      <c r="H723" s="89"/>
      <c r="I723" s="90"/>
      <c r="J723" s="130"/>
      <c r="K723" s="121"/>
      <c r="L723" s="121"/>
      <c r="M723" s="90"/>
      <c r="N723" s="92"/>
      <c r="O723" s="92"/>
      <c r="P723" s="130"/>
      <c r="Q723" s="121"/>
      <c r="R723" s="121"/>
      <c r="S723" s="90"/>
      <c r="T723" s="92"/>
      <c r="U723" s="92"/>
      <c r="V723" s="123"/>
      <c r="W723" s="123"/>
      <c r="X723" s="96"/>
      <c r="Y723" s="97"/>
      <c r="Z723" s="86"/>
      <c r="AA723" s="34"/>
      <c r="AB723" s="86"/>
      <c r="AC723" s="138"/>
      <c r="AD723" s="90"/>
      <c r="AE723" s="86"/>
      <c r="AF723" s="86"/>
      <c r="AG723" s="98"/>
      <c r="AH723" s="86"/>
      <c r="AI723" s="86"/>
      <c r="AJ723" s="86"/>
    </row>
    <row r="724" ht="10.5" customHeight="1">
      <c r="A724" s="86"/>
      <c r="B724" s="86"/>
      <c r="C724" s="86"/>
      <c r="D724" s="87"/>
      <c r="E724" s="87"/>
      <c r="F724" s="88"/>
      <c r="G724" s="88"/>
      <c r="H724" s="89"/>
      <c r="I724" s="90"/>
      <c r="J724" s="130"/>
      <c r="K724" s="121"/>
      <c r="L724" s="121"/>
      <c r="M724" s="90"/>
      <c r="N724" s="92"/>
      <c r="O724" s="92"/>
      <c r="P724" s="130"/>
      <c r="Q724" s="121"/>
      <c r="R724" s="121"/>
      <c r="S724" s="90"/>
      <c r="T724" s="92"/>
      <c r="U724" s="92"/>
      <c r="V724" s="123"/>
      <c r="W724" s="123"/>
      <c r="X724" s="96"/>
      <c r="Y724" s="97"/>
      <c r="Z724" s="86"/>
      <c r="AA724" s="34"/>
      <c r="AB724" s="86"/>
      <c r="AC724" s="138"/>
      <c r="AD724" s="90"/>
      <c r="AE724" s="86"/>
      <c r="AF724" s="86"/>
      <c r="AG724" s="98"/>
      <c r="AH724" s="86"/>
      <c r="AI724" s="86"/>
      <c r="AJ724" s="86"/>
    </row>
    <row r="725" ht="10.5" customHeight="1">
      <c r="A725" s="86"/>
      <c r="B725" s="86"/>
      <c r="C725" s="86"/>
      <c r="D725" s="87"/>
      <c r="E725" s="87"/>
      <c r="F725" s="88"/>
      <c r="G725" s="88"/>
      <c r="H725" s="89"/>
      <c r="I725" s="90"/>
      <c r="J725" s="130"/>
      <c r="K725" s="121"/>
      <c r="L725" s="121"/>
      <c r="M725" s="90"/>
      <c r="N725" s="92"/>
      <c r="O725" s="92"/>
      <c r="P725" s="130"/>
      <c r="Q725" s="121"/>
      <c r="R725" s="121"/>
      <c r="S725" s="90"/>
      <c r="T725" s="92"/>
      <c r="U725" s="92"/>
      <c r="V725" s="123"/>
      <c r="W725" s="123"/>
      <c r="X725" s="96"/>
      <c r="Y725" s="97"/>
      <c r="Z725" s="86"/>
      <c r="AA725" s="34"/>
      <c r="AB725" s="86"/>
      <c r="AC725" s="138"/>
      <c r="AD725" s="90"/>
      <c r="AE725" s="86"/>
      <c r="AF725" s="86"/>
      <c r="AG725" s="98"/>
      <c r="AH725" s="86"/>
      <c r="AI725" s="86"/>
      <c r="AJ725" s="86"/>
    </row>
    <row r="726" ht="10.5" customHeight="1">
      <c r="A726" s="86"/>
      <c r="B726" s="86"/>
      <c r="C726" s="86"/>
      <c r="D726" s="87"/>
      <c r="E726" s="87"/>
      <c r="F726" s="88"/>
      <c r="G726" s="88"/>
      <c r="H726" s="89"/>
      <c r="I726" s="90"/>
      <c r="J726" s="130"/>
      <c r="K726" s="121"/>
      <c r="L726" s="121"/>
      <c r="M726" s="90"/>
      <c r="N726" s="92"/>
      <c r="O726" s="92"/>
      <c r="P726" s="130"/>
      <c r="Q726" s="121"/>
      <c r="R726" s="121"/>
      <c r="S726" s="90"/>
      <c r="T726" s="92"/>
      <c r="U726" s="92"/>
      <c r="V726" s="123"/>
      <c r="W726" s="123"/>
      <c r="X726" s="96"/>
      <c r="Y726" s="97"/>
      <c r="Z726" s="86"/>
      <c r="AA726" s="34"/>
      <c r="AB726" s="86"/>
      <c r="AC726" s="138"/>
      <c r="AD726" s="90"/>
      <c r="AE726" s="86"/>
      <c r="AF726" s="86"/>
      <c r="AG726" s="98"/>
      <c r="AH726" s="86"/>
      <c r="AI726" s="86"/>
      <c r="AJ726" s="86"/>
    </row>
    <row r="727" ht="10.5" customHeight="1">
      <c r="A727" s="86"/>
      <c r="B727" s="86"/>
      <c r="C727" s="86"/>
      <c r="D727" s="87"/>
      <c r="E727" s="87"/>
      <c r="F727" s="88"/>
      <c r="G727" s="88"/>
      <c r="H727" s="89"/>
      <c r="I727" s="90"/>
      <c r="J727" s="130"/>
      <c r="K727" s="121"/>
      <c r="L727" s="121"/>
      <c r="M727" s="90"/>
      <c r="N727" s="92"/>
      <c r="O727" s="92"/>
      <c r="P727" s="130"/>
      <c r="Q727" s="121"/>
      <c r="R727" s="121"/>
      <c r="S727" s="90"/>
      <c r="T727" s="92"/>
      <c r="U727" s="92"/>
      <c r="V727" s="123"/>
      <c r="W727" s="123"/>
      <c r="X727" s="96"/>
      <c r="Y727" s="97"/>
      <c r="Z727" s="86"/>
      <c r="AA727" s="34"/>
      <c r="AB727" s="86"/>
      <c r="AC727" s="138"/>
      <c r="AD727" s="90"/>
      <c r="AE727" s="86"/>
      <c r="AF727" s="86"/>
      <c r="AG727" s="98"/>
      <c r="AH727" s="86"/>
      <c r="AI727" s="86"/>
      <c r="AJ727" s="86"/>
    </row>
    <row r="728" ht="10.5" customHeight="1">
      <c r="A728" s="86"/>
      <c r="B728" s="86"/>
      <c r="C728" s="86"/>
      <c r="D728" s="87"/>
      <c r="E728" s="87"/>
      <c r="F728" s="88"/>
      <c r="G728" s="88"/>
      <c r="H728" s="89"/>
      <c r="I728" s="90"/>
      <c r="J728" s="130"/>
      <c r="K728" s="121"/>
      <c r="L728" s="121"/>
      <c r="M728" s="90"/>
      <c r="N728" s="92"/>
      <c r="O728" s="92"/>
      <c r="P728" s="130"/>
      <c r="Q728" s="121"/>
      <c r="R728" s="121"/>
      <c r="S728" s="90"/>
      <c r="T728" s="92"/>
      <c r="U728" s="92"/>
      <c r="V728" s="123"/>
      <c r="W728" s="123"/>
      <c r="X728" s="96"/>
      <c r="Y728" s="97"/>
      <c r="Z728" s="86"/>
      <c r="AA728" s="34"/>
      <c r="AB728" s="86"/>
      <c r="AC728" s="138"/>
      <c r="AD728" s="90"/>
      <c r="AE728" s="86"/>
      <c r="AF728" s="86"/>
      <c r="AG728" s="98"/>
      <c r="AH728" s="86"/>
      <c r="AI728" s="86"/>
      <c r="AJ728" s="86"/>
    </row>
    <row r="729" ht="10.5" customHeight="1">
      <c r="A729" s="86"/>
      <c r="B729" s="86"/>
      <c r="C729" s="86"/>
      <c r="D729" s="87"/>
      <c r="E729" s="87"/>
      <c r="F729" s="88"/>
      <c r="G729" s="88"/>
      <c r="H729" s="89"/>
      <c r="I729" s="90"/>
      <c r="J729" s="130"/>
      <c r="K729" s="121"/>
      <c r="L729" s="121"/>
      <c r="M729" s="90"/>
      <c r="N729" s="92"/>
      <c r="O729" s="92"/>
      <c r="P729" s="130"/>
      <c r="Q729" s="121"/>
      <c r="R729" s="121"/>
      <c r="S729" s="90"/>
      <c r="T729" s="92"/>
      <c r="U729" s="92"/>
      <c r="V729" s="123"/>
      <c r="W729" s="123"/>
      <c r="X729" s="96"/>
      <c r="Y729" s="97"/>
      <c r="Z729" s="86"/>
      <c r="AA729" s="34"/>
      <c r="AB729" s="86"/>
      <c r="AC729" s="138"/>
      <c r="AD729" s="90"/>
      <c r="AE729" s="86"/>
      <c r="AF729" s="86"/>
      <c r="AG729" s="98"/>
      <c r="AH729" s="86"/>
      <c r="AI729" s="86"/>
      <c r="AJ729" s="86"/>
    </row>
    <row r="730" ht="10.5" customHeight="1">
      <c r="A730" s="86"/>
      <c r="B730" s="86"/>
      <c r="C730" s="86"/>
      <c r="D730" s="87"/>
      <c r="E730" s="87"/>
      <c r="F730" s="88"/>
      <c r="G730" s="88"/>
      <c r="H730" s="89"/>
      <c r="I730" s="90"/>
      <c r="J730" s="130"/>
      <c r="K730" s="121"/>
      <c r="L730" s="121"/>
      <c r="M730" s="90"/>
      <c r="N730" s="92"/>
      <c r="O730" s="92"/>
      <c r="P730" s="130"/>
      <c r="Q730" s="121"/>
      <c r="R730" s="121"/>
      <c r="S730" s="90"/>
      <c r="T730" s="92"/>
      <c r="U730" s="92"/>
      <c r="V730" s="123"/>
      <c r="W730" s="123"/>
      <c r="X730" s="96"/>
      <c r="Y730" s="97"/>
      <c r="Z730" s="86"/>
      <c r="AA730" s="34"/>
      <c r="AB730" s="86"/>
      <c r="AC730" s="138"/>
      <c r="AD730" s="90"/>
      <c r="AE730" s="86"/>
      <c r="AF730" s="86"/>
      <c r="AG730" s="98"/>
      <c r="AH730" s="86"/>
      <c r="AI730" s="86"/>
      <c r="AJ730" s="86"/>
    </row>
    <row r="731" ht="10.5" customHeight="1">
      <c r="A731" s="86"/>
      <c r="B731" s="86"/>
      <c r="C731" s="86"/>
      <c r="D731" s="87"/>
      <c r="E731" s="87"/>
      <c r="F731" s="88"/>
      <c r="G731" s="88"/>
      <c r="H731" s="89"/>
      <c r="I731" s="90"/>
      <c r="J731" s="130"/>
      <c r="K731" s="121"/>
      <c r="L731" s="121"/>
      <c r="M731" s="90"/>
      <c r="N731" s="92"/>
      <c r="O731" s="92"/>
      <c r="P731" s="130"/>
      <c r="Q731" s="121"/>
      <c r="R731" s="121"/>
      <c r="S731" s="90"/>
      <c r="T731" s="92"/>
      <c r="U731" s="92"/>
      <c r="V731" s="123"/>
      <c r="W731" s="123"/>
      <c r="X731" s="96"/>
      <c r="Y731" s="97"/>
      <c r="Z731" s="86"/>
      <c r="AA731" s="34"/>
      <c r="AB731" s="86"/>
      <c r="AC731" s="138"/>
      <c r="AD731" s="90"/>
      <c r="AE731" s="86"/>
      <c r="AF731" s="86"/>
      <c r="AG731" s="98"/>
      <c r="AH731" s="86"/>
      <c r="AI731" s="86"/>
      <c r="AJ731" s="86"/>
    </row>
    <row r="732" ht="10.5" customHeight="1">
      <c r="A732" s="86"/>
      <c r="B732" s="86"/>
      <c r="C732" s="86"/>
      <c r="D732" s="87"/>
      <c r="E732" s="87"/>
      <c r="F732" s="88"/>
      <c r="G732" s="88"/>
      <c r="H732" s="89"/>
      <c r="I732" s="90"/>
      <c r="J732" s="130"/>
      <c r="K732" s="121"/>
      <c r="L732" s="121"/>
      <c r="M732" s="90"/>
      <c r="N732" s="92"/>
      <c r="O732" s="92"/>
      <c r="P732" s="130"/>
      <c r="Q732" s="121"/>
      <c r="R732" s="121"/>
      <c r="S732" s="90"/>
      <c r="T732" s="92"/>
      <c r="U732" s="92"/>
      <c r="V732" s="123"/>
      <c r="W732" s="123"/>
      <c r="X732" s="96"/>
      <c r="Y732" s="97"/>
      <c r="Z732" s="86"/>
      <c r="AA732" s="34"/>
      <c r="AB732" s="86"/>
      <c r="AC732" s="138"/>
      <c r="AD732" s="90"/>
      <c r="AE732" s="86"/>
      <c r="AF732" s="86"/>
      <c r="AG732" s="98"/>
      <c r="AH732" s="86"/>
      <c r="AI732" s="86"/>
      <c r="AJ732" s="86"/>
    </row>
    <row r="733" ht="10.5" customHeight="1">
      <c r="A733" s="86"/>
      <c r="B733" s="86"/>
      <c r="C733" s="86"/>
      <c r="D733" s="87"/>
      <c r="E733" s="87"/>
      <c r="F733" s="88"/>
      <c r="G733" s="88"/>
      <c r="H733" s="89"/>
      <c r="I733" s="90"/>
      <c r="J733" s="130"/>
      <c r="K733" s="121"/>
      <c r="L733" s="121"/>
      <c r="M733" s="90"/>
      <c r="N733" s="92"/>
      <c r="O733" s="92"/>
      <c r="P733" s="130"/>
      <c r="Q733" s="121"/>
      <c r="R733" s="121"/>
      <c r="S733" s="90"/>
      <c r="T733" s="92"/>
      <c r="U733" s="92"/>
      <c r="V733" s="123"/>
      <c r="W733" s="123"/>
      <c r="X733" s="96"/>
      <c r="Y733" s="97"/>
      <c r="Z733" s="86"/>
      <c r="AA733" s="34"/>
      <c r="AB733" s="86"/>
      <c r="AC733" s="138"/>
      <c r="AD733" s="90"/>
      <c r="AE733" s="86"/>
      <c r="AF733" s="86"/>
      <c r="AG733" s="98"/>
      <c r="AH733" s="86"/>
      <c r="AI733" s="86"/>
      <c r="AJ733" s="86"/>
    </row>
    <row r="734" ht="10.5" customHeight="1">
      <c r="A734" s="86"/>
      <c r="B734" s="86"/>
      <c r="C734" s="86"/>
      <c r="D734" s="87"/>
      <c r="E734" s="87"/>
      <c r="F734" s="88"/>
      <c r="G734" s="88"/>
      <c r="H734" s="89"/>
      <c r="I734" s="90"/>
      <c r="J734" s="130"/>
      <c r="K734" s="121"/>
      <c r="L734" s="121"/>
      <c r="M734" s="90"/>
      <c r="N734" s="92"/>
      <c r="O734" s="92"/>
      <c r="P734" s="130"/>
      <c r="Q734" s="121"/>
      <c r="R734" s="121"/>
      <c r="S734" s="90"/>
      <c r="T734" s="92"/>
      <c r="U734" s="92"/>
      <c r="V734" s="123"/>
      <c r="W734" s="123"/>
      <c r="X734" s="96"/>
      <c r="Y734" s="97"/>
      <c r="Z734" s="86"/>
      <c r="AA734" s="34"/>
      <c r="AB734" s="86"/>
      <c r="AC734" s="138"/>
      <c r="AD734" s="90"/>
      <c r="AE734" s="86"/>
      <c r="AF734" s="86"/>
      <c r="AG734" s="98"/>
      <c r="AH734" s="86"/>
      <c r="AI734" s="86"/>
      <c r="AJ734" s="86"/>
    </row>
    <row r="735" ht="10.5" customHeight="1">
      <c r="A735" s="86"/>
      <c r="B735" s="86"/>
      <c r="C735" s="86"/>
      <c r="D735" s="87"/>
      <c r="E735" s="87"/>
      <c r="F735" s="88"/>
      <c r="G735" s="88"/>
      <c r="H735" s="89"/>
      <c r="I735" s="90"/>
      <c r="J735" s="130"/>
      <c r="K735" s="121"/>
      <c r="L735" s="121"/>
      <c r="M735" s="90"/>
      <c r="N735" s="92"/>
      <c r="O735" s="92"/>
      <c r="P735" s="130"/>
      <c r="Q735" s="121"/>
      <c r="R735" s="121"/>
      <c r="S735" s="90"/>
      <c r="T735" s="92"/>
      <c r="U735" s="92"/>
      <c r="V735" s="123"/>
      <c r="W735" s="123"/>
      <c r="X735" s="96"/>
      <c r="Y735" s="97"/>
      <c r="Z735" s="86"/>
      <c r="AA735" s="34"/>
      <c r="AB735" s="86"/>
      <c r="AC735" s="138"/>
      <c r="AD735" s="90"/>
      <c r="AE735" s="86"/>
      <c r="AF735" s="86"/>
      <c r="AG735" s="98"/>
      <c r="AH735" s="86"/>
      <c r="AI735" s="86"/>
      <c r="AJ735" s="86"/>
    </row>
    <row r="736" ht="10.5" customHeight="1">
      <c r="A736" s="86"/>
      <c r="B736" s="86"/>
      <c r="C736" s="86"/>
      <c r="D736" s="87"/>
      <c r="E736" s="87"/>
      <c r="F736" s="88"/>
      <c r="G736" s="88"/>
      <c r="H736" s="89"/>
      <c r="I736" s="90"/>
      <c r="J736" s="130"/>
      <c r="K736" s="121"/>
      <c r="L736" s="121"/>
      <c r="M736" s="90"/>
      <c r="N736" s="92"/>
      <c r="O736" s="92"/>
      <c r="P736" s="130"/>
      <c r="Q736" s="121"/>
      <c r="R736" s="121"/>
      <c r="S736" s="90"/>
      <c r="T736" s="92"/>
      <c r="U736" s="92"/>
      <c r="V736" s="123"/>
      <c r="W736" s="123"/>
      <c r="X736" s="96"/>
      <c r="Y736" s="97"/>
      <c r="Z736" s="86"/>
      <c r="AA736" s="34"/>
      <c r="AB736" s="86"/>
      <c r="AC736" s="138"/>
      <c r="AD736" s="90"/>
      <c r="AE736" s="86"/>
      <c r="AF736" s="86"/>
      <c r="AG736" s="98"/>
      <c r="AH736" s="86"/>
      <c r="AI736" s="86"/>
      <c r="AJ736" s="86"/>
    </row>
    <row r="737" ht="10.5" customHeight="1">
      <c r="A737" s="86"/>
      <c r="B737" s="86"/>
      <c r="C737" s="86"/>
      <c r="D737" s="87"/>
      <c r="E737" s="87"/>
      <c r="F737" s="88"/>
      <c r="G737" s="88"/>
      <c r="H737" s="89"/>
      <c r="I737" s="90"/>
      <c r="J737" s="130"/>
      <c r="K737" s="121"/>
      <c r="L737" s="121"/>
      <c r="M737" s="90"/>
      <c r="N737" s="92"/>
      <c r="O737" s="92"/>
      <c r="P737" s="130"/>
      <c r="Q737" s="121"/>
      <c r="R737" s="121"/>
      <c r="S737" s="90"/>
      <c r="T737" s="92"/>
      <c r="U737" s="92"/>
      <c r="V737" s="123"/>
      <c r="W737" s="123"/>
      <c r="X737" s="96"/>
      <c r="Y737" s="97"/>
      <c r="Z737" s="86"/>
      <c r="AA737" s="34"/>
      <c r="AB737" s="86"/>
      <c r="AC737" s="138"/>
      <c r="AD737" s="90"/>
      <c r="AE737" s="86"/>
      <c r="AF737" s="86"/>
      <c r="AG737" s="98"/>
      <c r="AH737" s="86"/>
      <c r="AI737" s="86"/>
      <c r="AJ737" s="86"/>
    </row>
    <row r="738" ht="10.5" customHeight="1">
      <c r="A738" s="86"/>
      <c r="B738" s="86"/>
      <c r="C738" s="86"/>
      <c r="D738" s="87"/>
      <c r="E738" s="87"/>
      <c r="F738" s="88"/>
      <c r="G738" s="88"/>
      <c r="H738" s="89"/>
      <c r="I738" s="90"/>
      <c r="J738" s="130"/>
      <c r="K738" s="121"/>
      <c r="L738" s="121"/>
      <c r="M738" s="90"/>
      <c r="N738" s="92"/>
      <c r="O738" s="92"/>
      <c r="P738" s="130"/>
      <c r="Q738" s="121"/>
      <c r="R738" s="121"/>
      <c r="S738" s="90"/>
      <c r="T738" s="92"/>
      <c r="U738" s="92"/>
      <c r="V738" s="123"/>
      <c r="W738" s="123"/>
      <c r="X738" s="96"/>
      <c r="Y738" s="97"/>
      <c r="Z738" s="86"/>
      <c r="AA738" s="34"/>
      <c r="AB738" s="86"/>
      <c r="AC738" s="138"/>
      <c r="AD738" s="90"/>
      <c r="AE738" s="86"/>
      <c r="AF738" s="86"/>
      <c r="AG738" s="98"/>
      <c r="AH738" s="86"/>
      <c r="AI738" s="86"/>
      <c r="AJ738" s="86"/>
    </row>
    <row r="739" ht="10.5" customHeight="1">
      <c r="A739" s="86"/>
      <c r="B739" s="86"/>
      <c r="C739" s="86"/>
      <c r="D739" s="87"/>
      <c r="E739" s="87"/>
      <c r="F739" s="88"/>
      <c r="G739" s="88"/>
      <c r="H739" s="89"/>
      <c r="I739" s="90"/>
      <c r="J739" s="130"/>
      <c r="K739" s="121"/>
      <c r="L739" s="121"/>
      <c r="M739" s="90"/>
      <c r="N739" s="92"/>
      <c r="O739" s="92"/>
      <c r="P739" s="130"/>
      <c r="Q739" s="121"/>
      <c r="R739" s="121"/>
      <c r="S739" s="90"/>
      <c r="T739" s="92"/>
      <c r="U739" s="92"/>
      <c r="V739" s="123"/>
      <c r="W739" s="123"/>
      <c r="X739" s="96"/>
      <c r="Y739" s="97"/>
      <c r="Z739" s="86"/>
      <c r="AA739" s="34"/>
      <c r="AB739" s="86"/>
      <c r="AC739" s="138"/>
      <c r="AD739" s="90"/>
      <c r="AE739" s="86"/>
      <c r="AF739" s="86"/>
      <c r="AG739" s="98"/>
      <c r="AH739" s="86"/>
      <c r="AI739" s="86"/>
      <c r="AJ739" s="86"/>
    </row>
    <row r="740" ht="10.5" customHeight="1">
      <c r="A740" s="86"/>
      <c r="B740" s="86"/>
      <c r="C740" s="86"/>
      <c r="D740" s="87"/>
      <c r="E740" s="87"/>
      <c r="F740" s="88"/>
      <c r="G740" s="88"/>
      <c r="H740" s="89"/>
      <c r="I740" s="90"/>
      <c r="J740" s="130"/>
      <c r="K740" s="121"/>
      <c r="L740" s="121"/>
      <c r="M740" s="90"/>
      <c r="N740" s="92"/>
      <c r="O740" s="92"/>
      <c r="P740" s="130"/>
      <c r="Q740" s="121"/>
      <c r="R740" s="121"/>
      <c r="S740" s="90"/>
      <c r="T740" s="92"/>
      <c r="U740" s="92"/>
      <c r="V740" s="123"/>
      <c r="W740" s="123"/>
      <c r="X740" s="96"/>
      <c r="Y740" s="97"/>
      <c r="Z740" s="86"/>
      <c r="AA740" s="34"/>
      <c r="AB740" s="86"/>
      <c r="AC740" s="138"/>
      <c r="AD740" s="90"/>
      <c r="AE740" s="86"/>
      <c r="AF740" s="86"/>
      <c r="AG740" s="98"/>
      <c r="AH740" s="86"/>
      <c r="AI740" s="86"/>
      <c r="AJ740" s="86"/>
    </row>
    <row r="741" ht="10.5" customHeight="1">
      <c r="A741" s="86"/>
      <c r="B741" s="86"/>
      <c r="C741" s="86"/>
      <c r="D741" s="87"/>
      <c r="E741" s="87"/>
      <c r="F741" s="88"/>
      <c r="G741" s="88"/>
      <c r="H741" s="89"/>
      <c r="I741" s="90"/>
      <c r="J741" s="130"/>
      <c r="K741" s="121"/>
      <c r="L741" s="121"/>
      <c r="M741" s="90"/>
      <c r="N741" s="92"/>
      <c r="O741" s="92"/>
      <c r="P741" s="130"/>
      <c r="Q741" s="121"/>
      <c r="R741" s="121"/>
      <c r="S741" s="90"/>
      <c r="T741" s="92"/>
      <c r="U741" s="92"/>
      <c r="V741" s="123"/>
      <c r="W741" s="123"/>
      <c r="X741" s="96"/>
      <c r="Y741" s="97"/>
      <c r="Z741" s="86"/>
      <c r="AA741" s="34"/>
      <c r="AB741" s="86"/>
      <c r="AC741" s="138"/>
      <c r="AD741" s="90"/>
      <c r="AE741" s="86"/>
      <c r="AF741" s="86"/>
      <c r="AG741" s="98"/>
      <c r="AH741" s="86"/>
      <c r="AI741" s="86"/>
      <c r="AJ741" s="86"/>
    </row>
    <row r="742" ht="10.5" customHeight="1">
      <c r="A742" s="86"/>
      <c r="B742" s="86"/>
      <c r="C742" s="86"/>
      <c r="D742" s="87"/>
      <c r="E742" s="87"/>
      <c r="F742" s="88"/>
      <c r="G742" s="88"/>
      <c r="H742" s="89"/>
      <c r="I742" s="90"/>
      <c r="J742" s="130"/>
      <c r="K742" s="121"/>
      <c r="L742" s="121"/>
      <c r="M742" s="90"/>
      <c r="N742" s="92"/>
      <c r="O742" s="92"/>
      <c r="P742" s="130"/>
      <c r="Q742" s="121"/>
      <c r="R742" s="121"/>
      <c r="S742" s="90"/>
      <c r="T742" s="92"/>
      <c r="U742" s="92"/>
      <c r="V742" s="123"/>
      <c r="W742" s="123"/>
      <c r="X742" s="96"/>
      <c r="Y742" s="97"/>
      <c r="Z742" s="86"/>
      <c r="AA742" s="34"/>
      <c r="AB742" s="86"/>
      <c r="AC742" s="138"/>
      <c r="AD742" s="90"/>
      <c r="AE742" s="86"/>
      <c r="AF742" s="86"/>
      <c r="AG742" s="98"/>
      <c r="AH742" s="86"/>
      <c r="AI742" s="86"/>
      <c r="AJ742" s="86"/>
    </row>
    <row r="743" ht="10.5" customHeight="1">
      <c r="A743" s="86"/>
      <c r="B743" s="86"/>
      <c r="C743" s="86"/>
      <c r="D743" s="87"/>
      <c r="E743" s="87"/>
      <c r="F743" s="88"/>
      <c r="G743" s="88"/>
      <c r="H743" s="89"/>
      <c r="I743" s="90"/>
      <c r="J743" s="130"/>
      <c r="K743" s="121"/>
      <c r="L743" s="121"/>
      <c r="M743" s="90"/>
      <c r="N743" s="92"/>
      <c r="O743" s="92"/>
      <c r="P743" s="130"/>
      <c r="Q743" s="121"/>
      <c r="R743" s="121"/>
      <c r="S743" s="90"/>
      <c r="T743" s="92"/>
      <c r="U743" s="92"/>
      <c r="V743" s="123"/>
      <c r="W743" s="123"/>
      <c r="X743" s="96"/>
      <c r="Y743" s="97"/>
      <c r="Z743" s="86"/>
      <c r="AA743" s="34"/>
      <c r="AB743" s="86"/>
      <c r="AC743" s="138"/>
      <c r="AD743" s="90"/>
      <c r="AE743" s="86"/>
      <c r="AF743" s="86"/>
      <c r="AG743" s="98"/>
      <c r="AH743" s="86"/>
      <c r="AI743" s="86"/>
      <c r="AJ743" s="86"/>
    </row>
    <row r="744" ht="10.5" customHeight="1">
      <c r="A744" s="86"/>
      <c r="B744" s="86"/>
      <c r="C744" s="86"/>
      <c r="D744" s="87"/>
      <c r="E744" s="87"/>
      <c r="F744" s="88"/>
      <c r="G744" s="88"/>
      <c r="H744" s="89"/>
      <c r="I744" s="90"/>
      <c r="J744" s="130"/>
      <c r="K744" s="121"/>
      <c r="L744" s="121"/>
      <c r="M744" s="90"/>
      <c r="N744" s="92"/>
      <c r="O744" s="92"/>
      <c r="P744" s="130"/>
      <c r="Q744" s="121"/>
      <c r="R744" s="121"/>
      <c r="S744" s="90"/>
      <c r="T744" s="92"/>
      <c r="U744" s="92"/>
      <c r="V744" s="123"/>
      <c r="W744" s="123"/>
      <c r="X744" s="96"/>
      <c r="Y744" s="97"/>
      <c r="Z744" s="86"/>
      <c r="AA744" s="34"/>
      <c r="AB744" s="86"/>
      <c r="AC744" s="138"/>
      <c r="AD744" s="90"/>
      <c r="AE744" s="86"/>
      <c r="AF744" s="86"/>
      <c r="AG744" s="98"/>
      <c r="AH744" s="86"/>
      <c r="AI744" s="86"/>
      <c r="AJ744" s="86"/>
    </row>
    <row r="745" ht="10.5" customHeight="1">
      <c r="A745" s="86"/>
      <c r="B745" s="86"/>
      <c r="C745" s="86"/>
      <c r="D745" s="87"/>
      <c r="E745" s="87"/>
      <c r="F745" s="88"/>
      <c r="G745" s="88"/>
      <c r="H745" s="89"/>
      <c r="I745" s="90"/>
      <c r="J745" s="130"/>
      <c r="K745" s="121"/>
      <c r="L745" s="121"/>
      <c r="M745" s="90"/>
      <c r="N745" s="92"/>
      <c r="O745" s="92"/>
      <c r="P745" s="130"/>
      <c r="Q745" s="121"/>
      <c r="R745" s="121"/>
      <c r="S745" s="90"/>
      <c r="T745" s="92"/>
      <c r="U745" s="92"/>
      <c r="V745" s="123"/>
      <c r="W745" s="123"/>
      <c r="X745" s="96"/>
      <c r="Y745" s="97"/>
      <c r="Z745" s="86"/>
      <c r="AA745" s="34"/>
      <c r="AB745" s="86"/>
      <c r="AC745" s="138"/>
      <c r="AD745" s="90"/>
      <c r="AE745" s="86"/>
      <c r="AF745" s="86"/>
      <c r="AG745" s="98"/>
      <c r="AH745" s="86"/>
      <c r="AI745" s="86"/>
      <c r="AJ745" s="86"/>
    </row>
    <row r="746" ht="10.5" customHeight="1">
      <c r="A746" s="86"/>
      <c r="B746" s="86"/>
      <c r="C746" s="86"/>
      <c r="D746" s="87"/>
      <c r="E746" s="87"/>
      <c r="F746" s="88"/>
      <c r="G746" s="88"/>
      <c r="H746" s="89"/>
      <c r="I746" s="90"/>
      <c r="J746" s="130"/>
      <c r="K746" s="121"/>
      <c r="L746" s="121"/>
      <c r="M746" s="90"/>
      <c r="N746" s="92"/>
      <c r="O746" s="92"/>
      <c r="P746" s="130"/>
      <c r="Q746" s="121"/>
      <c r="R746" s="121"/>
      <c r="S746" s="90"/>
      <c r="T746" s="92"/>
      <c r="U746" s="92"/>
      <c r="V746" s="123"/>
      <c r="W746" s="123"/>
      <c r="X746" s="96"/>
      <c r="Y746" s="97"/>
      <c r="Z746" s="86"/>
      <c r="AA746" s="34"/>
      <c r="AB746" s="86"/>
      <c r="AC746" s="138"/>
      <c r="AD746" s="90"/>
      <c r="AE746" s="86"/>
      <c r="AF746" s="86"/>
      <c r="AG746" s="98"/>
      <c r="AH746" s="86"/>
      <c r="AI746" s="86"/>
      <c r="AJ746" s="86"/>
    </row>
    <row r="747" ht="10.5" customHeight="1">
      <c r="A747" s="86"/>
      <c r="B747" s="86"/>
      <c r="C747" s="86"/>
      <c r="D747" s="87"/>
      <c r="E747" s="87"/>
      <c r="F747" s="88"/>
      <c r="G747" s="88"/>
      <c r="H747" s="89"/>
      <c r="I747" s="90"/>
      <c r="J747" s="130"/>
      <c r="K747" s="121"/>
      <c r="L747" s="121"/>
      <c r="M747" s="90"/>
      <c r="N747" s="92"/>
      <c r="O747" s="92"/>
      <c r="P747" s="130"/>
      <c r="Q747" s="121"/>
      <c r="R747" s="121"/>
      <c r="S747" s="90"/>
      <c r="T747" s="92"/>
      <c r="U747" s="92"/>
      <c r="V747" s="123"/>
      <c r="W747" s="123"/>
      <c r="X747" s="96"/>
      <c r="Y747" s="97"/>
      <c r="Z747" s="86"/>
      <c r="AA747" s="34"/>
      <c r="AB747" s="86"/>
      <c r="AC747" s="138"/>
      <c r="AD747" s="90"/>
      <c r="AE747" s="86"/>
      <c r="AF747" s="86"/>
      <c r="AG747" s="98"/>
      <c r="AH747" s="86"/>
      <c r="AI747" s="86"/>
      <c r="AJ747" s="86"/>
    </row>
    <row r="748" ht="10.5" customHeight="1">
      <c r="A748" s="86"/>
      <c r="B748" s="86"/>
      <c r="C748" s="86"/>
      <c r="D748" s="87"/>
      <c r="E748" s="87"/>
      <c r="F748" s="88"/>
      <c r="G748" s="88"/>
      <c r="H748" s="89"/>
      <c r="I748" s="90"/>
      <c r="J748" s="130"/>
      <c r="K748" s="121"/>
      <c r="L748" s="121"/>
      <c r="M748" s="90"/>
      <c r="N748" s="92"/>
      <c r="O748" s="92"/>
      <c r="P748" s="130"/>
      <c r="Q748" s="121"/>
      <c r="R748" s="121"/>
      <c r="S748" s="90"/>
      <c r="T748" s="92"/>
      <c r="U748" s="92"/>
      <c r="V748" s="123"/>
      <c r="W748" s="123"/>
      <c r="X748" s="96"/>
      <c r="Y748" s="97"/>
      <c r="Z748" s="86"/>
      <c r="AA748" s="34"/>
      <c r="AB748" s="86"/>
      <c r="AC748" s="138"/>
      <c r="AD748" s="90"/>
      <c r="AE748" s="86"/>
      <c r="AF748" s="86"/>
      <c r="AG748" s="98"/>
      <c r="AH748" s="86"/>
      <c r="AI748" s="86"/>
      <c r="AJ748" s="86"/>
    </row>
    <row r="749" ht="10.5" customHeight="1">
      <c r="A749" s="86"/>
      <c r="B749" s="86"/>
      <c r="C749" s="86"/>
      <c r="D749" s="87"/>
      <c r="E749" s="87"/>
      <c r="F749" s="88"/>
      <c r="G749" s="88"/>
      <c r="H749" s="89"/>
      <c r="I749" s="90"/>
      <c r="J749" s="130"/>
      <c r="K749" s="121"/>
      <c r="L749" s="121"/>
      <c r="M749" s="90"/>
      <c r="N749" s="92"/>
      <c r="O749" s="92"/>
      <c r="P749" s="130"/>
      <c r="Q749" s="121"/>
      <c r="R749" s="121"/>
      <c r="S749" s="90"/>
      <c r="T749" s="92"/>
      <c r="U749" s="92"/>
      <c r="V749" s="123"/>
      <c r="W749" s="123"/>
      <c r="X749" s="96"/>
      <c r="Y749" s="97"/>
      <c r="Z749" s="86"/>
      <c r="AA749" s="34"/>
      <c r="AB749" s="86"/>
      <c r="AC749" s="138"/>
      <c r="AD749" s="90"/>
      <c r="AE749" s="86"/>
      <c r="AF749" s="86"/>
      <c r="AG749" s="98"/>
      <c r="AH749" s="86"/>
      <c r="AI749" s="86"/>
      <c r="AJ749" s="86"/>
    </row>
    <row r="750" ht="10.5" customHeight="1">
      <c r="A750" s="86"/>
      <c r="B750" s="86"/>
      <c r="C750" s="86"/>
      <c r="D750" s="87"/>
      <c r="E750" s="87"/>
      <c r="F750" s="88"/>
      <c r="G750" s="88"/>
      <c r="H750" s="89"/>
      <c r="I750" s="90"/>
      <c r="J750" s="130"/>
      <c r="K750" s="121"/>
      <c r="L750" s="121"/>
      <c r="M750" s="90"/>
      <c r="N750" s="92"/>
      <c r="O750" s="92"/>
      <c r="P750" s="130"/>
      <c r="Q750" s="121"/>
      <c r="R750" s="121"/>
      <c r="S750" s="90"/>
      <c r="T750" s="92"/>
      <c r="U750" s="92"/>
      <c r="V750" s="123"/>
      <c r="W750" s="123"/>
      <c r="X750" s="96"/>
      <c r="Y750" s="97"/>
      <c r="Z750" s="86"/>
      <c r="AA750" s="34"/>
      <c r="AB750" s="86"/>
      <c r="AC750" s="138"/>
      <c r="AD750" s="90"/>
      <c r="AE750" s="86"/>
      <c r="AF750" s="86"/>
      <c r="AG750" s="98"/>
      <c r="AH750" s="86"/>
      <c r="AI750" s="86"/>
      <c r="AJ750" s="86"/>
    </row>
    <row r="751" ht="10.5" customHeight="1">
      <c r="A751" s="86"/>
      <c r="B751" s="86"/>
      <c r="C751" s="86"/>
      <c r="D751" s="87"/>
      <c r="E751" s="87"/>
      <c r="F751" s="88"/>
      <c r="G751" s="88"/>
      <c r="H751" s="89"/>
      <c r="I751" s="90"/>
      <c r="J751" s="130"/>
      <c r="K751" s="121"/>
      <c r="L751" s="121"/>
      <c r="M751" s="90"/>
      <c r="N751" s="92"/>
      <c r="O751" s="92"/>
      <c r="P751" s="130"/>
      <c r="Q751" s="121"/>
      <c r="R751" s="121"/>
      <c r="S751" s="90"/>
      <c r="T751" s="92"/>
      <c r="U751" s="92"/>
      <c r="V751" s="123"/>
      <c r="W751" s="123"/>
      <c r="X751" s="96"/>
      <c r="Y751" s="97"/>
      <c r="Z751" s="86"/>
      <c r="AA751" s="34"/>
      <c r="AB751" s="86"/>
      <c r="AC751" s="138"/>
      <c r="AD751" s="90"/>
      <c r="AE751" s="86"/>
      <c r="AF751" s="86"/>
      <c r="AG751" s="98"/>
      <c r="AH751" s="86"/>
      <c r="AI751" s="86"/>
      <c r="AJ751" s="86"/>
    </row>
    <row r="752" ht="10.5" customHeight="1">
      <c r="A752" s="86"/>
      <c r="B752" s="86"/>
      <c r="C752" s="86"/>
      <c r="D752" s="87"/>
      <c r="E752" s="87"/>
      <c r="F752" s="88"/>
      <c r="G752" s="88"/>
      <c r="H752" s="89"/>
      <c r="I752" s="90"/>
      <c r="J752" s="130"/>
      <c r="K752" s="121"/>
      <c r="L752" s="121"/>
      <c r="M752" s="90"/>
      <c r="N752" s="92"/>
      <c r="O752" s="92"/>
      <c r="P752" s="130"/>
      <c r="Q752" s="121"/>
      <c r="R752" s="121"/>
      <c r="S752" s="90"/>
      <c r="T752" s="92"/>
      <c r="U752" s="92"/>
      <c r="V752" s="123"/>
      <c r="W752" s="123"/>
      <c r="X752" s="96"/>
      <c r="Y752" s="97"/>
      <c r="Z752" s="86"/>
      <c r="AA752" s="34"/>
      <c r="AB752" s="86"/>
      <c r="AC752" s="138"/>
      <c r="AD752" s="90"/>
      <c r="AE752" s="86"/>
      <c r="AF752" s="86"/>
      <c r="AG752" s="98"/>
      <c r="AH752" s="86"/>
      <c r="AI752" s="86"/>
      <c r="AJ752" s="86"/>
    </row>
    <row r="753" ht="10.5" customHeight="1">
      <c r="A753" s="86"/>
      <c r="B753" s="86"/>
      <c r="C753" s="86"/>
      <c r="D753" s="87"/>
      <c r="E753" s="87"/>
      <c r="F753" s="88"/>
      <c r="G753" s="88"/>
      <c r="H753" s="89"/>
      <c r="I753" s="90"/>
      <c r="J753" s="130"/>
      <c r="K753" s="121"/>
      <c r="L753" s="121"/>
      <c r="M753" s="90"/>
      <c r="N753" s="92"/>
      <c r="O753" s="92"/>
      <c r="P753" s="130"/>
      <c r="Q753" s="121"/>
      <c r="R753" s="121"/>
      <c r="S753" s="90"/>
      <c r="T753" s="92"/>
      <c r="U753" s="92"/>
      <c r="V753" s="123"/>
      <c r="W753" s="123"/>
      <c r="X753" s="96"/>
      <c r="Y753" s="97"/>
      <c r="Z753" s="86"/>
      <c r="AA753" s="34"/>
      <c r="AB753" s="86"/>
      <c r="AC753" s="138"/>
      <c r="AD753" s="90"/>
      <c r="AE753" s="86"/>
      <c r="AF753" s="86"/>
      <c r="AG753" s="98"/>
      <c r="AH753" s="86"/>
      <c r="AI753" s="86"/>
      <c r="AJ753" s="86"/>
    </row>
    <row r="754" ht="10.5" customHeight="1">
      <c r="A754" s="86"/>
      <c r="B754" s="86"/>
      <c r="C754" s="86"/>
      <c r="D754" s="87"/>
      <c r="E754" s="87"/>
      <c r="F754" s="88"/>
      <c r="G754" s="88"/>
      <c r="H754" s="89"/>
      <c r="I754" s="90"/>
      <c r="J754" s="130"/>
      <c r="K754" s="121"/>
      <c r="L754" s="121"/>
      <c r="M754" s="90"/>
      <c r="N754" s="92"/>
      <c r="O754" s="92"/>
      <c r="P754" s="130"/>
      <c r="Q754" s="121"/>
      <c r="R754" s="121"/>
      <c r="S754" s="90"/>
      <c r="T754" s="92"/>
      <c r="U754" s="92"/>
      <c r="V754" s="123"/>
      <c r="W754" s="123"/>
      <c r="X754" s="96"/>
      <c r="Y754" s="97"/>
      <c r="Z754" s="86"/>
      <c r="AA754" s="34"/>
      <c r="AB754" s="86"/>
      <c r="AC754" s="138"/>
      <c r="AD754" s="90"/>
      <c r="AE754" s="86"/>
      <c r="AF754" s="86"/>
      <c r="AG754" s="98"/>
      <c r="AH754" s="86"/>
      <c r="AI754" s="86"/>
      <c r="AJ754" s="86"/>
    </row>
    <row r="755" ht="10.5" customHeight="1">
      <c r="A755" s="86"/>
      <c r="B755" s="86"/>
      <c r="C755" s="86"/>
      <c r="D755" s="87"/>
      <c r="E755" s="87"/>
      <c r="F755" s="88"/>
      <c r="G755" s="88"/>
      <c r="H755" s="89"/>
      <c r="I755" s="90"/>
      <c r="J755" s="130"/>
      <c r="K755" s="121"/>
      <c r="L755" s="121"/>
      <c r="M755" s="90"/>
      <c r="N755" s="92"/>
      <c r="O755" s="92"/>
      <c r="P755" s="130"/>
      <c r="Q755" s="121"/>
      <c r="R755" s="121"/>
      <c r="S755" s="90"/>
      <c r="T755" s="92"/>
      <c r="U755" s="92"/>
      <c r="V755" s="123"/>
      <c r="W755" s="123"/>
      <c r="X755" s="96"/>
      <c r="Y755" s="97"/>
      <c r="Z755" s="86"/>
      <c r="AA755" s="34"/>
      <c r="AB755" s="86"/>
      <c r="AC755" s="138"/>
      <c r="AD755" s="90"/>
      <c r="AE755" s="86"/>
      <c r="AF755" s="86"/>
      <c r="AG755" s="98"/>
      <c r="AH755" s="86"/>
      <c r="AI755" s="86"/>
      <c r="AJ755" s="86"/>
    </row>
    <row r="756" ht="10.5" customHeight="1">
      <c r="A756" s="86"/>
      <c r="B756" s="86"/>
      <c r="C756" s="86"/>
      <c r="D756" s="87"/>
      <c r="E756" s="87"/>
      <c r="F756" s="88"/>
      <c r="G756" s="88"/>
      <c r="H756" s="89"/>
      <c r="I756" s="90"/>
      <c r="J756" s="130"/>
      <c r="K756" s="121"/>
      <c r="L756" s="121"/>
      <c r="M756" s="90"/>
      <c r="N756" s="92"/>
      <c r="O756" s="92"/>
      <c r="P756" s="130"/>
      <c r="Q756" s="121"/>
      <c r="R756" s="121"/>
      <c r="S756" s="90"/>
      <c r="T756" s="92"/>
      <c r="U756" s="92"/>
      <c r="V756" s="123"/>
      <c r="W756" s="123"/>
      <c r="X756" s="96"/>
      <c r="Y756" s="97"/>
      <c r="Z756" s="86"/>
      <c r="AA756" s="34"/>
      <c r="AB756" s="86"/>
      <c r="AC756" s="138"/>
      <c r="AD756" s="90"/>
      <c r="AE756" s="86"/>
      <c r="AF756" s="86"/>
      <c r="AG756" s="98"/>
      <c r="AH756" s="86"/>
      <c r="AI756" s="86"/>
      <c r="AJ756" s="86"/>
    </row>
    <row r="757" ht="10.5" customHeight="1">
      <c r="A757" s="86"/>
      <c r="B757" s="86"/>
      <c r="C757" s="86"/>
      <c r="D757" s="87"/>
      <c r="E757" s="87"/>
      <c r="F757" s="88"/>
      <c r="G757" s="88"/>
      <c r="H757" s="89"/>
      <c r="I757" s="90"/>
      <c r="J757" s="130"/>
      <c r="K757" s="121"/>
      <c r="L757" s="121"/>
      <c r="M757" s="90"/>
      <c r="N757" s="92"/>
      <c r="O757" s="92"/>
      <c r="P757" s="130"/>
      <c r="Q757" s="121"/>
      <c r="R757" s="121"/>
      <c r="S757" s="90"/>
      <c r="T757" s="92"/>
      <c r="U757" s="92"/>
      <c r="V757" s="123"/>
      <c r="W757" s="123"/>
      <c r="X757" s="96"/>
      <c r="Y757" s="97"/>
      <c r="Z757" s="86"/>
      <c r="AA757" s="34"/>
      <c r="AB757" s="86"/>
      <c r="AC757" s="138"/>
      <c r="AD757" s="90"/>
      <c r="AE757" s="86"/>
      <c r="AF757" s="86"/>
      <c r="AG757" s="98"/>
      <c r="AH757" s="86"/>
      <c r="AI757" s="86"/>
      <c r="AJ757" s="86"/>
    </row>
    <row r="758" ht="10.5" customHeight="1">
      <c r="A758" s="86"/>
      <c r="B758" s="86"/>
      <c r="C758" s="86"/>
      <c r="D758" s="87"/>
      <c r="E758" s="87"/>
      <c r="F758" s="88"/>
      <c r="G758" s="88"/>
      <c r="H758" s="89"/>
      <c r="I758" s="90"/>
      <c r="J758" s="130"/>
      <c r="K758" s="121"/>
      <c r="L758" s="121"/>
      <c r="M758" s="90"/>
      <c r="N758" s="92"/>
      <c r="O758" s="92"/>
      <c r="P758" s="130"/>
      <c r="Q758" s="121"/>
      <c r="R758" s="121"/>
      <c r="S758" s="90"/>
      <c r="T758" s="92"/>
      <c r="U758" s="92"/>
      <c r="V758" s="123"/>
      <c r="W758" s="123"/>
      <c r="X758" s="96"/>
      <c r="Y758" s="97"/>
      <c r="Z758" s="86"/>
      <c r="AA758" s="34"/>
      <c r="AB758" s="86"/>
      <c r="AC758" s="138"/>
      <c r="AD758" s="90"/>
      <c r="AE758" s="86"/>
      <c r="AF758" s="86"/>
      <c r="AG758" s="98"/>
      <c r="AH758" s="86"/>
      <c r="AI758" s="86"/>
      <c r="AJ758" s="86"/>
    </row>
    <row r="759" ht="10.5" customHeight="1">
      <c r="A759" s="86"/>
      <c r="B759" s="86"/>
      <c r="C759" s="86"/>
      <c r="D759" s="87"/>
      <c r="E759" s="87"/>
      <c r="F759" s="88"/>
      <c r="G759" s="88"/>
      <c r="H759" s="89"/>
      <c r="I759" s="90"/>
      <c r="J759" s="130"/>
      <c r="K759" s="121"/>
      <c r="L759" s="121"/>
      <c r="M759" s="90"/>
      <c r="N759" s="92"/>
      <c r="O759" s="92"/>
      <c r="P759" s="130"/>
      <c r="Q759" s="121"/>
      <c r="R759" s="121"/>
      <c r="S759" s="90"/>
      <c r="T759" s="92"/>
      <c r="U759" s="92"/>
      <c r="V759" s="123"/>
      <c r="W759" s="123"/>
      <c r="X759" s="96"/>
      <c r="Y759" s="97"/>
      <c r="Z759" s="86"/>
      <c r="AA759" s="34"/>
      <c r="AB759" s="86"/>
      <c r="AC759" s="138"/>
      <c r="AD759" s="90"/>
      <c r="AE759" s="86"/>
      <c r="AF759" s="86"/>
      <c r="AG759" s="98"/>
      <c r="AH759" s="86"/>
      <c r="AI759" s="86"/>
      <c r="AJ759" s="86"/>
    </row>
    <row r="760" ht="10.5" customHeight="1">
      <c r="A760" s="86"/>
      <c r="B760" s="86"/>
      <c r="C760" s="86"/>
      <c r="D760" s="87"/>
      <c r="E760" s="87"/>
      <c r="F760" s="88"/>
      <c r="G760" s="88"/>
      <c r="H760" s="89"/>
      <c r="I760" s="90"/>
      <c r="J760" s="130"/>
      <c r="K760" s="121"/>
      <c r="L760" s="121"/>
      <c r="M760" s="90"/>
      <c r="N760" s="92"/>
      <c r="O760" s="92"/>
      <c r="P760" s="130"/>
      <c r="Q760" s="121"/>
      <c r="R760" s="121"/>
      <c r="S760" s="90"/>
      <c r="T760" s="92"/>
      <c r="U760" s="92"/>
      <c r="V760" s="123"/>
      <c r="W760" s="123"/>
      <c r="X760" s="96"/>
      <c r="Y760" s="97"/>
      <c r="Z760" s="86"/>
      <c r="AA760" s="34"/>
      <c r="AB760" s="86"/>
      <c r="AC760" s="138"/>
      <c r="AD760" s="90"/>
      <c r="AE760" s="86"/>
      <c r="AF760" s="86"/>
      <c r="AG760" s="98"/>
      <c r="AH760" s="86"/>
      <c r="AI760" s="86"/>
      <c r="AJ760" s="86"/>
    </row>
    <row r="761" ht="10.5" customHeight="1">
      <c r="A761" s="86"/>
      <c r="B761" s="86"/>
      <c r="C761" s="86"/>
      <c r="D761" s="87"/>
      <c r="E761" s="87"/>
      <c r="F761" s="88"/>
      <c r="G761" s="88"/>
      <c r="H761" s="89"/>
      <c r="I761" s="90"/>
      <c r="J761" s="130"/>
      <c r="K761" s="121"/>
      <c r="L761" s="121"/>
      <c r="M761" s="90"/>
      <c r="N761" s="92"/>
      <c r="O761" s="92"/>
      <c r="P761" s="130"/>
      <c r="Q761" s="121"/>
      <c r="R761" s="121"/>
      <c r="S761" s="90"/>
      <c r="T761" s="92"/>
      <c r="U761" s="92"/>
      <c r="V761" s="123"/>
      <c r="W761" s="123"/>
      <c r="X761" s="96"/>
      <c r="Y761" s="97"/>
      <c r="Z761" s="86"/>
      <c r="AA761" s="34"/>
      <c r="AB761" s="86"/>
      <c r="AC761" s="138"/>
      <c r="AD761" s="90"/>
      <c r="AE761" s="86"/>
      <c r="AF761" s="86"/>
      <c r="AG761" s="98"/>
      <c r="AH761" s="86"/>
      <c r="AI761" s="86"/>
      <c r="AJ761" s="86"/>
    </row>
    <row r="762" ht="10.5" customHeight="1">
      <c r="A762" s="86"/>
      <c r="B762" s="86"/>
      <c r="C762" s="86"/>
      <c r="D762" s="87"/>
      <c r="E762" s="87"/>
      <c r="F762" s="88"/>
      <c r="G762" s="88"/>
      <c r="H762" s="89"/>
      <c r="I762" s="90"/>
      <c r="J762" s="130"/>
      <c r="K762" s="121"/>
      <c r="L762" s="121"/>
      <c r="M762" s="90"/>
      <c r="N762" s="92"/>
      <c r="O762" s="92"/>
      <c r="P762" s="130"/>
      <c r="Q762" s="121"/>
      <c r="R762" s="121"/>
      <c r="S762" s="90"/>
      <c r="T762" s="92"/>
      <c r="U762" s="92"/>
      <c r="V762" s="123"/>
      <c r="W762" s="123"/>
      <c r="X762" s="96"/>
      <c r="Y762" s="97"/>
      <c r="Z762" s="86"/>
      <c r="AA762" s="34"/>
      <c r="AB762" s="86"/>
      <c r="AC762" s="138"/>
      <c r="AD762" s="90"/>
      <c r="AE762" s="86"/>
      <c r="AF762" s="86"/>
      <c r="AG762" s="98"/>
      <c r="AH762" s="86"/>
      <c r="AI762" s="86"/>
      <c r="AJ762" s="86"/>
    </row>
    <row r="763" ht="10.5" customHeight="1">
      <c r="A763" s="86"/>
      <c r="B763" s="86"/>
      <c r="C763" s="86"/>
      <c r="D763" s="87"/>
      <c r="E763" s="87"/>
      <c r="F763" s="88"/>
      <c r="G763" s="88"/>
      <c r="H763" s="89"/>
      <c r="I763" s="90"/>
      <c r="J763" s="130"/>
      <c r="K763" s="121"/>
      <c r="L763" s="121"/>
      <c r="M763" s="90"/>
      <c r="N763" s="92"/>
      <c r="O763" s="92"/>
      <c r="P763" s="130"/>
      <c r="Q763" s="121"/>
      <c r="R763" s="121"/>
      <c r="S763" s="90"/>
      <c r="T763" s="92"/>
      <c r="U763" s="92"/>
      <c r="V763" s="123"/>
      <c r="W763" s="123"/>
      <c r="X763" s="96"/>
      <c r="Y763" s="97"/>
      <c r="Z763" s="86"/>
      <c r="AA763" s="34"/>
      <c r="AB763" s="86"/>
      <c r="AC763" s="138"/>
      <c r="AD763" s="90"/>
      <c r="AE763" s="86"/>
      <c r="AF763" s="86"/>
      <c r="AG763" s="98"/>
      <c r="AH763" s="86"/>
      <c r="AI763" s="86"/>
      <c r="AJ763" s="86"/>
    </row>
    <row r="764" ht="10.5" customHeight="1">
      <c r="A764" s="86"/>
      <c r="B764" s="86"/>
      <c r="C764" s="86"/>
      <c r="D764" s="87"/>
      <c r="E764" s="87"/>
      <c r="F764" s="88"/>
      <c r="G764" s="88"/>
      <c r="H764" s="89"/>
      <c r="I764" s="90"/>
      <c r="J764" s="130"/>
      <c r="K764" s="121"/>
      <c r="L764" s="121"/>
      <c r="M764" s="90"/>
      <c r="N764" s="92"/>
      <c r="O764" s="92"/>
      <c r="P764" s="130"/>
      <c r="Q764" s="121"/>
      <c r="R764" s="121"/>
      <c r="S764" s="90"/>
      <c r="T764" s="92"/>
      <c r="U764" s="92"/>
      <c r="V764" s="123"/>
      <c r="W764" s="123"/>
      <c r="X764" s="96"/>
      <c r="Y764" s="97"/>
      <c r="Z764" s="86"/>
      <c r="AA764" s="34"/>
      <c r="AB764" s="86"/>
      <c r="AC764" s="138"/>
      <c r="AD764" s="90"/>
      <c r="AE764" s="86"/>
      <c r="AF764" s="86"/>
      <c r="AG764" s="98"/>
      <c r="AH764" s="86"/>
      <c r="AI764" s="86"/>
      <c r="AJ764" s="86"/>
    </row>
    <row r="765" ht="10.5" customHeight="1">
      <c r="A765" s="86"/>
      <c r="B765" s="86"/>
      <c r="C765" s="86"/>
      <c r="D765" s="87"/>
      <c r="E765" s="87"/>
      <c r="F765" s="88"/>
      <c r="G765" s="88"/>
      <c r="H765" s="89"/>
      <c r="I765" s="90"/>
      <c r="J765" s="130"/>
      <c r="K765" s="121"/>
      <c r="L765" s="121"/>
      <c r="M765" s="90"/>
      <c r="N765" s="92"/>
      <c r="O765" s="92"/>
      <c r="P765" s="130"/>
      <c r="Q765" s="121"/>
      <c r="R765" s="121"/>
      <c r="S765" s="90"/>
      <c r="T765" s="92"/>
      <c r="U765" s="92"/>
      <c r="V765" s="123"/>
      <c r="W765" s="123"/>
      <c r="X765" s="96"/>
      <c r="Y765" s="97"/>
      <c r="Z765" s="86"/>
      <c r="AA765" s="34"/>
      <c r="AB765" s="86"/>
      <c r="AC765" s="138"/>
      <c r="AD765" s="90"/>
      <c r="AE765" s="86"/>
      <c r="AF765" s="86"/>
      <c r="AG765" s="98"/>
      <c r="AH765" s="86"/>
      <c r="AI765" s="86"/>
      <c r="AJ765" s="86"/>
    </row>
    <row r="766" ht="10.5" customHeight="1">
      <c r="A766" s="86"/>
      <c r="B766" s="86"/>
      <c r="C766" s="86"/>
      <c r="D766" s="87"/>
      <c r="E766" s="87"/>
      <c r="F766" s="88"/>
      <c r="G766" s="88"/>
      <c r="H766" s="89"/>
      <c r="I766" s="90"/>
      <c r="J766" s="130"/>
      <c r="K766" s="121"/>
      <c r="L766" s="121"/>
      <c r="M766" s="90"/>
      <c r="N766" s="92"/>
      <c r="O766" s="92"/>
      <c r="P766" s="130"/>
      <c r="Q766" s="121"/>
      <c r="R766" s="121"/>
      <c r="S766" s="90"/>
      <c r="T766" s="92"/>
      <c r="U766" s="92"/>
      <c r="V766" s="123"/>
      <c r="W766" s="123"/>
      <c r="X766" s="96"/>
      <c r="Y766" s="97"/>
      <c r="Z766" s="86"/>
      <c r="AA766" s="34"/>
      <c r="AB766" s="86"/>
      <c r="AC766" s="138"/>
      <c r="AD766" s="90"/>
      <c r="AE766" s="86"/>
      <c r="AF766" s="86"/>
      <c r="AG766" s="98"/>
      <c r="AH766" s="86"/>
      <c r="AI766" s="86"/>
      <c r="AJ766" s="86"/>
    </row>
    <row r="767" ht="10.5" customHeight="1">
      <c r="A767" s="86"/>
      <c r="B767" s="86"/>
      <c r="C767" s="86"/>
      <c r="D767" s="87"/>
      <c r="E767" s="87"/>
      <c r="F767" s="88"/>
      <c r="G767" s="88"/>
      <c r="H767" s="89"/>
      <c r="I767" s="90"/>
      <c r="J767" s="130"/>
      <c r="K767" s="121"/>
      <c r="L767" s="121"/>
      <c r="M767" s="90"/>
      <c r="N767" s="92"/>
      <c r="O767" s="92"/>
      <c r="P767" s="130"/>
      <c r="Q767" s="121"/>
      <c r="R767" s="121"/>
      <c r="S767" s="90"/>
      <c r="T767" s="92"/>
      <c r="U767" s="92"/>
      <c r="V767" s="123"/>
      <c r="W767" s="123"/>
      <c r="X767" s="96"/>
      <c r="Y767" s="97"/>
      <c r="Z767" s="86"/>
      <c r="AA767" s="34"/>
      <c r="AB767" s="86"/>
      <c r="AC767" s="138"/>
      <c r="AD767" s="90"/>
      <c r="AE767" s="86"/>
      <c r="AF767" s="86"/>
      <c r="AG767" s="98"/>
      <c r="AH767" s="86"/>
      <c r="AI767" s="86"/>
      <c r="AJ767" s="86"/>
    </row>
    <row r="768" ht="10.5" customHeight="1">
      <c r="A768" s="86"/>
      <c r="B768" s="86"/>
      <c r="C768" s="86"/>
      <c r="D768" s="87"/>
      <c r="E768" s="87"/>
      <c r="F768" s="88"/>
      <c r="G768" s="88"/>
      <c r="H768" s="89"/>
      <c r="I768" s="90"/>
      <c r="J768" s="130"/>
      <c r="K768" s="121"/>
      <c r="L768" s="121"/>
      <c r="M768" s="90"/>
      <c r="N768" s="92"/>
      <c r="O768" s="92"/>
      <c r="P768" s="130"/>
      <c r="Q768" s="121"/>
      <c r="R768" s="121"/>
      <c r="S768" s="90"/>
      <c r="T768" s="92"/>
      <c r="U768" s="92"/>
      <c r="V768" s="123"/>
      <c r="W768" s="123"/>
      <c r="X768" s="96"/>
      <c r="Y768" s="97"/>
      <c r="Z768" s="86"/>
      <c r="AA768" s="34"/>
      <c r="AB768" s="86"/>
      <c r="AC768" s="138"/>
      <c r="AD768" s="90"/>
      <c r="AE768" s="86"/>
      <c r="AF768" s="86"/>
      <c r="AG768" s="98"/>
      <c r="AH768" s="86"/>
      <c r="AI768" s="86"/>
      <c r="AJ768" s="86"/>
    </row>
    <row r="769" ht="10.5" customHeight="1">
      <c r="A769" s="86"/>
      <c r="B769" s="86"/>
      <c r="C769" s="86"/>
      <c r="D769" s="87"/>
      <c r="E769" s="87"/>
      <c r="F769" s="88"/>
      <c r="G769" s="88"/>
      <c r="H769" s="89"/>
      <c r="I769" s="90"/>
      <c r="J769" s="130"/>
      <c r="K769" s="121"/>
      <c r="L769" s="121"/>
      <c r="M769" s="90"/>
      <c r="N769" s="92"/>
      <c r="O769" s="92"/>
      <c r="P769" s="130"/>
      <c r="Q769" s="121"/>
      <c r="R769" s="121"/>
      <c r="S769" s="90"/>
      <c r="T769" s="92"/>
      <c r="U769" s="92"/>
      <c r="V769" s="123"/>
      <c r="W769" s="123"/>
      <c r="X769" s="96"/>
      <c r="Y769" s="97"/>
      <c r="Z769" s="86"/>
      <c r="AA769" s="34"/>
      <c r="AB769" s="86"/>
      <c r="AC769" s="138"/>
      <c r="AD769" s="90"/>
      <c r="AE769" s="86"/>
      <c r="AF769" s="86"/>
      <c r="AG769" s="98"/>
      <c r="AH769" s="86"/>
      <c r="AI769" s="86"/>
      <c r="AJ769" s="86"/>
    </row>
    <row r="770" ht="10.5" customHeight="1">
      <c r="A770" s="86"/>
      <c r="B770" s="86"/>
      <c r="C770" s="86"/>
      <c r="D770" s="87"/>
      <c r="E770" s="87"/>
      <c r="F770" s="88"/>
      <c r="G770" s="88"/>
      <c r="H770" s="89"/>
      <c r="I770" s="90"/>
      <c r="J770" s="130"/>
      <c r="K770" s="121"/>
      <c r="L770" s="121"/>
      <c r="M770" s="90"/>
      <c r="N770" s="92"/>
      <c r="O770" s="92"/>
      <c r="P770" s="130"/>
      <c r="Q770" s="121"/>
      <c r="R770" s="121"/>
      <c r="S770" s="90"/>
      <c r="T770" s="92"/>
      <c r="U770" s="92"/>
      <c r="V770" s="123"/>
      <c r="W770" s="123"/>
      <c r="X770" s="96"/>
      <c r="Y770" s="97"/>
      <c r="Z770" s="86"/>
      <c r="AA770" s="34"/>
      <c r="AB770" s="86"/>
      <c r="AC770" s="138"/>
      <c r="AD770" s="90"/>
      <c r="AE770" s="86"/>
      <c r="AF770" s="86"/>
      <c r="AG770" s="98"/>
      <c r="AH770" s="86"/>
      <c r="AI770" s="86"/>
      <c r="AJ770" s="86"/>
    </row>
    <row r="771" ht="10.5" customHeight="1">
      <c r="A771" s="86"/>
      <c r="B771" s="86"/>
      <c r="C771" s="86"/>
      <c r="D771" s="87"/>
      <c r="E771" s="87"/>
      <c r="F771" s="88"/>
      <c r="G771" s="88"/>
      <c r="H771" s="89"/>
      <c r="I771" s="90"/>
      <c r="J771" s="130"/>
      <c r="K771" s="121"/>
      <c r="L771" s="121"/>
      <c r="M771" s="90"/>
      <c r="N771" s="92"/>
      <c r="O771" s="92"/>
      <c r="P771" s="130"/>
      <c r="Q771" s="121"/>
      <c r="R771" s="121"/>
      <c r="S771" s="90"/>
      <c r="T771" s="92"/>
      <c r="U771" s="92"/>
      <c r="V771" s="123"/>
      <c r="W771" s="123"/>
      <c r="X771" s="96"/>
      <c r="Y771" s="97"/>
      <c r="Z771" s="86"/>
      <c r="AA771" s="34"/>
      <c r="AB771" s="86"/>
      <c r="AC771" s="138"/>
      <c r="AD771" s="90"/>
      <c r="AE771" s="86"/>
      <c r="AF771" s="86"/>
      <c r="AG771" s="98"/>
      <c r="AH771" s="86"/>
      <c r="AI771" s="86"/>
      <c r="AJ771" s="86"/>
    </row>
    <row r="772" ht="10.5" customHeight="1">
      <c r="A772" s="86"/>
      <c r="B772" s="86"/>
      <c r="C772" s="86"/>
      <c r="D772" s="87"/>
      <c r="E772" s="87"/>
      <c r="F772" s="88"/>
      <c r="G772" s="88"/>
      <c r="H772" s="89"/>
      <c r="I772" s="90"/>
      <c r="J772" s="130"/>
      <c r="K772" s="121"/>
      <c r="L772" s="121"/>
      <c r="M772" s="90"/>
      <c r="N772" s="92"/>
      <c r="O772" s="92"/>
      <c r="P772" s="130"/>
      <c r="Q772" s="121"/>
      <c r="R772" s="121"/>
      <c r="S772" s="90"/>
      <c r="T772" s="92"/>
      <c r="U772" s="92"/>
      <c r="V772" s="123"/>
      <c r="W772" s="123"/>
      <c r="X772" s="96"/>
      <c r="Y772" s="97"/>
      <c r="Z772" s="86"/>
      <c r="AA772" s="34"/>
      <c r="AB772" s="86"/>
      <c r="AC772" s="138"/>
      <c r="AD772" s="90"/>
      <c r="AE772" s="86"/>
      <c r="AF772" s="86"/>
      <c r="AG772" s="98"/>
      <c r="AH772" s="86"/>
      <c r="AI772" s="86"/>
      <c r="AJ772" s="86"/>
    </row>
    <row r="773" ht="10.5" customHeight="1">
      <c r="A773" s="86"/>
      <c r="B773" s="86"/>
      <c r="C773" s="86"/>
      <c r="D773" s="87"/>
      <c r="E773" s="87"/>
      <c r="F773" s="88"/>
      <c r="G773" s="88"/>
      <c r="H773" s="89"/>
      <c r="I773" s="90"/>
      <c r="J773" s="130"/>
      <c r="K773" s="121"/>
      <c r="L773" s="121"/>
      <c r="M773" s="90"/>
      <c r="N773" s="92"/>
      <c r="O773" s="92"/>
      <c r="P773" s="130"/>
      <c r="Q773" s="121"/>
      <c r="R773" s="121"/>
      <c r="S773" s="90"/>
      <c r="T773" s="92"/>
      <c r="U773" s="92"/>
      <c r="V773" s="123"/>
      <c r="W773" s="123"/>
      <c r="X773" s="96"/>
      <c r="Y773" s="97"/>
      <c r="Z773" s="86"/>
      <c r="AA773" s="34"/>
      <c r="AB773" s="86"/>
      <c r="AC773" s="138"/>
      <c r="AD773" s="90"/>
      <c r="AE773" s="86"/>
      <c r="AF773" s="86"/>
      <c r="AG773" s="98"/>
      <c r="AH773" s="86"/>
      <c r="AI773" s="86"/>
      <c r="AJ773" s="86"/>
    </row>
    <row r="774" ht="10.5" customHeight="1">
      <c r="A774" s="86"/>
      <c r="B774" s="86"/>
      <c r="C774" s="86"/>
      <c r="D774" s="87"/>
      <c r="E774" s="87"/>
      <c r="F774" s="88"/>
      <c r="G774" s="88"/>
      <c r="H774" s="89"/>
      <c r="I774" s="90"/>
      <c r="J774" s="130"/>
      <c r="K774" s="121"/>
      <c r="L774" s="121"/>
      <c r="M774" s="90"/>
      <c r="N774" s="92"/>
      <c r="O774" s="92"/>
      <c r="P774" s="130"/>
      <c r="Q774" s="121"/>
      <c r="R774" s="121"/>
      <c r="S774" s="90"/>
      <c r="T774" s="92"/>
      <c r="U774" s="92"/>
      <c r="V774" s="123"/>
      <c r="W774" s="123"/>
      <c r="X774" s="96"/>
      <c r="Y774" s="97"/>
      <c r="Z774" s="86"/>
      <c r="AA774" s="34"/>
      <c r="AB774" s="86"/>
      <c r="AC774" s="138"/>
      <c r="AD774" s="90"/>
      <c r="AE774" s="86"/>
      <c r="AF774" s="86"/>
      <c r="AG774" s="98"/>
      <c r="AH774" s="86"/>
      <c r="AI774" s="86"/>
      <c r="AJ774" s="86"/>
    </row>
    <row r="775" ht="10.5" customHeight="1">
      <c r="A775" s="86"/>
      <c r="B775" s="86"/>
      <c r="C775" s="86"/>
      <c r="D775" s="87"/>
      <c r="E775" s="87"/>
      <c r="F775" s="88"/>
      <c r="G775" s="88"/>
      <c r="H775" s="89"/>
      <c r="I775" s="90"/>
      <c r="J775" s="130"/>
      <c r="K775" s="121"/>
      <c r="L775" s="121"/>
      <c r="M775" s="90"/>
      <c r="N775" s="92"/>
      <c r="O775" s="92"/>
      <c r="P775" s="130"/>
      <c r="Q775" s="121"/>
      <c r="R775" s="121"/>
      <c r="S775" s="90"/>
      <c r="T775" s="92"/>
      <c r="U775" s="92"/>
      <c r="V775" s="123"/>
      <c r="W775" s="123"/>
      <c r="X775" s="96"/>
      <c r="Y775" s="97"/>
      <c r="Z775" s="86"/>
      <c r="AA775" s="34"/>
      <c r="AB775" s="86"/>
      <c r="AC775" s="138"/>
      <c r="AD775" s="90"/>
      <c r="AE775" s="86"/>
      <c r="AF775" s="86"/>
      <c r="AG775" s="98"/>
      <c r="AH775" s="86"/>
      <c r="AI775" s="86"/>
      <c r="AJ775" s="86"/>
    </row>
    <row r="776" ht="10.5" customHeight="1">
      <c r="A776" s="86"/>
      <c r="B776" s="86"/>
      <c r="C776" s="86"/>
      <c r="D776" s="87"/>
      <c r="E776" s="87"/>
      <c r="F776" s="88"/>
      <c r="G776" s="88"/>
      <c r="H776" s="89"/>
      <c r="I776" s="90"/>
      <c r="J776" s="130"/>
      <c r="K776" s="121"/>
      <c r="L776" s="121"/>
      <c r="M776" s="90"/>
      <c r="N776" s="92"/>
      <c r="O776" s="92"/>
      <c r="P776" s="130"/>
      <c r="Q776" s="121"/>
      <c r="R776" s="121"/>
      <c r="S776" s="90"/>
      <c r="T776" s="92"/>
      <c r="U776" s="92"/>
      <c r="V776" s="123"/>
      <c r="W776" s="123"/>
      <c r="X776" s="96"/>
      <c r="Y776" s="97"/>
      <c r="Z776" s="86"/>
      <c r="AA776" s="34"/>
      <c r="AB776" s="86"/>
      <c r="AC776" s="138"/>
      <c r="AD776" s="90"/>
      <c r="AE776" s="86"/>
      <c r="AF776" s="86"/>
      <c r="AG776" s="98"/>
      <c r="AH776" s="86"/>
      <c r="AI776" s="86"/>
      <c r="AJ776" s="86"/>
    </row>
    <row r="777" ht="10.5" customHeight="1">
      <c r="A777" s="86"/>
      <c r="B777" s="86"/>
      <c r="C777" s="86"/>
      <c r="D777" s="87"/>
      <c r="E777" s="87"/>
      <c r="F777" s="88"/>
      <c r="G777" s="88"/>
      <c r="H777" s="89"/>
      <c r="I777" s="90"/>
      <c r="J777" s="130"/>
      <c r="K777" s="121"/>
      <c r="L777" s="121"/>
      <c r="M777" s="90"/>
      <c r="N777" s="92"/>
      <c r="O777" s="92"/>
      <c r="P777" s="130"/>
      <c r="Q777" s="121"/>
      <c r="R777" s="121"/>
      <c r="S777" s="90"/>
      <c r="T777" s="92"/>
      <c r="U777" s="92"/>
      <c r="V777" s="123"/>
      <c r="W777" s="123"/>
      <c r="X777" s="96"/>
      <c r="Y777" s="97"/>
      <c r="Z777" s="86"/>
      <c r="AA777" s="34"/>
      <c r="AB777" s="86"/>
      <c r="AC777" s="138"/>
      <c r="AD777" s="90"/>
      <c r="AE777" s="86"/>
      <c r="AF777" s="86"/>
      <c r="AG777" s="98"/>
      <c r="AH777" s="86"/>
      <c r="AI777" s="86"/>
      <c r="AJ777" s="86"/>
    </row>
    <row r="778" ht="10.5" customHeight="1">
      <c r="A778" s="86"/>
      <c r="B778" s="86"/>
      <c r="C778" s="86"/>
      <c r="D778" s="87"/>
      <c r="E778" s="87"/>
      <c r="F778" s="88"/>
      <c r="G778" s="88"/>
      <c r="H778" s="89"/>
      <c r="I778" s="90"/>
      <c r="J778" s="130"/>
      <c r="K778" s="121"/>
      <c r="L778" s="121"/>
      <c r="M778" s="90"/>
      <c r="N778" s="92"/>
      <c r="O778" s="92"/>
      <c r="P778" s="130"/>
      <c r="Q778" s="121"/>
      <c r="R778" s="121"/>
      <c r="S778" s="90"/>
      <c r="T778" s="92"/>
      <c r="U778" s="92"/>
      <c r="V778" s="123"/>
      <c r="W778" s="123"/>
      <c r="X778" s="96"/>
      <c r="Y778" s="97"/>
      <c r="Z778" s="86"/>
      <c r="AA778" s="34"/>
      <c r="AB778" s="86"/>
      <c r="AC778" s="138"/>
      <c r="AD778" s="90"/>
      <c r="AE778" s="86"/>
      <c r="AF778" s="86"/>
      <c r="AG778" s="98"/>
      <c r="AH778" s="86"/>
      <c r="AI778" s="86"/>
      <c r="AJ778" s="86"/>
    </row>
    <row r="779" ht="10.5" customHeight="1">
      <c r="A779" s="86"/>
      <c r="B779" s="86"/>
      <c r="C779" s="86"/>
      <c r="D779" s="87"/>
      <c r="E779" s="87"/>
      <c r="F779" s="88"/>
      <c r="G779" s="88"/>
      <c r="H779" s="89"/>
      <c r="I779" s="90"/>
      <c r="J779" s="130"/>
      <c r="K779" s="121"/>
      <c r="L779" s="121"/>
      <c r="M779" s="90"/>
      <c r="N779" s="92"/>
      <c r="O779" s="92"/>
      <c r="P779" s="130"/>
      <c r="Q779" s="121"/>
      <c r="R779" s="121"/>
      <c r="S779" s="90"/>
      <c r="T779" s="92"/>
      <c r="U779" s="92"/>
      <c r="V779" s="123"/>
      <c r="W779" s="123"/>
      <c r="X779" s="96"/>
      <c r="Y779" s="97"/>
      <c r="Z779" s="86"/>
      <c r="AA779" s="34"/>
      <c r="AB779" s="86"/>
      <c r="AC779" s="138"/>
      <c r="AD779" s="90"/>
      <c r="AE779" s="86"/>
      <c r="AF779" s="86"/>
      <c r="AG779" s="98"/>
      <c r="AH779" s="86"/>
      <c r="AI779" s="86"/>
      <c r="AJ779" s="86"/>
    </row>
    <row r="780" ht="10.5" customHeight="1">
      <c r="A780" s="86"/>
      <c r="B780" s="86"/>
      <c r="C780" s="86"/>
      <c r="D780" s="87"/>
      <c r="E780" s="87"/>
      <c r="F780" s="88"/>
      <c r="G780" s="88"/>
      <c r="H780" s="89"/>
      <c r="I780" s="90"/>
      <c r="J780" s="130"/>
      <c r="K780" s="121"/>
      <c r="L780" s="121"/>
      <c r="M780" s="90"/>
      <c r="N780" s="92"/>
      <c r="O780" s="92"/>
      <c r="P780" s="130"/>
      <c r="Q780" s="121"/>
      <c r="R780" s="121"/>
      <c r="S780" s="90"/>
      <c r="T780" s="92"/>
      <c r="U780" s="92"/>
      <c r="V780" s="123"/>
      <c r="W780" s="123"/>
      <c r="X780" s="96"/>
      <c r="Y780" s="97"/>
      <c r="Z780" s="86"/>
      <c r="AA780" s="34"/>
      <c r="AB780" s="86"/>
      <c r="AC780" s="138"/>
      <c r="AD780" s="90"/>
      <c r="AE780" s="86"/>
      <c r="AF780" s="86"/>
      <c r="AG780" s="98"/>
      <c r="AH780" s="86"/>
      <c r="AI780" s="86"/>
      <c r="AJ780" s="86"/>
    </row>
    <row r="781" ht="10.5" customHeight="1">
      <c r="A781" s="86"/>
      <c r="B781" s="86"/>
      <c r="C781" s="86"/>
      <c r="D781" s="87"/>
      <c r="E781" s="87"/>
      <c r="F781" s="88"/>
      <c r="G781" s="88"/>
      <c r="H781" s="89"/>
      <c r="I781" s="90"/>
      <c r="J781" s="130"/>
      <c r="K781" s="121"/>
      <c r="L781" s="121"/>
      <c r="M781" s="90"/>
      <c r="N781" s="92"/>
      <c r="O781" s="92"/>
      <c r="P781" s="130"/>
      <c r="Q781" s="121"/>
      <c r="R781" s="121"/>
      <c r="S781" s="90"/>
      <c r="T781" s="92"/>
      <c r="U781" s="92"/>
      <c r="V781" s="123"/>
      <c r="W781" s="123"/>
      <c r="X781" s="96"/>
      <c r="Y781" s="97"/>
      <c r="Z781" s="86"/>
      <c r="AA781" s="34"/>
      <c r="AB781" s="86"/>
      <c r="AC781" s="138"/>
      <c r="AD781" s="90"/>
      <c r="AE781" s="86"/>
      <c r="AF781" s="86"/>
      <c r="AG781" s="98"/>
      <c r="AH781" s="86"/>
      <c r="AI781" s="86"/>
      <c r="AJ781" s="86"/>
    </row>
    <row r="782" ht="10.5" customHeight="1">
      <c r="A782" s="86"/>
      <c r="B782" s="86"/>
      <c r="C782" s="86"/>
      <c r="D782" s="87"/>
      <c r="E782" s="87"/>
      <c r="F782" s="88"/>
      <c r="G782" s="88"/>
      <c r="H782" s="89"/>
      <c r="I782" s="90"/>
      <c r="J782" s="130"/>
      <c r="K782" s="121"/>
      <c r="L782" s="121"/>
      <c r="M782" s="90"/>
      <c r="N782" s="92"/>
      <c r="O782" s="92"/>
      <c r="P782" s="130"/>
      <c r="Q782" s="121"/>
      <c r="R782" s="121"/>
      <c r="S782" s="90"/>
      <c r="T782" s="92"/>
      <c r="U782" s="92"/>
      <c r="V782" s="123"/>
      <c r="W782" s="123"/>
      <c r="X782" s="96"/>
      <c r="Y782" s="97"/>
      <c r="Z782" s="86"/>
      <c r="AA782" s="34"/>
      <c r="AB782" s="86"/>
      <c r="AC782" s="138"/>
      <c r="AD782" s="90"/>
      <c r="AE782" s="86"/>
      <c r="AF782" s="86"/>
      <c r="AG782" s="98"/>
      <c r="AH782" s="86"/>
      <c r="AI782" s="86"/>
      <c r="AJ782" s="86"/>
    </row>
    <row r="783" ht="10.5" customHeight="1">
      <c r="A783" s="86"/>
      <c r="B783" s="86"/>
      <c r="C783" s="86"/>
      <c r="D783" s="87"/>
      <c r="E783" s="87"/>
      <c r="F783" s="88"/>
      <c r="G783" s="88"/>
      <c r="H783" s="89"/>
      <c r="I783" s="90"/>
      <c r="J783" s="130"/>
      <c r="K783" s="121"/>
      <c r="L783" s="121"/>
      <c r="M783" s="90"/>
      <c r="N783" s="92"/>
      <c r="O783" s="92"/>
      <c r="P783" s="130"/>
      <c r="Q783" s="121"/>
      <c r="R783" s="121"/>
      <c r="S783" s="90"/>
      <c r="T783" s="92"/>
      <c r="U783" s="92"/>
      <c r="V783" s="123"/>
      <c r="W783" s="123"/>
      <c r="X783" s="96"/>
      <c r="Y783" s="97"/>
      <c r="Z783" s="86"/>
      <c r="AA783" s="34"/>
      <c r="AB783" s="86"/>
      <c r="AC783" s="138"/>
      <c r="AD783" s="90"/>
      <c r="AE783" s="86"/>
      <c r="AF783" s="86"/>
      <c r="AG783" s="98"/>
      <c r="AH783" s="86"/>
      <c r="AI783" s="86"/>
      <c r="AJ783" s="86"/>
    </row>
    <row r="784" ht="10.5" customHeight="1">
      <c r="A784" s="86"/>
      <c r="B784" s="86"/>
      <c r="C784" s="86"/>
      <c r="D784" s="87"/>
      <c r="E784" s="87"/>
      <c r="F784" s="88"/>
      <c r="G784" s="88"/>
      <c r="H784" s="89"/>
      <c r="I784" s="90"/>
      <c r="J784" s="130"/>
      <c r="K784" s="121"/>
      <c r="L784" s="121"/>
      <c r="M784" s="90"/>
      <c r="N784" s="92"/>
      <c r="O784" s="92"/>
      <c r="P784" s="130"/>
      <c r="Q784" s="121"/>
      <c r="R784" s="121"/>
      <c r="S784" s="90"/>
      <c r="T784" s="92"/>
      <c r="U784" s="92"/>
      <c r="V784" s="123"/>
      <c r="W784" s="123"/>
      <c r="X784" s="96"/>
      <c r="Y784" s="97"/>
      <c r="Z784" s="86"/>
      <c r="AA784" s="34"/>
      <c r="AB784" s="86"/>
      <c r="AC784" s="138"/>
      <c r="AD784" s="90"/>
      <c r="AE784" s="86"/>
      <c r="AF784" s="86"/>
      <c r="AG784" s="98"/>
      <c r="AH784" s="86"/>
      <c r="AI784" s="86"/>
      <c r="AJ784" s="86"/>
    </row>
    <row r="785" ht="10.5" customHeight="1">
      <c r="A785" s="86"/>
      <c r="B785" s="86"/>
      <c r="C785" s="86"/>
      <c r="D785" s="87"/>
      <c r="E785" s="87"/>
      <c r="F785" s="88"/>
      <c r="G785" s="88"/>
      <c r="H785" s="89"/>
      <c r="I785" s="90"/>
      <c r="J785" s="130"/>
      <c r="K785" s="121"/>
      <c r="L785" s="121"/>
      <c r="M785" s="90"/>
      <c r="N785" s="92"/>
      <c r="O785" s="92"/>
      <c r="P785" s="130"/>
      <c r="Q785" s="121"/>
      <c r="R785" s="121"/>
      <c r="S785" s="90"/>
      <c r="T785" s="92"/>
      <c r="U785" s="92"/>
      <c r="V785" s="123"/>
      <c r="W785" s="123"/>
      <c r="X785" s="96"/>
      <c r="Y785" s="97"/>
      <c r="Z785" s="86"/>
      <c r="AA785" s="34"/>
      <c r="AB785" s="86"/>
      <c r="AC785" s="138"/>
      <c r="AD785" s="90"/>
      <c r="AE785" s="86"/>
      <c r="AF785" s="86"/>
      <c r="AG785" s="98"/>
      <c r="AH785" s="86"/>
      <c r="AI785" s="86"/>
      <c r="AJ785" s="86"/>
    </row>
    <row r="786" ht="10.5" customHeight="1">
      <c r="A786" s="86"/>
      <c r="B786" s="86"/>
      <c r="C786" s="86"/>
      <c r="D786" s="87"/>
      <c r="E786" s="87"/>
      <c r="F786" s="88"/>
      <c r="G786" s="88"/>
      <c r="H786" s="89"/>
      <c r="I786" s="90"/>
      <c r="J786" s="130"/>
      <c r="K786" s="121"/>
      <c r="L786" s="121"/>
      <c r="M786" s="90"/>
      <c r="N786" s="92"/>
      <c r="O786" s="92"/>
      <c r="P786" s="130"/>
      <c r="Q786" s="121"/>
      <c r="R786" s="121"/>
      <c r="S786" s="90"/>
      <c r="T786" s="92"/>
      <c r="U786" s="92"/>
      <c r="V786" s="123"/>
      <c r="W786" s="123"/>
      <c r="X786" s="96"/>
      <c r="Y786" s="97"/>
      <c r="Z786" s="86"/>
      <c r="AA786" s="34"/>
      <c r="AB786" s="86"/>
      <c r="AC786" s="138"/>
      <c r="AD786" s="90"/>
      <c r="AE786" s="86"/>
      <c r="AF786" s="86"/>
      <c r="AG786" s="98"/>
      <c r="AH786" s="86"/>
      <c r="AI786" s="86"/>
      <c r="AJ786" s="86"/>
    </row>
    <row r="787" ht="10.5" customHeight="1">
      <c r="A787" s="86"/>
      <c r="B787" s="86"/>
      <c r="C787" s="86"/>
      <c r="D787" s="87"/>
      <c r="E787" s="87"/>
      <c r="F787" s="88"/>
      <c r="G787" s="88"/>
      <c r="H787" s="89"/>
      <c r="I787" s="90"/>
      <c r="J787" s="130"/>
      <c r="K787" s="121"/>
      <c r="L787" s="121"/>
      <c r="M787" s="90"/>
      <c r="N787" s="92"/>
      <c r="O787" s="92"/>
      <c r="P787" s="130"/>
      <c r="Q787" s="121"/>
      <c r="R787" s="121"/>
      <c r="S787" s="90"/>
      <c r="T787" s="92"/>
      <c r="U787" s="92"/>
      <c r="V787" s="123"/>
      <c r="W787" s="123"/>
      <c r="X787" s="96"/>
      <c r="Y787" s="97"/>
      <c r="Z787" s="86"/>
      <c r="AA787" s="34"/>
      <c r="AB787" s="86"/>
      <c r="AC787" s="138"/>
      <c r="AD787" s="90"/>
      <c r="AE787" s="86"/>
      <c r="AF787" s="86"/>
      <c r="AG787" s="98"/>
      <c r="AH787" s="86"/>
      <c r="AI787" s="86"/>
      <c r="AJ787" s="86"/>
    </row>
    <row r="788" ht="10.5" customHeight="1">
      <c r="A788" s="86"/>
      <c r="B788" s="86"/>
      <c r="C788" s="86"/>
      <c r="D788" s="87"/>
      <c r="E788" s="87"/>
      <c r="F788" s="88"/>
      <c r="G788" s="88"/>
      <c r="H788" s="89"/>
      <c r="I788" s="90"/>
      <c r="J788" s="130"/>
      <c r="K788" s="121"/>
      <c r="L788" s="121"/>
      <c r="M788" s="90"/>
      <c r="N788" s="92"/>
      <c r="O788" s="92"/>
      <c r="P788" s="130"/>
      <c r="Q788" s="121"/>
      <c r="R788" s="121"/>
      <c r="S788" s="90"/>
      <c r="T788" s="92"/>
      <c r="U788" s="92"/>
      <c r="V788" s="123"/>
      <c r="W788" s="123"/>
      <c r="X788" s="96"/>
      <c r="Y788" s="97"/>
      <c r="Z788" s="86"/>
      <c r="AA788" s="34"/>
      <c r="AB788" s="86"/>
      <c r="AC788" s="138"/>
      <c r="AD788" s="90"/>
      <c r="AE788" s="86"/>
      <c r="AF788" s="86"/>
      <c r="AG788" s="98"/>
      <c r="AH788" s="86"/>
      <c r="AI788" s="86"/>
      <c r="AJ788" s="86"/>
    </row>
    <row r="789" ht="10.5" customHeight="1">
      <c r="A789" s="86"/>
      <c r="B789" s="86"/>
      <c r="C789" s="86"/>
      <c r="D789" s="87"/>
      <c r="E789" s="87"/>
      <c r="F789" s="88"/>
      <c r="G789" s="88"/>
      <c r="H789" s="89"/>
      <c r="I789" s="90"/>
      <c r="J789" s="130"/>
      <c r="K789" s="121"/>
      <c r="L789" s="121"/>
      <c r="M789" s="90"/>
      <c r="N789" s="92"/>
      <c r="O789" s="92"/>
      <c r="P789" s="130"/>
      <c r="Q789" s="121"/>
      <c r="R789" s="121"/>
      <c r="S789" s="90"/>
      <c r="T789" s="92"/>
      <c r="U789" s="92"/>
      <c r="V789" s="123"/>
      <c r="W789" s="123"/>
      <c r="X789" s="96"/>
      <c r="Y789" s="97"/>
      <c r="Z789" s="86"/>
      <c r="AA789" s="34"/>
      <c r="AB789" s="86"/>
      <c r="AC789" s="138"/>
      <c r="AD789" s="90"/>
      <c r="AE789" s="86"/>
      <c r="AF789" s="86"/>
      <c r="AG789" s="98"/>
      <c r="AH789" s="86"/>
      <c r="AI789" s="86"/>
      <c r="AJ789" s="86"/>
    </row>
    <row r="790" ht="10.5" customHeight="1">
      <c r="A790" s="86"/>
      <c r="B790" s="86"/>
      <c r="C790" s="86"/>
      <c r="D790" s="87"/>
      <c r="E790" s="87"/>
      <c r="F790" s="88"/>
      <c r="G790" s="88"/>
      <c r="H790" s="89"/>
      <c r="I790" s="90"/>
      <c r="J790" s="130"/>
      <c r="K790" s="121"/>
      <c r="L790" s="121"/>
      <c r="M790" s="90"/>
      <c r="N790" s="92"/>
      <c r="O790" s="92"/>
      <c r="P790" s="130"/>
      <c r="Q790" s="121"/>
      <c r="R790" s="121"/>
      <c r="S790" s="90"/>
      <c r="T790" s="92"/>
      <c r="U790" s="92"/>
      <c r="V790" s="123"/>
      <c r="W790" s="123"/>
      <c r="X790" s="96"/>
      <c r="Y790" s="97"/>
      <c r="Z790" s="86"/>
      <c r="AA790" s="34"/>
      <c r="AB790" s="86"/>
      <c r="AC790" s="138"/>
      <c r="AD790" s="90"/>
      <c r="AE790" s="86"/>
      <c r="AF790" s="86"/>
      <c r="AG790" s="98"/>
      <c r="AH790" s="86"/>
      <c r="AI790" s="86"/>
      <c r="AJ790" s="86"/>
    </row>
    <row r="791" ht="10.5" customHeight="1">
      <c r="A791" s="86"/>
      <c r="B791" s="86"/>
      <c r="C791" s="86"/>
      <c r="D791" s="87"/>
      <c r="E791" s="87"/>
      <c r="F791" s="88"/>
      <c r="G791" s="88"/>
      <c r="H791" s="89"/>
      <c r="I791" s="90"/>
      <c r="J791" s="130"/>
      <c r="K791" s="121"/>
      <c r="L791" s="121"/>
      <c r="M791" s="90"/>
      <c r="N791" s="92"/>
      <c r="O791" s="92"/>
      <c r="P791" s="130"/>
      <c r="Q791" s="121"/>
      <c r="R791" s="121"/>
      <c r="S791" s="90"/>
      <c r="T791" s="92"/>
      <c r="U791" s="92"/>
      <c r="V791" s="123"/>
      <c r="W791" s="123"/>
      <c r="X791" s="96"/>
      <c r="Y791" s="97"/>
      <c r="Z791" s="86"/>
      <c r="AA791" s="34"/>
      <c r="AB791" s="86"/>
      <c r="AC791" s="138"/>
      <c r="AD791" s="90"/>
      <c r="AE791" s="86"/>
      <c r="AF791" s="86"/>
      <c r="AG791" s="98"/>
      <c r="AH791" s="86"/>
      <c r="AI791" s="86"/>
      <c r="AJ791" s="86"/>
    </row>
    <row r="792" ht="10.5" customHeight="1">
      <c r="A792" s="86"/>
      <c r="B792" s="86"/>
      <c r="C792" s="86"/>
      <c r="D792" s="87"/>
      <c r="E792" s="87"/>
      <c r="F792" s="88"/>
      <c r="G792" s="88"/>
      <c r="H792" s="89"/>
      <c r="I792" s="90"/>
      <c r="J792" s="130"/>
      <c r="K792" s="121"/>
      <c r="L792" s="121"/>
      <c r="M792" s="90"/>
      <c r="N792" s="92"/>
      <c r="O792" s="92"/>
      <c r="P792" s="130"/>
      <c r="Q792" s="121"/>
      <c r="R792" s="121"/>
      <c r="S792" s="90"/>
      <c r="T792" s="92"/>
      <c r="U792" s="92"/>
      <c r="V792" s="123"/>
      <c r="W792" s="123"/>
      <c r="X792" s="96"/>
      <c r="Y792" s="97"/>
      <c r="Z792" s="86"/>
      <c r="AA792" s="34"/>
      <c r="AB792" s="86"/>
      <c r="AC792" s="138"/>
      <c r="AD792" s="90"/>
      <c r="AE792" s="86"/>
      <c r="AF792" s="86"/>
      <c r="AG792" s="98"/>
      <c r="AH792" s="86"/>
      <c r="AI792" s="86"/>
      <c r="AJ792" s="86"/>
    </row>
    <row r="793" ht="10.5" customHeight="1">
      <c r="A793" s="86"/>
      <c r="B793" s="86"/>
      <c r="C793" s="86"/>
      <c r="D793" s="87"/>
      <c r="E793" s="87"/>
      <c r="F793" s="88"/>
      <c r="G793" s="88"/>
      <c r="H793" s="89"/>
      <c r="I793" s="90"/>
      <c r="J793" s="130"/>
      <c r="K793" s="121"/>
      <c r="L793" s="121"/>
      <c r="M793" s="90"/>
      <c r="N793" s="92"/>
      <c r="O793" s="92"/>
      <c r="P793" s="130"/>
      <c r="Q793" s="121"/>
      <c r="R793" s="121"/>
      <c r="S793" s="90"/>
      <c r="T793" s="92"/>
      <c r="U793" s="92"/>
      <c r="V793" s="123"/>
      <c r="W793" s="123"/>
      <c r="X793" s="96"/>
      <c r="Y793" s="97"/>
      <c r="Z793" s="86"/>
      <c r="AA793" s="34"/>
      <c r="AB793" s="86"/>
      <c r="AC793" s="138"/>
      <c r="AD793" s="90"/>
      <c r="AE793" s="86"/>
      <c r="AF793" s="86"/>
      <c r="AG793" s="98"/>
      <c r="AH793" s="86"/>
      <c r="AI793" s="86"/>
      <c r="AJ793" s="86"/>
    </row>
    <row r="794" ht="10.5" customHeight="1">
      <c r="A794" s="86"/>
      <c r="B794" s="86"/>
      <c r="C794" s="86"/>
      <c r="D794" s="87"/>
      <c r="E794" s="87"/>
      <c r="F794" s="88"/>
      <c r="G794" s="88"/>
      <c r="H794" s="89"/>
      <c r="I794" s="90"/>
      <c r="J794" s="130"/>
      <c r="K794" s="121"/>
      <c r="L794" s="121"/>
      <c r="M794" s="90"/>
      <c r="N794" s="92"/>
      <c r="O794" s="92"/>
      <c r="P794" s="130"/>
      <c r="Q794" s="121"/>
      <c r="R794" s="121"/>
      <c r="S794" s="90"/>
      <c r="T794" s="92"/>
      <c r="U794" s="92"/>
      <c r="V794" s="123"/>
      <c r="W794" s="123"/>
      <c r="X794" s="96"/>
      <c r="Y794" s="97"/>
      <c r="Z794" s="86"/>
      <c r="AA794" s="34"/>
      <c r="AB794" s="86"/>
      <c r="AC794" s="138"/>
      <c r="AD794" s="90"/>
      <c r="AE794" s="86"/>
      <c r="AF794" s="86"/>
      <c r="AG794" s="98"/>
      <c r="AH794" s="86"/>
      <c r="AI794" s="86"/>
      <c r="AJ794" s="86"/>
    </row>
    <row r="795" ht="10.5" customHeight="1">
      <c r="A795" s="86"/>
      <c r="B795" s="86"/>
      <c r="C795" s="86"/>
      <c r="D795" s="87"/>
      <c r="E795" s="87"/>
      <c r="F795" s="88"/>
      <c r="G795" s="88"/>
      <c r="H795" s="89"/>
      <c r="I795" s="90"/>
      <c r="J795" s="130"/>
      <c r="K795" s="121"/>
      <c r="L795" s="121"/>
      <c r="M795" s="90"/>
      <c r="N795" s="92"/>
      <c r="O795" s="92"/>
      <c r="P795" s="130"/>
      <c r="Q795" s="121"/>
      <c r="R795" s="121"/>
      <c r="S795" s="90"/>
      <c r="T795" s="92"/>
      <c r="U795" s="92"/>
      <c r="V795" s="123"/>
      <c r="W795" s="123"/>
      <c r="X795" s="96"/>
      <c r="Y795" s="97"/>
      <c r="Z795" s="86"/>
      <c r="AA795" s="34"/>
      <c r="AB795" s="86"/>
      <c r="AC795" s="138"/>
      <c r="AD795" s="90"/>
      <c r="AE795" s="86"/>
      <c r="AF795" s="86"/>
      <c r="AG795" s="98"/>
      <c r="AH795" s="86"/>
      <c r="AI795" s="86"/>
      <c r="AJ795" s="86"/>
    </row>
    <row r="796" ht="10.5" customHeight="1">
      <c r="A796" s="86"/>
      <c r="B796" s="86"/>
      <c r="C796" s="86"/>
      <c r="D796" s="87"/>
      <c r="E796" s="87"/>
      <c r="F796" s="88"/>
      <c r="G796" s="88"/>
      <c r="H796" s="89"/>
      <c r="I796" s="90"/>
      <c r="J796" s="130"/>
      <c r="K796" s="121"/>
      <c r="L796" s="121"/>
      <c r="M796" s="90"/>
      <c r="N796" s="92"/>
      <c r="O796" s="92"/>
      <c r="P796" s="130"/>
      <c r="Q796" s="121"/>
      <c r="R796" s="121"/>
      <c r="S796" s="90"/>
      <c r="T796" s="92"/>
      <c r="U796" s="92"/>
      <c r="V796" s="123"/>
      <c r="W796" s="123"/>
      <c r="X796" s="96"/>
      <c r="Y796" s="97"/>
      <c r="Z796" s="86"/>
      <c r="AA796" s="34"/>
      <c r="AB796" s="86"/>
      <c r="AC796" s="138"/>
      <c r="AD796" s="90"/>
      <c r="AE796" s="86"/>
      <c r="AF796" s="86"/>
      <c r="AG796" s="98"/>
      <c r="AH796" s="86"/>
      <c r="AI796" s="86"/>
      <c r="AJ796" s="86"/>
    </row>
    <row r="797" ht="10.5" customHeight="1">
      <c r="A797" s="86"/>
      <c r="B797" s="86"/>
      <c r="C797" s="86"/>
      <c r="D797" s="87"/>
      <c r="E797" s="87"/>
      <c r="F797" s="88"/>
      <c r="G797" s="88"/>
      <c r="H797" s="89"/>
      <c r="I797" s="90"/>
      <c r="J797" s="130"/>
      <c r="K797" s="121"/>
      <c r="L797" s="121"/>
      <c r="M797" s="90"/>
      <c r="N797" s="92"/>
      <c r="O797" s="92"/>
      <c r="P797" s="130"/>
      <c r="Q797" s="121"/>
      <c r="R797" s="121"/>
      <c r="S797" s="90"/>
      <c r="T797" s="92"/>
      <c r="U797" s="92"/>
      <c r="V797" s="123"/>
      <c r="W797" s="123"/>
      <c r="X797" s="96"/>
      <c r="Y797" s="97"/>
      <c r="Z797" s="86"/>
      <c r="AA797" s="34"/>
      <c r="AB797" s="86"/>
      <c r="AC797" s="138"/>
      <c r="AD797" s="90"/>
      <c r="AE797" s="86"/>
      <c r="AF797" s="86"/>
      <c r="AG797" s="98"/>
      <c r="AH797" s="86"/>
      <c r="AI797" s="86"/>
      <c r="AJ797" s="86"/>
    </row>
    <row r="798" ht="10.5" customHeight="1">
      <c r="A798" s="86"/>
      <c r="B798" s="86"/>
      <c r="C798" s="86"/>
      <c r="D798" s="87"/>
      <c r="E798" s="87"/>
      <c r="F798" s="88"/>
      <c r="G798" s="88"/>
      <c r="H798" s="89"/>
      <c r="I798" s="90"/>
      <c r="J798" s="130"/>
      <c r="K798" s="121"/>
      <c r="L798" s="121"/>
      <c r="M798" s="90"/>
      <c r="N798" s="92"/>
      <c r="O798" s="92"/>
      <c r="P798" s="130"/>
      <c r="Q798" s="121"/>
      <c r="R798" s="121"/>
      <c r="S798" s="90"/>
      <c r="T798" s="92"/>
      <c r="U798" s="92"/>
      <c r="V798" s="123"/>
      <c r="W798" s="123"/>
      <c r="X798" s="96"/>
      <c r="Y798" s="97"/>
      <c r="Z798" s="86"/>
      <c r="AA798" s="34"/>
      <c r="AB798" s="86"/>
      <c r="AC798" s="138"/>
      <c r="AD798" s="90"/>
      <c r="AE798" s="86"/>
      <c r="AF798" s="86"/>
      <c r="AG798" s="98"/>
      <c r="AH798" s="86"/>
      <c r="AI798" s="86"/>
      <c r="AJ798" s="86"/>
    </row>
    <row r="799" ht="10.5" customHeight="1">
      <c r="A799" s="86"/>
      <c r="B799" s="86"/>
      <c r="C799" s="86"/>
      <c r="D799" s="87"/>
      <c r="E799" s="87"/>
      <c r="F799" s="88"/>
      <c r="G799" s="88"/>
      <c r="H799" s="89"/>
      <c r="I799" s="90"/>
      <c r="J799" s="130"/>
      <c r="K799" s="121"/>
      <c r="L799" s="121"/>
      <c r="M799" s="90"/>
      <c r="N799" s="92"/>
      <c r="O799" s="92"/>
      <c r="P799" s="130"/>
      <c r="Q799" s="121"/>
      <c r="R799" s="121"/>
      <c r="S799" s="90"/>
      <c r="T799" s="92"/>
      <c r="U799" s="92"/>
      <c r="V799" s="123"/>
      <c r="W799" s="123"/>
      <c r="X799" s="96"/>
      <c r="Y799" s="97"/>
      <c r="Z799" s="86"/>
      <c r="AA799" s="34"/>
      <c r="AB799" s="86"/>
      <c r="AC799" s="138"/>
      <c r="AD799" s="90"/>
      <c r="AE799" s="86"/>
      <c r="AF799" s="86"/>
      <c r="AG799" s="98"/>
      <c r="AH799" s="86"/>
      <c r="AI799" s="86"/>
      <c r="AJ799" s="86"/>
    </row>
    <row r="800" ht="10.5" customHeight="1">
      <c r="A800" s="86"/>
      <c r="B800" s="86"/>
      <c r="C800" s="86"/>
      <c r="D800" s="87"/>
      <c r="E800" s="87"/>
      <c r="F800" s="88"/>
      <c r="G800" s="88"/>
      <c r="H800" s="89"/>
      <c r="I800" s="90"/>
      <c r="J800" s="130"/>
      <c r="K800" s="121"/>
      <c r="L800" s="121"/>
      <c r="M800" s="90"/>
      <c r="N800" s="92"/>
      <c r="O800" s="92"/>
      <c r="P800" s="130"/>
      <c r="Q800" s="121"/>
      <c r="R800" s="121"/>
      <c r="S800" s="90"/>
      <c r="T800" s="92"/>
      <c r="U800" s="92"/>
      <c r="V800" s="123"/>
      <c r="W800" s="123"/>
      <c r="X800" s="96"/>
      <c r="Y800" s="97"/>
      <c r="Z800" s="86"/>
      <c r="AA800" s="34"/>
      <c r="AB800" s="86"/>
      <c r="AC800" s="138"/>
      <c r="AD800" s="90"/>
      <c r="AE800" s="86"/>
      <c r="AF800" s="86"/>
      <c r="AG800" s="98"/>
      <c r="AH800" s="86"/>
      <c r="AI800" s="86"/>
      <c r="AJ800" s="86"/>
    </row>
    <row r="801" ht="10.5" customHeight="1">
      <c r="A801" s="86"/>
      <c r="B801" s="86"/>
      <c r="C801" s="86"/>
      <c r="D801" s="87"/>
      <c r="E801" s="87"/>
      <c r="F801" s="88"/>
      <c r="G801" s="88"/>
      <c r="H801" s="89"/>
      <c r="I801" s="90"/>
      <c r="J801" s="130"/>
      <c r="K801" s="121"/>
      <c r="L801" s="121"/>
      <c r="M801" s="90"/>
      <c r="N801" s="92"/>
      <c r="O801" s="92"/>
      <c r="P801" s="130"/>
      <c r="Q801" s="121"/>
      <c r="R801" s="121"/>
      <c r="S801" s="90"/>
      <c r="T801" s="92"/>
      <c r="U801" s="92"/>
      <c r="V801" s="123"/>
      <c r="W801" s="123"/>
      <c r="X801" s="96"/>
      <c r="Y801" s="97"/>
      <c r="Z801" s="86"/>
      <c r="AA801" s="34"/>
      <c r="AB801" s="86"/>
      <c r="AC801" s="138"/>
      <c r="AD801" s="90"/>
      <c r="AE801" s="86"/>
      <c r="AF801" s="86"/>
      <c r="AG801" s="98"/>
      <c r="AH801" s="86"/>
      <c r="AI801" s="86"/>
      <c r="AJ801" s="86"/>
    </row>
    <row r="802" ht="10.5" customHeight="1">
      <c r="A802" s="86"/>
      <c r="B802" s="86"/>
      <c r="C802" s="86"/>
      <c r="D802" s="87"/>
      <c r="E802" s="87"/>
      <c r="F802" s="88"/>
      <c r="G802" s="88"/>
      <c r="H802" s="89"/>
      <c r="I802" s="90"/>
      <c r="J802" s="130"/>
      <c r="K802" s="121"/>
      <c r="L802" s="121"/>
      <c r="M802" s="90"/>
      <c r="N802" s="92"/>
      <c r="O802" s="92"/>
      <c r="P802" s="130"/>
      <c r="Q802" s="121"/>
      <c r="R802" s="121"/>
      <c r="S802" s="90"/>
      <c r="T802" s="92"/>
      <c r="U802" s="92"/>
      <c r="V802" s="123"/>
      <c r="W802" s="123"/>
      <c r="X802" s="96"/>
      <c r="Y802" s="97"/>
      <c r="Z802" s="86"/>
      <c r="AA802" s="34"/>
      <c r="AB802" s="86"/>
      <c r="AC802" s="138"/>
      <c r="AD802" s="90"/>
      <c r="AE802" s="86"/>
      <c r="AF802" s="86"/>
      <c r="AG802" s="98"/>
      <c r="AH802" s="86"/>
      <c r="AI802" s="86"/>
      <c r="AJ802" s="86"/>
    </row>
    <row r="803" ht="10.5" customHeight="1">
      <c r="A803" s="86"/>
      <c r="B803" s="86"/>
      <c r="C803" s="86"/>
      <c r="D803" s="87"/>
      <c r="E803" s="87"/>
      <c r="F803" s="88"/>
      <c r="G803" s="88"/>
      <c r="H803" s="89"/>
      <c r="I803" s="90"/>
      <c r="J803" s="130"/>
      <c r="K803" s="121"/>
      <c r="L803" s="121"/>
      <c r="M803" s="90"/>
      <c r="N803" s="92"/>
      <c r="O803" s="92"/>
      <c r="P803" s="130"/>
      <c r="Q803" s="121"/>
      <c r="R803" s="121"/>
      <c r="S803" s="90"/>
      <c r="T803" s="92"/>
      <c r="U803" s="92"/>
      <c r="V803" s="123"/>
      <c r="W803" s="123"/>
      <c r="X803" s="96"/>
      <c r="Y803" s="97"/>
      <c r="Z803" s="86"/>
      <c r="AA803" s="34"/>
      <c r="AB803" s="86"/>
      <c r="AC803" s="138"/>
      <c r="AD803" s="90"/>
      <c r="AE803" s="86"/>
      <c r="AF803" s="86"/>
      <c r="AG803" s="98"/>
      <c r="AH803" s="86"/>
      <c r="AI803" s="86"/>
      <c r="AJ803" s="86"/>
    </row>
    <row r="804" ht="10.5" customHeight="1">
      <c r="A804" s="86"/>
      <c r="B804" s="86"/>
      <c r="C804" s="86"/>
      <c r="D804" s="87"/>
      <c r="E804" s="87"/>
      <c r="F804" s="88"/>
      <c r="G804" s="88"/>
      <c r="H804" s="89"/>
      <c r="I804" s="90"/>
      <c r="J804" s="130"/>
      <c r="K804" s="121"/>
      <c r="L804" s="121"/>
      <c r="M804" s="90"/>
      <c r="N804" s="92"/>
      <c r="O804" s="92"/>
      <c r="P804" s="130"/>
      <c r="Q804" s="121"/>
      <c r="R804" s="121"/>
      <c r="S804" s="90"/>
      <c r="T804" s="92"/>
      <c r="U804" s="92"/>
      <c r="V804" s="123"/>
      <c r="W804" s="123"/>
      <c r="X804" s="96"/>
      <c r="Y804" s="97"/>
      <c r="Z804" s="86"/>
      <c r="AA804" s="34"/>
      <c r="AB804" s="86"/>
      <c r="AC804" s="138"/>
      <c r="AD804" s="90"/>
      <c r="AE804" s="86"/>
      <c r="AF804" s="86"/>
      <c r="AG804" s="98"/>
      <c r="AH804" s="86"/>
      <c r="AI804" s="86"/>
      <c r="AJ804" s="86"/>
    </row>
    <row r="805" ht="10.5" customHeight="1">
      <c r="A805" s="86"/>
      <c r="B805" s="86"/>
      <c r="C805" s="86"/>
      <c r="D805" s="87"/>
      <c r="E805" s="87"/>
      <c r="F805" s="88"/>
      <c r="G805" s="88"/>
      <c r="H805" s="89"/>
      <c r="I805" s="90"/>
      <c r="J805" s="130"/>
      <c r="K805" s="121"/>
      <c r="L805" s="121"/>
      <c r="M805" s="90"/>
      <c r="N805" s="92"/>
      <c r="O805" s="92"/>
      <c r="P805" s="130"/>
      <c r="Q805" s="121"/>
      <c r="R805" s="121"/>
      <c r="S805" s="90"/>
      <c r="T805" s="92"/>
      <c r="U805" s="92"/>
      <c r="V805" s="123"/>
      <c r="W805" s="123"/>
      <c r="X805" s="96"/>
      <c r="Y805" s="97"/>
      <c r="Z805" s="86"/>
      <c r="AA805" s="34"/>
      <c r="AB805" s="86"/>
      <c r="AC805" s="138"/>
      <c r="AD805" s="90"/>
      <c r="AE805" s="86"/>
      <c r="AF805" s="86"/>
      <c r="AG805" s="98"/>
      <c r="AH805" s="86"/>
      <c r="AI805" s="86"/>
      <c r="AJ805" s="86"/>
    </row>
    <row r="806" ht="10.5" customHeight="1">
      <c r="A806" s="86"/>
      <c r="B806" s="86"/>
      <c r="C806" s="86"/>
      <c r="D806" s="87"/>
      <c r="E806" s="87"/>
      <c r="F806" s="88"/>
      <c r="G806" s="88"/>
      <c r="H806" s="89"/>
      <c r="I806" s="90"/>
      <c r="J806" s="130"/>
      <c r="K806" s="121"/>
      <c r="L806" s="121"/>
      <c r="M806" s="90"/>
      <c r="N806" s="92"/>
      <c r="O806" s="92"/>
      <c r="P806" s="130"/>
      <c r="Q806" s="121"/>
      <c r="R806" s="121"/>
      <c r="S806" s="90"/>
      <c r="T806" s="92"/>
      <c r="U806" s="92"/>
      <c r="V806" s="123"/>
      <c r="W806" s="123"/>
      <c r="X806" s="96"/>
      <c r="Y806" s="97"/>
      <c r="Z806" s="86"/>
      <c r="AA806" s="34"/>
      <c r="AB806" s="86"/>
      <c r="AC806" s="138"/>
      <c r="AD806" s="90"/>
      <c r="AE806" s="86"/>
      <c r="AF806" s="86"/>
      <c r="AG806" s="98"/>
      <c r="AH806" s="86"/>
      <c r="AI806" s="86"/>
      <c r="AJ806" s="86"/>
    </row>
    <row r="807" ht="10.5" customHeight="1">
      <c r="A807" s="86"/>
      <c r="B807" s="86"/>
      <c r="C807" s="86"/>
      <c r="D807" s="87"/>
      <c r="E807" s="87"/>
      <c r="F807" s="88"/>
      <c r="G807" s="88"/>
      <c r="H807" s="89"/>
      <c r="I807" s="90"/>
      <c r="J807" s="130"/>
      <c r="K807" s="121"/>
      <c r="L807" s="121"/>
      <c r="M807" s="90"/>
      <c r="N807" s="92"/>
      <c r="O807" s="92"/>
      <c r="P807" s="130"/>
      <c r="Q807" s="121"/>
      <c r="R807" s="121"/>
      <c r="S807" s="90"/>
      <c r="T807" s="92"/>
      <c r="U807" s="92"/>
      <c r="V807" s="123"/>
      <c r="W807" s="123"/>
      <c r="X807" s="96"/>
      <c r="Y807" s="97"/>
      <c r="Z807" s="86"/>
      <c r="AA807" s="34"/>
      <c r="AB807" s="86"/>
      <c r="AC807" s="138"/>
      <c r="AD807" s="90"/>
      <c r="AE807" s="86"/>
      <c r="AF807" s="86"/>
      <c r="AG807" s="98"/>
      <c r="AH807" s="86"/>
      <c r="AI807" s="86"/>
      <c r="AJ807" s="86"/>
    </row>
    <row r="808" ht="10.5" customHeight="1">
      <c r="A808" s="86"/>
      <c r="B808" s="86"/>
      <c r="C808" s="86"/>
      <c r="D808" s="87"/>
      <c r="E808" s="87"/>
      <c r="F808" s="88"/>
      <c r="G808" s="88"/>
      <c r="H808" s="89"/>
      <c r="I808" s="90"/>
      <c r="J808" s="130"/>
      <c r="K808" s="121"/>
      <c r="L808" s="121"/>
      <c r="M808" s="90"/>
      <c r="N808" s="92"/>
      <c r="O808" s="92"/>
      <c r="P808" s="130"/>
      <c r="Q808" s="121"/>
      <c r="R808" s="121"/>
      <c r="S808" s="90"/>
      <c r="T808" s="92"/>
      <c r="U808" s="92"/>
      <c r="V808" s="123"/>
      <c r="W808" s="123"/>
      <c r="X808" s="96"/>
      <c r="Y808" s="97"/>
      <c r="Z808" s="86"/>
      <c r="AA808" s="34"/>
      <c r="AB808" s="86"/>
      <c r="AC808" s="138"/>
      <c r="AD808" s="90"/>
      <c r="AE808" s="86"/>
      <c r="AF808" s="86"/>
      <c r="AG808" s="98"/>
      <c r="AH808" s="86"/>
      <c r="AI808" s="86"/>
      <c r="AJ808" s="86"/>
    </row>
    <row r="809" ht="10.5" customHeight="1">
      <c r="A809" s="86"/>
      <c r="B809" s="86"/>
      <c r="C809" s="86"/>
      <c r="D809" s="87"/>
      <c r="E809" s="87"/>
      <c r="F809" s="88"/>
      <c r="G809" s="88"/>
      <c r="H809" s="89"/>
      <c r="I809" s="90"/>
      <c r="J809" s="130"/>
      <c r="K809" s="121"/>
      <c r="L809" s="121"/>
      <c r="M809" s="90"/>
      <c r="N809" s="92"/>
      <c r="O809" s="92"/>
      <c r="P809" s="130"/>
      <c r="Q809" s="121"/>
      <c r="R809" s="121"/>
      <c r="S809" s="90"/>
      <c r="T809" s="92"/>
      <c r="U809" s="92"/>
      <c r="V809" s="123"/>
      <c r="W809" s="123"/>
      <c r="X809" s="96"/>
      <c r="Y809" s="97"/>
      <c r="Z809" s="86"/>
      <c r="AA809" s="34"/>
      <c r="AB809" s="86"/>
      <c r="AC809" s="138"/>
      <c r="AD809" s="90"/>
      <c r="AE809" s="86"/>
      <c r="AF809" s="86"/>
      <c r="AG809" s="98"/>
      <c r="AH809" s="86"/>
      <c r="AI809" s="86"/>
      <c r="AJ809" s="86"/>
    </row>
    <row r="810" ht="10.5" customHeight="1">
      <c r="A810" s="86"/>
      <c r="B810" s="86"/>
      <c r="C810" s="86"/>
      <c r="D810" s="87"/>
      <c r="E810" s="87"/>
      <c r="F810" s="88"/>
      <c r="G810" s="88"/>
      <c r="H810" s="89"/>
      <c r="I810" s="90"/>
      <c r="J810" s="130"/>
      <c r="K810" s="121"/>
      <c r="L810" s="121"/>
      <c r="M810" s="90"/>
      <c r="N810" s="92"/>
      <c r="O810" s="92"/>
      <c r="P810" s="130"/>
      <c r="Q810" s="121"/>
      <c r="R810" s="121"/>
      <c r="S810" s="90"/>
      <c r="T810" s="92"/>
      <c r="U810" s="92"/>
      <c r="V810" s="123"/>
      <c r="W810" s="123"/>
      <c r="X810" s="96"/>
      <c r="Y810" s="97"/>
      <c r="Z810" s="86"/>
      <c r="AA810" s="34"/>
      <c r="AB810" s="86"/>
      <c r="AC810" s="138"/>
      <c r="AD810" s="90"/>
      <c r="AE810" s="86"/>
      <c r="AF810" s="86"/>
      <c r="AG810" s="98"/>
      <c r="AH810" s="86"/>
      <c r="AI810" s="86"/>
      <c r="AJ810" s="86"/>
    </row>
    <row r="811" ht="10.5" customHeight="1">
      <c r="A811" s="86"/>
      <c r="B811" s="86"/>
      <c r="C811" s="86"/>
      <c r="D811" s="87"/>
      <c r="E811" s="87"/>
      <c r="F811" s="88"/>
      <c r="G811" s="88"/>
      <c r="H811" s="89"/>
      <c r="I811" s="90"/>
      <c r="J811" s="130"/>
      <c r="K811" s="121"/>
      <c r="L811" s="121"/>
      <c r="M811" s="90"/>
      <c r="N811" s="92"/>
      <c r="O811" s="92"/>
      <c r="P811" s="130"/>
      <c r="Q811" s="121"/>
      <c r="R811" s="121"/>
      <c r="S811" s="90"/>
      <c r="T811" s="92"/>
      <c r="U811" s="92"/>
      <c r="V811" s="123"/>
      <c r="W811" s="123"/>
      <c r="X811" s="96"/>
      <c r="Y811" s="97"/>
      <c r="Z811" s="86"/>
      <c r="AA811" s="34"/>
      <c r="AB811" s="86"/>
      <c r="AC811" s="138"/>
      <c r="AD811" s="90"/>
      <c r="AE811" s="86"/>
      <c r="AF811" s="86"/>
      <c r="AG811" s="98"/>
      <c r="AH811" s="86"/>
      <c r="AI811" s="86"/>
      <c r="AJ811" s="86"/>
    </row>
    <row r="812" ht="10.5" customHeight="1">
      <c r="A812" s="86"/>
      <c r="B812" s="86"/>
      <c r="C812" s="86"/>
      <c r="D812" s="87"/>
      <c r="E812" s="87"/>
      <c r="F812" s="88"/>
      <c r="G812" s="88"/>
      <c r="H812" s="89"/>
      <c r="I812" s="90"/>
      <c r="J812" s="130"/>
      <c r="K812" s="121"/>
      <c r="L812" s="121"/>
      <c r="M812" s="90"/>
      <c r="N812" s="92"/>
      <c r="O812" s="92"/>
      <c r="P812" s="130"/>
      <c r="Q812" s="121"/>
      <c r="R812" s="121"/>
      <c r="S812" s="90"/>
      <c r="T812" s="92"/>
      <c r="U812" s="92"/>
      <c r="V812" s="123"/>
      <c r="W812" s="123"/>
      <c r="X812" s="96"/>
      <c r="Y812" s="97"/>
      <c r="Z812" s="86"/>
      <c r="AA812" s="34"/>
      <c r="AB812" s="86"/>
      <c r="AC812" s="138"/>
      <c r="AD812" s="90"/>
      <c r="AE812" s="86"/>
      <c r="AF812" s="86"/>
      <c r="AG812" s="98"/>
      <c r="AH812" s="86"/>
      <c r="AI812" s="86"/>
      <c r="AJ812" s="86"/>
    </row>
    <row r="813" ht="10.5" customHeight="1">
      <c r="A813" s="86"/>
      <c r="B813" s="86"/>
      <c r="C813" s="86"/>
      <c r="D813" s="87"/>
      <c r="E813" s="87"/>
      <c r="F813" s="88"/>
      <c r="G813" s="88"/>
      <c r="H813" s="89"/>
      <c r="I813" s="90"/>
      <c r="J813" s="130"/>
      <c r="K813" s="121"/>
      <c r="L813" s="121"/>
      <c r="M813" s="90"/>
      <c r="N813" s="92"/>
      <c r="O813" s="92"/>
      <c r="P813" s="130"/>
      <c r="Q813" s="121"/>
      <c r="R813" s="121"/>
      <c r="S813" s="90"/>
      <c r="T813" s="92"/>
      <c r="U813" s="92"/>
      <c r="V813" s="123"/>
      <c r="W813" s="123"/>
      <c r="X813" s="96"/>
      <c r="Y813" s="97"/>
      <c r="Z813" s="86"/>
      <c r="AA813" s="34"/>
      <c r="AB813" s="86"/>
      <c r="AC813" s="138"/>
      <c r="AD813" s="90"/>
      <c r="AE813" s="86"/>
      <c r="AF813" s="86"/>
      <c r="AG813" s="98"/>
      <c r="AH813" s="86"/>
      <c r="AI813" s="86"/>
      <c r="AJ813" s="86"/>
    </row>
    <row r="814" ht="10.5" customHeight="1">
      <c r="A814" s="86"/>
      <c r="B814" s="86"/>
      <c r="C814" s="86"/>
      <c r="D814" s="87"/>
      <c r="E814" s="87"/>
      <c r="F814" s="88"/>
      <c r="G814" s="88"/>
      <c r="H814" s="89"/>
      <c r="I814" s="90"/>
      <c r="J814" s="130"/>
      <c r="K814" s="121"/>
      <c r="L814" s="121"/>
      <c r="M814" s="90"/>
      <c r="N814" s="92"/>
      <c r="O814" s="92"/>
      <c r="P814" s="130"/>
      <c r="Q814" s="121"/>
      <c r="R814" s="121"/>
      <c r="S814" s="90"/>
      <c r="T814" s="92"/>
      <c r="U814" s="92"/>
      <c r="V814" s="123"/>
      <c r="W814" s="123"/>
      <c r="X814" s="96"/>
      <c r="Y814" s="97"/>
      <c r="Z814" s="86"/>
      <c r="AA814" s="34"/>
      <c r="AB814" s="86"/>
      <c r="AC814" s="138"/>
      <c r="AD814" s="90"/>
      <c r="AE814" s="86"/>
      <c r="AF814" s="86"/>
      <c r="AG814" s="98"/>
      <c r="AH814" s="86"/>
      <c r="AI814" s="86"/>
      <c r="AJ814" s="86"/>
    </row>
    <row r="815" ht="10.5" customHeight="1">
      <c r="A815" s="86"/>
      <c r="B815" s="86"/>
      <c r="C815" s="86"/>
      <c r="D815" s="87"/>
      <c r="E815" s="87"/>
      <c r="F815" s="88"/>
      <c r="G815" s="88"/>
      <c r="H815" s="89"/>
      <c r="I815" s="90"/>
      <c r="J815" s="130"/>
      <c r="K815" s="121"/>
      <c r="L815" s="121"/>
      <c r="M815" s="90"/>
      <c r="N815" s="92"/>
      <c r="O815" s="92"/>
      <c r="P815" s="130"/>
      <c r="Q815" s="121"/>
      <c r="R815" s="121"/>
      <c r="S815" s="90"/>
      <c r="T815" s="92"/>
      <c r="U815" s="92"/>
      <c r="V815" s="123"/>
      <c r="W815" s="123"/>
      <c r="X815" s="96"/>
      <c r="Y815" s="97"/>
      <c r="Z815" s="86"/>
      <c r="AA815" s="34"/>
      <c r="AB815" s="86"/>
      <c r="AC815" s="138"/>
      <c r="AD815" s="90"/>
      <c r="AE815" s="86"/>
      <c r="AF815" s="86"/>
      <c r="AG815" s="98"/>
      <c r="AH815" s="86"/>
      <c r="AI815" s="86"/>
      <c r="AJ815" s="86"/>
    </row>
    <row r="816" ht="10.5" customHeight="1">
      <c r="A816" s="86"/>
      <c r="B816" s="86"/>
      <c r="C816" s="86"/>
      <c r="D816" s="87"/>
      <c r="E816" s="87"/>
      <c r="F816" s="88"/>
      <c r="G816" s="88"/>
      <c r="H816" s="89"/>
      <c r="I816" s="90"/>
      <c r="J816" s="130"/>
      <c r="K816" s="121"/>
      <c r="L816" s="121"/>
      <c r="M816" s="90"/>
      <c r="N816" s="92"/>
      <c r="O816" s="92"/>
      <c r="P816" s="130"/>
      <c r="Q816" s="121"/>
      <c r="R816" s="121"/>
      <c r="S816" s="90"/>
      <c r="T816" s="92"/>
      <c r="U816" s="92"/>
      <c r="V816" s="123"/>
      <c r="W816" s="123"/>
      <c r="X816" s="96"/>
      <c r="Y816" s="97"/>
      <c r="Z816" s="86"/>
      <c r="AA816" s="34"/>
      <c r="AB816" s="86"/>
      <c r="AC816" s="138"/>
      <c r="AD816" s="90"/>
      <c r="AE816" s="86"/>
      <c r="AF816" s="86"/>
      <c r="AG816" s="98"/>
      <c r="AH816" s="86"/>
      <c r="AI816" s="86"/>
      <c r="AJ816" s="86"/>
    </row>
    <row r="817" ht="10.5" customHeight="1">
      <c r="A817" s="86"/>
      <c r="B817" s="86"/>
      <c r="C817" s="86"/>
      <c r="D817" s="87"/>
      <c r="E817" s="87"/>
      <c r="F817" s="88"/>
      <c r="G817" s="88"/>
      <c r="H817" s="89"/>
      <c r="I817" s="90"/>
      <c r="J817" s="130"/>
      <c r="K817" s="121"/>
      <c r="L817" s="121"/>
      <c r="M817" s="90"/>
      <c r="N817" s="92"/>
      <c r="O817" s="92"/>
      <c r="P817" s="130"/>
      <c r="Q817" s="121"/>
      <c r="R817" s="121"/>
      <c r="S817" s="90"/>
      <c r="T817" s="92"/>
      <c r="U817" s="92"/>
      <c r="V817" s="123"/>
      <c r="W817" s="123"/>
      <c r="X817" s="96"/>
      <c r="Y817" s="97"/>
      <c r="Z817" s="86"/>
      <c r="AA817" s="34"/>
      <c r="AB817" s="86"/>
      <c r="AC817" s="138"/>
      <c r="AD817" s="90"/>
      <c r="AE817" s="86"/>
      <c r="AF817" s="86"/>
      <c r="AG817" s="98"/>
      <c r="AH817" s="86"/>
      <c r="AI817" s="86"/>
      <c r="AJ817" s="86"/>
    </row>
    <row r="818" ht="10.5" customHeight="1">
      <c r="A818" s="86"/>
      <c r="B818" s="86"/>
      <c r="C818" s="86"/>
      <c r="D818" s="87"/>
      <c r="E818" s="87"/>
      <c r="F818" s="88"/>
      <c r="G818" s="88"/>
      <c r="H818" s="89"/>
      <c r="I818" s="90"/>
      <c r="J818" s="130"/>
      <c r="K818" s="121"/>
      <c r="L818" s="121"/>
      <c r="M818" s="90"/>
      <c r="N818" s="92"/>
      <c r="O818" s="92"/>
      <c r="P818" s="130"/>
      <c r="Q818" s="121"/>
      <c r="R818" s="121"/>
      <c r="S818" s="90"/>
      <c r="T818" s="92"/>
      <c r="U818" s="92"/>
      <c r="V818" s="123"/>
      <c r="W818" s="123"/>
      <c r="X818" s="96"/>
      <c r="Y818" s="97"/>
      <c r="Z818" s="86"/>
      <c r="AA818" s="34"/>
      <c r="AB818" s="86"/>
      <c r="AC818" s="138"/>
      <c r="AD818" s="90"/>
      <c r="AE818" s="86"/>
      <c r="AF818" s="86"/>
      <c r="AG818" s="98"/>
      <c r="AH818" s="86"/>
      <c r="AI818" s="86"/>
      <c r="AJ818" s="86"/>
    </row>
    <row r="819" ht="10.5" customHeight="1">
      <c r="A819" s="86"/>
      <c r="B819" s="86"/>
      <c r="C819" s="86"/>
      <c r="D819" s="87"/>
      <c r="E819" s="87"/>
      <c r="F819" s="88"/>
      <c r="G819" s="88"/>
      <c r="H819" s="89"/>
      <c r="I819" s="90"/>
      <c r="J819" s="130"/>
      <c r="K819" s="121"/>
      <c r="L819" s="121"/>
      <c r="M819" s="90"/>
      <c r="N819" s="92"/>
      <c r="O819" s="92"/>
      <c r="P819" s="130"/>
      <c r="Q819" s="121"/>
      <c r="R819" s="121"/>
      <c r="S819" s="90"/>
      <c r="T819" s="92"/>
      <c r="U819" s="92"/>
      <c r="V819" s="123"/>
      <c r="W819" s="123"/>
      <c r="X819" s="96"/>
      <c r="Y819" s="97"/>
      <c r="Z819" s="86"/>
      <c r="AA819" s="34"/>
      <c r="AB819" s="86"/>
      <c r="AC819" s="138"/>
      <c r="AD819" s="90"/>
      <c r="AE819" s="86"/>
      <c r="AF819" s="86"/>
      <c r="AG819" s="98"/>
      <c r="AH819" s="86"/>
      <c r="AI819" s="86"/>
      <c r="AJ819" s="86"/>
    </row>
    <row r="820" ht="10.5" customHeight="1">
      <c r="A820" s="86"/>
      <c r="B820" s="86"/>
      <c r="C820" s="86"/>
      <c r="D820" s="87"/>
      <c r="E820" s="87"/>
      <c r="F820" s="88"/>
      <c r="G820" s="88"/>
      <c r="H820" s="89"/>
      <c r="I820" s="90"/>
      <c r="J820" s="130"/>
      <c r="K820" s="121"/>
      <c r="L820" s="121"/>
      <c r="M820" s="90"/>
      <c r="N820" s="92"/>
      <c r="O820" s="92"/>
      <c r="P820" s="130"/>
      <c r="Q820" s="121"/>
      <c r="R820" s="121"/>
      <c r="S820" s="90"/>
      <c r="T820" s="92"/>
      <c r="U820" s="92"/>
      <c r="V820" s="123"/>
      <c r="W820" s="123"/>
      <c r="X820" s="96"/>
      <c r="Y820" s="97"/>
      <c r="Z820" s="86"/>
      <c r="AA820" s="34"/>
      <c r="AB820" s="86"/>
      <c r="AC820" s="138"/>
      <c r="AD820" s="90"/>
      <c r="AE820" s="86"/>
      <c r="AF820" s="86"/>
      <c r="AG820" s="98"/>
      <c r="AH820" s="86"/>
      <c r="AI820" s="86"/>
      <c r="AJ820" s="86"/>
    </row>
    <row r="821" ht="10.5" customHeight="1">
      <c r="A821" s="86"/>
      <c r="B821" s="86"/>
      <c r="C821" s="86"/>
      <c r="D821" s="87"/>
      <c r="E821" s="87"/>
      <c r="F821" s="88"/>
      <c r="G821" s="88"/>
      <c r="H821" s="89"/>
      <c r="I821" s="90"/>
      <c r="J821" s="130"/>
      <c r="K821" s="121"/>
      <c r="L821" s="121"/>
      <c r="M821" s="90"/>
      <c r="N821" s="92"/>
      <c r="O821" s="92"/>
      <c r="P821" s="130"/>
      <c r="Q821" s="121"/>
      <c r="R821" s="121"/>
      <c r="S821" s="90"/>
      <c r="T821" s="92"/>
      <c r="U821" s="92"/>
      <c r="V821" s="123"/>
      <c r="W821" s="123"/>
      <c r="X821" s="96"/>
      <c r="Y821" s="97"/>
      <c r="Z821" s="86"/>
      <c r="AA821" s="34"/>
      <c r="AB821" s="86"/>
      <c r="AC821" s="138"/>
      <c r="AD821" s="90"/>
      <c r="AE821" s="86"/>
      <c r="AF821" s="86"/>
      <c r="AG821" s="98"/>
      <c r="AH821" s="86"/>
      <c r="AI821" s="86"/>
      <c r="AJ821" s="86"/>
    </row>
    <row r="822" ht="10.5" customHeight="1">
      <c r="A822" s="86"/>
      <c r="B822" s="86"/>
      <c r="C822" s="86"/>
      <c r="D822" s="87"/>
      <c r="E822" s="87"/>
      <c r="F822" s="88"/>
      <c r="G822" s="88"/>
      <c r="H822" s="89"/>
      <c r="I822" s="90"/>
      <c r="J822" s="130"/>
      <c r="K822" s="121"/>
      <c r="L822" s="121"/>
      <c r="M822" s="90"/>
      <c r="N822" s="92"/>
      <c r="O822" s="92"/>
      <c r="P822" s="130"/>
      <c r="Q822" s="121"/>
      <c r="R822" s="121"/>
      <c r="S822" s="90"/>
      <c r="T822" s="92"/>
      <c r="U822" s="92"/>
      <c r="V822" s="123"/>
      <c r="W822" s="123"/>
      <c r="X822" s="96"/>
      <c r="Y822" s="97"/>
      <c r="Z822" s="86"/>
      <c r="AA822" s="34"/>
      <c r="AB822" s="86"/>
      <c r="AC822" s="138"/>
      <c r="AD822" s="90"/>
      <c r="AE822" s="86"/>
      <c r="AF822" s="86"/>
      <c r="AG822" s="98"/>
      <c r="AH822" s="86"/>
      <c r="AI822" s="86"/>
      <c r="AJ822" s="86"/>
    </row>
    <row r="823" ht="10.5" customHeight="1">
      <c r="A823" s="86"/>
      <c r="B823" s="86"/>
      <c r="C823" s="86"/>
      <c r="D823" s="87"/>
      <c r="E823" s="87"/>
      <c r="F823" s="88"/>
      <c r="G823" s="88"/>
      <c r="H823" s="89"/>
      <c r="I823" s="90"/>
      <c r="J823" s="130"/>
      <c r="K823" s="121"/>
      <c r="L823" s="121"/>
      <c r="M823" s="90"/>
      <c r="N823" s="92"/>
      <c r="O823" s="92"/>
      <c r="P823" s="130"/>
      <c r="Q823" s="121"/>
      <c r="R823" s="121"/>
      <c r="S823" s="90"/>
      <c r="T823" s="92"/>
      <c r="U823" s="92"/>
      <c r="V823" s="123"/>
      <c r="W823" s="123"/>
      <c r="X823" s="96"/>
      <c r="Y823" s="97"/>
      <c r="Z823" s="86"/>
      <c r="AA823" s="34"/>
      <c r="AB823" s="86"/>
      <c r="AC823" s="138"/>
      <c r="AD823" s="90"/>
      <c r="AE823" s="86"/>
      <c r="AF823" s="86"/>
      <c r="AG823" s="98"/>
      <c r="AH823" s="86"/>
      <c r="AI823" s="86"/>
      <c r="AJ823" s="86"/>
    </row>
    <row r="824" ht="10.5" customHeight="1">
      <c r="A824" s="86"/>
      <c r="B824" s="86"/>
      <c r="C824" s="86"/>
      <c r="D824" s="87"/>
      <c r="E824" s="87"/>
      <c r="F824" s="88"/>
      <c r="G824" s="88"/>
      <c r="H824" s="89"/>
      <c r="I824" s="90"/>
      <c r="J824" s="130"/>
      <c r="K824" s="121"/>
      <c r="L824" s="121"/>
      <c r="M824" s="90"/>
      <c r="N824" s="92"/>
      <c r="O824" s="92"/>
      <c r="P824" s="130"/>
      <c r="Q824" s="121"/>
      <c r="R824" s="121"/>
      <c r="S824" s="90"/>
      <c r="T824" s="92"/>
      <c r="U824" s="92"/>
      <c r="V824" s="123"/>
      <c r="W824" s="123"/>
      <c r="X824" s="96"/>
      <c r="Y824" s="97"/>
      <c r="Z824" s="86"/>
      <c r="AA824" s="34"/>
      <c r="AB824" s="86"/>
      <c r="AC824" s="138"/>
      <c r="AD824" s="90"/>
      <c r="AE824" s="86"/>
      <c r="AF824" s="86"/>
      <c r="AG824" s="98"/>
      <c r="AH824" s="86"/>
      <c r="AI824" s="86"/>
      <c r="AJ824" s="86"/>
    </row>
    <row r="825" ht="10.5" customHeight="1">
      <c r="A825" s="86"/>
      <c r="B825" s="86"/>
      <c r="C825" s="86"/>
      <c r="D825" s="87"/>
      <c r="E825" s="87"/>
      <c r="F825" s="88"/>
      <c r="G825" s="88"/>
      <c r="H825" s="89"/>
      <c r="I825" s="90"/>
      <c r="J825" s="130"/>
      <c r="K825" s="121"/>
      <c r="L825" s="121"/>
      <c r="M825" s="90"/>
      <c r="N825" s="92"/>
      <c r="O825" s="92"/>
      <c r="P825" s="130"/>
      <c r="Q825" s="121"/>
      <c r="R825" s="121"/>
      <c r="S825" s="90"/>
      <c r="T825" s="92"/>
      <c r="U825" s="92"/>
      <c r="V825" s="123"/>
      <c r="W825" s="123"/>
      <c r="X825" s="96"/>
      <c r="Y825" s="97"/>
      <c r="Z825" s="86"/>
      <c r="AA825" s="34"/>
      <c r="AB825" s="86"/>
      <c r="AC825" s="138"/>
      <c r="AD825" s="90"/>
      <c r="AE825" s="86"/>
      <c r="AF825" s="86"/>
      <c r="AG825" s="98"/>
      <c r="AH825" s="86"/>
      <c r="AI825" s="86"/>
      <c r="AJ825" s="86"/>
    </row>
    <row r="826" ht="10.5" customHeight="1">
      <c r="A826" s="86"/>
      <c r="B826" s="86"/>
      <c r="C826" s="86"/>
      <c r="D826" s="87"/>
      <c r="E826" s="87"/>
      <c r="F826" s="88"/>
      <c r="G826" s="88"/>
      <c r="H826" s="89"/>
      <c r="I826" s="90"/>
      <c r="J826" s="130"/>
      <c r="K826" s="121"/>
      <c r="L826" s="121"/>
      <c r="M826" s="90"/>
      <c r="N826" s="92"/>
      <c r="O826" s="92"/>
      <c r="P826" s="130"/>
      <c r="Q826" s="121"/>
      <c r="R826" s="121"/>
      <c r="S826" s="90"/>
      <c r="T826" s="92"/>
      <c r="U826" s="92"/>
      <c r="V826" s="123"/>
      <c r="W826" s="123"/>
      <c r="X826" s="96"/>
      <c r="Y826" s="97"/>
      <c r="Z826" s="86"/>
      <c r="AA826" s="34"/>
      <c r="AB826" s="86"/>
      <c r="AC826" s="138"/>
      <c r="AD826" s="90"/>
      <c r="AE826" s="86"/>
      <c r="AF826" s="86"/>
      <c r="AG826" s="98"/>
      <c r="AH826" s="86"/>
      <c r="AI826" s="86"/>
      <c r="AJ826" s="86"/>
    </row>
    <row r="827" ht="10.5" customHeight="1">
      <c r="A827" s="86"/>
      <c r="B827" s="86"/>
      <c r="C827" s="86"/>
      <c r="D827" s="87"/>
      <c r="E827" s="87"/>
      <c r="F827" s="88"/>
      <c r="G827" s="88"/>
      <c r="H827" s="89"/>
      <c r="I827" s="90"/>
      <c r="J827" s="130"/>
      <c r="K827" s="121"/>
      <c r="L827" s="121"/>
      <c r="M827" s="90"/>
      <c r="N827" s="92"/>
      <c r="O827" s="92"/>
      <c r="P827" s="130"/>
      <c r="Q827" s="121"/>
      <c r="R827" s="121"/>
      <c r="S827" s="90"/>
      <c r="T827" s="92"/>
      <c r="U827" s="92"/>
      <c r="V827" s="123"/>
      <c r="W827" s="123"/>
      <c r="X827" s="96"/>
      <c r="Y827" s="97"/>
      <c r="Z827" s="86"/>
      <c r="AA827" s="34"/>
      <c r="AB827" s="86"/>
      <c r="AC827" s="138"/>
      <c r="AD827" s="90"/>
      <c r="AE827" s="86"/>
      <c r="AF827" s="86"/>
      <c r="AG827" s="98"/>
      <c r="AH827" s="86"/>
      <c r="AI827" s="86"/>
      <c r="AJ827" s="86"/>
    </row>
    <row r="828" ht="10.5" customHeight="1">
      <c r="A828" s="86"/>
      <c r="B828" s="86"/>
      <c r="C828" s="86"/>
      <c r="D828" s="87"/>
      <c r="E828" s="87"/>
      <c r="F828" s="88"/>
      <c r="G828" s="88"/>
      <c r="H828" s="89"/>
      <c r="I828" s="90"/>
      <c r="J828" s="130"/>
      <c r="K828" s="121"/>
      <c r="L828" s="121"/>
      <c r="M828" s="90"/>
      <c r="N828" s="92"/>
      <c r="O828" s="92"/>
      <c r="P828" s="130"/>
      <c r="Q828" s="121"/>
      <c r="R828" s="121"/>
      <c r="S828" s="90"/>
      <c r="T828" s="92"/>
      <c r="U828" s="92"/>
      <c r="V828" s="123"/>
      <c r="W828" s="123"/>
      <c r="X828" s="96"/>
      <c r="Y828" s="97"/>
      <c r="Z828" s="86"/>
      <c r="AA828" s="34"/>
      <c r="AB828" s="86"/>
      <c r="AC828" s="138"/>
      <c r="AD828" s="90"/>
      <c r="AE828" s="86"/>
      <c r="AF828" s="86"/>
      <c r="AG828" s="98"/>
      <c r="AH828" s="86"/>
      <c r="AI828" s="86"/>
      <c r="AJ828" s="86"/>
    </row>
    <row r="829" ht="10.5" customHeight="1">
      <c r="A829" s="86"/>
      <c r="B829" s="86"/>
      <c r="C829" s="86"/>
      <c r="D829" s="87"/>
      <c r="E829" s="87"/>
      <c r="F829" s="88"/>
      <c r="G829" s="88"/>
      <c r="H829" s="89"/>
      <c r="I829" s="90"/>
      <c r="J829" s="130"/>
      <c r="K829" s="121"/>
      <c r="L829" s="121"/>
      <c r="M829" s="90"/>
      <c r="N829" s="92"/>
      <c r="O829" s="92"/>
      <c r="P829" s="130"/>
      <c r="Q829" s="121"/>
      <c r="R829" s="121"/>
      <c r="S829" s="90"/>
      <c r="T829" s="92"/>
      <c r="U829" s="92"/>
      <c r="V829" s="123"/>
      <c r="W829" s="123"/>
      <c r="X829" s="96"/>
      <c r="Y829" s="97"/>
      <c r="Z829" s="86"/>
      <c r="AA829" s="34"/>
      <c r="AB829" s="86"/>
      <c r="AC829" s="138"/>
      <c r="AD829" s="90"/>
      <c r="AE829" s="86"/>
      <c r="AF829" s="86"/>
      <c r="AG829" s="98"/>
      <c r="AH829" s="86"/>
      <c r="AI829" s="86"/>
      <c r="AJ829" s="86"/>
    </row>
    <row r="830" ht="10.5" customHeight="1">
      <c r="A830" s="86"/>
      <c r="B830" s="86"/>
      <c r="C830" s="86"/>
      <c r="D830" s="87"/>
      <c r="E830" s="87"/>
      <c r="F830" s="88"/>
      <c r="G830" s="88"/>
      <c r="H830" s="89"/>
      <c r="I830" s="90"/>
      <c r="J830" s="130"/>
      <c r="K830" s="121"/>
      <c r="L830" s="121"/>
      <c r="M830" s="90"/>
      <c r="N830" s="92"/>
      <c r="O830" s="92"/>
      <c r="P830" s="130"/>
      <c r="Q830" s="121"/>
      <c r="R830" s="121"/>
      <c r="S830" s="90"/>
      <c r="T830" s="92"/>
      <c r="U830" s="92"/>
      <c r="V830" s="123"/>
      <c r="W830" s="123"/>
      <c r="X830" s="96"/>
      <c r="Y830" s="97"/>
      <c r="Z830" s="86"/>
      <c r="AA830" s="34"/>
      <c r="AB830" s="86"/>
      <c r="AC830" s="138"/>
      <c r="AD830" s="90"/>
      <c r="AE830" s="86"/>
      <c r="AF830" s="86"/>
      <c r="AG830" s="98"/>
      <c r="AH830" s="86"/>
      <c r="AI830" s="86"/>
      <c r="AJ830" s="86"/>
    </row>
    <row r="831" ht="10.5" customHeight="1">
      <c r="A831" s="86"/>
      <c r="B831" s="86"/>
      <c r="C831" s="86"/>
      <c r="D831" s="87"/>
      <c r="E831" s="87"/>
      <c r="F831" s="88"/>
      <c r="G831" s="88"/>
      <c r="H831" s="89"/>
      <c r="I831" s="90"/>
      <c r="J831" s="130"/>
      <c r="K831" s="121"/>
      <c r="L831" s="121"/>
      <c r="M831" s="90"/>
      <c r="N831" s="92"/>
      <c r="O831" s="92"/>
      <c r="P831" s="130"/>
      <c r="Q831" s="121"/>
      <c r="R831" s="121"/>
      <c r="S831" s="90"/>
      <c r="T831" s="92"/>
      <c r="U831" s="92"/>
      <c r="V831" s="123"/>
      <c r="W831" s="123"/>
      <c r="X831" s="96"/>
      <c r="Y831" s="97"/>
      <c r="Z831" s="86"/>
      <c r="AA831" s="34"/>
      <c r="AB831" s="86"/>
      <c r="AC831" s="138"/>
      <c r="AD831" s="90"/>
      <c r="AE831" s="86"/>
      <c r="AF831" s="86"/>
      <c r="AG831" s="98"/>
      <c r="AH831" s="86"/>
      <c r="AI831" s="86"/>
      <c r="AJ831" s="86"/>
    </row>
    <row r="832" ht="10.5" customHeight="1">
      <c r="A832" s="86"/>
      <c r="B832" s="86"/>
      <c r="C832" s="86"/>
      <c r="D832" s="87"/>
      <c r="E832" s="87"/>
      <c r="F832" s="88"/>
      <c r="G832" s="88"/>
      <c r="H832" s="89"/>
      <c r="I832" s="90"/>
      <c r="J832" s="130"/>
      <c r="K832" s="121"/>
      <c r="L832" s="121"/>
      <c r="M832" s="90"/>
      <c r="N832" s="92"/>
      <c r="O832" s="92"/>
      <c r="P832" s="130"/>
      <c r="Q832" s="121"/>
      <c r="R832" s="121"/>
      <c r="S832" s="90"/>
      <c r="T832" s="92"/>
      <c r="U832" s="92"/>
      <c r="V832" s="123"/>
      <c r="W832" s="123"/>
      <c r="X832" s="96"/>
      <c r="Y832" s="97"/>
      <c r="Z832" s="86"/>
      <c r="AA832" s="34"/>
      <c r="AB832" s="86"/>
      <c r="AC832" s="138"/>
      <c r="AD832" s="90"/>
      <c r="AE832" s="86"/>
      <c r="AF832" s="86"/>
      <c r="AG832" s="98"/>
      <c r="AH832" s="86"/>
      <c r="AI832" s="86"/>
      <c r="AJ832" s="86"/>
    </row>
    <row r="833" ht="10.5" customHeight="1">
      <c r="A833" s="86"/>
      <c r="B833" s="86"/>
      <c r="C833" s="86"/>
      <c r="D833" s="87"/>
      <c r="E833" s="87"/>
      <c r="F833" s="88"/>
      <c r="G833" s="88"/>
      <c r="H833" s="89"/>
      <c r="I833" s="90"/>
      <c r="J833" s="130"/>
      <c r="K833" s="121"/>
      <c r="L833" s="121"/>
      <c r="M833" s="90"/>
      <c r="N833" s="92"/>
      <c r="O833" s="92"/>
      <c r="P833" s="130"/>
      <c r="Q833" s="121"/>
      <c r="R833" s="121"/>
      <c r="S833" s="90"/>
      <c r="T833" s="92"/>
      <c r="U833" s="92"/>
      <c r="V833" s="123"/>
      <c r="W833" s="123"/>
      <c r="X833" s="96"/>
      <c r="Y833" s="97"/>
      <c r="Z833" s="86"/>
      <c r="AA833" s="34"/>
      <c r="AB833" s="86"/>
      <c r="AC833" s="138"/>
      <c r="AD833" s="90"/>
      <c r="AE833" s="86"/>
      <c r="AF833" s="86"/>
      <c r="AG833" s="98"/>
      <c r="AH833" s="86"/>
      <c r="AI833" s="86"/>
      <c r="AJ833" s="86"/>
    </row>
    <row r="834" ht="10.5" customHeight="1">
      <c r="A834" s="86"/>
      <c r="B834" s="86"/>
      <c r="C834" s="86"/>
      <c r="D834" s="87"/>
      <c r="E834" s="87"/>
      <c r="F834" s="88"/>
      <c r="G834" s="88"/>
      <c r="H834" s="89"/>
      <c r="I834" s="90"/>
      <c r="J834" s="130"/>
      <c r="K834" s="121"/>
      <c r="L834" s="121"/>
      <c r="M834" s="90"/>
      <c r="N834" s="92"/>
      <c r="O834" s="92"/>
      <c r="P834" s="130"/>
      <c r="Q834" s="121"/>
      <c r="R834" s="121"/>
      <c r="S834" s="90"/>
      <c r="T834" s="92"/>
      <c r="U834" s="92"/>
      <c r="V834" s="123"/>
      <c r="W834" s="123"/>
      <c r="X834" s="96"/>
      <c r="Y834" s="97"/>
      <c r="Z834" s="86"/>
      <c r="AA834" s="34"/>
      <c r="AB834" s="86"/>
      <c r="AC834" s="138"/>
      <c r="AD834" s="90"/>
      <c r="AE834" s="86"/>
      <c r="AF834" s="86"/>
      <c r="AG834" s="98"/>
      <c r="AH834" s="86"/>
      <c r="AI834" s="86"/>
      <c r="AJ834" s="86"/>
    </row>
    <row r="835" ht="10.5" customHeight="1">
      <c r="A835" s="86"/>
      <c r="B835" s="86"/>
      <c r="C835" s="86"/>
      <c r="D835" s="87"/>
      <c r="E835" s="87"/>
      <c r="F835" s="88"/>
      <c r="G835" s="88"/>
      <c r="H835" s="89"/>
      <c r="I835" s="90"/>
      <c r="J835" s="130"/>
      <c r="K835" s="121"/>
      <c r="L835" s="121"/>
      <c r="M835" s="90"/>
      <c r="N835" s="92"/>
      <c r="O835" s="92"/>
      <c r="P835" s="130"/>
      <c r="Q835" s="121"/>
      <c r="R835" s="121"/>
      <c r="S835" s="90"/>
      <c r="T835" s="92"/>
      <c r="U835" s="92"/>
      <c r="V835" s="123"/>
      <c r="W835" s="123"/>
      <c r="X835" s="96"/>
      <c r="Y835" s="97"/>
      <c r="Z835" s="86"/>
      <c r="AA835" s="34"/>
      <c r="AB835" s="86"/>
      <c r="AC835" s="138"/>
      <c r="AD835" s="90"/>
      <c r="AE835" s="86"/>
      <c r="AF835" s="86"/>
      <c r="AG835" s="98"/>
      <c r="AH835" s="86"/>
      <c r="AI835" s="86"/>
      <c r="AJ835" s="86"/>
    </row>
    <row r="836" ht="10.5" customHeight="1">
      <c r="A836" s="86"/>
      <c r="B836" s="86"/>
      <c r="C836" s="86"/>
      <c r="D836" s="87"/>
      <c r="E836" s="87"/>
      <c r="F836" s="88"/>
      <c r="G836" s="88"/>
      <c r="H836" s="89"/>
      <c r="I836" s="90"/>
      <c r="J836" s="130"/>
      <c r="K836" s="121"/>
      <c r="L836" s="121"/>
      <c r="M836" s="90"/>
      <c r="N836" s="92"/>
      <c r="O836" s="92"/>
      <c r="P836" s="130"/>
      <c r="Q836" s="121"/>
      <c r="R836" s="121"/>
      <c r="S836" s="90"/>
      <c r="T836" s="92"/>
      <c r="U836" s="92"/>
      <c r="V836" s="123"/>
      <c r="W836" s="123"/>
      <c r="X836" s="96"/>
      <c r="Y836" s="97"/>
      <c r="Z836" s="86"/>
      <c r="AA836" s="34"/>
      <c r="AB836" s="86"/>
      <c r="AC836" s="138"/>
      <c r="AD836" s="90"/>
      <c r="AE836" s="86"/>
      <c r="AF836" s="86"/>
      <c r="AG836" s="98"/>
      <c r="AH836" s="86"/>
      <c r="AI836" s="86"/>
      <c r="AJ836" s="86"/>
    </row>
    <row r="837" ht="10.5" customHeight="1">
      <c r="A837" s="86"/>
      <c r="B837" s="86"/>
      <c r="C837" s="86"/>
      <c r="D837" s="87"/>
      <c r="E837" s="87"/>
      <c r="F837" s="88"/>
      <c r="G837" s="88"/>
      <c r="H837" s="89"/>
      <c r="I837" s="90"/>
      <c r="J837" s="130"/>
      <c r="K837" s="121"/>
      <c r="L837" s="121"/>
      <c r="M837" s="90"/>
      <c r="N837" s="92"/>
      <c r="O837" s="92"/>
      <c r="P837" s="130"/>
      <c r="Q837" s="121"/>
      <c r="R837" s="121"/>
      <c r="S837" s="90"/>
      <c r="T837" s="92"/>
      <c r="U837" s="92"/>
      <c r="V837" s="123"/>
      <c r="W837" s="123"/>
      <c r="X837" s="96"/>
      <c r="Y837" s="97"/>
      <c r="Z837" s="86"/>
      <c r="AA837" s="34"/>
      <c r="AB837" s="86"/>
      <c r="AC837" s="138"/>
      <c r="AD837" s="90"/>
      <c r="AE837" s="86"/>
      <c r="AF837" s="86"/>
      <c r="AG837" s="98"/>
      <c r="AH837" s="86"/>
      <c r="AI837" s="86"/>
      <c r="AJ837" s="86"/>
    </row>
    <row r="838" ht="10.5" customHeight="1">
      <c r="A838" s="86"/>
      <c r="B838" s="86"/>
      <c r="C838" s="86"/>
      <c r="D838" s="87"/>
      <c r="E838" s="87"/>
      <c r="F838" s="88"/>
      <c r="G838" s="88"/>
      <c r="H838" s="89"/>
      <c r="I838" s="90"/>
      <c r="J838" s="130"/>
      <c r="K838" s="121"/>
      <c r="L838" s="121"/>
      <c r="M838" s="90"/>
      <c r="N838" s="92"/>
      <c r="O838" s="92"/>
      <c r="P838" s="130"/>
      <c r="Q838" s="121"/>
      <c r="R838" s="121"/>
      <c r="S838" s="90"/>
      <c r="T838" s="92"/>
      <c r="U838" s="92"/>
      <c r="V838" s="123"/>
      <c r="W838" s="123"/>
      <c r="X838" s="96"/>
      <c r="Y838" s="97"/>
      <c r="Z838" s="86"/>
      <c r="AA838" s="34"/>
      <c r="AB838" s="86"/>
      <c r="AC838" s="138"/>
      <c r="AD838" s="90"/>
      <c r="AE838" s="86"/>
      <c r="AF838" s="86"/>
      <c r="AG838" s="98"/>
      <c r="AH838" s="86"/>
      <c r="AI838" s="86"/>
      <c r="AJ838" s="86"/>
    </row>
    <row r="839" ht="10.5" customHeight="1">
      <c r="A839" s="86"/>
      <c r="B839" s="86"/>
      <c r="C839" s="86"/>
      <c r="D839" s="87"/>
      <c r="E839" s="87"/>
      <c r="F839" s="88"/>
      <c r="G839" s="88"/>
      <c r="H839" s="89"/>
      <c r="I839" s="90"/>
      <c r="J839" s="130"/>
      <c r="K839" s="121"/>
      <c r="L839" s="121"/>
      <c r="M839" s="90"/>
      <c r="N839" s="92"/>
      <c r="O839" s="92"/>
      <c r="P839" s="130"/>
      <c r="Q839" s="121"/>
      <c r="R839" s="121"/>
      <c r="S839" s="90"/>
      <c r="T839" s="92"/>
      <c r="U839" s="92"/>
      <c r="V839" s="123"/>
      <c r="W839" s="123"/>
      <c r="X839" s="96"/>
      <c r="Y839" s="97"/>
      <c r="Z839" s="86"/>
      <c r="AA839" s="34"/>
      <c r="AB839" s="86"/>
      <c r="AC839" s="138"/>
      <c r="AD839" s="90"/>
      <c r="AE839" s="86"/>
      <c r="AF839" s="86"/>
      <c r="AG839" s="98"/>
      <c r="AH839" s="86"/>
      <c r="AI839" s="86"/>
      <c r="AJ839" s="86"/>
    </row>
    <row r="840" ht="10.5" customHeight="1">
      <c r="A840" s="86"/>
      <c r="B840" s="86"/>
      <c r="C840" s="86"/>
      <c r="D840" s="87"/>
      <c r="E840" s="87"/>
      <c r="F840" s="88"/>
      <c r="G840" s="88"/>
      <c r="H840" s="89"/>
      <c r="I840" s="90"/>
      <c r="J840" s="130"/>
      <c r="K840" s="121"/>
      <c r="L840" s="121"/>
      <c r="M840" s="90"/>
      <c r="N840" s="92"/>
      <c r="O840" s="92"/>
      <c r="P840" s="130"/>
      <c r="Q840" s="121"/>
      <c r="R840" s="121"/>
      <c r="S840" s="90"/>
      <c r="T840" s="92"/>
      <c r="U840" s="92"/>
      <c r="V840" s="123"/>
      <c r="W840" s="123"/>
      <c r="X840" s="96"/>
      <c r="Y840" s="97"/>
      <c r="Z840" s="86"/>
      <c r="AA840" s="34"/>
      <c r="AB840" s="86"/>
      <c r="AC840" s="138"/>
      <c r="AD840" s="90"/>
      <c r="AE840" s="86"/>
      <c r="AF840" s="86"/>
      <c r="AG840" s="98"/>
      <c r="AH840" s="86"/>
      <c r="AI840" s="86"/>
      <c r="AJ840" s="86"/>
    </row>
    <row r="841" ht="10.5" customHeight="1">
      <c r="A841" s="86"/>
      <c r="B841" s="86"/>
      <c r="C841" s="86"/>
      <c r="D841" s="87"/>
      <c r="E841" s="87"/>
      <c r="F841" s="88"/>
      <c r="G841" s="88"/>
      <c r="H841" s="89"/>
      <c r="I841" s="90"/>
      <c r="J841" s="130"/>
      <c r="K841" s="121"/>
      <c r="L841" s="121"/>
      <c r="M841" s="90"/>
      <c r="N841" s="92"/>
      <c r="O841" s="92"/>
      <c r="P841" s="130"/>
      <c r="Q841" s="121"/>
      <c r="R841" s="121"/>
      <c r="S841" s="90"/>
      <c r="T841" s="92"/>
      <c r="U841" s="92"/>
      <c r="V841" s="123"/>
      <c r="W841" s="123"/>
      <c r="X841" s="96"/>
      <c r="Y841" s="97"/>
      <c r="Z841" s="86"/>
      <c r="AA841" s="34"/>
      <c r="AB841" s="86"/>
      <c r="AC841" s="138"/>
      <c r="AD841" s="90"/>
      <c r="AE841" s="86"/>
      <c r="AF841" s="86"/>
      <c r="AG841" s="98"/>
      <c r="AH841" s="86"/>
      <c r="AI841" s="86"/>
      <c r="AJ841" s="86"/>
    </row>
    <row r="842" ht="10.5" customHeight="1">
      <c r="A842" s="86"/>
      <c r="B842" s="86"/>
      <c r="C842" s="86"/>
      <c r="D842" s="87"/>
      <c r="E842" s="87"/>
      <c r="F842" s="88"/>
      <c r="G842" s="88"/>
      <c r="H842" s="89"/>
      <c r="I842" s="90"/>
      <c r="J842" s="130"/>
      <c r="K842" s="121"/>
      <c r="L842" s="121"/>
      <c r="M842" s="90"/>
      <c r="N842" s="92"/>
      <c r="O842" s="92"/>
      <c r="P842" s="130"/>
      <c r="Q842" s="121"/>
      <c r="R842" s="121"/>
      <c r="S842" s="90"/>
      <c r="T842" s="92"/>
      <c r="U842" s="92"/>
      <c r="V842" s="123"/>
      <c r="W842" s="123"/>
      <c r="X842" s="96"/>
      <c r="Y842" s="97"/>
      <c r="Z842" s="86"/>
      <c r="AA842" s="34"/>
      <c r="AB842" s="86"/>
      <c r="AC842" s="138"/>
      <c r="AD842" s="90"/>
      <c r="AE842" s="86"/>
      <c r="AF842" s="86"/>
      <c r="AG842" s="98"/>
      <c r="AH842" s="86"/>
      <c r="AI842" s="86"/>
      <c r="AJ842" s="86"/>
    </row>
    <row r="843" ht="10.5" customHeight="1">
      <c r="A843" s="86"/>
      <c r="B843" s="86"/>
      <c r="C843" s="86"/>
      <c r="D843" s="87"/>
      <c r="E843" s="87"/>
      <c r="F843" s="88"/>
      <c r="G843" s="88"/>
      <c r="H843" s="89"/>
      <c r="I843" s="90"/>
      <c r="J843" s="130"/>
      <c r="K843" s="121"/>
      <c r="L843" s="121"/>
      <c r="M843" s="90"/>
      <c r="N843" s="92"/>
      <c r="O843" s="92"/>
      <c r="P843" s="130"/>
      <c r="Q843" s="121"/>
      <c r="R843" s="121"/>
      <c r="S843" s="90"/>
      <c r="T843" s="92"/>
      <c r="U843" s="92"/>
      <c r="V843" s="123"/>
      <c r="W843" s="123"/>
      <c r="X843" s="96"/>
      <c r="Y843" s="97"/>
      <c r="Z843" s="86"/>
      <c r="AA843" s="34"/>
      <c r="AB843" s="86"/>
      <c r="AC843" s="138"/>
      <c r="AD843" s="90"/>
      <c r="AE843" s="86"/>
      <c r="AF843" s="86"/>
      <c r="AG843" s="98"/>
      <c r="AH843" s="86"/>
      <c r="AI843" s="86"/>
      <c r="AJ843" s="86"/>
    </row>
    <row r="844" ht="10.5" customHeight="1">
      <c r="A844" s="86"/>
      <c r="B844" s="86"/>
      <c r="C844" s="86"/>
      <c r="D844" s="87"/>
      <c r="E844" s="87"/>
      <c r="F844" s="88"/>
      <c r="G844" s="88"/>
      <c r="H844" s="89"/>
      <c r="I844" s="90"/>
      <c r="J844" s="130"/>
      <c r="K844" s="121"/>
      <c r="L844" s="121"/>
      <c r="M844" s="90"/>
      <c r="N844" s="92"/>
      <c r="O844" s="92"/>
      <c r="P844" s="130"/>
      <c r="Q844" s="121"/>
      <c r="R844" s="121"/>
      <c r="S844" s="90"/>
      <c r="T844" s="92"/>
      <c r="U844" s="92"/>
      <c r="V844" s="123"/>
      <c r="W844" s="123"/>
      <c r="X844" s="96"/>
      <c r="Y844" s="97"/>
      <c r="Z844" s="86"/>
      <c r="AA844" s="34"/>
      <c r="AB844" s="86"/>
      <c r="AC844" s="138"/>
      <c r="AD844" s="90"/>
      <c r="AE844" s="86"/>
      <c r="AF844" s="86"/>
      <c r="AG844" s="98"/>
      <c r="AH844" s="86"/>
      <c r="AI844" s="86"/>
      <c r="AJ844" s="86"/>
    </row>
    <row r="845" ht="10.5" customHeight="1">
      <c r="A845" s="86"/>
      <c r="B845" s="86"/>
      <c r="C845" s="86"/>
      <c r="D845" s="87"/>
      <c r="E845" s="87"/>
      <c r="F845" s="88"/>
      <c r="G845" s="88"/>
      <c r="H845" s="89"/>
      <c r="I845" s="90"/>
      <c r="J845" s="130"/>
      <c r="K845" s="121"/>
      <c r="L845" s="121"/>
      <c r="M845" s="90"/>
      <c r="N845" s="92"/>
      <c r="O845" s="92"/>
      <c r="P845" s="130"/>
      <c r="Q845" s="121"/>
      <c r="R845" s="121"/>
      <c r="S845" s="90"/>
      <c r="T845" s="92"/>
      <c r="U845" s="92"/>
      <c r="V845" s="123"/>
      <c r="W845" s="123"/>
      <c r="X845" s="96"/>
      <c r="Y845" s="97"/>
      <c r="Z845" s="86"/>
      <c r="AA845" s="34"/>
      <c r="AB845" s="86"/>
      <c r="AC845" s="138"/>
      <c r="AD845" s="90"/>
      <c r="AE845" s="86"/>
      <c r="AF845" s="86"/>
      <c r="AG845" s="98"/>
      <c r="AH845" s="86"/>
      <c r="AI845" s="86"/>
      <c r="AJ845" s="86"/>
    </row>
    <row r="846" ht="10.5" customHeight="1">
      <c r="A846" s="86"/>
      <c r="B846" s="86"/>
      <c r="C846" s="86"/>
      <c r="D846" s="87"/>
      <c r="E846" s="87"/>
      <c r="F846" s="88"/>
      <c r="G846" s="88"/>
      <c r="H846" s="89"/>
      <c r="I846" s="90"/>
      <c r="J846" s="130"/>
      <c r="K846" s="121"/>
      <c r="L846" s="121"/>
      <c r="M846" s="90"/>
      <c r="N846" s="92"/>
      <c r="O846" s="92"/>
      <c r="P846" s="130"/>
      <c r="Q846" s="121"/>
      <c r="R846" s="121"/>
      <c r="S846" s="90"/>
      <c r="T846" s="92"/>
      <c r="U846" s="92"/>
      <c r="V846" s="123"/>
      <c r="W846" s="123"/>
      <c r="X846" s="96"/>
      <c r="Y846" s="97"/>
      <c r="Z846" s="86"/>
      <c r="AA846" s="34"/>
      <c r="AB846" s="86"/>
      <c r="AC846" s="138"/>
      <c r="AD846" s="90"/>
      <c r="AE846" s="86"/>
      <c r="AF846" s="86"/>
      <c r="AG846" s="98"/>
      <c r="AH846" s="86"/>
      <c r="AI846" s="86"/>
      <c r="AJ846" s="86"/>
    </row>
    <row r="847" ht="10.5" customHeight="1">
      <c r="A847" s="86"/>
      <c r="B847" s="86"/>
      <c r="C847" s="86"/>
      <c r="D847" s="87"/>
      <c r="E847" s="87"/>
      <c r="F847" s="88"/>
      <c r="G847" s="88"/>
      <c r="H847" s="89"/>
      <c r="I847" s="90"/>
      <c r="J847" s="130"/>
      <c r="K847" s="121"/>
      <c r="L847" s="121"/>
      <c r="M847" s="90"/>
      <c r="N847" s="92"/>
      <c r="O847" s="92"/>
      <c r="P847" s="130"/>
      <c r="Q847" s="121"/>
      <c r="R847" s="121"/>
      <c r="S847" s="90"/>
      <c r="T847" s="92"/>
      <c r="U847" s="92"/>
      <c r="V847" s="123"/>
      <c r="W847" s="123"/>
      <c r="X847" s="96"/>
      <c r="Y847" s="97"/>
      <c r="Z847" s="86"/>
      <c r="AA847" s="34"/>
      <c r="AB847" s="86"/>
      <c r="AC847" s="138"/>
      <c r="AD847" s="90"/>
      <c r="AE847" s="86"/>
      <c r="AF847" s="86"/>
      <c r="AG847" s="98"/>
      <c r="AH847" s="86"/>
      <c r="AI847" s="86"/>
      <c r="AJ847" s="86"/>
    </row>
    <row r="848" ht="10.5" customHeight="1">
      <c r="A848" s="86"/>
      <c r="B848" s="86"/>
      <c r="C848" s="86"/>
      <c r="D848" s="87"/>
      <c r="E848" s="87"/>
      <c r="F848" s="88"/>
      <c r="G848" s="88"/>
      <c r="H848" s="89"/>
      <c r="I848" s="90"/>
      <c r="J848" s="130"/>
      <c r="K848" s="121"/>
      <c r="L848" s="121"/>
      <c r="M848" s="90"/>
      <c r="N848" s="92"/>
      <c r="O848" s="92"/>
      <c r="P848" s="130"/>
      <c r="Q848" s="121"/>
      <c r="R848" s="121"/>
      <c r="S848" s="90"/>
      <c r="T848" s="92"/>
      <c r="U848" s="92"/>
      <c r="V848" s="123"/>
      <c r="W848" s="123"/>
      <c r="X848" s="96"/>
      <c r="Y848" s="97"/>
      <c r="Z848" s="86"/>
      <c r="AA848" s="34"/>
      <c r="AB848" s="86"/>
      <c r="AC848" s="138"/>
      <c r="AD848" s="90"/>
      <c r="AE848" s="86"/>
      <c r="AF848" s="86"/>
      <c r="AG848" s="98"/>
      <c r="AH848" s="86"/>
      <c r="AI848" s="86"/>
      <c r="AJ848" s="86"/>
    </row>
    <row r="849" ht="10.5" customHeight="1">
      <c r="A849" s="86"/>
      <c r="B849" s="86"/>
      <c r="C849" s="86"/>
      <c r="D849" s="87"/>
      <c r="E849" s="87"/>
      <c r="F849" s="88"/>
      <c r="G849" s="88"/>
      <c r="H849" s="89"/>
      <c r="I849" s="90"/>
      <c r="J849" s="130"/>
      <c r="K849" s="121"/>
      <c r="L849" s="121"/>
      <c r="M849" s="90"/>
      <c r="N849" s="92"/>
      <c r="O849" s="92"/>
      <c r="P849" s="130"/>
      <c r="Q849" s="121"/>
      <c r="R849" s="121"/>
      <c r="S849" s="90"/>
      <c r="T849" s="92"/>
      <c r="U849" s="92"/>
      <c r="V849" s="123"/>
      <c r="W849" s="123"/>
      <c r="X849" s="96"/>
      <c r="Y849" s="97"/>
      <c r="Z849" s="86"/>
      <c r="AA849" s="34"/>
      <c r="AB849" s="86"/>
      <c r="AC849" s="138"/>
      <c r="AD849" s="90"/>
      <c r="AE849" s="86"/>
      <c r="AF849" s="86"/>
      <c r="AG849" s="98"/>
      <c r="AH849" s="86"/>
      <c r="AI849" s="86"/>
      <c r="AJ849" s="86"/>
    </row>
    <row r="850" ht="10.5" customHeight="1">
      <c r="A850" s="86"/>
      <c r="B850" s="86"/>
      <c r="C850" s="86"/>
      <c r="D850" s="87"/>
      <c r="E850" s="87"/>
      <c r="F850" s="88"/>
      <c r="G850" s="88"/>
      <c r="H850" s="89"/>
      <c r="I850" s="90"/>
      <c r="J850" s="130"/>
      <c r="K850" s="121"/>
      <c r="L850" s="121"/>
      <c r="M850" s="90"/>
      <c r="N850" s="92"/>
      <c r="O850" s="92"/>
      <c r="P850" s="130"/>
      <c r="Q850" s="121"/>
      <c r="R850" s="121"/>
      <c r="S850" s="90"/>
      <c r="T850" s="92"/>
      <c r="U850" s="92"/>
      <c r="V850" s="123"/>
      <c r="W850" s="123"/>
      <c r="X850" s="96"/>
      <c r="Y850" s="97"/>
      <c r="Z850" s="86"/>
      <c r="AA850" s="34"/>
      <c r="AB850" s="86"/>
      <c r="AC850" s="138"/>
      <c r="AD850" s="90"/>
      <c r="AE850" s="86"/>
      <c r="AF850" s="86"/>
      <c r="AG850" s="98"/>
      <c r="AH850" s="86"/>
      <c r="AI850" s="86"/>
      <c r="AJ850" s="86"/>
    </row>
    <row r="851" ht="10.5" customHeight="1">
      <c r="A851" s="86"/>
      <c r="B851" s="86"/>
      <c r="C851" s="86"/>
      <c r="D851" s="87"/>
      <c r="E851" s="87"/>
      <c r="F851" s="88"/>
      <c r="G851" s="88"/>
      <c r="H851" s="89"/>
      <c r="I851" s="90"/>
      <c r="J851" s="130"/>
      <c r="K851" s="121"/>
      <c r="L851" s="121"/>
      <c r="M851" s="90"/>
      <c r="N851" s="92"/>
      <c r="O851" s="92"/>
      <c r="P851" s="130"/>
      <c r="Q851" s="121"/>
      <c r="R851" s="121"/>
      <c r="S851" s="90"/>
      <c r="T851" s="92"/>
      <c r="U851" s="92"/>
      <c r="V851" s="123"/>
      <c r="W851" s="123"/>
      <c r="X851" s="96"/>
      <c r="Y851" s="97"/>
      <c r="Z851" s="86"/>
      <c r="AA851" s="34"/>
      <c r="AB851" s="86"/>
      <c r="AC851" s="138"/>
      <c r="AD851" s="90"/>
      <c r="AE851" s="86"/>
      <c r="AF851" s="86"/>
      <c r="AG851" s="98"/>
      <c r="AH851" s="86"/>
      <c r="AI851" s="86"/>
      <c r="AJ851" s="86"/>
    </row>
    <row r="852" ht="10.5" customHeight="1">
      <c r="A852" s="86"/>
      <c r="B852" s="86"/>
      <c r="C852" s="86"/>
      <c r="D852" s="87"/>
      <c r="E852" s="87"/>
      <c r="F852" s="88"/>
      <c r="G852" s="88"/>
      <c r="H852" s="89"/>
      <c r="I852" s="90"/>
      <c r="J852" s="130"/>
      <c r="K852" s="121"/>
      <c r="L852" s="121"/>
      <c r="M852" s="90"/>
      <c r="N852" s="92"/>
      <c r="O852" s="92"/>
      <c r="P852" s="130"/>
      <c r="Q852" s="121"/>
      <c r="R852" s="121"/>
      <c r="S852" s="90"/>
      <c r="T852" s="92"/>
      <c r="U852" s="92"/>
      <c r="V852" s="123"/>
      <c r="W852" s="123"/>
      <c r="X852" s="96"/>
      <c r="Y852" s="97"/>
      <c r="Z852" s="86"/>
      <c r="AA852" s="34"/>
      <c r="AB852" s="86"/>
      <c r="AC852" s="138"/>
      <c r="AD852" s="90"/>
      <c r="AE852" s="86"/>
      <c r="AF852" s="86"/>
      <c r="AG852" s="98"/>
      <c r="AH852" s="86"/>
      <c r="AI852" s="86"/>
      <c r="AJ852" s="86"/>
    </row>
    <row r="853" ht="10.5" customHeight="1">
      <c r="A853" s="86"/>
      <c r="B853" s="86"/>
      <c r="C853" s="86"/>
      <c r="D853" s="87"/>
      <c r="E853" s="87"/>
      <c r="F853" s="88"/>
      <c r="G853" s="88"/>
      <c r="H853" s="89"/>
      <c r="I853" s="90"/>
      <c r="J853" s="130"/>
      <c r="K853" s="121"/>
      <c r="L853" s="121"/>
      <c r="M853" s="90"/>
      <c r="N853" s="92"/>
      <c r="O853" s="92"/>
      <c r="P853" s="130"/>
      <c r="Q853" s="121"/>
      <c r="R853" s="121"/>
      <c r="S853" s="90"/>
      <c r="T853" s="92"/>
      <c r="U853" s="92"/>
      <c r="V853" s="123"/>
      <c r="W853" s="123"/>
      <c r="X853" s="96"/>
      <c r="Y853" s="97"/>
      <c r="Z853" s="86"/>
      <c r="AA853" s="34"/>
      <c r="AB853" s="86"/>
      <c r="AC853" s="138"/>
      <c r="AD853" s="90"/>
      <c r="AE853" s="86"/>
      <c r="AF853" s="86"/>
      <c r="AG853" s="98"/>
      <c r="AH853" s="86"/>
      <c r="AI853" s="86"/>
      <c r="AJ853" s="86"/>
    </row>
    <row r="854" ht="10.5" customHeight="1">
      <c r="A854" s="86"/>
      <c r="B854" s="86"/>
      <c r="C854" s="86"/>
      <c r="D854" s="87"/>
      <c r="E854" s="87"/>
      <c r="F854" s="88"/>
      <c r="G854" s="88"/>
      <c r="H854" s="89"/>
      <c r="I854" s="90"/>
      <c r="J854" s="130"/>
      <c r="K854" s="121"/>
      <c r="L854" s="121"/>
      <c r="M854" s="90"/>
      <c r="N854" s="92"/>
      <c r="O854" s="92"/>
      <c r="P854" s="130"/>
      <c r="Q854" s="121"/>
      <c r="R854" s="121"/>
      <c r="S854" s="90"/>
      <c r="T854" s="92"/>
      <c r="U854" s="92"/>
      <c r="V854" s="123"/>
      <c r="W854" s="123"/>
      <c r="X854" s="96"/>
      <c r="Y854" s="97"/>
      <c r="Z854" s="86"/>
      <c r="AA854" s="34"/>
      <c r="AB854" s="86"/>
      <c r="AC854" s="138"/>
      <c r="AD854" s="90"/>
      <c r="AE854" s="86"/>
      <c r="AF854" s="86"/>
      <c r="AG854" s="98"/>
      <c r="AH854" s="86"/>
      <c r="AI854" s="86"/>
      <c r="AJ854" s="86"/>
    </row>
    <row r="855" ht="10.5" customHeight="1">
      <c r="A855" s="86"/>
      <c r="B855" s="86"/>
      <c r="C855" s="86"/>
      <c r="D855" s="87"/>
      <c r="E855" s="87"/>
      <c r="F855" s="88"/>
      <c r="G855" s="88"/>
      <c r="H855" s="89"/>
      <c r="I855" s="90"/>
      <c r="J855" s="130"/>
      <c r="K855" s="121"/>
      <c r="L855" s="121"/>
      <c r="M855" s="90"/>
      <c r="N855" s="92"/>
      <c r="O855" s="92"/>
      <c r="P855" s="130"/>
      <c r="Q855" s="121"/>
      <c r="R855" s="121"/>
      <c r="S855" s="90"/>
      <c r="T855" s="92"/>
      <c r="U855" s="92"/>
      <c r="V855" s="123"/>
      <c r="W855" s="123"/>
      <c r="X855" s="96"/>
      <c r="Y855" s="97"/>
      <c r="Z855" s="86"/>
      <c r="AA855" s="34"/>
      <c r="AB855" s="86"/>
      <c r="AC855" s="138"/>
      <c r="AD855" s="90"/>
      <c r="AE855" s="86"/>
      <c r="AF855" s="86"/>
      <c r="AG855" s="98"/>
      <c r="AH855" s="86"/>
      <c r="AI855" s="86"/>
      <c r="AJ855" s="86"/>
    </row>
    <row r="856" ht="10.5" customHeight="1">
      <c r="A856" s="86"/>
      <c r="B856" s="86"/>
      <c r="C856" s="86"/>
      <c r="D856" s="87"/>
      <c r="E856" s="87"/>
      <c r="F856" s="88"/>
      <c r="G856" s="88"/>
      <c r="H856" s="89"/>
      <c r="I856" s="90"/>
      <c r="J856" s="130"/>
      <c r="K856" s="121"/>
      <c r="L856" s="121"/>
      <c r="M856" s="90"/>
      <c r="N856" s="92"/>
      <c r="O856" s="92"/>
      <c r="P856" s="130"/>
      <c r="Q856" s="121"/>
      <c r="R856" s="121"/>
      <c r="S856" s="90"/>
      <c r="T856" s="92"/>
      <c r="U856" s="92"/>
      <c r="V856" s="123"/>
      <c r="W856" s="123"/>
      <c r="X856" s="96"/>
      <c r="Y856" s="97"/>
      <c r="Z856" s="86"/>
      <c r="AA856" s="34"/>
      <c r="AB856" s="86"/>
      <c r="AC856" s="138"/>
      <c r="AD856" s="90"/>
      <c r="AE856" s="86"/>
      <c r="AF856" s="86"/>
      <c r="AG856" s="98"/>
      <c r="AH856" s="86"/>
      <c r="AI856" s="86"/>
      <c r="AJ856" s="86"/>
    </row>
    <row r="857" ht="10.5" customHeight="1">
      <c r="A857" s="86"/>
      <c r="B857" s="86"/>
      <c r="C857" s="86"/>
      <c r="D857" s="87"/>
      <c r="E857" s="87"/>
      <c r="F857" s="88"/>
      <c r="G857" s="88"/>
      <c r="H857" s="89"/>
      <c r="I857" s="90"/>
      <c r="J857" s="130"/>
      <c r="K857" s="121"/>
      <c r="L857" s="121"/>
      <c r="M857" s="90"/>
      <c r="N857" s="92"/>
      <c r="O857" s="92"/>
      <c r="P857" s="130"/>
      <c r="Q857" s="121"/>
      <c r="R857" s="121"/>
      <c r="S857" s="90"/>
      <c r="T857" s="92"/>
      <c r="U857" s="92"/>
      <c r="V857" s="123"/>
      <c r="W857" s="123"/>
      <c r="X857" s="96"/>
      <c r="Y857" s="97"/>
      <c r="Z857" s="86"/>
      <c r="AA857" s="34"/>
      <c r="AB857" s="86"/>
      <c r="AC857" s="138"/>
      <c r="AD857" s="90"/>
      <c r="AE857" s="86"/>
      <c r="AF857" s="86"/>
      <c r="AG857" s="98"/>
      <c r="AH857" s="86"/>
      <c r="AI857" s="86"/>
      <c r="AJ857" s="86"/>
    </row>
    <row r="858" ht="10.5" customHeight="1">
      <c r="A858" s="86"/>
      <c r="B858" s="86"/>
      <c r="C858" s="86"/>
      <c r="D858" s="87"/>
      <c r="E858" s="87"/>
      <c r="F858" s="88"/>
      <c r="G858" s="88"/>
      <c r="H858" s="89"/>
      <c r="I858" s="90"/>
      <c r="J858" s="130"/>
      <c r="K858" s="121"/>
      <c r="L858" s="121"/>
      <c r="M858" s="90"/>
      <c r="N858" s="92"/>
      <c r="O858" s="92"/>
      <c r="P858" s="130"/>
      <c r="Q858" s="121"/>
      <c r="R858" s="121"/>
      <c r="S858" s="90"/>
      <c r="T858" s="92"/>
      <c r="U858" s="92"/>
      <c r="V858" s="123"/>
      <c r="W858" s="123"/>
      <c r="X858" s="96"/>
      <c r="Y858" s="97"/>
      <c r="Z858" s="86"/>
      <c r="AA858" s="34"/>
      <c r="AB858" s="86"/>
      <c r="AC858" s="138"/>
      <c r="AD858" s="90"/>
      <c r="AE858" s="86"/>
      <c r="AF858" s="86"/>
      <c r="AG858" s="98"/>
      <c r="AH858" s="86"/>
      <c r="AI858" s="86"/>
      <c r="AJ858" s="86"/>
    </row>
    <row r="859" ht="10.5" customHeight="1">
      <c r="A859" s="86"/>
      <c r="B859" s="86"/>
      <c r="C859" s="86"/>
      <c r="D859" s="87"/>
      <c r="E859" s="87"/>
      <c r="F859" s="88"/>
      <c r="G859" s="88"/>
      <c r="H859" s="89"/>
      <c r="I859" s="90"/>
      <c r="J859" s="130"/>
      <c r="K859" s="121"/>
      <c r="L859" s="121"/>
      <c r="M859" s="90"/>
      <c r="N859" s="92"/>
      <c r="O859" s="92"/>
      <c r="P859" s="130"/>
      <c r="Q859" s="121"/>
      <c r="R859" s="121"/>
      <c r="S859" s="90"/>
      <c r="T859" s="92"/>
      <c r="U859" s="92"/>
      <c r="V859" s="123"/>
      <c r="W859" s="123"/>
      <c r="X859" s="96"/>
      <c r="Y859" s="97"/>
      <c r="Z859" s="86"/>
      <c r="AA859" s="34"/>
      <c r="AB859" s="86"/>
      <c r="AC859" s="138"/>
      <c r="AD859" s="90"/>
      <c r="AE859" s="86"/>
      <c r="AF859" s="86"/>
      <c r="AG859" s="98"/>
      <c r="AH859" s="86"/>
      <c r="AI859" s="86"/>
      <c r="AJ859" s="86"/>
    </row>
    <row r="860" ht="10.5" customHeight="1">
      <c r="A860" s="86"/>
      <c r="B860" s="86"/>
      <c r="C860" s="86"/>
      <c r="D860" s="87"/>
      <c r="E860" s="87"/>
      <c r="F860" s="88"/>
      <c r="G860" s="88"/>
      <c r="H860" s="89"/>
      <c r="I860" s="90"/>
      <c r="J860" s="130"/>
      <c r="K860" s="121"/>
      <c r="L860" s="121"/>
      <c r="M860" s="90"/>
      <c r="N860" s="92"/>
      <c r="O860" s="92"/>
      <c r="P860" s="130"/>
      <c r="Q860" s="121"/>
      <c r="R860" s="121"/>
      <c r="S860" s="90"/>
      <c r="T860" s="92"/>
      <c r="U860" s="92"/>
      <c r="V860" s="123"/>
      <c r="W860" s="123"/>
      <c r="X860" s="96"/>
      <c r="Y860" s="97"/>
      <c r="Z860" s="86"/>
      <c r="AA860" s="34"/>
      <c r="AB860" s="86"/>
      <c r="AC860" s="138"/>
      <c r="AD860" s="90"/>
      <c r="AE860" s="86"/>
      <c r="AF860" s="86"/>
      <c r="AG860" s="98"/>
      <c r="AH860" s="86"/>
      <c r="AI860" s="86"/>
      <c r="AJ860" s="86"/>
    </row>
    <row r="861" ht="10.5" customHeight="1">
      <c r="A861" s="86"/>
      <c r="B861" s="86"/>
      <c r="C861" s="86"/>
      <c r="D861" s="87"/>
      <c r="E861" s="87"/>
      <c r="F861" s="88"/>
      <c r="G861" s="88"/>
      <c r="H861" s="89"/>
      <c r="I861" s="90"/>
      <c r="J861" s="130"/>
      <c r="K861" s="121"/>
      <c r="L861" s="121"/>
      <c r="M861" s="90"/>
      <c r="N861" s="92"/>
      <c r="O861" s="92"/>
      <c r="P861" s="130"/>
      <c r="Q861" s="121"/>
      <c r="R861" s="121"/>
      <c r="S861" s="90"/>
      <c r="T861" s="92"/>
      <c r="U861" s="92"/>
      <c r="V861" s="123"/>
      <c r="W861" s="123"/>
      <c r="X861" s="96"/>
      <c r="Y861" s="97"/>
      <c r="Z861" s="86"/>
      <c r="AA861" s="34"/>
      <c r="AB861" s="86"/>
      <c r="AC861" s="138"/>
      <c r="AD861" s="90"/>
      <c r="AE861" s="86"/>
      <c r="AF861" s="86"/>
      <c r="AG861" s="98"/>
      <c r="AH861" s="86"/>
      <c r="AI861" s="86"/>
      <c r="AJ861" s="86"/>
    </row>
    <row r="862" ht="10.5" customHeight="1">
      <c r="A862" s="86"/>
      <c r="B862" s="86"/>
      <c r="C862" s="86"/>
      <c r="D862" s="87"/>
      <c r="E862" s="87"/>
      <c r="F862" s="88"/>
      <c r="G862" s="88"/>
      <c r="H862" s="89"/>
      <c r="I862" s="90"/>
      <c r="J862" s="130"/>
      <c r="K862" s="121"/>
      <c r="L862" s="121"/>
      <c r="M862" s="90"/>
      <c r="N862" s="92"/>
      <c r="O862" s="92"/>
      <c r="P862" s="130"/>
      <c r="Q862" s="121"/>
      <c r="R862" s="121"/>
      <c r="S862" s="90"/>
      <c r="T862" s="92"/>
      <c r="U862" s="92"/>
      <c r="V862" s="123"/>
      <c r="W862" s="123"/>
      <c r="X862" s="96"/>
      <c r="Y862" s="97"/>
      <c r="Z862" s="86"/>
      <c r="AA862" s="34"/>
      <c r="AB862" s="86"/>
      <c r="AC862" s="138"/>
      <c r="AD862" s="90"/>
      <c r="AE862" s="86"/>
      <c r="AF862" s="86"/>
      <c r="AG862" s="98"/>
      <c r="AH862" s="86"/>
      <c r="AI862" s="86"/>
      <c r="AJ862" s="86"/>
    </row>
    <row r="863" ht="10.5" customHeight="1">
      <c r="A863" s="86"/>
      <c r="B863" s="86"/>
      <c r="C863" s="86"/>
      <c r="D863" s="87"/>
      <c r="E863" s="87"/>
      <c r="F863" s="88"/>
      <c r="G863" s="88"/>
      <c r="H863" s="89"/>
      <c r="I863" s="90"/>
      <c r="J863" s="130"/>
      <c r="K863" s="121"/>
      <c r="L863" s="121"/>
      <c r="M863" s="90"/>
      <c r="N863" s="92"/>
      <c r="O863" s="92"/>
      <c r="P863" s="130"/>
      <c r="Q863" s="121"/>
      <c r="R863" s="121"/>
      <c r="S863" s="90"/>
      <c r="T863" s="92"/>
      <c r="U863" s="92"/>
      <c r="V863" s="123"/>
      <c r="W863" s="123"/>
      <c r="X863" s="96"/>
      <c r="Y863" s="97"/>
      <c r="Z863" s="86"/>
      <c r="AA863" s="34"/>
      <c r="AB863" s="86"/>
      <c r="AC863" s="138"/>
      <c r="AD863" s="90"/>
      <c r="AE863" s="86"/>
      <c r="AF863" s="86"/>
      <c r="AG863" s="98"/>
      <c r="AH863" s="86"/>
      <c r="AI863" s="86"/>
      <c r="AJ863" s="86"/>
    </row>
    <row r="864" ht="10.5" customHeight="1">
      <c r="A864" s="86"/>
      <c r="B864" s="86"/>
      <c r="C864" s="86"/>
      <c r="D864" s="87"/>
      <c r="E864" s="87"/>
      <c r="F864" s="88"/>
      <c r="G864" s="88"/>
      <c r="H864" s="89"/>
      <c r="I864" s="90"/>
      <c r="J864" s="130"/>
      <c r="K864" s="121"/>
      <c r="L864" s="121"/>
      <c r="M864" s="90"/>
      <c r="N864" s="92"/>
      <c r="O864" s="92"/>
      <c r="P864" s="130"/>
      <c r="Q864" s="121"/>
      <c r="R864" s="121"/>
      <c r="S864" s="90"/>
      <c r="T864" s="92"/>
      <c r="U864" s="92"/>
      <c r="V864" s="123"/>
      <c r="W864" s="123"/>
      <c r="X864" s="96"/>
      <c r="Y864" s="97"/>
      <c r="Z864" s="86"/>
      <c r="AA864" s="34"/>
      <c r="AB864" s="86"/>
      <c r="AC864" s="138"/>
      <c r="AD864" s="90"/>
      <c r="AE864" s="86"/>
      <c r="AF864" s="86"/>
      <c r="AG864" s="98"/>
      <c r="AH864" s="86"/>
      <c r="AI864" s="86"/>
      <c r="AJ864" s="86"/>
    </row>
    <row r="865" ht="10.5" customHeight="1">
      <c r="A865" s="86"/>
      <c r="B865" s="86"/>
      <c r="C865" s="86"/>
      <c r="D865" s="87"/>
      <c r="E865" s="87"/>
      <c r="F865" s="88"/>
      <c r="G865" s="88"/>
      <c r="H865" s="89"/>
      <c r="I865" s="90"/>
      <c r="J865" s="130"/>
      <c r="K865" s="121"/>
      <c r="L865" s="121"/>
      <c r="M865" s="90"/>
      <c r="N865" s="92"/>
      <c r="O865" s="92"/>
      <c r="P865" s="130"/>
      <c r="Q865" s="121"/>
      <c r="R865" s="121"/>
      <c r="S865" s="90"/>
      <c r="T865" s="92"/>
      <c r="U865" s="92"/>
      <c r="V865" s="123"/>
      <c r="W865" s="123"/>
      <c r="X865" s="96"/>
      <c r="Y865" s="97"/>
      <c r="Z865" s="86"/>
      <c r="AA865" s="34"/>
      <c r="AB865" s="86"/>
      <c r="AC865" s="138"/>
      <c r="AD865" s="90"/>
      <c r="AE865" s="86"/>
      <c r="AF865" s="86"/>
      <c r="AG865" s="98"/>
      <c r="AH865" s="86"/>
      <c r="AI865" s="86"/>
      <c r="AJ865" s="86"/>
    </row>
    <row r="866" ht="10.5" customHeight="1">
      <c r="A866" s="86"/>
      <c r="B866" s="86"/>
      <c r="C866" s="86"/>
      <c r="D866" s="87"/>
      <c r="E866" s="87"/>
      <c r="F866" s="88"/>
      <c r="G866" s="88"/>
      <c r="H866" s="89"/>
      <c r="I866" s="90"/>
      <c r="J866" s="130"/>
      <c r="K866" s="121"/>
      <c r="L866" s="121"/>
      <c r="M866" s="90"/>
      <c r="N866" s="92"/>
      <c r="O866" s="92"/>
      <c r="P866" s="130"/>
      <c r="Q866" s="121"/>
      <c r="R866" s="121"/>
      <c r="S866" s="90"/>
      <c r="T866" s="92"/>
      <c r="U866" s="92"/>
      <c r="V866" s="123"/>
      <c r="W866" s="123"/>
      <c r="X866" s="96"/>
      <c r="Y866" s="97"/>
      <c r="Z866" s="86"/>
      <c r="AA866" s="34"/>
      <c r="AB866" s="86"/>
      <c r="AC866" s="138"/>
      <c r="AD866" s="90"/>
      <c r="AE866" s="86"/>
      <c r="AF866" s="86"/>
      <c r="AG866" s="98"/>
      <c r="AH866" s="86"/>
      <c r="AI866" s="86"/>
      <c r="AJ866" s="86"/>
    </row>
    <row r="867" ht="10.5" customHeight="1">
      <c r="A867" s="86"/>
      <c r="B867" s="86"/>
      <c r="C867" s="86"/>
      <c r="D867" s="87"/>
      <c r="E867" s="87"/>
      <c r="F867" s="88"/>
      <c r="G867" s="88"/>
      <c r="H867" s="89"/>
      <c r="I867" s="90"/>
      <c r="J867" s="130"/>
      <c r="K867" s="121"/>
      <c r="L867" s="121"/>
      <c r="M867" s="90"/>
      <c r="N867" s="92"/>
      <c r="O867" s="92"/>
      <c r="P867" s="130"/>
      <c r="Q867" s="121"/>
      <c r="R867" s="121"/>
      <c r="S867" s="90"/>
      <c r="T867" s="92"/>
      <c r="U867" s="92"/>
      <c r="V867" s="123"/>
      <c r="W867" s="123"/>
      <c r="X867" s="96"/>
      <c r="Y867" s="97"/>
      <c r="Z867" s="86"/>
      <c r="AA867" s="34"/>
      <c r="AB867" s="86"/>
      <c r="AC867" s="138"/>
      <c r="AD867" s="90"/>
      <c r="AE867" s="86"/>
      <c r="AF867" s="86"/>
      <c r="AG867" s="98"/>
      <c r="AH867" s="86"/>
      <c r="AI867" s="86"/>
      <c r="AJ867" s="86"/>
    </row>
    <row r="868" ht="10.5" customHeight="1">
      <c r="A868" s="86"/>
      <c r="B868" s="86"/>
      <c r="C868" s="86"/>
      <c r="D868" s="87"/>
      <c r="E868" s="87"/>
      <c r="F868" s="88"/>
      <c r="G868" s="88"/>
      <c r="H868" s="89"/>
      <c r="I868" s="90"/>
      <c r="J868" s="130"/>
      <c r="K868" s="121"/>
      <c r="L868" s="121"/>
      <c r="M868" s="90"/>
      <c r="N868" s="92"/>
      <c r="O868" s="92"/>
      <c r="P868" s="130"/>
      <c r="Q868" s="121"/>
      <c r="R868" s="121"/>
      <c r="S868" s="90"/>
      <c r="T868" s="92"/>
      <c r="U868" s="92"/>
      <c r="V868" s="123"/>
      <c r="W868" s="123"/>
      <c r="X868" s="96"/>
      <c r="Y868" s="97"/>
      <c r="Z868" s="86"/>
      <c r="AA868" s="34"/>
      <c r="AB868" s="86"/>
      <c r="AC868" s="138"/>
      <c r="AD868" s="90"/>
      <c r="AE868" s="86"/>
      <c r="AF868" s="86"/>
      <c r="AG868" s="98"/>
      <c r="AH868" s="86"/>
      <c r="AI868" s="86"/>
      <c r="AJ868" s="86"/>
    </row>
    <row r="869" ht="10.5" customHeight="1">
      <c r="A869" s="86"/>
      <c r="B869" s="86"/>
      <c r="C869" s="86"/>
      <c r="D869" s="87"/>
      <c r="E869" s="87"/>
      <c r="F869" s="88"/>
      <c r="G869" s="88"/>
      <c r="H869" s="89"/>
      <c r="I869" s="90"/>
      <c r="J869" s="130"/>
      <c r="K869" s="121"/>
      <c r="L869" s="121"/>
      <c r="M869" s="90"/>
      <c r="N869" s="92"/>
      <c r="O869" s="92"/>
      <c r="P869" s="130"/>
      <c r="Q869" s="121"/>
      <c r="R869" s="121"/>
      <c r="S869" s="90"/>
      <c r="T869" s="92"/>
      <c r="U869" s="92"/>
      <c r="V869" s="123"/>
      <c r="W869" s="123"/>
      <c r="X869" s="96"/>
      <c r="Y869" s="97"/>
      <c r="Z869" s="86"/>
      <c r="AA869" s="34"/>
      <c r="AB869" s="86"/>
      <c r="AC869" s="138"/>
      <c r="AD869" s="90"/>
      <c r="AE869" s="86"/>
      <c r="AF869" s="86"/>
      <c r="AG869" s="98"/>
      <c r="AH869" s="86"/>
      <c r="AI869" s="86"/>
      <c r="AJ869" s="86"/>
    </row>
    <row r="870" ht="10.5" customHeight="1">
      <c r="A870" s="86"/>
      <c r="B870" s="86"/>
      <c r="C870" s="86"/>
      <c r="D870" s="87"/>
      <c r="E870" s="87"/>
      <c r="F870" s="88"/>
      <c r="G870" s="88"/>
      <c r="H870" s="89"/>
      <c r="I870" s="90"/>
      <c r="J870" s="130"/>
      <c r="K870" s="121"/>
      <c r="L870" s="121"/>
      <c r="M870" s="90"/>
      <c r="N870" s="92"/>
      <c r="O870" s="92"/>
      <c r="P870" s="130"/>
      <c r="Q870" s="121"/>
      <c r="R870" s="121"/>
      <c r="S870" s="90"/>
      <c r="T870" s="92"/>
      <c r="U870" s="92"/>
      <c r="V870" s="123"/>
      <c r="W870" s="123"/>
      <c r="X870" s="96"/>
      <c r="Y870" s="97"/>
      <c r="Z870" s="86"/>
      <c r="AA870" s="34"/>
      <c r="AB870" s="86"/>
      <c r="AC870" s="138"/>
      <c r="AD870" s="90"/>
      <c r="AE870" s="86"/>
      <c r="AF870" s="86"/>
      <c r="AG870" s="98"/>
      <c r="AH870" s="86"/>
      <c r="AI870" s="86"/>
      <c r="AJ870" s="86"/>
    </row>
    <row r="871" ht="10.5" customHeight="1">
      <c r="A871" s="86"/>
      <c r="B871" s="86"/>
      <c r="C871" s="86"/>
      <c r="D871" s="87"/>
      <c r="E871" s="87"/>
      <c r="F871" s="88"/>
      <c r="G871" s="88"/>
      <c r="H871" s="89"/>
      <c r="I871" s="90"/>
      <c r="J871" s="130"/>
      <c r="K871" s="121"/>
      <c r="L871" s="121"/>
      <c r="M871" s="90"/>
      <c r="N871" s="92"/>
      <c r="O871" s="92"/>
      <c r="P871" s="130"/>
      <c r="Q871" s="121"/>
      <c r="R871" s="121"/>
      <c r="S871" s="90"/>
      <c r="T871" s="92"/>
      <c r="U871" s="92"/>
      <c r="V871" s="123"/>
      <c r="W871" s="123"/>
      <c r="X871" s="96"/>
      <c r="Y871" s="97"/>
      <c r="Z871" s="86"/>
      <c r="AA871" s="34"/>
      <c r="AB871" s="86"/>
      <c r="AC871" s="138"/>
      <c r="AD871" s="90"/>
      <c r="AE871" s="86"/>
      <c r="AF871" s="86"/>
      <c r="AG871" s="98"/>
      <c r="AH871" s="86"/>
      <c r="AI871" s="86"/>
      <c r="AJ871" s="86"/>
    </row>
    <row r="872" ht="10.5" customHeight="1">
      <c r="A872" s="86"/>
      <c r="B872" s="86"/>
      <c r="C872" s="86"/>
      <c r="D872" s="87"/>
      <c r="E872" s="87"/>
      <c r="F872" s="88"/>
      <c r="G872" s="88"/>
      <c r="H872" s="89"/>
      <c r="I872" s="90"/>
      <c r="J872" s="130"/>
      <c r="K872" s="121"/>
      <c r="L872" s="121"/>
      <c r="M872" s="90"/>
      <c r="N872" s="92"/>
      <c r="O872" s="92"/>
      <c r="P872" s="130"/>
      <c r="Q872" s="121"/>
      <c r="R872" s="121"/>
      <c r="S872" s="90"/>
      <c r="T872" s="92"/>
      <c r="U872" s="92"/>
      <c r="V872" s="123"/>
      <c r="W872" s="123"/>
      <c r="X872" s="96"/>
      <c r="Y872" s="97"/>
      <c r="Z872" s="86"/>
      <c r="AA872" s="34"/>
      <c r="AB872" s="86"/>
      <c r="AC872" s="138"/>
      <c r="AD872" s="90"/>
      <c r="AE872" s="86"/>
      <c r="AF872" s="86"/>
      <c r="AG872" s="98"/>
      <c r="AH872" s="86"/>
      <c r="AI872" s="86"/>
      <c r="AJ872" s="86"/>
    </row>
    <row r="873" ht="10.5" customHeight="1">
      <c r="A873" s="86"/>
      <c r="B873" s="86"/>
      <c r="C873" s="86"/>
      <c r="D873" s="87"/>
      <c r="E873" s="87"/>
      <c r="F873" s="88"/>
      <c r="G873" s="88"/>
      <c r="H873" s="89"/>
      <c r="I873" s="90"/>
      <c r="J873" s="130"/>
      <c r="K873" s="121"/>
      <c r="L873" s="121"/>
      <c r="M873" s="90"/>
      <c r="N873" s="92"/>
      <c r="O873" s="92"/>
      <c r="P873" s="130"/>
      <c r="Q873" s="121"/>
      <c r="R873" s="121"/>
      <c r="S873" s="90"/>
      <c r="T873" s="92"/>
      <c r="U873" s="92"/>
      <c r="V873" s="123"/>
      <c r="W873" s="123"/>
      <c r="X873" s="96"/>
      <c r="Y873" s="97"/>
      <c r="Z873" s="86"/>
      <c r="AA873" s="34"/>
      <c r="AB873" s="86"/>
      <c r="AC873" s="138"/>
      <c r="AD873" s="90"/>
      <c r="AE873" s="86"/>
      <c r="AF873" s="86"/>
      <c r="AG873" s="98"/>
      <c r="AH873" s="86"/>
      <c r="AI873" s="86"/>
      <c r="AJ873" s="86"/>
    </row>
    <row r="874" ht="10.5" customHeight="1">
      <c r="A874" s="86"/>
      <c r="B874" s="86"/>
      <c r="C874" s="86"/>
      <c r="D874" s="87"/>
      <c r="E874" s="87"/>
      <c r="F874" s="88"/>
      <c r="G874" s="88"/>
      <c r="H874" s="89"/>
      <c r="I874" s="90"/>
      <c r="J874" s="130"/>
      <c r="K874" s="121"/>
      <c r="L874" s="121"/>
      <c r="M874" s="90"/>
      <c r="N874" s="92"/>
      <c r="O874" s="92"/>
      <c r="P874" s="130"/>
      <c r="Q874" s="121"/>
      <c r="R874" s="121"/>
      <c r="S874" s="90"/>
      <c r="T874" s="92"/>
      <c r="U874" s="92"/>
      <c r="V874" s="123"/>
      <c r="W874" s="123"/>
      <c r="X874" s="96"/>
      <c r="Y874" s="97"/>
      <c r="Z874" s="86"/>
      <c r="AA874" s="34"/>
      <c r="AB874" s="86"/>
      <c r="AC874" s="138"/>
      <c r="AD874" s="90"/>
      <c r="AE874" s="86"/>
      <c r="AF874" s="86"/>
      <c r="AG874" s="98"/>
      <c r="AH874" s="86"/>
      <c r="AI874" s="86"/>
      <c r="AJ874" s="86"/>
    </row>
    <row r="875" ht="10.5" customHeight="1">
      <c r="A875" s="86"/>
      <c r="B875" s="86"/>
      <c r="C875" s="86"/>
      <c r="D875" s="87"/>
      <c r="E875" s="87"/>
      <c r="F875" s="88"/>
      <c r="G875" s="88"/>
      <c r="H875" s="89"/>
      <c r="I875" s="90"/>
      <c r="J875" s="130"/>
      <c r="K875" s="121"/>
      <c r="L875" s="121"/>
      <c r="M875" s="90"/>
      <c r="N875" s="92"/>
      <c r="O875" s="92"/>
      <c r="P875" s="130"/>
      <c r="Q875" s="121"/>
      <c r="R875" s="121"/>
      <c r="S875" s="90"/>
      <c r="T875" s="92"/>
      <c r="U875" s="92"/>
      <c r="V875" s="123"/>
      <c r="W875" s="123"/>
      <c r="X875" s="96"/>
      <c r="Y875" s="97"/>
      <c r="Z875" s="86"/>
      <c r="AA875" s="34"/>
      <c r="AB875" s="86"/>
      <c r="AC875" s="138"/>
      <c r="AD875" s="90"/>
      <c r="AE875" s="86"/>
      <c r="AF875" s="86"/>
      <c r="AG875" s="98"/>
      <c r="AH875" s="86"/>
      <c r="AI875" s="86"/>
      <c r="AJ875" s="86"/>
    </row>
    <row r="876" ht="10.5" customHeight="1">
      <c r="A876" s="86"/>
      <c r="B876" s="86"/>
      <c r="C876" s="86"/>
      <c r="D876" s="87"/>
      <c r="E876" s="87"/>
      <c r="F876" s="88"/>
      <c r="G876" s="88"/>
      <c r="H876" s="89"/>
      <c r="I876" s="90"/>
      <c r="J876" s="130"/>
      <c r="K876" s="121"/>
      <c r="L876" s="121"/>
      <c r="M876" s="90"/>
      <c r="N876" s="92"/>
      <c r="O876" s="92"/>
      <c r="P876" s="130"/>
      <c r="Q876" s="121"/>
      <c r="R876" s="121"/>
      <c r="S876" s="90"/>
      <c r="T876" s="92"/>
      <c r="U876" s="92"/>
      <c r="V876" s="123"/>
      <c r="W876" s="123"/>
      <c r="X876" s="96"/>
      <c r="Y876" s="97"/>
      <c r="Z876" s="86"/>
      <c r="AA876" s="34"/>
      <c r="AB876" s="86"/>
      <c r="AC876" s="138"/>
      <c r="AD876" s="90"/>
      <c r="AE876" s="86"/>
      <c r="AF876" s="86"/>
      <c r="AG876" s="98"/>
      <c r="AH876" s="86"/>
      <c r="AI876" s="86"/>
      <c r="AJ876" s="86"/>
    </row>
    <row r="877" ht="10.5" customHeight="1">
      <c r="A877" s="86"/>
      <c r="B877" s="86"/>
      <c r="C877" s="86"/>
      <c r="D877" s="87"/>
      <c r="E877" s="87"/>
      <c r="F877" s="88"/>
      <c r="G877" s="88"/>
      <c r="H877" s="89"/>
      <c r="I877" s="90"/>
      <c r="J877" s="130"/>
      <c r="K877" s="121"/>
      <c r="L877" s="121"/>
      <c r="M877" s="90"/>
      <c r="N877" s="92"/>
      <c r="O877" s="92"/>
      <c r="P877" s="130"/>
      <c r="Q877" s="121"/>
      <c r="R877" s="121"/>
      <c r="S877" s="90"/>
      <c r="T877" s="92"/>
      <c r="U877" s="92"/>
      <c r="V877" s="123"/>
      <c r="W877" s="123"/>
      <c r="X877" s="96"/>
      <c r="Y877" s="97"/>
      <c r="Z877" s="86"/>
      <c r="AA877" s="34"/>
      <c r="AB877" s="86"/>
      <c r="AC877" s="138"/>
      <c r="AD877" s="90"/>
      <c r="AE877" s="86"/>
      <c r="AF877" s="86"/>
      <c r="AG877" s="98"/>
      <c r="AH877" s="86"/>
      <c r="AI877" s="86"/>
      <c r="AJ877" s="86"/>
    </row>
    <row r="878" ht="10.5" customHeight="1">
      <c r="A878" s="86"/>
      <c r="B878" s="86"/>
      <c r="C878" s="86"/>
      <c r="D878" s="87"/>
      <c r="E878" s="87"/>
      <c r="F878" s="88"/>
      <c r="G878" s="88"/>
      <c r="H878" s="89"/>
      <c r="I878" s="90"/>
      <c r="J878" s="130"/>
      <c r="K878" s="121"/>
      <c r="L878" s="121"/>
      <c r="M878" s="90"/>
      <c r="N878" s="92"/>
      <c r="O878" s="92"/>
      <c r="P878" s="130"/>
      <c r="Q878" s="121"/>
      <c r="R878" s="121"/>
      <c r="S878" s="90"/>
      <c r="T878" s="92"/>
      <c r="U878" s="92"/>
      <c r="V878" s="123"/>
      <c r="W878" s="123"/>
      <c r="X878" s="96"/>
      <c r="Y878" s="97"/>
      <c r="Z878" s="86"/>
      <c r="AA878" s="34"/>
      <c r="AB878" s="86"/>
      <c r="AC878" s="138"/>
      <c r="AD878" s="90"/>
      <c r="AE878" s="86"/>
      <c r="AF878" s="86"/>
      <c r="AG878" s="98"/>
      <c r="AH878" s="86"/>
      <c r="AI878" s="86"/>
      <c r="AJ878" s="86"/>
    </row>
    <row r="879" ht="10.5" customHeight="1">
      <c r="A879" s="86"/>
      <c r="B879" s="86"/>
      <c r="C879" s="86"/>
      <c r="D879" s="87"/>
      <c r="E879" s="87"/>
      <c r="F879" s="88"/>
      <c r="G879" s="88"/>
      <c r="H879" s="89"/>
      <c r="I879" s="90"/>
      <c r="J879" s="130"/>
      <c r="K879" s="121"/>
      <c r="L879" s="121"/>
      <c r="M879" s="90"/>
      <c r="N879" s="92"/>
      <c r="O879" s="92"/>
      <c r="P879" s="130"/>
      <c r="Q879" s="121"/>
      <c r="R879" s="121"/>
      <c r="S879" s="90"/>
      <c r="T879" s="92"/>
      <c r="U879" s="92"/>
      <c r="V879" s="123"/>
      <c r="W879" s="123"/>
      <c r="X879" s="96"/>
      <c r="Y879" s="97"/>
      <c r="Z879" s="86"/>
      <c r="AA879" s="34"/>
      <c r="AB879" s="86"/>
      <c r="AC879" s="138"/>
      <c r="AD879" s="90"/>
      <c r="AE879" s="86"/>
      <c r="AF879" s="86"/>
      <c r="AG879" s="98"/>
      <c r="AH879" s="86"/>
      <c r="AI879" s="86"/>
      <c r="AJ879" s="86"/>
    </row>
    <row r="880" ht="10.5" customHeight="1">
      <c r="A880" s="86"/>
      <c r="B880" s="86"/>
      <c r="C880" s="86"/>
      <c r="D880" s="87"/>
      <c r="E880" s="87"/>
      <c r="F880" s="88"/>
      <c r="G880" s="88"/>
      <c r="H880" s="89"/>
      <c r="I880" s="90"/>
      <c r="J880" s="130"/>
      <c r="K880" s="121"/>
      <c r="L880" s="121"/>
      <c r="M880" s="90"/>
      <c r="N880" s="92"/>
      <c r="O880" s="92"/>
      <c r="P880" s="130"/>
      <c r="Q880" s="121"/>
      <c r="R880" s="121"/>
      <c r="S880" s="90"/>
      <c r="T880" s="92"/>
      <c r="U880" s="92"/>
      <c r="V880" s="123"/>
      <c r="W880" s="123"/>
      <c r="X880" s="96"/>
      <c r="Y880" s="97"/>
      <c r="Z880" s="86"/>
      <c r="AA880" s="34"/>
      <c r="AB880" s="86"/>
      <c r="AC880" s="138"/>
      <c r="AD880" s="90"/>
      <c r="AE880" s="86"/>
      <c r="AF880" s="86"/>
      <c r="AG880" s="98"/>
      <c r="AH880" s="86"/>
      <c r="AI880" s="86"/>
      <c r="AJ880" s="86"/>
    </row>
    <row r="881" ht="10.5" customHeight="1">
      <c r="A881" s="86"/>
      <c r="B881" s="86"/>
      <c r="C881" s="86"/>
      <c r="D881" s="87"/>
      <c r="E881" s="87"/>
      <c r="F881" s="88"/>
      <c r="G881" s="88"/>
      <c r="H881" s="89"/>
      <c r="I881" s="90"/>
      <c r="J881" s="130"/>
      <c r="K881" s="121"/>
      <c r="L881" s="121"/>
      <c r="M881" s="90"/>
      <c r="N881" s="92"/>
      <c r="O881" s="92"/>
      <c r="P881" s="130"/>
      <c r="Q881" s="121"/>
      <c r="R881" s="121"/>
      <c r="S881" s="90"/>
      <c r="T881" s="92"/>
      <c r="U881" s="92"/>
      <c r="V881" s="123"/>
      <c r="W881" s="123"/>
      <c r="X881" s="96"/>
      <c r="Y881" s="97"/>
      <c r="Z881" s="86"/>
      <c r="AA881" s="34"/>
      <c r="AB881" s="86"/>
      <c r="AC881" s="138"/>
      <c r="AD881" s="90"/>
      <c r="AE881" s="86"/>
      <c r="AF881" s="86"/>
      <c r="AG881" s="98"/>
      <c r="AH881" s="86"/>
      <c r="AI881" s="86"/>
      <c r="AJ881" s="86"/>
    </row>
    <row r="882" ht="10.5" customHeight="1">
      <c r="A882" s="86"/>
      <c r="B882" s="86"/>
      <c r="C882" s="86"/>
      <c r="D882" s="87"/>
      <c r="E882" s="87"/>
      <c r="F882" s="88"/>
      <c r="G882" s="88"/>
      <c r="H882" s="89"/>
      <c r="I882" s="90"/>
      <c r="J882" s="130"/>
      <c r="K882" s="121"/>
      <c r="L882" s="121"/>
      <c r="M882" s="90"/>
      <c r="N882" s="92"/>
      <c r="O882" s="92"/>
      <c r="P882" s="130"/>
      <c r="Q882" s="121"/>
      <c r="R882" s="121"/>
      <c r="S882" s="90"/>
      <c r="T882" s="92"/>
      <c r="U882" s="92"/>
      <c r="V882" s="123"/>
      <c r="W882" s="123"/>
      <c r="X882" s="96"/>
      <c r="Y882" s="97"/>
      <c r="Z882" s="86"/>
      <c r="AA882" s="34"/>
      <c r="AB882" s="86"/>
      <c r="AC882" s="138"/>
      <c r="AD882" s="90"/>
      <c r="AE882" s="86"/>
      <c r="AF882" s="86"/>
      <c r="AG882" s="98"/>
      <c r="AH882" s="86"/>
      <c r="AI882" s="86"/>
      <c r="AJ882" s="86"/>
    </row>
    <row r="883" ht="10.5" customHeight="1">
      <c r="A883" s="86"/>
      <c r="B883" s="86"/>
      <c r="C883" s="86"/>
      <c r="D883" s="87"/>
      <c r="E883" s="87"/>
      <c r="F883" s="88"/>
      <c r="G883" s="88"/>
      <c r="H883" s="89"/>
      <c r="I883" s="90"/>
      <c r="J883" s="130"/>
      <c r="K883" s="121"/>
      <c r="L883" s="121"/>
      <c r="M883" s="90"/>
      <c r="N883" s="92"/>
      <c r="O883" s="92"/>
      <c r="P883" s="130"/>
      <c r="Q883" s="121"/>
      <c r="R883" s="121"/>
      <c r="S883" s="90"/>
      <c r="T883" s="92"/>
      <c r="U883" s="92"/>
      <c r="V883" s="123"/>
      <c r="W883" s="123"/>
      <c r="X883" s="96"/>
      <c r="Y883" s="97"/>
      <c r="Z883" s="86"/>
      <c r="AA883" s="34"/>
      <c r="AB883" s="86"/>
      <c r="AC883" s="138"/>
      <c r="AD883" s="90"/>
      <c r="AE883" s="86"/>
      <c r="AF883" s="86"/>
      <c r="AG883" s="98"/>
      <c r="AH883" s="86"/>
      <c r="AI883" s="86"/>
      <c r="AJ883" s="86"/>
    </row>
    <row r="884" ht="10.5" customHeight="1">
      <c r="A884" s="86"/>
      <c r="B884" s="86"/>
      <c r="C884" s="86"/>
      <c r="D884" s="87"/>
      <c r="E884" s="87"/>
      <c r="F884" s="88"/>
      <c r="G884" s="88"/>
      <c r="H884" s="89"/>
      <c r="I884" s="90"/>
      <c r="J884" s="130"/>
      <c r="K884" s="121"/>
      <c r="L884" s="121"/>
      <c r="M884" s="90"/>
      <c r="N884" s="92"/>
      <c r="O884" s="92"/>
      <c r="P884" s="130"/>
      <c r="Q884" s="121"/>
      <c r="R884" s="121"/>
      <c r="S884" s="90"/>
      <c r="T884" s="92"/>
      <c r="U884" s="92"/>
      <c r="V884" s="123"/>
      <c r="W884" s="123"/>
      <c r="X884" s="96"/>
      <c r="Y884" s="97"/>
      <c r="Z884" s="86"/>
      <c r="AA884" s="34"/>
      <c r="AB884" s="86"/>
      <c r="AC884" s="138"/>
      <c r="AD884" s="90"/>
      <c r="AE884" s="86"/>
      <c r="AF884" s="86"/>
      <c r="AG884" s="98"/>
      <c r="AH884" s="86"/>
      <c r="AI884" s="86"/>
      <c r="AJ884" s="86"/>
    </row>
    <row r="885" ht="10.5" customHeight="1">
      <c r="A885" s="86"/>
      <c r="B885" s="86"/>
      <c r="C885" s="86"/>
      <c r="D885" s="87"/>
      <c r="E885" s="87"/>
      <c r="F885" s="88"/>
      <c r="G885" s="88"/>
      <c r="H885" s="89"/>
      <c r="I885" s="90"/>
      <c r="J885" s="130"/>
      <c r="K885" s="121"/>
      <c r="L885" s="121"/>
      <c r="M885" s="90"/>
      <c r="N885" s="92"/>
      <c r="O885" s="92"/>
      <c r="P885" s="130"/>
      <c r="Q885" s="121"/>
      <c r="R885" s="121"/>
      <c r="S885" s="90"/>
      <c r="T885" s="92"/>
      <c r="U885" s="92"/>
      <c r="V885" s="123"/>
      <c r="W885" s="123"/>
      <c r="X885" s="96"/>
      <c r="Y885" s="97"/>
      <c r="Z885" s="86"/>
      <c r="AA885" s="34"/>
      <c r="AB885" s="86"/>
      <c r="AC885" s="138"/>
      <c r="AD885" s="90"/>
      <c r="AE885" s="86"/>
      <c r="AF885" s="86"/>
      <c r="AG885" s="98"/>
      <c r="AH885" s="86"/>
      <c r="AI885" s="86"/>
      <c r="AJ885" s="86"/>
    </row>
    <row r="886" ht="10.5" customHeight="1">
      <c r="A886" s="86"/>
      <c r="B886" s="86"/>
      <c r="C886" s="86"/>
      <c r="D886" s="87"/>
      <c r="E886" s="87"/>
      <c r="F886" s="88"/>
      <c r="G886" s="88"/>
      <c r="H886" s="89"/>
      <c r="I886" s="90"/>
      <c r="J886" s="130"/>
      <c r="K886" s="121"/>
      <c r="L886" s="121"/>
      <c r="M886" s="90"/>
      <c r="N886" s="92"/>
      <c r="O886" s="92"/>
      <c r="P886" s="130"/>
      <c r="Q886" s="121"/>
      <c r="R886" s="121"/>
      <c r="S886" s="90"/>
      <c r="T886" s="92"/>
      <c r="U886" s="92"/>
      <c r="V886" s="123"/>
      <c r="W886" s="123"/>
      <c r="X886" s="96"/>
      <c r="Y886" s="97"/>
      <c r="Z886" s="86"/>
      <c r="AA886" s="34"/>
      <c r="AB886" s="86"/>
      <c r="AC886" s="138"/>
      <c r="AD886" s="90"/>
      <c r="AE886" s="86"/>
      <c r="AF886" s="86"/>
      <c r="AG886" s="98"/>
      <c r="AH886" s="86"/>
      <c r="AI886" s="86"/>
      <c r="AJ886" s="86"/>
    </row>
    <row r="887" ht="10.5" customHeight="1">
      <c r="A887" s="86"/>
      <c r="B887" s="86"/>
      <c r="C887" s="86"/>
      <c r="D887" s="87"/>
      <c r="E887" s="87"/>
      <c r="F887" s="88"/>
      <c r="G887" s="88"/>
      <c r="H887" s="89"/>
      <c r="I887" s="90"/>
      <c r="J887" s="130"/>
      <c r="K887" s="121"/>
      <c r="L887" s="121"/>
      <c r="M887" s="90"/>
      <c r="N887" s="92"/>
      <c r="O887" s="92"/>
      <c r="P887" s="130"/>
      <c r="Q887" s="121"/>
      <c r="R887" s="121"/>
      <c r="S887" s="90"/>
      <c r="T887" s="92"/>
      <c r="U887" s="92"/>
      <c r="V887" s="123"/>
      <c r="W887" s="123"/>
      <c r="X887" s="96"/>
      <c r="Y887" s="97"/>
      <c r="Z887" s="86"/>
      <c r="AA887" s="34"/>
      <c r="AB887" s="86"/>
      <c r="AC887" s="138"/>
      <c r="AD887" s="90"/>
      <c r="AE887" s="86"/>
      <c r="AF887" s="86"/>
      <c r="AG887" s="98"/>
      <c r="AH887" s="86"/>
      <c r="AI887" s="86"/>
      <c r="AJ887" s="86"/>
    </row>
    <row r="888" ht="10.5" customHeight="1">
      <c r="A888" s="86"/>
      <c r="B888" s="86"/>
      <c r="C888" s="86"/>
      <c r="D888" s="87"/>
      <c r="E888" s="87"/>
      <c r="F888" s="88"/>
      <c r="G888" s="88"/>
      <c r="H888" s="89"/>
      <c r="I888" s="90"/>
      <c r="J888" s="130"/>
      <c r="K888" s="121"/>
      <c r="L888" s="121"/>
      <c r="M888" s="90"/>
      <c r="N888" s="92"/>
      <c r="O888" s="92"/>
      <c r="P888" s="130"/>
      <c r="Q888" s="121"/>
      <c r="R888" s="121"/>
      <c r="S888" s="90"/>
      <c r="T888" s="92"/>
      <c r="U888" s="92"/>
      <c r="V888" s="123"/>
      <c r="W888" s="123"/>
      <c r="X888" s="96"/>
      <c r="Y888" s="97"/>
      <c r="Z888" s="86"/>
      <c r="AA888" s="34"/>
      <c r="AB888" s="86"/>
      <c r="AC888" s="138"/>
      <c r="AD888" s="90"/>
      <c r="AE888" s="86"/>
      <c r="AF888" s="86"/>
      <c r="AG888" s="98"/>
      <c r="AH888" s="86"/>
      <c r="AI888" s="86"/>
      <c r="AJ888" s="86"/>
    </row>
    <row r="889" ht="10.5" customHeight="1">
      <c r="A889" s="86"/>
      <c r="B889" s="86"/>
      <c r="C889" s="86"/>
      <c r="D889" s="87"/>
      <c r="E889" s="87"/>
      <c r="F889" s="88"/>
      <c r="G889" s="88"/>
      <c r="H889" s="89"/>
      <c r="I889" s="90"/>
      <c r="J889" s="130"/>
      <c r="K889" s="121"/>
      <c r="L889" s="121"/>
      <c r="M889" s="90"/>
      <c r="N889" s="92"/>
      <c r="O889" s="92"/>
      <c r="P889" s="130"/>
      <c r="Q889" s="121"/>
      <c r="R889" s="121"/>
      <c r="S889" s="90"/>
      <c r="T889" s="92"/>
      <c r="U889" s="92"/>
      <c r="V889" s="123"/>
      <c r="W889" s="123"/>
      <c r="X889" s="96"/>
      <c r="Y889" s="97"/>
      <c r="Z889" s="86"/>
      <c r="AA889" s="34"/>
      <c r="AB889" s="86"/>
      <c r="AC889" s="138"/>
      <c r="AD889" s="90"/>
      <c r="AE889" s="86"/>
      <c r="AF889" s="86"/>
      <c r="AG889" s="98"/>
      <c r="AH889" s="86"/>
      <c r="AI889" s="86"/>
      <c r="AJ889" s="86"/>
    </row>
    <row r="890" ht="10.5" customHeight="1">
      <c r="A890" s="86"/>
      <c r="B890" s="86"/>
      <c r="C890" s="86"/>
      <c r="D890" s="87"/>
      <c r="E890" s="87"/>
      <c r="F890" s="88"/>
      <c r="G890" s="88"/>
      <c r="H890" s="89"/>
      <c r="I890" s="90"/>
      <c r="J890" s="130"/>
      <c r="K890" s="121"/>
      <c r="L890" s="121"/>
      <c r="M890" s="90"/>
      <c r="N890" s="92"/>
      <c r="O890" s="92"/>
      <c r="P890" s="130"/>
      <c r="Q890" s="121"/>
      <c r="R890" s="121"/>
      <c r="S890" s="90"/>
      <c r="T890" s="92"/>
      <c r="U890" s="92"/>
      <c r="V890" s="123"/>
      <c r="W890" s="123"/>
      <c r="X890" s="96"/>
      <c r="Y890" s="97"/>
      <c r="Z890" s="86"/>
      <c r="AA890" s="34"/>
      <c r="AB890" s="86"/>
      <c r="AC890" s="138"/>
      <c r="AD890" s="90"/>
      <c r="AE890" s="86"/>
      <c r="AF890" s="86"/>
      <c r="AG890" s="98"/>
      <c r="AH890" s="86"/>
      <c r="AI890" s="86"/>
      <c r="AJ890" s="86"/>
    </row>
    <row r="891" ht="10.5" customHeight="1">
      <c r="A891" s="86"/>
      <c r="B891" s="86"/>
      <c r="C891" s="86"/>
      <c r="D891" s="87"/>
      <c r="E891" s="87"/>
      <c r="F891" s="88"/>
      <c r="G891" s="88"/>
      <c r="H891" s="89"/>
      <c r="I891" s="90"/>
      <c r="J891" s="130"/>
      <c r="K891" s="121"/>
      <c r="L891" s="121"/>
      <c r="M891" s="90"/>
      <c r="N891" s="92"/>
      <c r="O891" s="92"/>
      <c r="P891" s="130"/>
      <c r="Q891" s="121"/>
      <c r="R891" s="121"/>
      <c r="S891" s="90"/>
      <c r="T891" s="92"/>
      <c r="U891" s="92"/>
      <c r="V891" s="123"/>
      <c r="W891" s="123"/>
      <c r="X891" s="96"/>
      <c r="Y891" s="97"/>
      <c r="Z891" s="86"/>
      <c r="AA891" s="34"/>
      <c r="AB891" s="86"/>
      <c r="AC891" s="138"/>
      <c r="AD891" s="90"/>
      <c r="AE891" s="86"/>
      <c r="AF891" s="86"/>
      <c r="AG891" s="98"/>
      <c r="AH891" s="86"/>
      <c r="AI891" s="86"/>
      <c r="AJ891" s="86"/>
    </row>
    <row r="892" ht="10.5" customHeight="1">
      <c r="A892" s="86"/>
      <c r="B892" s="86"/>
      <c r="C892" s="86"/>
      <c r="D892" s="87"/>
      <c r="E892" s="87"/>
      <c r="F892" s="88"/>
      <c r="G892" s="88"/>
      <c r="H892" s="89"/>
      <c r="I892" s="90"/>
      <c r="J892" s="130"/>
      <c r="K892" s="121"/>
      <c r="L892" s="121"/>
      <c r="M892" s="90"/>
      <c r="N892" s="92"/>
      <c r="O892" s="92"/>
      <c r="P892" s="130"/>
      <c r="Q892" s="121"/>
      <c r="R892" s="121"/>
      <c r="S892" s="90"/>
      <c r="T892" s="92"/>
      <c r="U892" s="92"/>
      <c r="V892" s="123"/>
      <c r="W892" s="123"/>
      <c r="X892" s="96"/>
      <c r="Y892" s="97"/>
      <c r="Z892" s="86"/>
      <c r="AA892" s="34"/>
      <c r="AB892" s="86"/>
      <c r="AC892" s="138"/>
      <c r="AD892" s="90"/>
      <c r="AE892" s="86"/>
      <c r="AF892" s="86"/>
      <c r="AG892" s="98"/>
      <c r="AH892" s="86"/>
      <c r="AI892" s="86"/>
      <c r="AJ892" s="86"/>
    </row>
    <row r="893" ht="10.5" customHeight="1">
      <c r="A893" s="86"/>
      <c r="B893" s="86"/>
      <c r="C893" s="86"/>
      <c r="D893" s="87"/>
      <c r="E893" s="87"/>
      <c r="F893" s="88"/>
      <c r="G893" s="88"/>
      <c r="H893" s="89"/>
      <c r="I893" s="90"/>
      <c r="J893" s="130"/>
      <c r="K893" s="121"/>
      <c r="L893" s="121"/>
      <c r="M893" s="90"/>
      <c r="N893" s="92"/>
      <c r="O893" s="92"/>
      <c r="P893" s="130"/>
      <c r="Q893" s="121"/>
      <c r="R893" s="121"/>
      <c r="S893" s="90"/>
      <c r="T893" s="92"/>
      <c r="U893" s="92"/>
      <c r="V893" s="123"/>
      <c r="W893" s="123"/>
      <c r="X893" s="96"/>
      <c r="Y893" s="97"/>
      <c r="Z893" s="86"/>
      <c r="AA893" s="34"/>
      <c r="AB893" s="86"/>
      <c r="AC893" s="138"/>
      <c r="AD893" s="90"/>
      <c r="AE893" s="86"/>
      <c r="AF893" s="86"/>
      <c r="AG893" s="98"/>
      <c r="AH893" s="86"/>
      <c r="AI893" s="86"/>
      <c r="AJ893" s="86"/>
    </row>
    <row r="894" ht="10.5" customHeight="1">
      <c r="A894" s="86"/>
      <c r="B894" s="86"/>
      <c r="C894" s="86"/>
      <c r="D894" s="87"/>
      <c r="E894" s="87"/>
      <c r="F894" s="88"/>
      <c r="G894" s="88"/>
      <c r="H894" s="89"/>
      <c r="I894" s="90"/>
      <c r="J894" s="130"/>
      <c r="K894" s="121"/>
      <c r="L894" s="121"/>
      <c r="M894" s="90"/>
      <c r="N894" s="92"/>
      <c r="O894" s="92"/>
      <c r="P894" s="130"/>
      <c r="Q894" s="121"/>
      <c r="R894" s="121"/>
      <c r="S894" s="90"/>
      <c r="T894" s="92"/>
      <c r="U894" s="92"/>
      <c r="V894" s="123"/>
      <c r="W894" s="123"/>
      <c r="X894" s="96"/>
      <c r="Y894" s="97"/>
      <c r="Z894" s="86"/>
      <c r="AA894" s="34"/>
      <c r="AB894" s="86"/>
      <c r="AC894" s="138"/>
      <c r="AD894" s="90"/>
      <c r="AE894" s="86"/>
      <c r="AF894" s="86"/>
      <c r="AG894" s="98"/>
      <c r="AH894" s="86"/>
      <c r="AI894" s="86"/>
      <c r="AJ894" s="86"/>
    </row>
    <row r="895" ht="10.5" customHeight="1">
      <c r="A895" s="86"/>
      <c r="B895" s="86"/>
      <c r="C895" s="86"/>
      <c r="D895" s="87"/>
      <c r="E895" s="87"/>
      <c r="F895" s="88"/>
      <c r="G895" s="88"/>
      <c r="H895" s="89"/>
      <c r="I895" s="90"/>
      <c r="J895" s="130"/>
      <c r="K895" s="121"/>
      <c r="L895" s="121"/>
      <c r="M895" s="90"/>
      <c r="N895" s="92"/>
      <c r="O895" s="92"/>
      <c r="P895" s="130"/>
      <c r="Q895" s="121"/>
      <c r="R895" s="121"/>
      <c r="S895" s="90"/>
      <c r="T895" s="92"/>
      <c r="U895" s="92"/>
      <c r="V895" s="123"/>
      <c r="W895" s="123"/>
      <c r="X895" s="96"/>
      <c r="Y895" s="97"/>
      <c r="Z895" s="86"/>
      <c r="AA895" s="34"/>
      <c r="AB895" s="86"/>
      <c r="AC895" s="138"/>
      <c r="AD895" s="90"/>
      <c r="AE895" s="86"/>
      <c r="AF895" s="86"/>
      <c r="AG895" s="98"/>
      <c r="AH895" s="86"/>
      <c r="AI895" s="86"/>
      <c r="AJ895" s="86"/>
    </row>
    <row r="896" ht="10.5" customHeight="1">
      <c r="A896" s="86"/>
      <c r="B896" s="86"/>
      <c r="C896" s="86"/>
      <c r="D896" s="87"/>
      <c r="E896" s="87"/>
      <c r="F896" s="88"/>
      <c r="G896" s="88"/>
      <c r="H896" s="89"/>
      <c r="I896" s="90"/>
      <c r="J896" s="130"/>
      <c r="K896" s="121"/>
      <c r="L896" s="121"/>
      <c r="M896" s="90"/>
      <c r="N896" s="92"/>
      <c r="O896" s="92"/>
      <c r="P896" s="130"/>
      <c r="Q896" s="121"/>
      <c r="R896" s="121"/>
      <c r="S896" s="90"/>
      <c r="T896" s="92"/>
      <c r="U896" s="92"/>
      <c r="V896" s="123"/>
      <c r="W896" s="123"/>
      <c r="X896" s="96"/>
      <c r="Y896" s="97"/>
      <c r="Z896" s="86"/>
      <c r="AA896" s="34"/>
      <c r="AB896" s="86"/>
      <c r="AC896" s="138"/>
      <c r="AD896" s="90"/>
      <c r="AE896" s="86"/>
      <c r="AF896" s="86"/>
      <c r="AG896" s="98"/>
      <c r="AH896" s="86"/>
      <c r="AI896" s="86"/>
      <c r="AJ896" s="86"/>
    </row>
    <row r="897" ht="10.5" customHeight="1">
      <c r="A897" s="86"/>
      <c r="B897" s="86"/>
      <c r="C897" s="86"/>
      <c r="D897" s="87"/>
      <c r="E897" s="87"/>
      <c r="F897" s="88"/>
      <c r="G897" s="88"/>
      <c r="H897" s="89"/>
      <c r="I897" s="90"/>
      <c r="J897" s="130"/>
      <c r="K897" s="121"/>
      <c r="L897" s="121"/>
      <c r="M897" s="90"/>
      <c r="N897" s="92"/>
      <c r="O897" s="92"/>
      <c r="P897" s="130"/>
      <c r="Q897" s="121"/>
      <c r="R897" s="121"/>
      <c r="S897" s="90"/>
      <c r="T897" s="92"/>
      <c r="U897" s="92"/>
      <c r="V897" s="123"/>
      <c r="W897" s="123"/>
      <c r="X897" s="96"/>
      <c r="Y897" s="97"/>
      <c r="Z897" s="86"/>
      <c r="AA897" s="34"/>
      <c r="AB897" s="86"/>
      <c r="AC897" s="138"/>
      <c r="AD897" s="90"/>
      <c r="AE897" s="86"/>
      <c r="AF897" s="86"/>
      <c r="AG897" s="98"/>
      <c r="AH897" s="86"/>
      <c r="AI897" s="86"/>
      <c r="AJ897" s="86"/>
    </row>
    <row r="898" ht="10.5" customHeight="1">
      <c r="A898" s="86"/>
      <c r="B898" s="86"/>
      <c r="C898" s="86"/>
      <c r="D898" s="87"/>
      <c r="E898" s="87"/>
      <c r="F898" s="88"/>
      <c r="G898" s="88"/>
      <c r="H898" s="89"/>
      <c r="I898" s="90"/>
      <c r="J898" s="130"/>
      <c r="K898" s="121"/>
      <c r="L898" s="121"/>
      <c r="M898" s="90"/>
      <c r="N898" s="92"/>
      <c r="O898" s="92"/>
      <c r="P898" s="130"/>
      <c r="Q898" s="121"/>
      <c r="R898" s="121"/>
      <c r="S898" s="90"/>
      <c r="T898" s="92"/>
      <c r="U898" s="92"/>
      <c r="V898" s="123"/>
      <c r="W898" s="123"/>
      <c r="X898" s="96"/>
      <c r="Y898" s="97"/>
      <c r="Z898" s="86"/>
      <c r="AA898" s="34"/>
      <c r="AB898" s="86"/>
      <c r="AC898" s="138"/>
      <c r="AD898" s="90"/>
      <c r="AE898" s="86"/>
      <c r="AF898" s="86"/>
      <c r="AG898" s="98"/>
      <c r="AH898" s="86"/>
      <c r="AI898" s="86"/>
      <c r="AJ898" s="86"/>
    </row>
    <row r="899" ht="10.5" customHeight="1">
      <c r="A899" s="86"/>
      <c r="B899" s="86"/>
      <c r="C899" s="86"/>
      <c r="D899" s="87"/>
      <c r="E899" s="87"/>
      <c r="F899" s="88"/>
      <c r="G899" s="88"/>
      <c r="H899" s="89"/>
      <c r="I899" s="90"/>
      <c r="J899" s="130"/>
      <c r="K899" s="121"/>
      <c r="L899" s="121"/>
      <c r="M899" s="90"/>
      <c r="N899" s="92"/>
      <c r="O899" s="92"/>
      <c r="P899" s="130"/>
      <c r="Q899" s="121"/>
      <c r="R899" s="121"/>
      <c r="S899" s="90"/>
      <c r="T899" s="92"/>
      <c r="U899" s="92"/>
      <c r="V899" s="123"/>
      <c r="W899" s="123"/>
      <c r="X899" s="96"/>
      <c r="Y899" s="97"/>
      <c r="Z899" s="86"/>
      <c r="AA899" s="34"/>
      <c r="AB899" s="86"/>
      <c r="AC899" s="138"/>
      <c r="AD899" s="90"/>
      <c r="AE899" s="86"/>
      <c r="AF899" s="86"/>
      <c r="AG899" s="98"/>
      <c r="AH899" s="86"/>
      <c r="AI899" s="86"/>
      <c r="AJ899" s="86"/>
    </row>
    <row r="900" ht="10.5" customHeight="1">
      <c r="A900" s="86"/>
      <c r="B900" s="86"/>
      <c r="C900" s="86"/>
      <c r="D900" s="87"/>
      <c r="E900" s="87"/>
      <c r="F900" s="88"/>
      <c r="G900" s="88"/>
      <c r="H900" s="89"/>
      <c r="I900" s="90"/>
      <c r="J900" s="130"/>
      <c r="K900" s="121"/>
      <c r="L900" s="121"/>
      <c r="M900" s="90"/>
      <c r="N900" s="92"/>
      <c r="O900" s="92"/>
      <c r="P900" s="130"/>
      <c r="Q900" s="121"/>
      <c r="R900" s="121"/>
      <c r="S900" s="90"/>
      <c r="T900" s="92"/>
      <c r="U900" s="92"/>
      <c r="V900" s="123"/>
      <c r="W900" s="123"/>
      <c r="X900" s="96"/>
      <c r="Y900" s="97"/>
      <c r="Z900" s="86"/>
      <c r="AA900" s="34"/>
      <c r="AB900" s="86"/>
      <c r="AC900" s="138"/>
      <c r="AD900" s="90"/>
      <c r="AE900" s="86"/>
      <c r="AF900" s="86"/>
      <c r="AG900" s="98"/>
      <c r="AH900" s="86"/>
      <c r="AI900" s="86"/>
      <c r="AJ900" s="86"/>
    </row>
    <row r="901" ht="10.5" customHeight="1">
      <c r="A901" s="86"/>
      <c r="B901" s="86"/>
      <c r="C901" s="86"/>
      <c r="D901" s="87"/>
      <c r="E901" s="87"/>
      <c r="F901" s="88"/>
      <c r="G901" s="88"/>
      <c r="H901" s="89"/>
      <c r="I901" s="90"/>
      <c r="J901" s="130"/>
      <c r="K901" s="121"/>
      <c r="L901" s="121"/>
      <c r="M901" s="90"/>
      <c r="N901" s="92"/>
      <c r="O901" s="92"/>
      <c r="P901" s="130"/>
      <c r="Q901" s="121"/>
      <c r="R901" s="121"/>
      <c r="S901" s="90"/>
      <c r="T901" s="92"/>
      <c r="U901" s="92"/>
      <c r="V901" s="123"/>
      <c r="W901" s="123"/>
      <c r="X901" s="96"/>
      <c r="Y901" s="97"/>
      <c r="Z901" s="86"/>
      <c r="AA901" s="34"/>
      <c r="AB901" s="86"/>
      <c r="AC901" s="138"/>
      <c r="AD901" s="90"/>
      <c r="AE901" s="86"/>
      <c r="AF901" s="86"/>
      <c r="AG901" s="98"/>
      <c r="AH901" s="86"/>
      <c r="AI901" s="86"/>
      <c r="AJ901" s="86"/>
    </row>
    <row r="902" ht="10.5" customHeight="1">
      <c r="A902" s="86"/>
      <c r="B902" s="86"/>
      <c r="C902" s="86"/>
      <c r="D902" s="87"/>
      <c r="E902" s="87"/>
      <c r="F902" s="88"/>
      <c r="G902" s="88"/>
      <c r="H902" s="89"/>
      <c r="I902" s="90"/>
      <c r="J902" s="130"/>
      <c r="K902" s="121"/>
      <c r="L902" s="121"/>
      <c r="M902" s="90"/>
      <c r="N902" s="92"/>
      <c r="O902" s="92"/>
      <c r="P902" s="130"/>
      <c r="Q902" s="121"/>
      <c r="R902" s="121"/>
      <c r="S902" s="90"/>
      <c r="T902" s="92"/>
      <c r="U902" s="92"/>
      <c r="V902" s="123"/>
      <c r="W902" s="123"/>
      <c r="X902" s="96"/>
      <c r="Y902" s="97"/>
      <c r="Z902" s="86"/>
      <c r="AA902" s="34"/>
      <c r="AB902" s="86"/>
      <c r="AC902" s="138"/>
      <c r="AD902" s="90"/>
      <c r="AE902" s="86"/>
      <c r="AF902" s="86"/>
      <c r="AG902" s="98"/>
      <c r="AH902" s="86"/>
      <c r="AI902" s="86"/>
      <c r="AJ902" s="86"/>
    </row>
    <row r="903" ht="10.5" customHeight="1">
      <c r="A903" s="86"/>
      <c r="B903" s="86"/>
      <c r="C903" s="86"/>
      <c r="D903" s="87"/>
      <c r="E903" s="87"/>
      <c r="F903" s="88"/>
      <c r="G903" s="88"/>
      <c r="H903" s="89"/>
      <c r="I903" s="90"/>
      <c r="J903" s="130"/>
      <c r="K903" s="121"/>
      <c r="L903" s="121"/>
      <c r="M903" s="90"/>
      <c r="N903" s="92"/>
      <c r="O903" s="92"/>
      <c r="P903" s="130"/>
      <c r="Q903" s="121"/>
      <c r="R903" s="121"/>
      <c r="S903" s="90"/>
      <c r="T903" s="92"/>
      <c r="U903" s="92"/>
      <c r="V903" s="123"/>
      <c r="W903" s="123"/>
      <c r="X903" s="96"/>
      <c r="Y903" s="97"/>
      <c r="Z903" s="86"/>
      <c r="AA903" s="34"/>
      <c r="AB903" s="86"/>
      <c r="AC903" s="138"/>
      <c r="AD903" s="90"/>
      <c r="AE903" s="86"/>
      <c r="AF903" s="86"/>
      <c r="AG903" s="98"/>
      <c r="AH903" s="86"/>
      <c r="AI903" s="86"/>
      <c r="AJ903" s="86"/>
    </row>
    <row r="904" ht="10.5" customHeight="1">
      <c r="A904" s="86"/>
      <c r="B904" s="86"/>
      <c r="C904" s="86"/>
      <c r="D904" s="87"/>
      <c r="E904" s="87"/>
      <c r="F904" s="88"/>
      <c r="G904" s="88"/>
      <c r="H904" s="89"/>
      <c r="I904" s="90"/>
      <c r="J904" s="130"/>
      <c r="K904" s="121"/>
      <c r="L904" s="121"/>
      <c r="M904" s="90"/>
      <c r="N904" s="92"/>
      <c r="O904" s="92"/>
      <c r="P904" s="130"/>
      <c r="Q904" s="121"/>
      <c r="R904" s="121"/>
      <c r="S904" s="90"/>
      <c r="T904" s="92"/>
      <c r="U904" s="92"/>
      <c r="V904" s="123"/>
      <c r="W904" s="123"/>
      <c r="X904" s="96"/>
      <c r="Y904" s="97"/>
      <c r="Z904" s="86"/>
      <c r="AA904" s="34"/>
      <c r="AB904" s="86"/>
      <c r="AC904" s="138"/>
      <c r="AD904" s="90"/>
      <c r="AE904" s="86"/>
      <c r="AF904" s="86"/>
      <c r="AG904" s="98"/>
      <c r="AH904" s="86"/>
      <c r="AI904" s="86"/>
      <c r="AJ904" s="86"/>
    </row>
    <row r="905" ht="10.5" customHeight="1">
      <c r="A905" s="86"/>
      <c r="B905" s="86"/>
      <c r="C905" s="86"/>
      <c r="D905" s="87"/>
      <c r="E905" s="87"/>
      <c r="F905" s="88"/>
      <c r="G905" s="88"/>
      <c r="H905" s="89"/>
      <c r="I905" s="90"/>
      <c r="J905" s="130"/>
      <c r="K905" s="121"/>
      <c r="L905" s="121"/>
      <c r="M905" s="90"/>
      <c r="N905" s="92"/>
      <c r="O905" s="92"/>
      <c r="P905" s="130"/>
      <c r="Q905" s="121"/>
      <c r="R905" s="121"/>
      <c r="S905" s="90"/>
      <c r="T905" s="92"/>
      <c r="U905" s="92"/>
      <c r="V905" s="123"/>
      <c r="W905" s="123"/>
      <c r="X905" s="96"/>
      <c r="Y905" s="97"/>
      <c r="Z905" s="86"/>
      <c r="AA905" s="34"/>
      <c r="AB905" s="86"/>
      <c r="AC905" s="138"/>
      <c r="AD905" s="90"/>
      <c r="AE905" s="86"/>
      <c r="AF905" s="86"/>
      <c r="AG905" s="98"/>
      <c r="AH905" s="86"/>
      <c r="AI905" s="86"/>
      <c r="AJ905" s="86"/>
    </row>
    <row r="906" ht="10.5" customHeight="1">
      <c r="A906" s="86"/>
      <c r="B906" s="86"/>
      <c r="C906" s="86"/>
      <c r="D906" s="87"/>
      <c r="E906" s="87"/>
      <c r="F906" s="88"/>
      <c r="G906" s="88"/>
      <c r="H906" s="89"/>
      <c r="I906" s="90"/>
      <c r="J906" s="130"/>
      <c r="K906" s="121"/>
      <c r="L906" s="121"/>
      <c r="M906" s="90"/>
      <c r="N906" s="92"/>
      <c r="O906" s="92"/>
      <c r="P906" s="130"/>
      <c r="Q906" s="121"/>
      <c r="R906" s="121"/>
      <c r="S906" s="90"/>
      <c r="T906" s="92"/>
      <c r="U906" s="92"/>
      <c r="V906" s="123"/>
      <c r="W906" s="123"/>
      <c r="X906" s="96"/>
      <c r="Y906" s="97"/>
      <c r="Z906" s="86"/>
      <c r="AA906" s="34"/>
      <c r="AB906" s="86"/>
      <c r="AC906" s="138"/>
      <c r="AD906" s="90"/>
      <c r="AE906" s="86"/>
      <c r="AF906" s="86"/>
      <c r="AG906" s="98"/>
      <c r="AH906" s="86"/>
      <c r="AI906" s="86"/>
      <c r="AJ906" s="86"/>
    </row>
    <row r="907" ht="10.5" customHeight="1">
      <c r="A907" s="86"/>
      <c r="B907" s="86"/>
      <c r="C907" s="86"/>
      <c r="D907" s="87"/>
      <c r="E907" s="87"/>
      <c r="F907" s="88"/>
      <c r="G907" s="88"/>
      <c r="H907" s="89"/>
      <c r="I907" s="90"/>
      <c r="J907" s="130"/>
      <c r="K907" s="121"/>
      <c r="L907" s="121"/>
      <c r="M907" s="90"/>
      <c r="N907" s="92"/>
      <c r="O907" s="92"/>
      <c r="P907" s="130"/>
      <c r="Q907" s="121"/>
      <c r="R907" s="121"/>
      <c r="S907" s="90"/>
      <c r="T907" s="92"/>
      <c r="U907" s="92"/>
      <c r="V907" s="123"/>
      <c r="W907" s="123"/>
      <c r="X907" s="96"/>
      <c r="Y907" s="97"/>
      <c r="Z907" s="86"/>
      <c r="AA907" s="34"/>
      <c r="AB907" s="86"/>
      <c r="AC907" s="138"/>
      <c r="AD907" s="90"/>
      <c r="AE907" s="86"/>
      <c r="AF907" s="86"/>
      <c r="AG907" s="98"/>
      <c r="AH907" s="86"/>
      <c r="AI907" s="86"/>
      <c r="AJ907" s="86"/>
    </row>
    <row r="908" ht="10.5" customHeight="1">
      <c r="A908" s="86"/>
      <c r="B908" s="86"/>
      <c r="C908" s="86"/>
      <c r="D908" s="87"/>
      <c r="E908" s="87"/>
      <c r="F908" s="88"/>
      <c r="G908" s="88"/>
      <c r="H908" s="89"/>
      <c r="I908" s="90"/>
      <c r="J908" s="130"/>
      <c r="K908" s="121"/>
      <c r="L908" s="121"/>
      <c r="M908" s="90"/>
      <c r="N908" s="92"/>
      <c r="O908" s="92"/>
      <c r="P908" s="130"/>
      <c r="Q908" s="121"/>
      <c r="R908" s="121"/>
      <c r="S908" s="90"/>
      <c r="T908" s="92"/>
      <c r="U908" s="92"/>
      <c r="V908" s="123"/>
      <c r="W908" s="123"/>
      <c r="X908" s="96"/>
      <c r="Y908" s="97"/>
      <c r="Z908" s="86"/>
      <c r="AA908" s="34"/>
      <c r="AB908" s="86"/>
      <c r="AC908" s="138"/>
      <c r="AD908" s="90"/>
      <c r="AE908" s="86"/>
      <c r="AF908" s="86"/>
      <c r="AG908" s="98"/>
      <c r="AH908" s="86"/>
      <c r="AI908" s="86"/>
      <c r="AJ908" s="86"/>
    </row>
    <row r="909" ht="10.5" customHeight="1">
      <c r="A909" s="86"/>
      <c r="B909" s="86"/>
      <c r="C909" s="86"/>
      <c r="D909" s="87"/>
      <c r="E909" s="87"/>
      <c r="F909" s="88"/>
      <c r="G909" s="88"/>
      <c r="H909" s="89"/>
      <c r="I909" s="90"/>
      <c r="J909" s="130"/>
      <c r="K909" s="121"/>
      <c r="L909" s="121"/>
      <c r="M909" s="90"/>
      <c r="N909" s="92"/>
      <c r="O909" s="92"/>
      <c r="P909" s="130"/>
      <c r="Q909" s="121"/>
      <c r="R909" s="121"/>
      <c r="S909" s="90"/>
      <c r="T909" s="92"/>
      <c r="U909" s="92"/>
      <c r="V909" s="123"/>
      <c r="W909" s="123"/>
      <c r="X909" s="96"/>
      <c r="Y909" s="97"/>
      <c r="Z909" s="86"/>
      <c r="AA909" s="34"/>
      <c r="AB909" s="86"/>
      <c r="AC909" s="138"/>
      <c r="AD909" s="90"/>
      <c r="AE909" s="86"/>
      <c r="AF909" s="86"/>
      <c r="AG909" s="98"/>
      <c r="AH909" s="86"/>
      <c r="AI909" s="86"/>
      <c r="AJ909" s="86"/>
    </row>
    <row r="910" ht="10.5" customHeight="1">
      <c r="A910" s="86"/>
      <c r="B910" s="86"/>
      <c r="C910" s="86"/>
      <c r="D910" s="87"/>
      <c r="E910" s="87"/>
      <c r="F910" s="88"/>
      <c r="G910" s="88"/>
      <c r="H910" s="89"/>
      <c r="I910" s="90"/>
      <c r="J910" s="130"/>
      <c r="K910" s="121"/>
      <c r="L910" s="121"/>
      <c r="M910" s="90"/>
      <c r="N910" s="92"/>
      <c r="O910" s="92"/>
      <c r="P910" s="130"/>
      <c r="Q910" s="121"/>
      <c r="R910" s="121"/>
      <c r="S910" s="90"/>
      <c r="T910" s="92"/>
      <c r="U910" s="92"/>
      <c r="V910" s="123"/>
      <c r="W910" s="123"/>
      <c r="X910" s="96"/>
      <c r="Y910" s="97"/>
      <c r="Z910" s="86"/>
      <c r="AA910" s="34"/>
      <c r="AB910" s="86"/>
      <c r="AC910" s="138"/>
      <c r="AD910" s="90"/>
      <c r="AE910" s="86"/>
      <c r="AF910" s="86"/>
      <c r="AG910" s="98"/>
      <c r="AH910" s="86"/>
      <c r="AI910" s="86"/>
      <c r="AJ910" s="86"/>
    </row>
    <row r="911" ht="10.5" customHeight="1">
      <c r="A911" s="86"/>
      <c r="B911" s="86"/>
      <c r="C911" s="86"/>
      <c r="D911" s="87"/>
      <c r="E911" s="87"/>
      <c r="F911" s="88"/>
      <c r="G911" s="88"/>
      <c r="H911" s="89"/>
      <c r="I911" s="90"/>
      <c r="J911" s="130"/>
      <c r="K911" s="121"/>
      <c r="L911" s="121"/>
      <c r="M911" s="90"/>
      <c r="N911" s="92"/>
      <c r="O911" s="92"/>
      <c r="P911" s="130"/>
      <c r="Q911" s="121"/>
      <c r="R911" s="121"/>
      <c r="S911" s="90"/>
      <c r="T911" s="92"/>
      <c r="U911" s="92"/>
      <c r="V911" s="123"/>
      <c r="W911" s="123"/>
      <c r="X911" s="96"/>
      <c r="Y911" s="97"/>
      <c r="Z911" s="86"/>
      <c r="AA911" s="34"/>
      <c r="AB911" s="86"/>
      <c r="AC911" s="138"/>
      <c r="AD911" s="90"/>
      <c r="AE911" s="86"/>
      <c r="AF911" s="86"/>
      <c r="AG911" s="98"/>
      <c r="AH911" s="86"/>
      <c r="AI911" s="86"/>
      <c r="AJ911" s="86"/>
    </row>
    <row r="912" ht="10.5" customHeight="1">
      <c r="A912" s="86"/>
      <c r="B912" s="86"/>
      <c r="C912" s="86"/>
      <c r="D912" s="87"/>
      <c r="E912" s="87"/>
      <c r="F912" s="88"/>
      <c r="G912" s="88"/>
      <c r="H912" s="89"/>
      <c r="I912" s="90"/>
      <c r="J912" s="130"/>
      <c r="K912" s="121"/>
      <c r="L912" s="121"/>
      <c r="M912" s="90"/>
      <c r="N912" s="92"/>
      <c r="O912" s="92"/>
      <c r="P912" s="130"/>
      <c r="Q912" s="121"/>
      <c r="R912" s="121"/>
      <c r="S912" s="90"/>
      <c r="T912" s="92"/>
      <c r="U912" s="92"/>
      <c r="V912" s="123"/>
      <c r="W912" s="123"/>
      <c r="X912" s="96"/>
      <c r="Y912" s="97"/>
      <c r="Z912" s="86"/>
      <c r="AA912" s="34"/>
      <c r="AB912" s="86"/>
      <c r="AC912" s="138"/>
      <c r="AD912" s="90"/>
      <c r="AE912" s="86"/>
      <c r="AF912" s="86"/>
      <c r="AG912" s="98"/>
      <c r="AH912" s="86"/>
      <c r="AI912" s="86"/>
      <c r="AJ912" s="86"/>
    </row>
    <row r="913" ht="10.5" customHeight="1">
      <c r="A913" s="86"/>
      <c r="B913" s="86"/>
      <c r="C913" s="86"/>
      <c r="D913" s="87"/>
      <c r="E913" s="87"/>
      <c r="F913" s="88"/>
      <c r="G913" s="88"/>
      <c r="H913" s="89"/>
      <c r="I913" s="90"/>
      <c r="J913" s="130"/>
      <c r="K913" s="121"/>
      <c r="L913" s="121"/>
      <c r="M913" s="90"/>
      <c r="N913" s="92"/>
      <c r="O913" s="92"/>
      <c r="P913" s="130"/>
      <c r="Q913" s="121"/>
      <c r="R913" s="121"/>
      <c r="S913" s="90"/>
      <c r="T913" s="92"/>
      <c r="U913" s="92"/>
      <c r="V913" s="123"/>
      <c r="W913" s="123"/>
      <c r="X913" s="96"/>
      <c r="Y913" s="97"/>
      <c r="Z913" s="86"/>
      <c r="AA913" s="34"/>
      <c r="AB913" s="86"/>
      <c r="AC913" s="138"/>
      <c r="AD913" s="90"/>
      <c r="AE913" s="86"/>
      <c r="AF913" s="86"/>
      <c r="AG913" s="98"/>
      <c r="AH913" s="86"/>
      <c r="AI913" s="86"/>
      <c r="AJ913" s="86"/>
    </row>
    <row r="914" ht="10.5" customHeight="1">
      <c r="A914" s="86"/>
      <c r="B914" s="86"/>
      <c r="C914" s="86"/>
      <c r="D914" s="87"/>
      <c r="E914" s="87"/>
      <c r="F914" s="88"/>
      <c r="G914" s="88"/>
      <c r="H914" s="89"/>
      <c r="I914" s="90"/>
      <c r="J914" s="130"/>
      <c r="K914" s="121"/>
      <c r="L914" s="121"/>
      <c r="M914" s="90"/>
      <c r="N914" s="92"/>
      <c r="O914" s="92"/>
      <c r="P914" s="130"/>
      <c r="Q914" s="121"/>
      <c r="R914" s="121"/>
      <c r="S914" s="90"/>
      <c r="T914" s="92"/>
      <c r="U914" s="92"/>
      <c r="V914" s="123"/>
      <c r="W914" s="123"/>
      <c r="X914" s="96"/>
      <c r="Y914" s="97"/>
      <c r="Z914" s="86"/>
      <c r="AA914" s="34"/>
      <c r="AB914" s="86"/>
      <c r="AC914" s="138"/>
      <c r="AD914" s="90"/>
      <c r="AE914" s="86"/>
      <c r="AF914" s="86"/>
      <c r="AG914" s="98"/>
      <c r="AH914" s="86"/>
      <c r="AI914" s="86"/>
      <c r="AJ914" s="86"/>
    </row>
    <row r="915" ht="10.5" customHeight="1">
      <c r="A915" s="86"/>
      <c r="B915" s="86"/>
      <c r="C915" s="86"/>
      <c r="D915" s="87"/>
      <c r="E915" s="87"/>
      <c r="F915" s="88"/>
      <c r="G915" s="88"/>
      <c r="H915" s="89"/>
      <c r="I915" s="90"/>
      <c r="J915" s="130"/>
      <c r="K915" s="121"/>
      <c r="L915" s="121"/>
      <c r="M915" s="90"/>
      <c r="N915" s="92"/>
      <c r="O915" s="92"/>
      <c r="P915" s="130"/>
      <c r="Q915" s="121"/>
      <c r="R915" s="121"/>
      <c r="S915" s="90"/>
      <c r="T915" s="92"/>
      <c r="U915" s="92"/>
      <c r="V915" s="123"/>
      <c r="W915" s="123"/>
      <c r="X915" s="96"/>
      <c r="Y915" s="97"/>
      <c r="Z915" s="86"/>
      <c r="AA915" s="34"/>
      <c r="AB915" s="86"/>
      <c r="AC915" s="138"/>
      <c r="AD915" s="90"/>
      <c r="AE915" s="86"/>
      <c r="AF915" s="86"/>
      <c r="AG915" s="98"/>
      <c r="AH915" s="86"/>
      <c r="AI915" s="86"/>
      <c r="AJ915" s="86"/>
    </row>
    <row r="916" ht="10.5" customHeight="1">
      <c r="A916" s="86"/>
      <c r="B916" s="86"/>
      <c r="C916" s="86"/>
      <c r="D916" s="87"/>
      <c r="E916" s="87"/>
      <c r="F916" s="88"/>
      <c r="G916" s="88"/>
      <c r="H916" s="89"/>
      <c r="I916" s="90"/>
      <c r="J916" s="130"/>
      <c r="K916" s="121"/>
      <c r="L916" s="121"/>
      <c r="M916" s="90"/>
      <c r="N916" s="92"/>
      <c r="O916" s="92"/>
      <c r="P916" s="130"/>
      <c r="Q916" s="121"/>
      <c r="R916" s="121"/>
      <c r="S916" s="90"/>
      <c r="T916" s="92"/>
      <c r="U916" s="92"/>
      <c r="V916" s="123"/>
      <c r="W916" s="123"/>
      <c r="X916" s="96"/>
      <c r="Y916" s="97"/>
      <c r="Z916" s="86"/>
      <c r="AA916" s="34"/>
      <c r="AB916" s="86"/>
      <c r="AC916" s="138"/>
      <c r="AD916" s="90"/>
      <c r="AE916" s="86"/>
      <c r="AF916" s="86"/>
      <c r="AG916" s="98"/>
      <c r="AH916" s="86"/>
      <c r="AI916" s="86"/>
      <c r="AJ916" s="86"/>
    </row>
    <row r="917" ht="10.5" customHeight="1">
      <c r="A917" s="86"/>
      <c r="B917" s="86"/>
      <c r="C917" s="86"/>
      <c r="D917" s="87"/>
      <c r="E917" s="87"/>
      <c r="F917" s="88"/>
      <c r="G917" s="88"/>
      <c r="H917" s="89"/>
      <c r="I917" s="90"/>
      <c r="J917" s="130"/>
      <c r="K917" s="121"/>
      <c r="L917" s="121"/>
      <c r="M917" s="90"/>
      <c r="N917" s="92"/>
      <c r="O917" s="92"/>
      <c r="P917" s="130"/>
      <c r="Q917" s="121"/>
      <c r="R917" s="121"/>
      <c r="S917" s="90"/>
      <c r="T917" s="92"/>
      <c r="U917" s="92"/>
      <c r="V917" s="123"/>
      <c r="W917" s="123"/>
      <c r="X917" s="96"/>
      <c r="Y917" s="97"/>
      <c r="Z917" s="86"/>
      <c r="AA917" s="34"/>
      <c r="AB917" s="86"/>
      <c r="AC917" s="138"/>
      <c r="AD917" s="90"/>
      <c r="AE917" s="86"/>
      <c r="AF917" s="86"/>
      <c r="AG917" s="98"/>
      <c r="AH917" s="86"/>
      <c r="AI917" s="86"/>
      <c r="AJ917" s="86"/>
    </row>
    <row r="918" ht="10.5" customHeight="1">
      <c r="A918" s="86"/>
      <c r="B918" s="86"/>
      <c r="C918" s="86"/>
      <c r="D918" s="87"/>
      <c r="E918" s="87"/>
      <c r="F918" s="88"/>
      <c r="G918" s="88"/>
      <c r="H918" s="89"/>
      <c r="I918" s="90"/>
      <c r="J918" s="130"/>
      <c r="K918" s="121"/>
      <c r="L918" s="121"/>
      <c r="M918" s="90"/>
      <c r="N918" s="92"/>
      <c r="O918" s="92"/>
      <c r="P918" s="130"/>
      <c r="Q918" s="121"/>
      <c r="R918" s="121"/>
      <c r="S918" s="90"/>
      <c r="T918" s="92"/>
      <c r="U918" s="92"/>
      <c r="V918" s="123"/>
      <c r="W918" s="123"/>
      <c r="X918" s="96"/>
      <c r="Y918" s="97"/>
      <c r="Z918" s="86"/>
      <c r="AA918" s="34"/>
      <c r="AB918" s="86"/>
      <c r="AC918" s="138"/>
      <c r="AD918" s="90"/>
      <c r="AE918" s="86"/>
      <c r="AF918" s="86"/>
      <c r="AG918" s="98"/>
      <c r="AH918" s="86"/>
      <c r="AI918" s="86"/>
      <c r="AJ918" s="86"/>
    </row>
    <row r="919" ht="10.5" customHeight="1">
      <c r="A919" s="86"/>
      <c r="B919" s="86"/>
      <c r="C919" s="86"/>
      <c r="D919" s="87"/>
      <c r="E919" s="87"/>
      <c r="F919" s="88"/>
      <c r="G919" s="88"/>
      <c r="H919" s="89"/>
      <c r="I919" s="90"/>
      <c r="J919" s="130"/>
      <c r="K919" s="121"/>
      <c r="L919" s="121"/>
      <c r="M919" s="90"/>
      <c r="N919" s="92"/>
      <c r="O919" s="92"/>
      <c r="P919" s="130"/>
      <c r="Q919" s="121"/>
      <c r="R919" s="121"/>
      <c r="S919" s="90"/>
      <c r="T919" s="92"/>
      <c r="U919" s="92"/>
      <c r="V919" s="123"/>
      <c r="W919" s="123"/>
      <c r="X919" s="96"/>
      <c r="Y919" s="97"/>
      <c r="Z919" s="86"/>
      <c r="AA919" s="34"/>
      <c r="AB919" s="86"/>
      <c r="AC919" s="138"/>
      <c r="AD919" s="90"/>
      <c r="AE919" s="86"/>
      <c r="AF919" s="86"/>
      <c r="AG919" s="98"/>
      <c r="AH919" s="86"/>
      <c r="AI919" s="86"/>
      <c r="AJ919" s="86"/>
    </row>
    <row r="920" ht="10.5" customHeight="1">
      <c r="A920" s="86"/>
      <c r="B920" s="86"/>
      <c r="C920" s="86"/>
      <c r="D920" s="87"/>
      <c r="E920" s="87"/>
      <c r="F920" s="88"/>
      <c r="G920" s="88"/>
      <c r="H920" s="89"/>
      <c r="I920" s="90"/>
      <c r="J920" s="130"/>
      <c r="K920" s="121"/>
      <c r="L920" s="121"/>
      <c r="M920" s="90"/>
      <c r="N920" s="92"/>
      <c r="O920" s="92"/>
      <c r="P920" s="130"/>
      <c r="Q920" s="121"/>
      <c r="R920" s="121"/>
      <c r="S920" s="90"/>
      <c r="T920" s="92"/>
      <c r="U920" s="92"/>
      <c r="V920" s="123"/>
      <c r="W920" s="123"/>
      <c r="X920" s="96"/>
      <c r="Y920" s="97"/>
      <c r="Z920" s="86"/>
      <c r="AA920" s="34"/>
      <c r="AB920" s="86"/>
      <c r="AC920" s="138"/>
      <c r="AD920" s="90"/>
      <c r="AE920" s="86"/>
      <c r="AF920" s="86"/>
      <c r="AG920" s="98"/>
      <c r="AH920" s="86"/>
      <c r="AI920" s="86"/>
      <c r="AJ920" s="86"/>
    </row>
    <row r="921" ht="10.5" customHeight="1">
      <c r="A921" s="86"/>
      <c r="B921" s="86"/>
      <c r="C921" s="86"/>
      <c r="D921" s="87"/>
      <c r="E921" s="87"/>
      <c r="F921" s="88"/>
      <c r="G921" s="88"/>
      <c r="H921" s="89"/>
      <c r="I921" s="90"/>
      <c r="J921" s="130"/>
      <c r="K921" s="121"/>
      <c r="L921" s="121"/>
      <c r="M921" s="90"/>
      <c r="N921" s="92"/>
      <c r="O921" s="92"/>
      <c r="P921" s="130"/>
      <c r="Q921" s="121"/>
      <c r="R921" s="121"/>
      <c r="S921" s="90"/>
      <c r="T921" s="92"/>
      <c r="U921" s="92"/>
      <c r="V921" s="123"/>
      <c r="W921" s="123"/>
      <c r="X921" s="96"/>
      <c r="Y921" s="97"/>
      <c r="Z921" s="86"/>
      <c r="AA921" s="34"/>
      <c r="AB921" s="86"/>
      <c r="AC921" s="138"/>
      <c r="AD921" s="90"/>
      <c r="AE921" s="86"/>
      <c r="AF921" s="86"/>
      <c r="AG921" s="98"/>
      <c r="AH921" s="86"/>
      <c r="AI921" s="86"/>
      <c r="AJ921" s="86"/>
    </row>
    <row r="922" ht="10.5" customHeight="1">
      <c r="A922" s="86"/>
      <c r="B922" s="86"/>
      <c r="C922" s="86"/>
      <c r="D922" s="87"/>
      <c r="E922" s="87"/>
      <c r="F922" s="88"/>
      <c r="G922" s="88"/>
      <c r="H922" s="89"/>
      <c r="I922" s="90"/>
      <c r="J922" s="130"/>
      <c r="K922" s="121"/>
      <c r="L922" s="121"/>
      <c r="M922" s="90"/>
      <c r="N922" s="92"/>
      <c r="O922" s="92"/>
      <c r="P922" s="130"/>
      <c r="Q922" s="121"/>
      <c r="R922" s="121"/>
      <c r="S922" s="90"/>
      <c r="T922" s="92"/>
      <c r="U922" s="92"/>
      <c r="V922" s="123"/>
      <c r="W922" s="123"/>
      <c r="X922" s="96"/>
      <c r="Y922" s="97"/>
      <c r="Z922" s="86"/>
      <c r="AA922" s="34"/>
      <c r="AB922" s="86"/>
      <c r="AC922" s="138"/>
      <c r="AD922" s="90"/>
      <c r="AE922" s="86"/>
      <c r="AF922" s="86"/>
      <c r="AG922" s="98"/>
      <c r="AH922" s="86"/>
      <c r="AI922" s="86"/>
      <c r="AJ922" s="86"/>
    </row>
    <row r="923" ht="10.5" customHeight="1">
      <c r="A923" s="86"/>
      <c r="B923" s="86"/>
      <c r="C923" s="86"/>
      <c r="D923" s="87"/>
      <c r="E923" s="87"/>
      <c r="F923" s="88"/>
      <c r="G923" s="88"/>
      <c r="H923" s="89"/>
      <c r="I923" s="90"/>
      <c r="J923" s="130"/>
      <c r="K923" s="121"/>
      <c r="L923" s="121"/>
      <c r="M923" s="90"/>
      <c r="N923" s="92"/>
      <c r="O923" s="92"/>
      <c r="P923" s="130"/>
      <c r="Q923" s="121"/>
      <c r="R923" s="121"/>
      <c r="S923" s="90"/>
      <c r="T923" s="92"/>
      <c r="U923" s="92"/>
      <c r="V923" s="123"/>
      <c r="W923" s="123"/>
      <c r="X923" s="96"/>
      <c r="Y923" s="97"/>
      <c r="Z923" s="86"/>
      <c r="AA923" s="34"/>
      <c r="AB923" s="86"/>
      <c r="AC923" s="138"/>
      <c r="AD923" s="90"/>
      <c r="AE923" s="86"/>
      <c r="AF923" s="86"/>
      <c r="AG923" s="98"/>
      <c r="AH923" s="86"/>
      <c r="AI923" s="86"/>
      <c r="AJ923" s="86"/>
    </row>
    <row r="924" ht="10.5" customHeight="1">
      <c r="A924" s="86"/>
      <c r="B924" s="86"/>
      <c r="C924" s="86"/>
      <c r="D924" s="87"/>
      <c r="E924" s="87"/>
      <c r="F924" s="88"/>
      <c r="G924" s="88"/>
      <c r="H924" s="89"/>
      <c r="I924" s="90"/>
      <c r="J924" s="130"/>
      <c r="K924" s="121"/>
      <c r="L924" s="121"/>
      <c r="M924" s="90"/>
      <c r="N924" s="92"/>
      <c r="O924" s="92"/>
      <c r="P924" s="130"/>
      <c r="Q924" s="121"/>
      <c r="R924" s="121"/>
      <c r="S924" s="90"/>
      <c r="T924" s="92"/>
      <c r="U924" s="92"/>
      <c r="V924" s="123"/>
      <c r="W924" s="123"/>
      <c r="X924" s="96"/>
      <c r="Y924" s="97"/>
      <c r="Z924" s="86"/>
      <c r="AA924" s="34"/>
      <c r="AB924" s="86"/>
      <c r="AC924" s="138"/>
      <c r="AD924" s="90"/>
      <c r="AE924" s="86"/>
      <c r="AF924" s="86"/>
      <c r="AG924" s="98"/>
      <c r="AH924" s="86"/>
      <c r="AI924" s="86"/>
      <c r="AJ924" s="86"/>
    </row>
    <row r="925" ht="10.5" customHeight="1">
      <c r="A925" s="86"/>
      <c r="B925" s="86"/>
      <c r="C925" s="86"/>
      <c r="D925" s="87"/>
      <c r="E925" s="87"/>
      <c r="F925" s="88"/>
      <c r="G925" s="88"/>
      <c r="H925" s="89"/>
      <c r="I925" s="90"/>
      <c r="J925" s="130"/>
      <c r="K925" s="121"/>
      <c r="L925" s="121"/>
      <c r="M925" s="90"/>
      <c r="N925" s="92"/>
      <c r="O925" s="92"/>
      <c r="P925" s="130"/>
      <c r="Q925" s="121"/>
      <c r="R925" s="121"/>
      <c r="S925" s="90"/>
      <c r="T925" s="92"/>
      <c r="U925" s="92"/>
      <c r="V925" s="123"/>
      <c r="W925" s="123"/>
      <c r="X925" s="96"/>
      <c r="Y925" s="97"/>
      <c r="Z925" s="86"/>
      <c r="AA925" s="34"/>
      <c r="AB925" s="86"/>
      <c r="AC925" s="138"/>
      <c r="AD925" s="90"/>
      <c r="AE925" s="86"/>
      <c r="AF925" s="86"/>
      <c r="AG925" s="98"/>
      <c r="AH925" s="86"/>
      <c r="AI925" s="86"/>
      <c r="AJ925" s="86"/>
    </row>
    <row r="926" ht="10.5" customHeight="1">
      <c r="A926" s="86"/>
      <c r="B926" s="86"/>
      <c r="C926" s="86"/>
      <c r="D926" s="87"/>
      <c r="E926" s="87"/>
      <c r="F926" s="88"/>
      <c r="G926" s="88"/>
      <c r="H926" s="89"/>
      <c r="I926" s="90"/>
      <c r="J926" s="130"/>
      <c r="K926" s="121"/>
      <c r="L926" s="121"/>
      <c r="M926" s="90"/>
      <c r="N926" s="92"/>
      <c r="O926" s="92"/>
      <c r="P926" s="130"/>
      <c r="Q926" s="121"/>
      <c r="R926" s="121"/>
      <c r="S926" s="90"/>
      <c r="T926" s="92"/>
      <c r="U926" s="92"/>
      <c r="V926" s="123"/>
      <c r="W926" s="123"/>
      <c r="X926" s="96"/>
      <c r="Y926" s="97"/>
      <c r="Z926" s="86"/>
      <c r="AA926" s="34"/>
      <c r="AB926" s="86"/>
      <c r="AC926" s="138"/>
      <c r="AD926" s="90"/>
      <c r="AE926" s="86"/>
      <c r="AF926" s="86"/>
      <c r="AG926" s="98"/>
      <c r="AH926" s="86"/>
      <c r="AI926" s="86"/>
      <c r="AJ926" s="86"/>
    </row>
    <row r="927" ht="10.5" customHeight="1">
      <c r="A927" s="86"/>
      <c r="B927" s="86"/>
      <c r="C927" s="86"/>
      <c r="D927" s="87"/>
      <c r="E927" s="87"/>
      <c r="F927" s="88"/>
      <c r="G927" s="88"/>
      <c r="H927" s="89"/>
      <c r="I927" s="90"/>
      <c r="J927" s="130"/>
      <c r="K927" s="121"/>
      <c r="L927" s="121"/>
      <c r="M927" s="90"/>
      <c r="N927" s="92"/>
      <c r="O927" s="92"/>
      <c r="P927" s="130"/>
      <c r="Q927" s="121"/>
      <c r="R927" s="121"/>
      <c r="S927" s="90"/>
      <c r="T927" s="92"/>
      <c r="U927" s="92"/>
      <c r="V927" s="123"/>
      <c r="W927" s="123"/>
      <c r="X927" s="96"/>
      <c r="Y927" s="97"/>
      <c r="Z927" s="86"/>
      <c r="AA927" s="34"/>
      <c r="AB927" s="86"/>
      <c r="AC927" s="138"/>
      <c r="AD927" s="90"/>
      <c r="AE927" s="86"/>
      <c r="AF927" s="86"/>
      <c r="AG927" s="98"/>
      <c r="AH927" s="86"/>
      <c r="AI927" s="86"/>
      <c r="AJ927" s="86"/>
    </row>
    <row r="928" ht="10.5" customHeight="1">
      <c r="A928" s="86"/>
      <c r="B928" s="86"/>
      <c r="C928" s="86"/>
      <c r="D928" s="87"/>
      <c r="E928" s="87"/>
      <c r="F928" s="88"/>
      <c r="G928" s="88"/>
      <c r="H928" s="89"/>
      <c r="I928" s="90"/>
      <c r="J928" s="130"/>
      <c r="K928" s="121"/>
      <c r="L928" s="121"/>
      <c r="M928" s="90"/>
      <c r="N928" s="92"/>
      <c r="O928" s="92"/>
      <c r="P928" s="130"/>
      <c r="Q928" s="121"/>
      <c r="R928" s="121"/>
      <c r="S928" s="90"/>
      <c r="T928" s="92"/>
      <c r="U928" s="92"/>
      <c r="V928" s="123"/>
      <c r="W928" s="123"/>
      <c r="X928" s="96"/>
      <c r="Y928" s="97"/>
      <c r="Z928" s="86"/>
      <c r="AA928" s="34"/>
      <c r="AB928" s="86"/>
      <c r="AC928" s="138"/>
      <c r="AD928" s="90"/>
      <c r="AE928" s="86"/>
      <c r="AF928" s="86"/>
      <c r="AG928" s="98"/>
      <c r="AH928" s="86"/>
      <c r="AI928" s="86"/>
      <c r="AJ928" s="86"/>
    </row>
    <row r="929" ht="10.5" customHeight="1">
      <c r="A929" s="86"/>
      <c r="B929" s="86"/>
      <c r="C929" s="86"/>
      <c r="D929" s="87"/>
      <c r="E929" s="87"/>
      <c r="F929" s="88"/>
      <c r="G929" s="88"/>
      <c r="H929" s="89"/>
      <c r="I929" s="90"/>
      <c r="J929" s="130"/>
      <c r="K929" s="121"/>
      <c r="L929" s="121"/>
      <c r="M929" s="90"/>
      <c r="N929" s="92"/>
      <c r="O929" s="92"/>
      <c r="P929" s="130"/>
      <c r="Q929" s="121"/>
      <c r="R929" s="121"/>
      <c r="S929" s="90"/>
      <c r="T929" s="92"/>
      <c r="U929" s="92"/>
      <c r="V929" s="123"/>
      <c r="W929" s="123"/>
      <c r="X929" s="96"/>
      <c r="Y929" s="97"/>
      <c r="Z929" s="86"/>
      <c r="AA929" s="34"/>
      <c r="AB929" s="86"/>
      <c r="AC929" s="138"/>
      <c r="AD929" s="90"/>
      <c r="AE929" s="86"/>
      <c r="AF929" s="86"/>
      <c r="AG929" s="98"/>
      <c r="AH929" s="86"/>
      <c r="AI929" s="86"/>
      <c r="AJ929" s="86"/>
    </row>
    <row r="930" ht="10.5" customHeight="1">
      <c r="A930" s="86"/>
      <c r="B930" s="86"/>
      <c r="C930" s="86"/>
      <c r="D930" s="87"/>
      <c r="E930" s="87"/>
      <c r="F930" s="88"/>
      <c r="G930" s="88"/>
      <c r="H930" s="89"/>
      <c r="I930" s="90"/>
      <c r="J930" s="130"/>
      <c r="K930" s="121"/>
      <c r="L930" s="121"/>
      <c r="M930" s="90"/>
      <c r="N930" s="92"/>
      <c r="O930" s="92"/>
      <c r="P930" s="130"/>
      <c r="Q930" s="121"/>
      <c r="R930" s="121"/>
      <c r="S930" s="90"/>
      <c r="T930" s="92"/>
      <c r="U930" s="92"/>
      <c r="V930" s="123"/>
      <c r="W930" s="123"/>
      <c r="X930" s="96"/>
      <c r="Y930" s="97"/>
      <c r="Z930" s="86"/>
      <c r="AA930" s="34"/>
      <c r="AB930" s="86"/>
      <c r="AC930" s="138"/>
      <c r="AD930" s="90"/>
      <c r="AE930" s="86"/>
      <c r="AF930" s="86"/>
      <c r="AG930" s="98"/>
      <c r="AH930" s="86"/>
      <c r="AI930" s="86"/>
      <c r="AJ930" s="86"/>
    </row>
    <row r="931" ht="10.5" customHeight="1">
      <c r="A931" s="86"/>
      <c r="B931" s="86"/>
      <c r="C931" s="86"/>
      <c r="D931" s="87"/>
      <c r="E931" s="87"/>
      <c r="F931" s="88"/>
      <c r="G931" s="88"/>
      <c r="H931" s="89"/>
      <c r="I931" s="90"/>
      <c r="J931" s="130"/>
      <c r="K931" s="121"/>
      <c r="L931" s="121"/>
      <c r="M931" s="90"/>
      <c r="N931" s="92"/>
      <c r="O931" s="92"/>
      <c r="P931" s="130"/>
      <c r="Q931" s="121"/>
      <c r="R931" s="121"/>
      <c r="S931" s="90"/>
      <c r="T931" s="92"/>
      <c r="U931" s="92"/>
      <c r="V931" s="123"/>
      <c r="W931" s="123"/>
      <c r="X931" s="96"/>
      <c r="Y931" s="97"/>
      <c r="Z931" s="86"/>
      <c r="AA931" s="34"/>
      <c r="AB931" s="86"/>
      <c r="AC931" s="138"/>
      <c r="AD931" s="90"/>
      <c r="AE931" s="86"/>
      <c r="AF931" s="86"/>
      <c r="AG931" s="98"/>
      <c r="AH931" s="86"/>
      <c r="AI931" s="86"/>
      <c r="AJ931" s="86"/>
    </row>
    <row r="932" ht="10.5" customHeight="1">
      <c r="A932" s="86"/>
      <c r="B932" s="86"/>
      <c r="C932" s="86"/>
      <c r="D932" s="87"/>
      <c r="E932" s="87"/>
      <c r="F932" s="88"/>
      <c r="G932" s="88"/>
      <c r="H932" s="89"/>
      <c r="I932" s="90"/>
      <c r="J932" s="130"/>
      <c r="K932" s="121"/>
      <c r="L932" s="121"/>
      <c r="M932" s="90"/>
      <c r="N932" s="92"/>
      <c r="O932" s="92"/>
      <c r="P932" s="130"/>
      <c r="Q932" s="121"/>
      <c r="R932" s="121"/>
      <c r="S932" s="90"/>
      <c r="T932" s="92"/>
      <c r="U932" s="92"/>
      <c r="V932" s="123"/>
      <c r="W932" s="123"/>
      <c r="X932" s="96"/>
      <c r="Y932" s="97"/>
      <c r="Z932" s="86"/>
      <c r="AA932" s="34"/>
      <c r="AB932" s="86"/>
      <c r="AC932" s="138"/>
      <c r="AD932" s="90"/>
      <c r="AE932" s="86"/>
      <c r="AF932" s="86"/>
      <c r="AG932" s="98"/>
      <c r="AH932" s="86"/>
      <c r="AI932" s="86"/>
      <c r="AJ932" s="86"/>
    </row>
    <row r="933" ht="10.5" customHeight="1">
      <c r="A933" s="86"/>
      <c r="B933" s="86"/>
      <c r="C933" s="86"/>
      <c r="D933" s="87"/>
      <c r="E933" s="87"/>
      <c r="F933" s="88"/>
      <c r="G933" s="88"/>
      <c r="H933" s="89"/>
      <c r="I933" s="90"/>
      <c r="J933" s="130"/>
      <c r="K933" s="121"/>
      <c r="L933" s="121"/>
      <c r="M933" s="90"/>
      <c r="N933" s="92"/>
      <c r="O933" s="92"/>
      <c r="P933" s="130"/>
      <c r="Q933" s="121"/>
      <c r="R933" s="121"/>
      <c r="S933" s="90"/>
      <c r="T933" s="92"/>
      <c r="U933" s="92"/>
      <c r="V933" s="123"/>
      <c r="W933" s="123"/>
      <c r="X933" s="96"/>
      <c r="Y933" s="97"/>
      <c r="Z933" s="86"/>
      <c r="AA933" s="34"/>
      <c r="AB933" s="86"/>
      <c r="AC933" s="138"/>
      <c r="AD933" s="90"/>
      <c r="AE933" s="86"/>
      <c r="AF933" s="86"/>
      <c r="AG933" s="98"/>
      <c r="AH933" s="86"/>
      <c r="AI933" s="86"/>
      <c r="AJ933" s="86"/>
    </row>
    <row r="934" ht="10.5" customHeight="1">
      <c r="A934" s="86"/>
      <c r="B934" s="86"/>
      <c r="C934" s="86"/>
      <c r="D934" s="87"/>
      <c r="E934" s="87"/>
      <c r="F934" s="88"/>
      <c r="G934" s="88"/>
      <c r="H934" s="89"/>
      <c r="I934" s="90"/>
      <c r="J934" s="130"/>
      <c r="K934" s="121"/>
      <c r="L934" s="121"/>
      <c r="M934" s="90"/>
      <c r="N934" s="92"/>
      <c r="O934" s="92"/>
      <c r="P934" s="130"/>
      <c r="Q934" s="121"/>
      <c r="R934" s="121"/>
      <c r="S934" s="90"/>
      <c r="T934" s="92"/>
      <c r="U934" s="92"/>
      <c r="V934" s="123"/>
      <c r="W934" s="123"/>
      <c r="X934" s="96"/>
      <c r="Y934" s="97"/>
      <c r="Z934" s="86"/>
      <c r="AA934" s="34"/>
      <c r="AB934" s="86"/>
      <c r="AC934" s="138"/>
      <c r="AD934" s="90"/>
      <c r="AE934" s="86"/>
      <c r="AF934" s="86"/>
      <c r="AG934" s="98"/>
      <c r="AH934" s="86"/>
      <c r="AI934" s="86"/>
      <c r="AJ934" s="86"/>
    </row>
    <row r="935" ht="10.5" customHeight="1">
      <c r="A935" s="86"/>
      <c r="B935" s="86"/>
      <c r="C935" s="86"/>
      <c r="D935" s="87"/>
      <c r="E935" s="87"/>
      <c r="F935" s="88"/>
      <c r="G935" s="88"/>
      <c r="H935" s="89"/>
      <c r="I935" s="90"/>
      <c r="J935" s="130"/>
      <c r="K935" s="121"/>
      <c r="L935" s="121"/>
      <c r="M935" s="90"/>
      <c r="N935" s="92"/>
      <c r="O935" s="92"/>
      <c r="P935" s="130"/>
      <c r="Q935" s="121"/>
      <c r="R935" s="121"/>
      <c r="S935" s="90"/>
      <c r="T935" s="92"/>
      <c r="U935" s="92"/>
      <c r="V935" s="123"/>
      <c r="W935" s="123"/>
      <c r="X935" s="96"/>
      <c r="Y935" s="97"/>
      <c r="Z935" s="86"/>
      <c r="AA935" s="34"/>
      <c r="AB935" s="86"/>
      <c r="AC935" s="138"/>
      <c r="AD935" s="90"/>
      <c r="AE935" s="86"/>
      <c r="AF935" s="86"/>
      <c r="AG935" s="98"/>
      <c r="AH935" s="86"/>
      <c r="AI935" s="86"/>
      <c r="AJ935" s="86"/>
    </row>
    <row r="936" ht="10.5" customHeight="1">
      <c r="A936" s="86"/>
      <c r="B936" s="86"/>
      <c r="C936" s="86"/>
      <c r="D936" s="87"/>
      <c r="E936" s="87"/>
      <c r="F936" s="88"/>
      <c r="G936" s="88"/>
      <c r="H936" s="89"/>
      <c r="I936" s="90"/>
      <c r="J936" s="130"/>
      <c r="K936" s="121"/>
      <c r="L936" s="121"/>
      <c r="M936" s="90"/>
      <c r="N936" s="92"/>
      <c r="O936" s="92"/>
      <c r="P936" s="130"/>
      <c r="Q936" s="121"/>
      <c r="R936" s="121"/>
      <c r="S936" s="90"/>
      <c r="T936" s="92"/>
      <c r="U936" s="92"/>
      <c r="V936" s="123"/>
      <c r="W936" s="123"/>
      <c r="X936" s="96"/>
      <c r="Y936" s="97"/>
      <c r="Z936" s="86"/>
      <c r="AA936" s="34"/>
      <c r="AB936" s="86"/>
      <c r="AC936" s="138"/>
      <c r="AD936" s="90"/>
      <c r="AE936" s="86"/>
      <c r="AF936" s="86"/>
      <c r="AG936" s="98"/>
      <c r="AH936" s="86"/>
      <c r="AI936" s="86"/>
      <c r="AJ936" s="86"/>
    </row>
    <row r="937" ht="10.5" customHeight="1">
      <c r="A937" s="86"/>
      <c r="B937" s="86"/>
      <c r="C937" s="86"/>
      <c r="D937" s="87"/>
      <c r="E937" s="87"/>
      <c r="F937" s="88"/>
      <c r="G937" s="88"/>
      <c r="H937" s="89"/>
      <c r="I937" s="90"/>
      <c r="J937" s="130"/>
      <c r="K937" s="121"/>
      <c r="L937" s="121"/>
      <c r="M937" s="90"/>
      <c r="N937" s="92"/>
      <c r="O937" s="92"/>
      <c r="P937" s="130"/>
      <c r="Q937" s="121"/>
      <c r="R937" s="121"/>
      <c r="S937" s="90"/>
      <c r="T937" s="92"/>
      <c r="U937" s="92"/>
      <c r="V937" s="123"/>
      <c r="W937" s="123"/>
      <c r="X937" s="96"/>
      <c r="Y937" s="97"/>
      <c r="Z937" s="86"/>
      <c r="AA937" s="34"/>
      <c r="AB937" s="86"/>
      <c r="AC937" s="138"/>
      <c r="AD937" s="90"/>
      <c r="AE937" s="86"/>
      <c r="AF937" s="86"/>
      <c r="AG937" s="98"/>
      <c r="AH937" s="86"/>
      <c r="AI937" s="86"/>
      <c r="AJ937" s="86"/>
    </row>
    <row r="938" ht="10.5" customHeight="1">
      <c r="A938" s="86"/>
      <c r="B938" s="86"/>
      <c r="C938" s="86"/>
      <c r="D938" s="87"/>
      <c r="E938" s="87"/>
      <c r="F938" s="88"/>
      <c r="G938" s="88"/>
      <c r="H938" s="89"/>
      <c r="I938" s="90"/>
      <c r="J938" s="130"/>
      <c r="K938" s="121"/>
      <c r="L938" s="121"/>
      <c r="M938" s="90"/>
      <c r="N938" s="92"/>
      <c r="O938" s="92"/>
      <c r="P938" s="130"/>
      <c r="Q938" s="121"/>
      <c r="R938" s="121"/>
      <c r="S938" s="90"/>
      <c r="T938" s="92"/>
      <c r="U938" s="92"/>
      <c r="V938" s="123"/>
      <c r="W938" s="123"/>
      <c r="X938" s="96"/>
      <c r="Y938" s="97"/>
      <c r="Z938" s="86"/>
      <c r="AA938" s="34"/>
      <c r="AB938" s="86"/>
      <c r="AC938" s="138"/>
      <c r="AD938" s="90"/>
      <c r="AE938" s="86"/>
      <c r="AF938" s="86"/>
      <c r="AG938" s="98"/>
      <c r="AH938" s="86"/>
      <c r="AI938" s="86"/>
      <c r="AJ938" s="86"/>
    </row>
    <row r="939" ht="10.5" customHeight="1">
      <c r="A939" s="86"/>
      <c r="B939" s="86"/>
      <c r="C939" s="86"/>
      <c r="D939" s="87"/>
      <c r="E939" s="87"/>
      <c r="F939" s="88"/>
      <c r="G939" s="88"/>
      <c r="H939" s="89"/>
      <c r="I939" s="90"/>
      <c r="J939" s="130"/>
      <c r="K939" s="121"/>
      <c r="L939" s="121"/>
      <c r="M939" s="90"/>
      <c r="N939" s="92"/>
      <c r="O939" s="92"/>
      <c r="P939" s="130"/>
      <c r="Q939" s="121"/>
      <c r="R939" s="121"/>
      <c r="S939" s="90"/>
      <c r="T939" s="92"/>
      <c r="U939" s="92"/>
      <c r="V939" s="123"/>
      <c r="W939" s="123"/>
      <c r="X939" s="96"/>
      <c r="Y939" s="97"/>
      <c r="Z939" s="86"/>
      <c r="AA939" s="34"/>
      <c r="AB939" s="86"/>
      <c r="AC939" s="138"/>
      <c r="AD939" s="90"/>
      <c r="AE939" s="86"/>
      <c r="AF939" s="86"/>
      <c r="AG939" s="98"/>
      <c r="AH939" s="86"/>
      <c r="AI939" s="86"/>
      <c r="AJ939" s="86"/>
    </row>
    <row r="940" ht="10.5" customHeight="1">
      <c r="A940" s="86"/>
      <c r="B940" s="86"/>
      <c r="C940" s="86"/>
      <c r="D940" s="87"/>
      <c r="E940" s="87"/>
      <c r="F940" s="88"/>
      <c r="G940" s="88"/>
      <c r="H940" s="89"/>
      <c r="I940" s="90"/>
      <c r="J940" s="130"/>
      <c r="K940" s="121"/>
      <c r="L940" s="121"/>
      <c r="M940" s="90"/>
      <c r="N940" s="92"/>
      <c r="O940" s="92"/>
      <c r="P940" s="130"/>
      <c r="Q940" s="121"/>
      <c r="R940" s="121"/>
      <c r="S940" s="90"/>
      <c r="T940" s="92"/>
      <c r="U940" s="92"/>
      <c r="V940" s="123"/>
      <c r="W940" s="123"/>
      <c r="X940" s="96"/>
      <c r="Y940" s="97"/>
      <c r="Z940" s="86"/>
      <c r="AA940" s="34"/>
      <c r="AB940" s="86"/>
      <c r="AC940" s="138"/>
      <c r="AD940" s="90"/>
      <c r="AE940" s="86"/>
      <c r="AF940" s="86"/>
      <c r="AG940" s="98"/>
      <c r="AH940" s="86"/>
      <c r="AI940" s="86"/>
      <c r="AJ940" s="86"/>
    </row>
    <row r="941" ht="10.5" customHeight="1">
      <c r="A941" s="86"/>
      <c r="B941" s="86"/>
      <c r="C941" s="86"/>
      <c r="D941" s="87"/>
      <c r="E941" s="87"/>
      <c r="F941" s="88"/>
      <c r="G941" s="88"/>
      <c r="H941" s="89"/>
      <c r="I941" s="90"/>
      <c r="J941" s="130"/>
      <c r="K941" s="121"/>
      <c r="L941" s="121"/>
      <c r="M941" s="90"/>
      <c r="N941" s="92"/>
      <c r="O941" s="92"/>
      <c r="P941" s="130"/>
      <c r="Q941" s="121"/>
      <c r="R941" s="121"/>
      <c r="S941" s="90"/>
      <c r="T941" s="92"/>
      <c r="U941" s="92"/>
      <c r="V941" s="123"/>
      <c r="W941" s="123"/>
      <c r="X941" s="96"/>
      <c r="Y941" s="97"/>
      <c r="Z941" s="86"/>
      <c r="AA941" s="34"/>
      <c r="AB941" s="86"/>
      <c r="AC941" s="138"/>
      <c r="AD941" s="90"/>
      <c r="AE941" s="86"/>
      <c r="AF941" s="86"/>
      <c r="AG941" s="98"/>
      <c r="AH941" s="86"/>
      <c r="AI941" s="86"/>
      <c r="AJ941" s="86"/>
    </row>
    <row r="942" ht="10.5" customHeight="1">
      <c r="A942" s="86"/>
      <c r="B942" s="86"/>
      <c r="C942" s="86"/>
      <c r="D942" s="87"/>
      <c r="E942" s="87"/>
      <c r="F942" s="88"/>
      <c r="G942" s="88"/>
      <c r="H942" s="89"/>
      <c r="I942" s="90"/>
      <c r="J942" s="130"/>
      <c r="K942" s="121"/>
      <c r="L942" s="121"/>
      <c r="M942" s="90"/>
      <c r="N942" s="92"/>
      <c r="O942" s="92"/>
      <c r="P942" s="130"/>
      <c r="Q942" s="121"/>
      <c r="R942" s="121"/>
      <c r="S942" s="90"/>
      <c r="T942" s="92"/>
      <c r="U942" s="92"/>
      <c r="V942" s="123"/>
      <c r="W942" s="123"/>
      <c r="X942" s="96"/>
      <c r="Y942" s="97"/>
      <c r="Z942" s="86"/>
      <c r="AA942" s="34"/>
      <c r="AB942" s="86"/>
      <c r="AC942" s="138"/>
      <c r="AD942" s="90"/>
      <c r="AE942" s="86"/>
      <c r="AF942" s="86"/>
      <c r="AG942" s="98"/>
      <c r="AH942" s="86"/>
      <c r="AI942" s="86"/>
      <c r="AJ942" s="86"/>
    </row>
    <row r="943" ht="10.5" customHeight="1">
      <c r="A943" s="86"/>
      <c r="B943" s="86"/>
      <c r="C943" s="86"/>
      <c r="D943" s="87"/>
      <c r="E943" s="87"/>
      <c r="F943" s="88"/>
      <c r="G943" s="88"/>
      <c r="H943" s="89"/>
      <c r="I943" s="90"/>
      <c r="J943" s="130"/>
      <c r="K943" s="121"/>
      <c r="L943" s="121"/>
      <c r="M943" s="90"/>
      <c r="N943" s="92"/>
      <c r="O943" s="92"/>
      <c r="P943" s="130"/>
      <c r="Q943" s="121"/>
      <c r="R943" s="121"/>
      <c r="S943" s="90"/>
      <c r="T943" s="92"/>
      <c r="U943" s="92"/>
      <c r="V943" s="123"/>
      <c r="W943" s="123"/>
      <c r="X943" s="96"/>
      <c r="Y943" s="97"/>
      <c r="Z943" s="86"/>
      <c r="AA943" s="34"/>
      <c r="AB943" s="86"/>
      <c r="AC943" s="138"/>
      <c r="AD943" s="90"/>
      <c r="AE943" s="86"/>
      <c r="AF943" s="86"/>
      <c r="AG943" s="98"/>
      <c r="AH943" s="86"/>
      <c r="AI943" s="86"/>
      <c r="AJ943" s="86"/>
    </row>
    <row r="944" ht="10.5" customHeight="1">
      <c r="A944" s="86"/>
      <c r="B944" s="86"/>
      <c r="C944" s="86"/>
      <c r="D944" s="87"/>
      <c r="E944" s="87"/>
      <c r="F944" s="88"/>
      <c r="G944" s="88"/>
      <c r="H944" s="89"/>
      <c r="I944" s="90"/>
      <c r="J944" s="130"/>
      <c r="K944" s="121"/>
      <c r="L944" s="121"/>
      <c r="M944" s="90"/>
      <c r="N944" s="92"/>
      <c r="O944" s="92"/>
      <c r="P944" s="130"/>
      <c r="Q944" s="121"/>
      <c r="R944" s="121"/>
      <c r="S944" s="90"/>
      <c r="T944" s="92"/>
      <c r="U944" s="92"/>
      <c r="V944" s="123"/>
      <c r="W944" s="123"/>
      <c r="X944" s="96"/>
      <c r="Y944" s="97"/>
      <c r="Z944" s="86"/>
      <c r="AA944" s="34"/>
      <c r="AB944" s="86"/>
      <c r="AC944" s="138"/>
      <c r="AD944" s="90"/>
      <c r="AE944" s="86"/>
      <c r="AF944" s="86"/>
      <c r="AG944" s="98"/>
      <c r="AH944" s="86"/>
      <c r="AI944" s="86"/>
      <c r="AJ944" s="86"/>
    </row>
    <row r="945" ht="10.5" customHeight="1">
      <c r="A945" s="86"/>
      <c r="B945" s="86"/>
      <c r="C945" s="86"/>
      <c r="D945" s="87"/>
      <c r="E945" s="87"/>
      <c r="F945" s="88"/>
      <c r="G945" s="88"/>
      <c r="H945" s="89"/>
      <c r="I945" s="90"/>
      <c r="J945" s="130"/>
      <c r="K945" s="121"/>
      <c r="L945" s="121"/>
      <c r="M945" s="90"/>
      <c r="N945" s="92"/>
      <c r="O945" s="92"/>
      <c r="P945" s="130"/>
      <c r="Q945" s="121"/>
      <c r="R945" s="121"/>
      <c r="S945" s="90"/>
      <c r="T945" s="92"/>
      <c r="U945" s="92"/>
      <c r="V945" s="123"/>
      <c r="W945" s="123"/>
      <c r="X945" s="96"/>
      <c r="Y945" s="97"/>
      <c r="Z945" s="86"/>
      <c r="AA945" s="34"/>
      <c r="AB945" s="86"/>
      <c r="AC945" s="138"/>
      <c r="AD945" s="90"/>
      <c r="AE945" s="86"/>
      <c r="AF945" s="86"/>
      <c r="AG945" s="98"/>
      <c r="AH945" s="86"/>
      <c r="AI945" s="86"/>
      <c r="AJ945" s="86"/>
    </row>
    <row r="946" ht="10.5" customHeight="1">
      <c r="A946" s="86"/>
      <c r="B946" s="86"/>
      <c r="C946" s="86"/>
      <c r="D946" s="87"/>
      <c r="E946" s="87"/>
      <c r="F946" s="88"/>
      <c r="G946" s="88"/>
      <c r="H946" s="89"/>
      <c r="I946" s="90"/>
      <c r="J946" s="130"/>
      <c r="K946" s="121"/>
      <c r="L946" s="121"/>
      <c r="M946" s="90"/>
      <c r="N946" s="92"/>
      <c r="O946" s="92"/>
      <c r="P946" s="130"/>
      <c r="Q946" s="121"/>
      <c r="R946" s="121"/>
      <c r="S946" s="90"/>
      <c r="T946" s="92"/>
      <c r="U946" s="92"/>
      <c r="V946" s="123"/>
      <c r="W946" s="123"/>
      <c r="X946" s="96"/>
      <c r="Y946" s="97"/>
      <c r="Z946" s="86"/>
      <c r="AA946" s="34"/>
      <c r="AB946" s="86"/>
      <c r="AC946" s="138"/>
      <c r="AD946" s="90"/>
      <c r="AE946" s="86"/>
      <c r="AF946" s="86"/>
      <c r="AG946" s="98"/>
      <c r="AH946" s="86"/>
      <c r="AI946" s="86"/>
      <c r="AJ946" s="86"/>
    </row>
    <row r="947" ht="10.5" customHeight="1">
      <c r="A947" s="86"/>
      <c r="B947" s="86"/>
      <c r="C947" s="86"/>
      <c r="D947" s="87"/>
      <c r="E947" s="87"/>
      <c r="F947" s="88"/>
      <c r="G947" s="88"/>
      <c r="H947" s="89"/>
      <c r="I947" s="90"/>
      <c r="J947" s="130"/>
      <c r="K947" s="121"/>
      <c r="L947" s="121"/>
      <c r="M947" s="90"/>
      <c r="N947" s="92"/>
      <c r="O947" s="92"/>
      <c r="P947" s="130"/>
      <c r="Q947" s="121"/>
      <c r="R947" s="121"/>
      <c r="S947" s="90"/>
      <c r="T947" s="92"/>
      <c r="U947" s="92"/>
      <c r="V947" s="123"/>
      <c r="W947" s="123"/>
      <c r="X947" s="96"/>
      <c r="Y947" s="97"/>
      <c r="Z947" s="86"/>
      <c r="AA947" s="34"/>
      <c r="AB947" s="86"/>
      <c r="AC947" s="138"/>
      <c r="AD947" s="90"/>
      <c r="AE947" s="86"/>
      <c r="AF947" s="86"/>
      <c r="AG947" s="98"/>
      <c r="AH947" s="86"/>
      <c r="AI947" s="86"/>
      <c r="AJ947" s="86"/>
    </row>
    <row r="948" ht="10.5" customHeight="1">
      <c r="A948" s="86"/>
      <c r="B948" s="86"/>
      <c r="C948" s="86"/>
      <c r="D948" s="87"/>
      <c r="E948" s="87"/>
      <c r="F948" s="88"/>
      <c r="G948" s="88"/>
      <c r="H948" s="89"/>
      <c r="I948" s="90"/>
      <c r="J948" s="130"/>
      <c r="K948" s="121"/>
      <c r="L948" s="121"/>
      <c r="M948" s="90"/>
      <c r="N948" s="92"/>
      <c r="O948" s="92"/>
      <c r="P948" s="130"/>
      <c r="Q948" s="121"/>
      <c r="R948" s="121"/>
      <c r="S948" s="90"/>
      <c r="T948" s="92"/>
      <c r="U948" s="92"/>
      <c r="V948" s="123"/>
      <c r="W948" s="123"/>
      <c r="X948" s="96"/>
      <c r="Y948" s="97"/>
      <c r="Z948" s="86"/>
      <c r="AA948" s="34"/>
      <c r="AB948" s="86"/>
      <c r="AC948" s="138"/>
      <c r="AD948" s="90"/>
      <c r="AE948" s="86"/>
      <c r="AF948" s="86"/>
      <c r="AG948" s="98"/>
      <c r="AH948" s="86"/>
      <c r="AI948" s="86"/>
      <c r="AJ948" s="86"/>
    </row>
    <row r="949" ht="10.5" customHeight="1">
      <c r="A949" s="86"/>
      <c r="B949" s="86"/>
      <c r="C949" s="86"/>
      <c r="D949" s="87"/>
      <c r="E949" s="87"/>
      <c r="F949" s="88"/>
      <c r="G949" s="88"/>
      <c r="H949" s="89"/>
      <c r="I949" s="90"/>
      <c r="J949" s="130"/>
      <c r="K949" s="121"/>
      <c r="L949" s="121"/>
      <c r="M949" s="90"/>
      <c r="N949" s="92"/>
      <c r="O949" s="92"/>
      <c r="P949" s="130"/>
      <c r="Q949" s="121"/>
      <c r="R949" s="121"/>
      <c r="S949" s="90"/>
      <c r="T949" s="92"/>
      <c r="U949" s="92"/>
      <c r="V949" s="123"/>
      <c r="W949" s="123"/>
      <c r="X949" s="96"/>
      <c r="Y949" s="97"/>
      <c r="Z949" s="86"/>
      <c r="AA949" s="34"/>
      <c r="AB949" s="86"/>
      <c r="AC949" s="138"/>
      <c r="AD949" s="90"/>
      <c r="AE949" s="86"/>
      <c r="AF949" s="86"/>
      <c r="AG949" s="98"/>
      <c r="AH949" s="86"/>
      <c r="AI949" s="86"/>
      <c r="AJ949" s="86"/>
    </row>
    <row r="950" ht="10.5" customHeight="1">
      <c r="A950" s="86"/>
      <c r="B950" s="86"/>
      <c r="C950" s="86"/>
      <c r="D950" s="87"/>
      <c r="E950" s="87"/>
      <c r="F950" s="88"/>
      <c r="G950" s="88"/>
      <c r="H950" s="89"/>
      <c r="I950" s="90"/>
      <c r="J950" s="130"/>
      <c r="K950" s="121"/>
      <c r="L950" s="121"/>
      <c r="M950" s="90"/>
      <c r="N950" s="92"/>
      <c r="O950" s="92"/>
      <c r="P950" s="130"/>
      <c r="Q950" s="121"/>
      <c r="R950" s="121"/>
      <c r="S950" s="90"/>
      <c r="T950" s="92"/>
      <c r="U950" s="92"/>
      <c r="V950" s="123"/>
      <c r="W950" s="123"/>
      <c r="X950" s="96"/>
      <c r="Y950" s="97"/>
      <c r="Z950" s="86"/>
      <c r="AA950" s="34"/>
      <c r="AB950" s="86"/>
      <c r="AC950" s="138"/>
      <c r="AD950" s="90"/>
      <c r="AE950" s="86"/>
      <c r="AF950" s="86"/>
      <c r="AG950" s="98"/>
      <c r="AH950" s="86"/>
      <c r="AI950" s="86"/>
      <c r="AJ950" s="86"/>
    </row>
    <row r="951" ht="10.5" customHeight="1">
      <c r="A951" s="86"/>
      <c r="B951" s="86"/>
      <c r="C951" s="86"/>
      <c r="D951" s="87"/>
      <c r="E951" s="87"/>
      <c r="F951" s="88"/>
      <c r="G951" s="88"/>
      <c r="H951" s="89"/>
      <c r="I951" s="90"/>
      <c r="J951" s="130"/>
      <c r="K951" s="121"/>
      <c r="L951" s="121"/>
      <c r="M951" s="90"/>
      <c r="N951" s="92"/>
      <c r="O951" s="92"/>
      <c r="P951" s="130"/>
      <c r="Q951" s="121"/>
      <c r="R951" s="121"/>
      <c r="S951" s="90"/>
      <c r="T951" s="92"/>
      <c r="U951" s="92"/>
      <c r="V951" s="123"/>
      <c r="W951" s="123"/>
      <c r="X951" s="96"/>
      <c r="Y951" s="97"/>
      <c r="Z951" s="86"/>
      <c r="AA951" s="34"/>
      <c r="AB951" s="86"/>
      <c r="AC951" s="138"/>
      <c r="AD951" s="90"/>
      <c r="AE951" s="86"/>
      <c r="AF951" s="86"/>
      <c r="AG951" s="98"/>
      <c r="AH951" s="86"/>
      <c r="AI951" s="86"/>
      <c r="AJ951" s="86"/>
    </row>
    <row r="952" ht="10.5" customHeight="1">
      <c r="A952" s="86"/>
      <c r="B952" s="86"/>
      <c r="C952" s="86"/>
      <c r="D952" s="87"/>
      <c r="E952" s="87"/>
      <c r="F952" s="88"/>
      <c r="G952" s="88"/>
      <c r="H952" s="89"/>
      <c r="I952" s="90"/>
      <c r="J952" s="130"/>
      <c r="K952" s="121"/>
      <c r="L952" s="121"/>
      <c r="M952" s="90"/>
      <c r="N952" s="92"/>
      <c r="O952" s="92"/>
      <c r="P952" s="130"/>
      <c r="Q952" s="121"/>
      <c r="R952" s="121"/>
      <c r="S952" s="90"/>
      <c r="T952" s="92"/>
      <c r="U952" s="92"/>
      <c r="V952" s="123"/>
      <c r="W952" s="123"/>
      <c r="X952" s="96"/>
      <c r="Y952" s="97"/>
      <c r="Z952" s="86"/>
      <c r="AA952" s="34"/>
      <c r="AB952" s="86"/>
      <c r="AC952" s="138"/>
      <c r="AD952" s="90"/>
      <c r="AE952" s="86"/>
      <c r="AF952" s="86"/>
      <c r="AG952" s="98"/>
      <c r="AH952" s="86"/>
      <c r="AI952" s="86"/>
      <c r="AJ952" s="86"/>
    </row>
    <row r="953" ht="10.5" customHeight="1">
      <c r="A953" s="86"/>
      <c r="B953" s="86"/>
      <c r="C953" s="86"/>
      <c r="D953" s="87"/>
      <c r="E953" s="87"/>
      <c r="F953" s="88"/>
      <c r="G953" s="88"/>
      <c r="H953" s="89"/>
      <c r="I953" s="90"/>
      <c r="J953" s="130"/>
      <c r="K953" s="121"/>
      <c r="L953" s="121"/>
      <c r="M953" s="90"/>
      <c r="N953" s="92"/>
      <c r="O953" s="92"/>
      <c r="P953" s="130"/>
      <c r="Q953" s="121"/>
      <c r="R953" s="121"/>
      <c r="S953" s="90"/>
      <c r="T953" s="92"/>
      <c r="U953" s="92"/>
      <c r="V953" s="123"/>
      <c r="W953" s="123"/>
      <c r="X953" s="96"/>
      <c r="Y953" s="97"/>
      <c r="Z953" s="86"/>
      <c r="AA953" s="34"/>
      <c r="AB953" s="86"/>
      <c r="AC953" s="138"/>
      <c r="AD953" s="90"/>
      <c r="AE953" s="86"/>
      <c r="AF953" s="86"/>
      <c r="AG953" s="98"/>
      <c r="AH953" s="86"/>
      <c r="AI953" s="86"/>
      <c r="AJ953" s="86"/>
    </row>
    <row r="954" ht="10.5" customHeight="1">
      <c r="A954" s="86"/>
      <c r="B954" s="86"/>
      <c r="C954" s="86"/>
      <c r="D954" s="87"/>
      <c r="E954" s="87"/>
      <c r="F954" s="88"/>
      <c r="G954" s="88"/>
      <c r="H954" s="89"/>
      <c r="I954" s="90"/>
      <c r="J954" s="130"/>
      <c r="K954" s="121"/>
      <c r="L954" s="121"/>
      <c r="M954" s="90"/>
      <c r="N954" s="92"/>
      <c r="O954" s="92"/>
      <c r="P954" s="130"/>
      <c r="Q954" s="121"/>
      <c r="R954" s="121"/>
      <c r="S954" s="90"/>
      <c r="T954" s="92"/>
      <c r="U954" s="92"/>
      <c r="V954" s="123"/>
      <c r="W954" s="123"/>
      <c r="X954" s="96"/>
      <c r="Y954" s="97"/>
      <c r="Z954" s="86"/>
      <c r="AA954" s="34"/>
      <c r="AB954" s="86"/>
      <c r="AC954" s="138"/>
      <c r="AD954" s="90"/>
      <c r="AE954" s="86"/>
      <c r="AF954" s="86"/>
      <c r="AG954" s="98"/>
      <c r="AH954" s="86"/>
      <c r="AI954" s="86"/>
      <c r="AJ954" s="86"/>
    </row>
    <row r="955" ht="10.5" customHeight="1">
      <c r="A955" s="86"/>
      <c r="B955" s="86"/>
      <c r="C955" s="86"/>
      <c r="D955" s="87"/>
      <c r="E955" s="87"/>
      <c r="F955" s="88"/>
      <c r="G955" s="88"/>
      <c r="H955" s="89"/>
      <c r="I955" s="90"/>
      <c r="J955" s="130"/>
      <c r="K955" s="121"/>
      <c r="L955" s="121"/>
      <c r="M955" s="90"/>
      <c r="N955" s="92"/>
      <c r="O955" s="92"/>
      <c r="P955" s="130"/>
      <c r="Q955" s="121"/>
      <c r="R955" s="121"/>
      <c r="S955" s="90"/>
      <c r="T955" s="92"/>
      <c r="U955" s="92"/>
      <c r="V955" s="123"/>
      <c r="W955" s="123"/>
      <c r="X955" s="96"/>
      <c r="Y955" s="97"/>
      <c r="Z955" s="86"/>
      <c r="AA955" s="34"/>
      <c r="AB955" s="86"/>
      <c r="AC955" s="138"/>
      <c r="AD955" s="90"/>
      <c r="AE955" s="86"/>
      <c r="AF955" s="86"/>
      <c r="AG955" s="98"/>
      <c r="AH955" s="86"/>
      <c r="AI955" s="86"/>
      <c r="AJ955" s="86"/>
    </row>
    <row r="956" ht="10.5" customHeight="1">
      <c r="A956" s="86"/>
      <c r="B956" s="86"/>
      <c r="C956" s="86"/>
      <c r="D956" s="87"/>
      <c r="E956" s="87"/>
      <c r="F956" s="88"/>
      <c r="G956" s="88"/>
      <c r="H956" s="89"/>
      <c r="I956" s="90"/>
      <c r="J956" s="130"/>
      <c r="K956" s="121"/>
      <c r="L956" s="121"/>
      <c r="M956" s="90"/>
      <c r="N956" s="92"/>
      <c r="O956" s="92"/>
      <c r="P956" s="130"/>
      <c r="Q956" s="121"/>
      <c r="R956" s="121"/>
      <c r="S956" s="90"/>
      <c r="T956" s="92"/>
      <c r="U956" s="92"/>
      <c r="V956" s="123"/>
      <c r="W956" s="123"/>
      <c r="X956" s="96"/>
      <c r="Y956" s="97"/>
      <c r="Z956" s="86"/>
      <c r="AA956" s="34"/>
      <c r="AB956" s="86"/>
      <c r="AC956" s="138"/>
      <c r="AD956" s="90"/>
      <c r="AE956" s="86"/>
      <c r="AF956" s="86"/>
      <c r="AG956" s="98"/>
      <c r="AH956" s="86"/>
      <c r="AI956" s="86"/>
      <c r="AJ956" s="86"/>
    </row>
    <row r="957" ht="10.5" customHeight="1">
      <c r="A957" s="86"/>
      <c r="B957" s="86"/>
      <c r="C957" s="86"/>
      <c r="D957" s="87"/>
      <c r="E957" s="87"/>
      <c r="F957" s="88"/>
      <c r="G957" s="88"/>
      <c r="H957" s="89"/>
      <c r="I957" s="90"/>
      <c r="J957" s="130"/>
      <c r="K957" s="121"/>
      <c r="L957" s="121"/>
      <c r="M957" s="90"/>
      <c r="N957" s="92"/>
      <c r="O957" s="92"/>
      <c r="P957" s="130"/>
      <c r="Q957" s="121"/>
      <c r="R957" s="121"/>
      <c r="S957" s="90"/>
      <c r="T957" s="92"/>
      <c r="U957" s="92"/>
      <c r="V957" s="123"/>
      <c r="W957" s="123"/>
      <c r="X957" s="96"/>
      <c r="Y957" s="97"/>
      <c r="Z957" s="86"/>
      <c r="AA957" s="34"/>
      <c r="AB957" s="86"/>
      <c r="AC957" s="138"/>
      <c r="AD957" s="90"/>
      <c r="AE957" s="86"/>
      <c r="AF957" s="86"/>
      <c r="AG957" s="98"/>
      <c r="AH957" s="86"/>
      <c r="AI957" s="86"/>
      <c r="AJ957" s="86"/>
    </row>
    <row r="958" ht="10.5" customHeight="1">
      <c r="A958" s="86"/>
      <c r="B958" s="86"/>
      <c r="C958" s="86"/>
      <c r="D958" s="87"/>
      <c r="E958" s="87"/>
      <c r="F958" s="88"/>
      <c r="G958" s="88"/>
      <c r="H958" s="89"/>
      <c r="I958" s="90"/>
      <c r="J958" s="130"/>
      <c r="K958" s="121"/>
      <c r="L958" s="121"/>
      <c r="M958" s="90"/>
      <c r="N958" s="92"/>
      <c r="O958" s="92"/>
      <c r="P958" s="130"/>
      <c r="Q958" s="121"/>
      <c r="R958" s="121"/>
      <c r="S958" s="90"/>
      <c r="T958" s="92"/>
      <c r="U958" s="92"/>
      <c r="V958" s="123"/>
      <c r="W958" s="123"/>
      <c r="X958" s="96"/>
      <c r="Y958" s="97"/>
      <c r="Z958" s="86"/>
      <c r="AA958" s="34"/>
      <c r="AB958" s="86"/>
      <c r="AC958" s="138"/>
      <c r="AD958" s="90"/>
      <c r="AE958" s="86"/>
      <c r="AF958" s="86"/>
      <c r="AG958" s="98"/>
      <c r="AH958" s="86"/>
      <c r="AI958" s="86"/>
      <c r="AJ958" s="86"/>
    </row>
    <row r="959" ht="10.5" customHeight="1">
      <c r="A959" s="86"/>
      <c r="B959" s="86"/>
      <c r="C959" s="86"/>
      <c r="D959" s="87"/>
      <c r="E959" s="87"/>
      <c r="F959" s="88"/>
      <c r="G959" s="88"/>
      <c r="H959" s="89"/>
      <c r="I959" s="90"/>
      <c r="J959" s="130"/>
      <c r="K959" s="121"/>
      <c r="L959" s="121"/>
      <c r="M959" s="90"/>
      <c r="N959" s="92"/>
      <c r="O959" s="92"/>
      <c r="P959" s="130"/>
      <c r="Q959" s="121"/>
      <c r="R959" s="121"/>
      <c r="S959" s="90"/>
      <c r="T959" s="92"/>
      <c r="U959" s="92"/>
      <c r="V959" s="123"/>
      <c r="W959" s="123"/>
      <c r="X959" s="96"/>
      <c r="Y959" s="97"/>
      <c r="Z959" s="86"/>
      <c r="AA959" s="34"/>
      <c r="AB959" s="86"/>
      <c r="AC959" s="138"/>
      <c r="AD959" s="90"/>
      <c r="AE959" s="86"/>
      <c r="AF959" s="86"/>
      <c r="AG959" s="98"/>
      <c r="AH959" s="86"/>
      <c r="AI959" s="86"/>
      <c r="AJ959" s="86"/>
    </row>
    <row r="960" ht="10.5" customHeight="1">
      <c r="A960" s="86"/>
      <c r="B960" s="86"/>
      <c r="C960" s="86"/>
      <c r="D960" s="87"/>
      <c r="E960" s="87"/>
      <c r="F960" s="88"/>
      <c r="G960" s="88"/>
      <c r="H960" s="89"/>
      <c r="I960" s="90"/>
      <c r="J960" s="130"/>
      <c r="K960" s="121"/>
      <c r="L960" s="121"/>
      <c r="M960" s="90"/>
      <c r="N960" s="92"/>
      <c r="O960" s="92"/>
      <c r="P960" s="130"/>
      <c r="Q960" s="121"/>
      <c r="R960" s="121"/>
      <c r="S960" s="90"/>
      <c r="T960" s="92"/>
      <c r="U960" s="92"/>
      <c r="V960" s="123"/>
      <c r="W960" s="123"/>
      <c r="X960" s="96"/>
      <c r="Y960" s="97"/>
      <c r="Z960" s="86"/>
      <c r="AA960" s="34"/>
      <c r="AB960" s="86"/>
      <c r="AC960" s="138"/>
      <c r="AD960" s="90"/>
      <c r="AE960" s="86"/>
      <c r="AF960" s="86"/>
      <c r="AG960" s="98"/>
      <c r="AH960" s="86"/>
      <c r="AI960" s="86"/>
      <c r="AJ960" s="86"/>
    </row>
    <row r="961" ht="10.5" customHeight="1">
      <c r="A961" s="86"/>
      <c r="B961" s="86"/>
      <c r="C961" s="86"/>
      <c r="D961" s="87"/>
      <c r="E961" s="87"/>
      <c r="F961" s="88"/>
      <c r="G961" s="88"/>
      <c r="H961" s="89"/>
      <c r="I961" s="90"/>
      <c r="J961" s="130"/>
      <c r="K961" s="121"/>
      <c r="L961" s="121"/>
      <c r="M961" s="90"/>
      <c r="N961" s="92"/>
      <c r="O961" s="92"/>
      <c r="P961" s="130"/>
      <c r="Q961" s="121"/>
      <c r="R961" s="121"/>
      <c r="S961" s="90"/>
      <c r="T961" s="92"/>
      <c r="U961" s="92"/>
      <c r="V961" s="123"/>
      <c r="W961" s="123"/>
      <c r="X961" s="96"/>
      <c r="Y961" s="97"/>
      <c r="Z961" s="86"/>
      <c r="AA961" s="34"/>
      <c r="AB961" s="86"/>
      <c r="AC961" s="138"/>
      <c r="AD961" s="90"/>
      <c r="AE961" s="86"/>
      <c r="AF961" s="86"/>
      <c r="AG961" s="98"/>
      <c r="AH961" s="86"/>
      <c r="AI961" s="86"/>
      <c r="AJ961" s="86"/>
    </row>
    <row r="962" ht="10.5" customHeight="1">
      <c r="A962" s="86"/>
      <c r="B962" s="86"/>
      <c r="C962" s="86"/>
      <c r="D962" s="87"/>
      <c r="E962" s="87"/>
      <c r="F962" s="88"/>
      <c r="G962" s="88"/>
      <c r="H962" s="89"/>
      <c r="I962" s="90"/>
      <c r="J962" s="130"/>
      <c r="K962" s="121"/>
      <c r="L962" s="121"/>
      <c r="M962" s="90"/>
      <c r="N962" s="92"/>
      <c r="O962" s="92"/>
      <c r="P962" s="130"/>
      <c r="Q962" s="121"/>
      <c r="R962" s="121"/>
      <c r="S962" s="90"/>
      <c r="T962" s="92"/>
      <c r="U962" s="92"/>
      <c r="V962" s="123"/>
      <c r="W962" s="123"/>
      <c r="X962" s="96"/>
      <c r="Y962" s="97"/>
      <c r="Z962" s="86"/>
      <c r="AA962" s="34"/>
      <c r="AB962" s="86"/>
      <c r="AC962" s="138"/>
      <c r="AD962" s="90"/>
      <c r="AE962" s="86"/>
      <c r="AF962" s="86"/>
      <c r="AG962" s="98"/>
      <c r="AH962" s="86"/>
      <c r="AI962" s="86"/>
      <c r="AJ962" s="86"/>
    </row>
    <row r="963" ht="10.5" customHeight="1">
      <c r="A963" s="86"/>
      <c r="B963" s="86"/>
      <c r="C963" s="86"/>
      <c r="D963" s="87"/>
      <c r="E963" s="87"/>
      <c r="F963" s="88"/>
      <c r="G963" s="88"/>
      <c r="H963" s="89"/>
      <c r="I963" s="90"/>
      <c r="J963" s="130"/>
      <c r="K963" s="121"/>
      <c r="L963" s="121"/>
      <c r="M963" s="90"/>
      <c r="N963" s="92"/>
      <c r="O963" s="92"/>
      <c r="P963" s="130"/>
      <c r="Q963" s="121"/>
      <c r="R963" s="121"/>
      <c r="S963" s="90"/>
      <c r="T963" s="92"/>
      <c r="U963" s="92"/>
      <c r="V963" s="123"/>
      <c r="W963" s="123"/>
      <c r="X963" s="96"/>
      <c r="Y963" s="97"/>
      <c r="Z963" s="86"/>
      <c r="AA963" s="34"/>
      <c r="AB963" s="86"/>
      <c r="AC963" s="138"/>
      <c r="AD963" s="90"/>
      <c r="AE963" s="86"/>
      <c r="AF963" s="86"/>
      <c r="AG963" s="98"/>
      <c r="AH963" s="86"/>
      <c r="AI963" s="86"/>
      <c r="AJ963" s="86"/>
    </row>
    <row r="964" ht="10.5" customHeight="1">
      <c r="A964" s="86"/>
      <c r="B964" s="86"/>
      <c r="C964" s="86"/>
      <c r="D964" s="87"/>
      <c r="E964" s="87"/>
      <c r="F964" s="88"/>
      <c r="G964" s="88"/>
      <c r="H964" s="89"/>
      <c r="I964" s="90"/>
      <c r="J964" s="130"/>
      <c r="K964" s="121"/>
      <c r="L964" s="121"/>
      <c r="M964" s="90"/>
      <c r="N964" s="92"/>
      <c r="O964" s="92"/>
      <c r="P964" s="130"/>
      <c r="Q964" s="121"/>
      <c r="R964" s="121"/>
      <c r="S964" s="90"/>
      <c r="T964" s="92"/>
      <c r="U964" s="92"/>
      <c r="V964" s="123"/>
      <c r="W964" s="123"/>
      <c r="X964" s="96"/>
      <c r="Y964" s="97"/>
      <c r="Z964" s="86"/>
      <c r="AA964" s="34"/>
      <c r="AB964" s="86"/>
      <c r="AC964" s="138"/>
      <c r="AD964" s="90"/>
      <c r="AE964" s="86"/>
      <c r="AF964" s="86"/>
      <c r="AG964" s="98"/>
      <c r="AH964" s="86"/>
      <c r="AI964" s="86"/>
      <c r="AJ964" s="86"/>
    </row>
    <row r="965" ht="10.5" customHeight="1">
      <c r="A965" s="86"/>
      <c r="B965" s="86"/>
      <c r="C965" s="86"/>
      <c r="D965" s="87"/>
      <c r="E965" s="87"/>
      <c r="F965" s="88"/>
      <c r="G965" s="88"/>
      <c r="H965" s="89"/>
      <c r="I965" s="90"/>
      <c r="J965" s="130"/>
      <c r="K965" s="121"/>
      <c r="L965" s="121"/>
      <c r="M965" s="90"/>
      <c r="N965" s="92"/>
      <c r="O965" s="92"/>
      <c r="P965" s="130"/>
      <c r="Q965" s="121"/>
      <c r="R965" s="121"/>
      <c r="S965" s="90"/>
      <c r="T965" s="92"/>
      <c r="U965" s="92"/>
      <c r="V965" s="123"/>
      <c r="W965" s="123"/>
      <c r="X965" s="96"/>
      <c r="Y965" s="97"/>
      <c r="Z965" s="86"/>
      <c r="AA965" s="34"/>
      <c r="AB965" s="86"/>
      <c r="AC965" s="138"/>
      <c r="AD965" s="90"/>
      <c r="AE965" s="86"/>
      <c r="AF965" s="86"/>
      <c r="AG965" s="98"/>
      <c r="AH965" s="86"/>
      <c r="AI965" s="86"/>
      <c r="AJ965" s="86"/>
    </row>
    <row r="966" ht="10.5" customHeight="1">
      <c r="A966" s="86"/>
      <c r="B966" s="86"/>
      <c r="C966" s="86"/>
      <c r="D966" s="87"/>
      <c r="E966" s="87"/>
      <c r="F966" s="88"/>
      <c r="G966" s="88"/>
      <c r="H966" s="89"/>
      <c r="I966" s="90"/>
      <c r="J966" s="130"/>
      <c r="K966" s="121"/>
      <c r="L966" s="121"/>
      <c r="M966" s="90"/>
      <c r="N966" s="92"/>
      <c r="O966" s="92"/>
      <c r="P966" s="130"/>
      <c r="Q966" s="121"/>
      <c r="R966" s="121"/>
      <c r="S966" s="90"/>
      <c r="T966" s="92"/>
      <c r="U966" s="92"/>
      <c r="V966" s="123"/>
      <c r="W966" s="123"/>
      <c r="X966" s="96"/>
      <c r="Y966" s="97"/>
      <c r="Z966" s="86"/>
      <c r="AA966" s="34"/>
      <c r="AB966" s="86"/>
      <c r="AC966" s="138"/>
      <c r="AD966" s="90"/>
      <c r="AE966" s="86"/>
      <c r="AF966" s="86"/>
      <c r="AG966" s="98"/>
      <c r="AH966" s="86"/>
      <c r="AI966" s="86"/>
      <c r="AJ966" s="86"/>
    </row>
    <row r="967" ht="10.5" customHeight="1">
      <c r="A967" s="86"/>
      <c r="B967" s="86"/>
      <c r="C967" s="86"/>
      <c r="D967" s="87"/>
      <c r="E967" s="87"/>
      <c r="F967" s="88"/>
      <c r="G967" s="88"/>
      <c r="H967" s="89"/>
      <c r="I967" s="90"/>
      <c r="J967" s="130"/>
      <c r="K967" s="121"/>
      <c r="L967" s="121"/>
      <c r="M967" s="90"/>
      <c r="N967" s="92"/>
      <c r="O967" s="92"/>
      <c r="P967" s="130"/>
      <c r="Q967" s="121"/>
      <c r="R967" s="121"/>
      <c r="S967" s="90"/>
      <c r="T967" s="92"/>
      <c r="U967" s="92"/>
      <c r="V967" s="123"/>
      <c r="W967" s="123"/>
      <c r="X967" s="96"/>
      <c r="Y967" s="97"/>
      <c r="Z967" s="86"/>
      <c r="AA967" s="34"/>
      <c r="AB967" s="86"/>
      <c r="AC967" s="138"/>
      <c r="AD967" s="90"/>
      <c r="AE967" s="86"/>
      <c r="AF967" s="86"/>
      <c r="AG967" s="98"/>
      <c r="AH967" s="86"/>
      <c r="AI967" s="86"/>
      <c r="AJ967" s="86"/>
    </row>
    <row r="968" ht="10.5" customHeight="1">
      <c r="A968" s="86"/>
      <c r="B968" s="86"/>
      <c r="C968" s="86"/>
      <c r="D968" s="87"/>
      <c r="E968" s="87"/>
      <c r="F968" s="88"/>
      <c r="G968" s="88"/>
      <c r="H968" s="89"/>
      <c r="I968" s="90"/>
      <c r="J968" s="130"/>
      <c r="K968" s="121"/>
      <c r="L968" s="121"/>
      <c r="M968" s="90"/>
      <c r="N968" s="92"/>
      <c r="O968" s="92"/>
      <c r="P968" s="130"/>
      <c r="Q968" s="121"/>
      <c r="R968" s="121"/>
      <c r="S968" s="90"/>
      <c r="T968" s="92"/>
      <c r="U968" s="92"/>
      <c r="V968" s="123"/>
      <c r="W968" s="123"/>
      <c r="X968" s="96"/>
      <c r="Y968" s="97"/>
      <c r="Z968" s="86"/>
      <c r="AA968" s="34"/>
      <c r="AB968" s="86"/>
      <c r="AC968" s="138"/>
      <c r="AD968" s="90"/>
      <c r="AE968" s="86"/>
      <c r="AF968" s="86"/>
      <c r="AG968" s="98"/>
      <c r="AH968" s="86"/>
      <c r="AI968" s="86"/>
      <c r="AJ968" s="86"/>
    </row>
    <row r="969" ht="10.5" customHeight="1">
      <c r="A969" s="86"/>
      <c r="B969" s="86"/>
      <c r="C969" s="86"/>
      <c r="D969" s="87"/>
      <c r="E969" s="87"/>
      <c r="F969" s="88"/>
      <c r="G969" s="88"/>
      <c r="H969" s="89"/>
      <c r="I969" s="90"/>
      <c r="J969" s="130"/>
      <c r="K969" s="121"/>
      <c r="L969" s="121"/>
      <c r="M969" s="90"/>
      <c r="N969" s="92"/>
      <c r="O969" s="92"/>
      <c r="P969" s="130"/>
      <c r="Q969" s="121"/>
      <c r="R969" s="121"/>
      <c r="S969" s="90"/>
      <c r="T969" s="92"/>
      <c r="U969" s="92"/>
      <c r="V969" s="123"/>
      <c r="W969" s="123"/>
      <c r="X969" s="96"/>
      <c r="Y969" s="97"/>
      <c r="Z969" s="86"/>
      <c r="AA969" s="34"/>
      <c r="AB969" s="86"/>
      <c r="AC969" s="138"/>
      <c r="AD969" s="90"/>
      <c r="AE969" s="86"/>
      <c r="AF969" s="86"/>
      <c r="AG969" s="98"/>
      <c r="AH969" s="86"/>
      <c r="AI969" s="86"/>
      <c r="AJ969" s="86"/>
    </row>
    <row r="970" ht="10.5" customHeight="1">
      <c r="A970" s="86"/>
      <c r="B970" s="86"/>
      <c r="C970" s="86"/>
      <c r="D970" s="87"/>
      <c r="E970" s="87"/>
      <c r="F970" s="88"/>
      <c r="G970" s="88"/>
      <c r="H970" s="89"/>
      <c r="I970" s="90"/>
      <c r="J970" s="130"/>
      <c r="K970" s="121"/>
      <c r="L970" s="121"/>
      <c r="M970" s="90"/>
      <c r="N970" s="92"/>
      <c r="O970" s="92"/>
      <c r="P970" s="130"/>
      <c r="Q970" s="121"/>
      <c r="R970" s="121"/>
      <c r="S970" s="90"/>
      <c r="T970" s="92"/>
      <c r="U970" s="92"/>
      <c r="V970" s="123"/>
      <c r="W970" s="123"/>
      <c r="X970" s="96"/>
      <c r="Y970" s="97"/>
      <c r="Z970" s="86"/>
      <c r="AA970" s="34"/>
      <c r="AB970" s="86"/>
      <c r="AC970" s="138"/>
      <c r="AD970" s="90"/>
      <c r="AE970" s="86"/>
      <c r="AF970" s="86"/>
      <c r="AG970" s="98"/>
      <c r="AH970" s="86"/>
      <c r="AI970" s="86"/>
      <c r="AJ970" s="86"/>
    </row>
    <row r="971" ht="10.5" customHeight="1">
      <c r="A971" s="86"/>
      <c r="B971" s="86"/>
      <c r="C971" s="86"/>
      <c r="D971" s="87"/>
      <c r="E971" s="87"/>
      <c r="F971" s="88"/>
      <c r="G971" s="88"/>
      <c r="H971" s="89"/>
      <c r="I971" s="90"/>
      <c r="J971" s="130"/>
      <c r="K971" s="121"/>
      <c r="L971" s="121"/>
      <c r="M971" s="90"/>
      <c r="N971" s="92"/>
      <c r="O971" s="92"/>
      <c r="P971" s="130"/>
      <c r="Q971" s="121"/>
      <c r="R971" s="121"/>
      <c r="S971" s="90"/>
      <c r="T971" s="92"/>
      <c r="U971" s="92"/>
      <c r="V971" s="123"/>
      <c r="W971" s="123"/>
      <c r="X971" s="96"/>
      <c r="Y971" s="97"/>
      <c r="Z971" s="86"/>
      <c r="AA971" s="34"/>
      <c r="AB971" s="86"/>
      <c r="AC971" s="138"/>
      <c r="AD971" s="90"/>
      <c r="AE971" s="86"/>
      <c r="AF971" s="86"/>
      <c r="AG971" s="98"/>
      <c r="AH971" s="86"/>
      <c r="AI971" s="86"/>
      <c r="AJ971" s="86"/>
    </row>
    <row r="972" ht="10.5" customHeight="1">
      <c r="A972" s="86"/>
      <c r="B972" s="86"/>
      <c r="C972" s="86"/>
      <c r="D972" s="87"/>
      <c r="E972" s="87"/>
      <c r="F972" s="88"/>
      <c r="G972" s="88"/>
      <c r="H972" s="89"/>
      <c r="I972" s="90"/>
      <c r="J972" s="130"/>
      <c r="K972" s="121"/>
      <c r="L972" s="121"/>
      <c r="M972" s="90"/>
      <c r="N972" s="92"/>
      <c r="O972" s="92"/>
      <c r="P972" s="130"/>
      <c r="Q972" s="121"/>
      <c r="R972" s="121"/>
      <c r="S972" s="90"/>
      <c r="T972" s="92"/>
      <c r="U972" s="92"/>
      <c r="V972" s="123"/>
      <c r="W972" s="123"/>
      <c r="X972" s="96"/>
      <c r="Y972" s="97"/>
      <c r="Z972" s="86"/>
      <c r="AA972" s="34"/>
      <c r="AB972" s="86"/>
      <c r="AC972" s="138"/>
      <c r="AD972" s="90"/>
      <c r="AE972" s="86"/>
      <c r="AF972" s="86"/>
      <c r="AG972" s="98"/>
      <c r="AH972" s="86"/>
      <c r="AI972" s="86"/>
      <c r="AJ972" s="86"/>
    </row>
    <row r="973" ht="10.5" customHeight="1">
      <c r="A973" s="86"/>
      <c r="B973" s="86"/>
      <c r="C973" s="86"/>
      <c r="D973" s="87"/>
      <c r="E973" s="87"/>
      <c r="F973" s="88"/>
      <c r="G973" s="88"/>
      <c r="H973" s="89"/>
      <c r="I973" s="90"/>
      <c r="J973" s="130"/>
      <c r="K973" s="121"/>
      <c r="L973" s="121"/>
      <c r="M973" s="90"/>
      <c r="N973" s="92"/>
      <c r="O973" s="92"/>
      <c r="P973" s="130"/>
      <c r="Q973" s="121"/>
      <c r="R973" s="121"/>
      <c r="S973" s="90"/>
      <c r="T973" s="92"/>
      <c r="U973" s="92"/>
      <c r="V973" s="123"/>
      <c r="W973" s="123"/>
      <c r="X973" s="96"/>
      <c r="Y973" s="97"/>
      <c r="Z973" s="86"/>
      <c r="AA973" s="34"/>
      <c r="AB973" s="86"/>
      <c r="AC973" s="138"/>
      <c r="AD973" s="90"/>
      <c r="AE973" s="86"/>
      <c r="AF973" s="86"/>
      <c r="AG973" s="98"/>
      <c r="AH973" s="86"/>
      <c r="AI973" s="86"/>
      <c r="AJ973" s="86"/>
    </row>
    <row r="974" ht="10.5" customHeight="1">
      <c r="A974" s="86"/>
      <c r="B974" s="86"/>
      <c r="C974" s="86"/>
      <c r="D974" s="87"/>
      <c r="E974" s="87"/>
      <c r="F974" s="88"/>
      <c r="G974" s="88"/>
      <c r="H974" s="89"/>
      <c r="I974" s="90"/>
      <c r="J974" s="130"/>
      <c r="K974" s="121"/>
      <c r="L974" s="121"/>
      <c r="M974" s="90"/>
      <c r="N974" s="92"/>
      <c r="O974" s="92"/>
      <c r="P974" s="130"/>
      <c r="Q974" s="121"/>
      <c r="R974" s="121"/>
      <c r="S974" s="90"/>
      <c r="T974" s="92"/>
      <c r="U974" s="92"/>
      <c r="V974" s="123"/>
      <c r="W974" s="123"/>
      <c r="X974" s="96"/>
      <c r="Y974" s="97"/>
      <c r="Z974" s="86"/>
      <c r="AA974" s="34"/>
      <c r="AB974" s="86"/>
      <c r="AC974" s="138"/>
      <c r="AD974" s="90"/>
      <c r="AE974" s="86"/>
      <c r="AF974" s="86"/>
      <c r="AG974" s="98"/>
      <c r="AH974" s="86"/>
      <c r="AI974" s="86"/>
      <c r="AJ974" s="86"/>
    </row>
    <row r="975" ht="10.5" customHeight="1">
      <c r="A975" s="86"/>
      <c r="B975" s="86"/>
      <c r="C975" s="86"/>
      <c r="D975" s="87"/>
      <c r="E975" s="87"/>
      <c r="F975" s="88"/>
      <c r="G975" s="88"/>
      <c r="H975" s="89"/>
      <c r="I975" s="90"/>
      <c r="J975" s="130"/>
      <c r="K975" s="121"/>
      <c r="L975" s="121"/>
      <c r="M975" s="90"/>
      <c r="N975" s="92"/>
      <c r="O975" s="92"/>
      <c r="P975" s="130"/>
      <c r="Q975" s="121"/>
      <c r="R975" s="121"/>
      <c r="S975" s="90"/>
      <c r="T975" s="92"/>
      <c r="U975" s="92"/>
      <c r="V975" s="123"/>
      <c r="W975" s="123"/>
      <c r="X975" s="96"/>
      <c r="Y975" s="97"/>
      <c r="Z975" s="86"/>
      <c r="AA975" s="34"/>
      <c r="AB975" s="86"/>
      <c r="AC975" s="138"/>
      <c r="AD975" s="90"/>
      <c r="AE975" s="86"/>
      <c r="AF975" s="86"/>
      <c r="AG975" s="98"/>
      <c r="AH975" s="86"/>
      <c r="AI975" s="86"/>
      <c r="AJ975" s="86"/>
    </row>
    <row r="976" ht="10.5" customHeight="1">
      <c r="A976" s="86"/>
      <c r="B976" s="86"/>
      <c r="C976" s="86"/>
      <c r="D976" s="87"/>
      <c r="E976" s="87"/>
      <c r="F976" s="88"/>
      <c r="G976" s="88"/>
      <c r="H976" s="89"/>
      <c r="I976" s="90"/>
      <c r="J976" s="130"/>
      <c r="K976" s="121"/>
      <c r="L976" s="121"/>
      <c r="M976" s="90"/>
      <c r="N976" s="92"/>
      <c r="O976" s="92"/>
      <c r="P976" s="130"/>
      <c r="Q976" s="121"/>
      <c r="R976" s="121"/>
      <c r="S976" s="90"/>
      <c r="T976" s="92"/>
      <c r="U976" s="92"/>
      <c r="V976" s="123"/>
      <c r="W976" s="123"/>
      <c r="X976" s="96"/>
      <c r="Y976" s="97"/>
      <c r="Z976" s="86"/>
      <c r="AA976" s="34"/>
      <c r="AB976" s="86"/>
      <c r="AC976" s="138"/>
      <c r="AD976" s="90"/>
      <c r="AE976" s="86"/>
      <c r="AF976" s="86"/>
      <c r="AG976" s="98"/>
      <c r="AH976" s="86"/>
      <c r="AI976" s="86"/>
      <c r="AJ976" s="86"/>
    </row>
    <row r="977" ht="10.5" customHeight="1">
      <c r="A977" s="86"/>
      <c r="B977" s="86"/>
      <c r="C977" s="86"/>
      <c r="D977" s="87"/>
      <c r="E977" s="87"/>
      <c r="F977" s="88"/>
      <c r="G977" s="88"/>
      <c r="H977" s="89"/>
      <c r="I977" s="90"/>
      <c r="J977" s="130"/>
      <c r="K977" s="121"/>
      <c r="L977" s="121"/>
      <c r="M977" s="90"/>
      <c r="N977" s="92"/>
      <c r="O977" s="92"/>
      <c r="P977" s="130"/>
      <c r="Q977" s="121"/>
      <c r="R977" s="121"/>
      <c r="S977" s="90"/>
      <c r="T977" s="92"/>
      <c r="U977" s="92"/>
      <c r="V977" s="123"/>
      <c r="W977" s="123"/>
      <c r="X977" s="96"/>
      <c r="Y977" s="97"/>
      <c r="Z977" s="86"/>
      <c r="AA977" s="34"/>
      <c r="AB977" s="86"/>
      <c r="AC977" s="138"/>
      <c r="AD977" s="90"/>
      <c r="AE977" s="86"/>
      <c r="AF977" s="86"/>
      <c r="AG977" s="98"/>
      <c r="AH977" s="86"/>
      <c r="AI977" s="86"/>
      <c r="AJ977" s="86"/>
    </row>
    <row r="978" ht="10.5" customHeight="1">
      <c r="A978" s="86"/>
      <c r="B978" s="86"/>
      <c r="C978" s="86"/>
      <c r="D978" s="87"/>
      <c r="E978" s="87"/>
      <c r="F978" s="88"/>
      <c r="G978" s="88"/>
      <c r="H978" s="89"/>
      <c r="I978" s="90"/>
      <c r="J978" s="130"/>
      <c r="K978" s="121"/>
      <c r="L978" s="121"/>
      <c r="M978" s="90"/>
      <c r="N978" s="92"/>
      <c r="O978" s="92"/>
      <c r="P978" s="130"/>
      <c r="Q978" s="121"/>
      <c r="R978" s="121"/>
      <c r="S978" s="90"/>
      <c r="T978" s="92"/>
      <c r="U978" s="92"/>
      <c r="V978" s="123"/>
      <c r="W978" s="123"/>
      <c r="X978" s="96"/>
      <c r="Y978" s="97"/>
      <c r="Z978" s="86"/>
      <c r="AA978" s="34"/>
      <c r="AB978" s="86"/>
      <c r="AC978" s="138"/>
      <c r="AD978" s="90"/>
      <c r="AE978" s="86"/>
      <c r="AF978" s="86"/>
      <c r="AG978" s="98"/>
      <c r="AH978" s="86"/>
      <c r="AI978" s="86"/>
      <c r="AJ978" s="86"/>
    </row>
    <row r="979" ht="10.5" customHeight="1">
      <c r="A979" s="86"/>
      <c r="B979" s="86"/>
      <c r="C979" s="86"/>
      <c r="D979" s="87"/>
      <c r="E979" s="87"/>
      <c r="F979" s="88"/>
      <c r="G979" s="88"/>
      <c r="H979" s="89"/>
      <c r="I979" s="90"/>
      <c r="J979" s="130"/>
      <c r="K979" s="121"/>
      <c r="L979" s="121"/>
      <c r="M979" s="90"/>
      <c r="N979" s="92"/>
      <c r="O979" s="92"/>
      <c r="P979" s="130"/>
      <c r="Q979" s="121"/>
      <c r="R979" s="121"/>
      <c r="S979" s="90"/>
      <c r="T979" s="92"/>
      <c r="U979" s="92"/>
      <c r="V979" s="123"/>
      <c r="W979" s="123"/>
      <c r="X979" s="96"/>
      <c r="Y979" s="97"/>
      <c r="Z979" s="86"/>
      <c r="AA979" s="34"/>
      <c r="AB979" s="86"/>
      <c r="AC979" s="138"/>
      <c r="AD979" s="90"/>
      <c r="AE979" s="86"/>
      <c r="AF979" s="86"/>
      <c r="AG979" s="98"/>
      <c r="AH979" s="86"/>
      <c r="AI979" s="86"/>
      <c r="AJ979" s="86"/>
    </row>
    <row r="980" ht="10.5" customHeight="1">
      <c r="A980" s="86"/>
      <c r="B980" s="86"/>
      <c r="C980" s="86"/>
      <c r="D980" s="87"/>
      <c r="E980" s="87"/>
      <c r="F980" s="88"/>
      <c r="G980" s="88"/>
      <c r="H980" s="89"/>
      <c r="I980" s="90"/>
      <c r="J980" s="130"/>
      <c r="K980" s="121"/>
      <c r="L980" s="121"/>
      <c r="M980" s="90"/>
      <c r="N980" s="92"/>
      <c r="O980" s="92"/>
      <c r="P980" s="130"/>
      <c r="Q980" s="121"/>
      <c r="R980" s="121"/>
      <c r="S980" s="90"/>
      <c r="T980" s="92"/>
      <c r="U980" s="92"/>
      <c r="V980" s="123"/>
      <c r="W980" s="123"/>
      <c r="X980" s="96"/>
      <c r="Y980" s="97"/>
      <c r="Z980" s="86"/>
      <c r="AA980" s="34"/>
      <c r="AB980" s="86"/>
      <c r="AC980" s="138"/>
      <c r="AD980" s="90"/>
      <c r="AE980" s="86"/>
      <c r="AF980" s="86"/>
      <c r="AG980" s="98"/>
      <c r="AH980" s="86"/>
      <c r="AI980" s="86"/>
      <c r="AJ980" s="86"/>
    </row>
    <row r="981" ht="10.5" customHeight="1">
      <c r="A981" s="86"/>
      <c r="B981" s="86"/>
      <c r="C981" s="86"/>
      <c r="D981" s="87"/>
      <c r="E981" s="87"/>
      <c r="F981" s="88"/>
      <c r="G981" s="88"/>
      <c r="H981" s="89"/>
      <c r="I981" s="90"/>
      <c r="J981" s="130"/>
      <c r="K981" s="121"/>
      <c r="L981" s="121"/>
      <c r="M981" s="90"/>
      <c r="N981" s="92"/>
      <c r="O981" s="92"/>
      <c r="P981" s="130"/>
      <c r="Q981" s="121"/>
      <c r="R981" s="121"/>
      <c r="S981" s="90"/>
      <c r="T981" s="92"/>
      <c r="U981" s="92"/>
      <c r="V981" s="123"/>
      <c r="W981" s="123"/>
      <c r="X981" s="96"/>
      <c r="Y981" s="97"/>
      <c r="Z981" s="86"/>
      <c r="AA981" s="34"/>
      <c r="AB981" s="86"/>
      <c r="AC981" s="138"/>
      <c r="AD981" s="90"/>
      <c r="AE981" s="86"/>
      <c r="AF981" s="86"/>
      <c r="AG981" s="98"/>
      <c r="AH981" s="86"/>
      <c r="AI981" s="86"/>
      <c r="AJ981" s="86"/>
    </row>
    <row r="982" ht="10.5" customHeight="1">
      <c r="A982" s="86"/>
      <c r="B982" s="86"/>
      <c r="C982" s="86"/>
      <c r="D982" s="87"/>
      <c r="E982" s="87"/>
      <c r="F982" s="88"/>
      <c r="G982" s="88"/>
      <c r="H982" s="89"/>
      <c r="I982" s="90"/>
      <c r="J982" s="130"/>
      <c r="K982" s="121"/>
      <c r="L982" s="121"/>
      <c r="M982" s="90"/>
      <c r="N982" s="92"/>
      <c r="O982" s="92"/>
      <c r="P982" s="130"/>
      <c r="Q982" s="121"/>
      <c r="R982" s="121"/>
      <c r="S982" s="90"/>
      <c r="T982" s="92"/>
      <c r="U982" s="92"/>
      <c r="V982" s="123"/>
      <c r="W982" s="123"/>
      <c r="X982" s="96"/>
      <c r="Y982" s="97"/>
      <c r="Z982" s="86"/>
      <c r="AA982" s="34"/>
      <c r="AB982" s="86"/>
      <c r="AC982" s="138"/>
      <c r="AD982" s="90"/>
      <c r="AE982" s="86"/>
      <c r="AF982" s="86"/>
      <c r="AG982" s="98"/>
      <c r="AH982" s="86"/>
      <c r="AI982" s="86"/>
      <c r="AJ982" s="86"/>
    </row>
    <row r="983" ht="10.5" customHeight="1">
      <c r="A983" s="86"/>
      <c r="B983" s="86"/>
      <c r="C983" s="86"/>
      <c r="D983" s="87"/>
      <c r="E983" s="87"/>
      <c r="F983" s="88"/>
      <c r="G983" s="88"/>
      <c r="H983" s="89"/>
      <c r="I983" s="90"/>
      <c r="J983" s="130"/>
      <c r="K983" s="121"/>
      <c r="L983" s="121"/>
      <c r="M983" s="90"/>
      <c r="N983" s="92"/>
      <c r="O983" s="92"/>
      <c r="P983" s="130"/>
      <c r="Q983" s="121"/>
      <c r="R983" s="121"/>
      <c r="S983" s="90"/>
      <c r="T983" s="92"/>
      <c r="U983" s="92"/>
      <c r="V983" s="123"/>
      <c r="W983" s="123"/>
      <c r="X983" s="96"/>
      <c r="Y983" s="97"/>
      <c r="Z983" s="86"/>
      <c r="AA983" s="34"/>
      <c r="AB983" s="86"/>
      <c r="AC983" s="138"/>
      <c r="AD983" s="90"/>
      <c r="AE983" s="86"/>
      <c r="AF983" s="86"/>
      <c r="AG983" s="98"/>
      <c r="AH983" s="86"/>
      <c r="AI983" s="86"/>
      <c r="AJ983" s="86"/>
    </row>
    <row r="984" ht="10.5" customHeight="1">
      <c r="A984" s="86"/>
      <c r="B984" s="86"/>
      <c r="C984" s="86"/>
      <c r="D984" s="87"/>
      <c r="E984" s="87"/>
      <c r="F984" s="88"/>
      <c r="G984" s="88"/>
      <c r="H984" s="89"/>
      <c r="I984" s="90"/>
      <c r="J984" s="130"/>
      <c r="K984" s="121"/>
      <c r="L984" s="121"/>
      <c r="M984" s="90"/>
      <c r="N984" s="92"/>
      <c r="O984" s="92"/>
      <c r="P984" s="130"/>
      <c r="Q984" s="121"/>
      <c r="R984" s="121"/>
      <c r="S984" s="90"/>
      <c r="T984" s="92"/>
      <c r="U984" s="92"/>
      <c r="V984" s="123"/>
      <c r="W984" s="123"/>
      <c r="X984" s="96"/>
      <c r="Y984" s="97"/>
      <c r="Z984" s="86"/>
      <c r="AA984" s="34"/>
      <c r="AB984" s="86"/>
      <c r="AC984" s="138"/>
      <c r="AD984" s="90"/>
      <c r="AE984" s="86"/>
      <c r="AF984" s="86"/>
      <c r="AG984" s="98"/>
      <c r="AH984" s="86"/>
      <c r="AI984" s="86"/>
      <c r="AJ984" s="86"/>
    </row>
    <row r="985" ht="10.5" customHeight="1">
      <c r="A985" s="86"/>
      <c r="B985" s="86"/>
      <c r="C985" s="86"/>
      <c r="D985" s="87"/>
      <c r="E985" s="87"/>
      <c r="F985" s="88"/>
      <c r="G985" s="88"/>
      <c r="H985" s="89"/>
      <c r="I985" s="90"/>
      <c r="J985" s="130"/>
      <c r="K985" s="121"/>
      <c r="L985" s="121"/>
      <c r="M985" s="90"/>
      <c r="N985" s="92"/>
      <c r="O985" s="92"/>
      <c r="P985" s="130"/>
      <c r="Q985" s="121"/>
      <c r="R985" s="121"/>
      <c r="S985" s="90"/>
      <c r="T985" s="92"/>
      <c r="U985" s="92"/>
      <c r="V985" s="123"/>
      <c r="W985" s="123"/>
      <c r="X985" s="96"/>
      <c r="Y985" s="97"/>
      <c r="Z985" s="86"/>
      <c r="AA985" s="34"/>
      <c r="AB985" s="86"/>
      <c r="AC985" s="138"/>
      <c r="AD985" s="90"/>
      <c r="AE985" s="86"/>
      <c r="AF985" s="86"/>
      <c r="AG985" s="98"/>
      <c r="AH985" s="86"/>
      <c r="AI985" s="86"/>
      <c r="AJ985" s="86"/>
    </row>
    <row r="986" ht="10.5" customHeight="1">
      <c r="A986" s="86"/>
      <c r="B986" s="86"/>
      <c r="C986" s="86"/>
      <c r="D986" s="87"/>
      <c r="E986" s="87"/>
      <c r="F986" s="88"/>
      <c r="G986" s="88"/>
      <c r="H986" s="89"/>
      <c r="I986" s="90"/>
      <c r="J986" s="130"/>
      <c r="K986" s="121"/>
      <c r="L986" s="121"/>
      <c r="M986" s="90"/>
      <c r="N986" s="92"/>
      <c r="O986" s="92"/>
      <c r="P986" s="130"/>
      <c r="Q986" s="121"/>
      <c r="R986" s="121"/>
      <c r="S986" s="90"/>
      <c r="T986" s="92"/>
      <c r="U986" s="92"/>
      <c r="V986" s="123"/>
      <c r="W986" s="123"/>
      <c r="X986" s="96"/>
      <c r="Y986" s="97"/>
      <c r="Z986" s="86"/>
      <c r="AA986" s="34"/>
      <c r="AB986" s="86"/>
      <c r="AC986" s="138"/>
      <c r="AD986" s="90"/>
      <c r="AE986" s="86"/>
      <c r="AF986" s="86"/>
      <c r="AG986" s="98"/>
      <c r="AH986" s="86"/>
      <c r="AI986" s="86"/>
      <c r="AJ986" s="86"/>
    </row>
    <row r="987" ht="10.5" customHeight="1">
      <c r="A987" s="86"/>
      <c r="B987" s="86"/>
      <c r="C987" s="86"/>
      <c r="D987" s="87"/>
      <c r="E987" s="87"/>
      <c r="F987" s="88"/>
      <c r="G987" s="88"/>
      <c r="H987" s="89"/>
      <c r="I987" s="90"/>
      <c r="J987" s="130"/>
      <c r="K987" s="121"/>
      <c r="L987" s="121"/>
      <c r="M987" s="90"/>
      <c r="N987" s="92"/>
      <c r="O987" s="92"/>
      <c r="P987" s="130"/>
      <c r="Q987" s="121"/>
      <c r="R987" s="121"/>
      <c r="S987" s="90"/>
      <c r="T987" s="92"/>
      <c r="U987" s="92"/>
      <c r="V987" s="123"/>
      <c r="W987" s="123"/>
      <c r="X987" s="96"/>
      <c r="Y987" s="97"/>
      <c r="Z987" s="86"/>
      <c r="AA987" s="34"/>
      <c r="AB987" s="86"/>
      <c r="AC987" s="138"/>
      <c r="AD987" s="90"/>
      <c r="AE987" s="86"/>
      <c r="AF987" s="86"/>
      <c r="AG987" s="98"/>
      <c r="AH987" s="86"/>
      <c r="AI987" s="86"/>
      <c r="AJ987" s="86"/>
    </row>
    <row r="988" ht="10.5" customHeight="1">
      <c r="A988" s="86"/>
      <c r="B988" s="86"/>
      <c r="C988" s="86"/>
      <c r="D988" s="87"/>
      <c r="E988" s="87"/>
      <c r="F988" s="88"/>
      <c r="G988" s="88"/>
      <c r="H988" s="89"/>
      <c r="I988" s="90"/>
      <c r="J988" s="130"/>
      <c r="K988" s="121"/>
      <c r="L988" s="121"/>
      <c r="M988" s="90"/>
      <c r="N988" s="92"/>
      <c r="O988" s="92"/>
      <c r="P988" s="130"/>
      <c r="Q988" s="121"/>
      <c r="R988" s="121"/>
      <c r="S988" s="90"/>
      <c r="T988" s="92"/>
      <c r="U988" s="92"/>
      <c r="V988" s="123"/>
      <c r="W988" s="123"/>
      <c r="X988" s="96"/>
      <c r="Y988" s="97"/>
      <c r="Z988" s="86"/>
      <c r="AA988" s="34"/>
      <c r="AB988" s="86"/>
      <c r="AC988" s="138"/>
      <c r="AD988" s="90"/>
      <c r="AE988" s="86"/>
      <c r="AF988" s="86"/>
      <c r="AG988" s="98"/>
      <c r="AH988" s="86"/>
      <c r="AI988" s="86"/>
      <c r="AJ988" s="86"/>
    </row>
    <row r="989" ht="10.5" customHeight="1">
      <c r="A989" s="86"/>
      <c r="B989" s="86"/>
      <c r="C989" s="86"/>
      <c r="D989" s="87"/>
      <c r="E989" s="87"/>
      <c r="F989" s="88"/>
      <c r="G989" s="88"/>
      <c r="H989" s="89"/>
      <c r="I989" s="90"/>
      <c r="J989" s="130"/>
      <c r="K989" s="121"/>
      <c r="L989" s="121"/>
      <c r="M989" s="90"/>
      <c r="N989" s="92"/>
      <c r="O989" s="92"/>
      <c r="P989" s="130"/>
      <c r="Q989" s="121"/>
      <c r="R989" s="121"/>
      <c r="S989" s="90"/>
      <c r="T989" s="92"/>
      <c r="U989" s="92"/>
      <c r="V989" s="123"/>
      <c r="W989" s="123"/>
      <c r="X989" s="96"/>
      <c r="Y989" s="97"/>
      <c r="Z989" s="86"/>
      <c r="AA989" s="34"/>
      <c r="AB989" s="86"/>
      <c r="AC989" s="138"/>
      <c r="AD989" s="90"/>
      <c r="AE989" s="86"/>
      <c r="AF989" s="86"/>
      <c r="AG989" s="98"/>
      <c r="AH989" s="86"/>
      <c r="AI989" s="86"/>
      <c r="AJ989" s="86"/>
    </row>
    <row r="990" ht="10.5" customHeight="1">
      <c r="A990" s="86"/>
      <c r="B990" s="86"/>
      <c r="C990" s="86"/>
      <c r="D990" s="87"/>
      <c r="E990" s="87"/>
      <c r="F990" s="88"/>
      <c r="G990" s="88"/>
      <c r="H990" s="89"/>
      <c r="I990" s="90"/>
      <c r="J990" s="130"/>
      <c r="K990" s="121"/>
      <c r="L990" s="121"/>
      <c r="M990" s="90"/>
      <c r="N990" s="92"/>
      <c r="O990" s="92"/>
      <c r="P990" s="130"/>
      <c r="Q990" s="121"/>
      <c r="R990" s="121"/>
      <c r="S990" s="90"/>
      <c r="T990" s="92"/>
      <c r="U990" s="92"/>
      <c r="V990" s="123"/>
      <c r="W990" s="123"/>
      <c r="X990" s="96"/>
      <c r="Y990" s="97"/>
      <c r="Z990" s="86"/>
      <c r="AA990" s="34"/>
      <c r="AB990" s="86"/>
      <c r="AC990" s="138"/>
      <c r="AD990" s="90"/>
      <c r="AE990" s="86"/>
      <c r="AF990" s="86"/>
      <c r="AG990" s="98"/>
      <c r="AH990" s="86"/>
      <c r="AI990" s="86"/>
      <c r="AJ990" s="86"/>
    </row>
    <row r="991" ht="10.5" customHeight="1">
      <c r="A991" s="86"/>
      <c r="B991" s="86"/>
      <c r="C991" s="86"/>
      <c r="D991" s="87"/>
      <c r="E991" s="87"/>
      <c r="F991" s="88"/>
      <c r="G991" s="88"/>
      <c r="H991" s="89"/>
      <c r="I991" s="90"/>
      <c r="J991" s="130"/>
      <c r="K991" s="121"/>
      <c r="L991" s="121"/>
      <c r="M991" s="90"/>
      <c r="N991" s="92"/>
      <c r="O991" s="92"/>
      <c r="P991" s="130"/>
      <c r="Q991" s="121"/>
      <c r="R991" s="121"/>
      <c r="S991" s="90"/>
      <c r="T991" s="92"/>
      <c r="U991" s="92"/>
      <c r="V991" s="123"/>
      <c r="W991" s="123"/>
      <c r="X991" s="96"/>
      <c r="Y991" s="97"/>
      <c r="Z991" s="86"/>
      <c r="AA991" s="34"/>
      <c r="AB991" s="86"/>
      <c r="AC991" s="138"/>
      <c r="AD991" s="90"/>
      <c r="AE991" s="86"/>
      <c r="AF991" s="86"/>
      <c r="AG991" s="98"/>
      <c r="AH991" s="86"/>
      <c r="AI991" s="86"/>
      <c r="AJ991" s="86"/>
    </row>
    <row r="992" ht="10.5" customHeight="1">
      <c r="A992" s="86"/>
      <c r="B992" s="86"/>
      <c r="C992" s="86"/>
      <c r="D992" s="87"/>
      <c r="E992" s="87"/>
      <c r="F992" s="88"/>
      <c r="G992" s="88"/>
      <c r="H992" s="89"/>
      <c r="I992" s="90"/>
      <c r="J992" s="130"/>
      <c r="K992" s="121"/>
      <c r="L992" s="121"/>
      <c r="M992" s="90"/>
      <c r="N992" s="92"/>
      <c r="O992" s="92"/>
      <c r="P992" s="130"/>
      <c r="Q992" s="121"/>
      <c r="R992" s="121"/>
      <c r="S992" s="90"/>
      <c r="T992" s="92"/>
      <c r="U992" s="92"/>
      <c r="V992" s="123"/>
      <c r="W992" s="123"/>
      <c r="X992" s="96"/>
      <c r="Y992" s="97"/>
      <c r="Z992" s="86"/>
      <c r="AA992" s="34"/>
      <c r="AB992" s="86"/>
      <c r="AC992" s="138"/>
      <c r="AD992" s="90"/>
      <c r="AE992" s="86"/>
      <c r="AF992" s="86"/>
      <c r="AG992" s="98"/>
      <c r="AH992" s="86"/>
      <c r="AI992" s="86"/>
      <c r="AJ992" s="86"/>
    </row>
    <row r="993" ht="10.5" customHeight="1">
      <c r="A993" s="86"/>
      <c r="B993" s="86"/>
      <c r="C993" s="86"/>
      <c r="D993" s="87"/>
      <c r="E993" s="87"/>
      <c r="F993" s="88"/>
      <c r="G993" s="88"/>
      <c r="H993" s="89"/>
      <c r="I993" s="90"/>
      <c r="J993" s="130"/>
      <c r="K993" s="121"/>
      <c r="L993" s="121"/>
      <c r="M993" s="90"/>
      <c r="N993" s="92"/>
      <c r="O993" s="92"/>
      <c r="P993" s="130"/>
      <c r="Q993" s="121"/>
      <c r="R993" s="121"/>
      <c r="S993" s="90"/>
      <c r="T993" s="92"/>
      <c r="U993" s="92"/>
      <c r="V993" s="123"/>
      <c r="W993" s="123"/>
      <c r="X993" s="96"/>
      <c r="Y993" s="97"/>
      <c r="Z993" s="86"/>
      <c r="AA993" s="34"/>
      <c r="AB993" s="86"/>
      <c r="AC993" s="138"/>
      <c r="AD993" s="90"/>
      <c r="AE993" s="86"/>
      <c r="AF993" s="86"/>
      <c r="AG993" s="98"/>
      <c r="AH993" s="86"/>
      <c r="AI993" s="86"/>
      <c r="AJ993" s="86"/>
    </row>
    <row r="994" ht="10.5" customHeight="1">
      <c r="A994" s="86"/>
      <c r="B994" s="86"/>
      <c r="C994" s="86"/>
      <c r="D994" s="87"/>
      <c r="E994" s="87"/>
      <c r="F994" s="88"/>
      <c r="G994" s="88"/>
      <c r="H994" s="89"/>
      <c r="I994" s="90"/>
      <c r="J994" s="130"/>
      <c r="K994" s="121"/>
      <c r="L994" s="121"/>
      <c r="M994" s="90"/>
      <c r="N994" s="92"/>
      <c r="O994" s="92"/>
      <c r="P994" s="130"/>
      <c r="Q994" s="121"/>
      <c r="R994" s="121"/>
      <c r="S994" s="90"/>
      <c r="T994" s="92"/>
      <c r="U994" s="92"/>
      <c r="V994" s="123"/>
      <c r="W994" s="123"/>
      <c r="X994" s="96"/>
      <c r="Y994" s="97"/>
      <c r="Z994" s="86"/>
      <c r="AA994" s="34"/>
      <c r="AB994" s="86"/>
      <c r="AC994" s="138"/>
      <c r="AD994" s="90"/>
      <c r="AE994" s="86"/>
      <c r="AF994" s="86"/>
      <c r="AG994" s="98"/>
      <c r="AH994" s="86"/>
      <c r="AI994" s="86"/>
      <c r="AJ994" s="86"/>
    </row>
    <row r="995" ht="10.5" customHeight="1">
      <c r="A995" s="86"/>
      <c r="B995" s="86"/>
      <c r="C995" s="86"/>
      <c r="D995" s="87"/>
      <c r="E995" s="87"/>
      <c r="F995" s="88"/>
      <c r="G995" s="88"/>
      <c r="H995" s="89"/>
      <c r="I995" s="90"/>
      <c r="J995" s="130"/>
      <c r="K995" s="121"/>
      <c r="L995" s="121"/>
      <c r="M995" s="90"/>
      <c r="N995" s="92"/>
      <c r="O995" s="92"/>
      <c r="P995" s="130"/>
      <c r="Q995" s="121"/>
      <c r="R995" s="121"/>
      <c r="S995" s="90"/>
      <c r="T995" s="92"/>
      <c r="U995" s="92"/>
      <c r="V995" s="123"/>
      <c r="W995" s="123"/>
      <c r="X995" s="96"/>
      <c r="Y995" s="97"/>
      <c r="Z995" s="86"/>
      <c r="AA995" s="34"/>
      <c r="AB995" s="86"/>
      <c r="AC995" s="138"/>
      <c r="AD995" s="90"/>
      <c r="AE995" s="86"/>
      <c r="AF995" s="86"/>
      <c r="AG995" s="98"/>
      <c r="AH995" s="86"/>
      <c r="AI995" s="86"/>
      <c r="AJ995" s="86"/>
    </row>
    <row r="996" ht="10.5" customHeight="1">
      <c r="A996" s="86"/>
      <c r="B996" s="86"/>
      <c r="C996" s="86"/>
      <c r="D996" s="87"/>
      <c r="E996" s="87"/>
      <c r="F996" s="88"/>
      <c r="G996" s="88"/>
      <c r="H996" s="89"/>
      <c r="I996" s="90"/>
      <c r="J996" s="130"/>
      <c r="K996" s="121"/>
      <c r="L996" s="121"/>
      <c r="M996" s="90"/>
      <c r="N996" s="92"/>
      <c r="O996" s="92"/>
      <c r="P996" s="130"/>
      <c r="Q996" s="121"/>
      <c r="R996" s="121"/>
      <c r="S996" s="90"/>
      <c r="T996" s="92"/>
      <c r="U996" s="92"/>
      <c r="V996" s="123"/>
      <c r="W996" s="123"/>
      <c r="X996" s="96"/>
      <c r="Y996" s="97"/>
      <c r="Z996" s="86"/>
      <c r="AA996" s="34"/>
      <c r="AB996" s="86"/>
      <c r="AC996" s="138"/>
      <c r="AD996" s="90"/>
      <c r="AE996" s="86"/>
      <c r="AF996" s="86"/>
      <c r="AG996" s="98"/>
      <c r="AH996" s="86"/>
      <c r="AI996" s="86"/>
      <c r="AJ996" s="86"/>
    </row>
    <row r="997" ht="10.5" customHeight="1">
      <c r="A997" s="86"/>
      <c r="B997" s="86"/>
      <c r="C997" s="86"/>
      <c r="D997" s="87"/>
      <c r="E997" s="87"/>
      <c r="F997" s="88"/>
      <c r="G997" s="88"/>
      <c r="H997" s="89"/>
      <c r="I997" s="90"/>
      <c r="J997" s="130"/>
      <c r="K997" s="121"/>
      <c r="L997" s="121"/>
      <c r="M997" s="90"/>
      <c r="N997" s="92"/>
      <c r="O997" s="92"/>
      <c r="P997" s="130"/>
      <c r="Q997" s="121"/>
      <c r="R997" s="121"/>
      <c r="S997" s="90"/>
      <c r="T997" s="92"/>
      <c r="U997" s="92"/>
      <c r="V997" s="123"/>
      <c r="W997" s="123"/>
      <c r="X997" s="96"/>
      <c r="Y997" s="97"/>
      <c r="Z997" s="86"/>
      <c r="AA997" s="34"/>
      <c r="AB997" s="86"/>
      <c r="AC997" s="138"/>
      <c r="AD997" s="90"/>
      <c r="AE997" s="86"/>
      <c r="AF997" s="86"/>
      <c r="AG997" s="98"/>
      <c r="AH997" s="86"/>
      <c r="AI997" s="86"/>
      <c r="AJ997" s="86"/>
    </row>
    <row r="998" ht="10.5" customHeight="1">
      <c r="A998" s="86"/>
      <c r="B998" s="86"/>
      <c r="C998" s="86"/>
      <c r="D998" s="87"/>
      <c r="E998" s="87"/>
      <c r="F998" s="88"/>
      <c r="G998" s="88"/>
      <c r="H998" s="89"/>
      <c r="I998" s="90"/>
      <c r="J998" s="130"/>
      <c r="K998" s="121"/>
      <c r="L998" s="121"/>
      <c r="M998" s="90"/>
      <c r="N998" s="92"/>
      <c r="O998" s="92"/>
      <c r="P998" s="130"/>
      <c r="Q998" s="121"/>
      <c r="R998" s="121"/>
      <c r="S998" s="90"/>
      <c r="T998" s="92"/>
      <c r="U998" s="92"/>
      <c r="V998" s="123"/>
      <c r="W998" s="123"/>
      <c r="X998" s="96"/>
      <c r="Y998" s="97"/>
      <c r="Z998" s="86"/>
      <c r="AA998" s="34"/>
      <c r="AB998" s="86"/>
      <c r="AC998" s="138"/>
      <c r="AD998" s="90"/>
      <c r="AE998" s="86"/>
      <c r="AF998" s="86"/>
      <c r="AG998" s="98"/>
      <c r="AH998" s="86"/>
      <c r="AI998" s="86"/>
      <c r="AJ998" s="86"/>
    </row>
    <row r="999" ht="10.5" customHeight="1">
      <c r="A999" s="86"/>
      <c r="B999" s="86"/>
      <c r="C999" s="86"/>
      <c r="D999" s="87"/>
      <c r="E999" s="87"/>
      <c r="F999" s="88"/>
      <c r="G999" s="88"/>
      <c r="H999" s="89"/>
      <c r="I999" s="90"/>
      <c r="J999" s="130"/>
      <c r="K999" s="121"/>
      <c r="L999" s="121"/>
      <c r="M999" s="90"/>
      <c r="N999" s="92"/>
      <c r="O999" s="92"/>
      <c r="P999" s="130"/>
      <c r="Q999" s="121"/>
      <c r="R999" s="121"/>
      <c r="S999" s="90"/>
      <c r="T999" s="92"/>
      <c r="U999" s="92"/>
      <c r="V999" s="123"/>
      <c r="W999" s="123"/>
      <c r="X999" s="96"/>
      <c r="Y999" s="97"/>
      <c r="Z999" s="86"/>
      <c r="AA999" s="34"/>
      <c r="AB999" s="86"/>
      <c r="AC999" s="138"/>
      <c r="AD999" s="90"/>
      <c r="AE999" s="86"/>
      <c r="AF999" s="86"/>
      <c r="AG999" s="98"/>
      <c r="AH999" s="86"/>
      <c r="AI999" s="86"/>
      <c r="AJ999" s="86"/>
    </row>
    <row r="1000" ht="10.5" customHeight="1">
      <c r="A1000" s="86"/>
      <c r="B1000" s="86"/>
      <c r="C1000" s="86"/>
      <c r="D1000" s="87"/>
      <c r="E1000" s="87"/>
      <c r="F1000" s="88"/>
      <c r="G1000" s="88"/>
      <c r="H1000" s="89"/>
      <c r="I1000" s="90"/>
      <c r="J1000" s="130"/>
      <c r="K1000" s="121"/>
      <c r="L1000" s="121"/>
      <c r="M1000" s="90"/>
      <c r="N1000" s="92"/>
      <c r="O1000" s="92"/>
      <c r="P1000" s="130"/>
      <c r="Q1000" s="121"/>
      <c r="R1000" s="121"/>
      <c r="S1000" s="90"/>
      <c r="T1000" s="92"/>
      <c r="U1000" s="92"/>
      <c r="V1000" s="123"/>
      <c r="W1000" s="123"/>
      <c r="X1000" s="96"/>
      <c r="Y1000" s="97"/>
      <c r="Z1000" s="86"/>
      <c r="AA1000" s="34"/>
      <c r="AB1000" s="86"/>
      <c r="AC1000" s="138"/>
      <c r="AD1000" s="90"/>
      <c r="AE1000" s="86"/>
      <c r="AF1000" s="86"/>
      <c r="AG1000" s="98"/>
      <c r="AH1000" s="86"/>
      <c r="AI1000" s="86"/>
      <c r="AJ1000" s="86"/>
    </row>
  </sheetData>
  <autoFilter ref="$A$4:$G$52"/>
  <hyperlinks>
    <hyperlink r:id="rId1" ref="AH10"/>
    <hyperlink r:id="rId2" ref="AH11"/>
    <hyperlink r:id="rId3" ref="AH12"/>
    <hyperlink r:id="rId4" ref="AH13"/>
    <hyperlink r:id="rId5" ref="AH45"/>
  </hyperlinks>
  <printOptions/>
  <pageMargins bottom="0.75" footer="0.0" header="0.0" left="0.47" right="0.13" top="0.75"/>
  <pageSetup paperSize="9" orientation="portrait"/>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2.0" ySplit="9.0" topLeftCell="M10" activePane="bottomRight" state="frozen"/>
      <selection activeCell="M1" sqref="M1" pane="topRight"/>
      <selection activeCell="A10" sqref="A10" pane="bottomLeft"/>
      <selection activeCell="M10" sqref="M10" pane="bottomRight"/>
    </sheetView>
  </sheetViews>
  <sheetFormatPr customHeight="1" defaultColWidth="12.63" defaultRowHeight="15.0"/>
  <cols>
    <col customWidth="1" min="1" max="1" width="2.88"/>
    <col customWidth="1" min="2" max="2" width="23.0"/>
    <col customWidth="1" min="3" max="3" width="6.0"/>
    <col customWidth="1" min="4" max="4" width="9.5"/>
    <col customWidth="1" min="5" max="5" width="2.13"/>
    <col customWidth="1" min="6" max="6" width="7.63"/>
    <col customWidth="1" hidden="1" min="7" max="7" width="6.38"/>
    <col customWidth="1" hidden="1" min="8" max="8" width="17.5"/>
    <col customWidth="1" hidden="1" min="9" max="12" width="6.38"/>
    <col customWidth="1" min="13" max="67" width="9.13"/>
    <col customWidth="1" min="68" max="69" width="6.38"/>
  </cols>
  <sheetData>
    <row r="1" ht="11.25" customHeight="1">
      <c r="A1" s="1"/>
      <c r="B1" s="1"/>
      <c r="C1" s="1"/>
      <c r="D1" s="1"/>
      <c r="E1" s="1"/>
      <c r="F1" s="1">
        <f>MAX(G1:FA1)</f>
        <v>1440</v>
      </c>
      <c r="G1" s="1"/>
      <c r="H1" s="1"/>
      <c r="I1" s="1"/>
      <c r="J1" s="1"/>
      <c r="K1" s="1"/>
      <c r="L1" s="1"/>
      <c r="M1" s="1">
        <v>1000.0</v>
      </c>
      <c r="N1" s="1">
        <v>1010.0</v>
      </c>
      <c r="O1" s="1">
        <v>1020.0</v>
      </c>
      <c r="P1" s="1">
        <v>1030.0</v>
      </c>
      <c r="Q1" s="1">
        <v>1040.0</v>
      </c>
      <c r="R1" s="1">
        <v>1050.0</v>
      </c>
      <c r="S1" s="1">
        <v>1060.0</v>
      </c>
      <c r="T1" s="1">
        <v>1070.0</v>
      </c>
      <c r="U1" s="1">
        <v>1080.0</v>
      </c>
      <c r="V1" s="1">
        <v>1090.0</v>
      </c>
      <c r="W1" s="1">
        <v>1100.0</v>
      </c>
      <c r="X1" s="1">
        <v>1110.0</v>
      </c>
      <c r="Y1" s="1">
        <v>1120.0</v>
      </c>
      <c r="Z1" s="1">
        <v>1130.0</v>
      </c>
      <c r="AA1" s="1">
        <v>1140.0</v>
      </c>
      <c r="AB1" s="1">
        <v>1150.0</v>
      </c>
      <c r="AC1" s="1">
        <v>1160.0</v>
      </c>
      <c r="AD1" s="1">
        <v>1170.0</v>
      </c>
      <c r="AE1" s="1">
        <v>1180.0</v>
      </c>
      <c r="AF1" s="1">
        <v>1190.0</v>
      </c>
      <c r="AG1" s="1">
        <v>1200.0</v>
      </c>
      <c r="AH1" s="1">
        <v>1210.0</v>
      </c>
      <c r="AI1" s="1">
        <v>1220.0</v>
      </c>
      <c r="AJ1" s="1">
        <v>1230.0</v>
      </c>
      <c r="AK1" s="1">
        <v>1240.0</v>
      </c>
      <c r="AL1" s="1">
        <v>1250.0</v>
      </c>
      <c r="AM1" s="1">
        <v>1260.0</v>
      </c>
      <c r="AN1" s="1">
        <v>1270.0</v>
      </c>
      <c r="AO1" s="1">
        <v>1280.0</v>
      </c>
      <c r="AP1" s="1">
        <v>1290.0</v>
      </c>
      <c r="AQ1" s="1">
        <v>1300.0</v>
      </c>
      <c r="AR1" s="1">
        <v>1310.0</v>
      </c>
      <c r="AS1" s="1">
        <v>1320.0</v>
      </c>
      <c r="AT1" s="1">
        <v>1330.0</v>
      </c>
      <c r="AU1" s="1">
        <v>1340.0</v>
      </c>
      <c r="AV1" s="1">
        <v>1350.0</v>
      </c>
      <c r="AW1" s="1">
        <v>1360.0</v>
      </c>
      <c r="AX1" s="1">
        <v>1370.0</v>
      </c>
      <c r="AY1" s="1">
        <v>1380.0</v>
      </c>
      <c r="AZ1" s="1">
        <v>1390.0</v>
      </c>
      <c r="BA1" s="1">
        <v>1400.0</v>
      </c>
      <c r="BB1" s="1">
        <v>1410.0</v>
      </c>
      <c r="BC1" s="1">
        <v>1420.0</v>
      </c>
      <c r="BD1" s="1">
        <v>1430.0</v>
      </c>
      <c r="BE1" s="1">
        <v>1440.0</v>
      </c>
      <c r="BF1" s="1"/>
      <c r="BG1" s="1"/>
      <c r="BH1" s="1"/>
      <c r="BI1" s="1"/>
      <c r="BJ1" s="1"/>
      <c r="BK1" s="1"/>
      <c r="BL1" s="1"/>
      <c r="BM1" s="1"/>
      <c r="BN1" s="1"/>
      <c r="BO1" s="1"/>
      <c r="BP1" s="1"/>
      <c r="BQ1" s="1"/>
    </row>
    <row r="2" ht="28.5" customHeight="1">
      <c r="A2" s="139"/>
      <c r="B2" s="139"/>
      <c r="C2" s="139" t="s">
        <v>2146</v>
      </c>
      <c r="D2" s="139" t="s">
        <v>2146</v>
      </c>
      <c r="E2" s="139" t="s">
        <v>2147</v>
      </c>
      <c r="F2" s="139" t="s">
        <v>2148</v>
      </c>
      <c r="G2" s="139"/>
      <c r="H2" s="139"/>
      <c r="I2" s="139"/>
      <c r="J2" s="139"/>
      <c r="K2" s="139"/>
      <c r="L2" s="139"/>
      <c r="M2" s="139" t="str">
        <f t="array" ref="M2">IF(ISNA(MATCH(M1,License_group!$A$6:$A$9950,0))=TRUE,0,INDEX(License_group!$A$6:$AE$9950,MATCH(M1,License_group!$A$6:$A$9950,0),2))</f>
        <v>Mario PVC</v>
      </c>
      <c r="N2" s="139" t="str">
        <f t="array" ref="N2">IF(ISNA(MATCH(N1,License_group!$A$6:$A$9950,0))=TRUE,0,INDEX(License_group!$A$6:$AE$9950,MATCH(N1,License_group!$A$6:$A$9950,0),2))</f>
        <v>Mario Resin</v>
      </c>
      <c r="O2" s="139" t="str">
        <f t="array" ref="O2">IF(ISNA(MATCH(O1,License_group!$A$6:$A$9950,0))=TRUE,0,INDEX(License_group!$A$6:$AE$9950,MATCH(O1,License_group!$A$6:$A$9950,0),2))</f>
        <v>Zelda PVC</v>
      </c>
      <c r="P2" s="139" t="str">
        <f t="array" ref="P2">IF(ISNA(MATCH(P1,License_group!$A$6:$A$9950,0))=TRUE,0,INDEX(License_group!$A$6:$AE$9950,MATCH(P1,License_group!$A$6:$A$9950,0),2))</f>
        <v>Zelda resin</v>
      </c>
      <c r="Q2" s="139" t="str">
        <f t="array" ref="Q2">IF(ISNA(MATCH(Q1,License_group!$A$6:$A$9950,0))=TRUE,0,INDEX(License_group!$A$6:$AE$9950,MATCH(Q1,License_group!$A$6:$A$9950,0),2))</f>
        <v>Metroid PVC</v>
      </c>
      <c r="R2" s="139" t="str">
        <f t="array" ref="R2">IF(ISNA(MATCH(R1,License_group!$A$6:$A$9950,0))=TRUE,0,INDEX(License_group!$A$6:$AE$9950,MATCH(R1,License_group!$A$6:$A$9950,0),2))</f>
        <v>Metroid Resin</v>
      </c>
      <c r="S2" s="139" t="str">
        <f t="array" ref="S2">IF(ISNA(MATCH(S1,License_group!$A$6:$A$9950,0))=TRUE,0,INDEX(License_group!$A$6:$AE$9950,MATCH(S1,License_group!$A$6:$A$9950,0),2))</f>
        <v>Crash PVC</v>
      </c>
      <c r="T2" s="139" t="str">
        <f t="array" ref="T2">IF(ISNA(MATCH(T1,License_group!$A$6:$A$9950,0))=TRUE,0,INDEX(License_group!$A$6:$AE$9950,MATCH(T1,License_group!$A$6:$A$9950,0),2))</f>
        <v>Crash Resin</v>
      </c>
      <c r="U2" s="139" t="str">
        <f t="array" ref="U2">IF(ISNA(MATCH(U1,License_group!$A$6:$A$9950,0))=TRUE,0,INDEX(License_group!$A$6:$AE$9950,MATCH(U1,License_group!$A$6:$A$9950,0),2))</f>
        <v>Spyro PVC</v>
      </c>
      <c r="V2" s="139" t="str">
        <f t="array" ref="V2">IF(ISNA(MATCH(V1,License_group!$A$6:$A$9950,0))=TRUE,0,INDEX(License_group!$A$6:$AE$9950,MATCH(V1,License_group!$A$6:$A$9950,0),2))</f>
        <v>Spyro Resin</v>
      </c>
      <c r="W2" s="139" t="str">
        <f t="array" ref="W2">IF(ISNA(MATCH(W1,License_group!$A$6:$A$9950,0))=TRUE,0,INDEX(License_group!$A$6:$AE$9950,MATCH(W1,License_group!$A$6:$A$9950,0),2))</f>
        <v>Crash team racing resin</v>
      </c>
      <c r="X2" s="139" t="str">
        <f t="array" ref="X2">IF(ISNA(MATCH(X1,License_group!$A$6:$A$9950,0))=TRUE,0,INDEX(License_group!$A$6:$AE$9950,MATCH(X1,License_group!$A$6:$A$9950,0),2))</f>
        <v>Crash team racing PVC</v>
      </c>
      <c r="Y2" s="139" t="str">
        <f t="array" ref="Y2">IF(ISNA(MATCH(Y1,License_group!$A$6:$A$9950,0))=TRUE,0,INDEX(License_group!$A$6:$AE$9950,MATCH(Y1,License_group!$A$6:$A$9950,0),2))</f>
        <v>Sekiro resin</v>
      </c>
      <c r="Z2" s="139" t="str">
        <f t="array" ref="Z2">IF(ISNA(MATCH(Z1,License_group!$A$6:$A$9950,0))=TRUE,0,INDEX(License_group!$A$6:$AE$9950,MATCH(Z1,License_group!$A$6:$A$9950,0),2))</f>
        <v>Sekiro PVC</v>
      </c>
      <c r="AA2" s="139" t="str">
        <f t="array" ref="AA2">IF(ISNA(MATCH(AA1,License_group!$A$6:$A$9950,0))=TRUE,0,INDEX(License_group!$A$6:$AE$9950,MATCH(AA1,License_group!$A$6:$A$9950,0),2))</f>
        <v>Full Metal Alchemist</v>
      </c>
      <c r="AB2" s="139" t="str">
        <f t="array" ref="AB2">IF(ISNA(MATCH(AB1,License_group!$A$6:$A$9950,0))=TRUE,0,INDEX(License_group!$A$6:$AE$9950,MATCH(AB1,License_group!$A$6:$A$9950,0),2))</f>
        <v>Persona resin</v>
      </c>
      <c r="AC2" s="139" t="str">
        <f t="array" ref="AC2">IF(ISNA(MATCH(AC1,License_group!$A$6:$A$9950,0))=TRUE,0,INDEX(License_group!$A$6:$AE$9950,MATCH(AC1,License_group!$A$6:$A$9950,0),2))</f>
        <v>Persona PVC</v>
      </c>
      <c r="AD2" s="139" t="str">
        <f t="array" ref="AD2">IF(ISNA(MATCH(AD1,License_group!$A$6:$A$9950,0))=TRUE,0,INDEX(License_group!$A$6:$AE$9950,MATCH(AD1,License_group!$A$6:$A$9950,0),2))</f>
        <v>Yu-Gi-OH Resin</v>
      </c>
      <c r="AE2" s="139" t="str">
        <f t="array" ref="AE2">IF(ISNA(MATCH(AE1,License_group!$A$6:$A$9950,0))=TRUE,0,INDEX(License_group!$A$6:$AE$9950,MATCH(AE1,License_group!$A$6:$A$9950,0),2))</f>
        <v>Yu-Gi-OH PVC</v>
      </c>
      <c r="AF2" s="139" t="str">
        <f t="array" ref="AF2">IF(ISNA(MATCH(AF1,License_group!$A$6:$A$9950,0))=TRUE,0,INDEX(License_group!$A$6:$AE$9950,MATCH(AF1,License_group!$A$6:$A$9950,0),2))</f>
        <v>Banjo-Kazooie</v>
      </c>
      <c r="AG2" s="139" t="str">
        <f t="array" ref="AG2">IF(ISNA(MATCH(AG1,License_group!$A$6:$A$9950,0))=TRUE,0,INDEX(License_group!$A$6:$AE$9950,MATCH(AG1,License_group!$A$6:$A$9950,0),2))</f>
        <v>Conker</v>
      </c>
      <c r="AH2" s="139" t="str">
        <f t="array" ref="AH2">IF(ISNA(MATCH(AH1,License_group!$A$6:$A$9950,0))=TRUE,0,INDEX(License_group!$A$6:$AE$9950,MATCH(AH1,License_group!$A$6:$A$9950,0),2))</f>
        <v>CAPCOM PVC</v>
      </c>
      <c r="AI2" s="139" t="str">
        <f t="array" ref="AI2">IF(ISNA(MATCH(AI1,License_group!$A$6:$A$9950,0))=TRUE,0,INDEX(License_group!$A$6:$AE$9950,MATCH(AI1,License_group!$A$6:$A$9950,0),2))</f>
        <v>CAPCOM RESIN</v>
      </c>
      <c r="AJ2" s="139" t="str">
        <f t="array" ref="AJ2">IF(ISNA(MATCH(AJ1,License_group!$A$6:$A$9950,0))=TRUE,0,INDEX(License_group!$A$6:$AE$9950,MATCH(AJ1,License_group!$A$6:$A$9950,0),2))</f>
        <v>Beserk Resin</v>
      </c>
      <c r="AK2" s="139" t="str">
        <f t="array" ref="AK2">IF(ISNA(MATCH(AK1,License_group!$A$6:$A$9950,0))=TRUE,0,INDEX(License_group!$A$6:$AE$9950,MATCH(AK1,License_group!$A$6:$A$9950,0),2))</f>
        <v>Shovel Knight</v>
      </c>
      <c r="AL2" s="139" t="str">
        <f t="array" ref="AL2">IF(ISNA(MATCH(AL1,License_group!$A$6:$A$9950,0))=TRUE,0,INDEX(License_group!$A$6:$AE$9950,MATCH(AL1,License_group!$A$6:$A$9950,0),2))</f>
        <v>Bayonetta</v>
      </c>
      <c r="AM2" s="139" t="str">
        <f t="array" ref="AM2">IF(ISNA(MATCH(AM1,License_group!$A$6:$A$9950,0))=TRUE,0,INDEX(License_group!$A$6:$AE$9950,MATCH(AM1,License_group!$A$6:$A$9950,0),2))</f>
        <v>Bayonetta weapons</v>
      </c>
      <c r="AN2" s="139" t="str">
        <f t="array" ref="AN2">IF(ISNA(MATCH(AN1,License_group!$A$6:$A$9950,0))=TRUE,0,INDEX(License_group!$A$6:$AE$9950,MATCH(AN1,License_group!$A$6:$A$9950,0),2))</f>
        <v>My Hero resin</v>
      </c>
      <c r="AO2" s="139" t="str">
        <f t="array" ref="AO2">IF(ISNA(MATCH(AO1,License_group!$A$6:$A$9950,0))=TRUE,0,INDEX(License_group!$A$6:$AE$9950,MATCH(AO1,License_group!$A$6:$A$9950,0),2))</f>
        <v>My Hero PVC</v>
      </c>
      <c r="AP2" s="139" t="str">
        <f t="array" ref="AP2">IF(ISNA(MATCH(AP1,License_group!$A$6:$A$9950,0))=TRUE,0,INDEX(License_group!$A$6:$AE$9950,MATCH(AP1,License_group!$A$6:$A$9950,0),2))</f>
        <v>Samurai Shamploo</v>
      </c>
      <c r="AQ2" s="139" t="str">
        <f t="array" ref="AQ2">IF(ISNA(MATCH(AQ1,License_group!$A$6:$A$9950,0))=TRUE,0,INDEX(License_group!$A$6:$AE$9950,MATCH(AQ1,License_group!$A$6:$A$9950,0),2))</f>
        <v>Cowboy Bepop</v>
      </c>
      <c r="AR2" s="139" t="str">
        <f t="array" ref="AR2">IF(ISNA(MATCH(AR1,License_group!$A$6:$A$9950,0))=TRUE,0,INDEX(License_group!$A$6:$AE$9950,MATCH(AR1,License_group!$A$6:$A$9950,0),2))</f>
        <v>Castlevania</v>
      </c>
      <c r="AS2" s="139" t="str">
        <f t="array" ref="AS2">IF(ISNA(MATCH(AS1,License_group!$A$6:$A$9950,0))=TRUE,0,INDEX(License_group!$A$6:$AE$9950,MATCH(AS1,License_group!$A$6:$A$9950,0),2))</f>
        <v>Metal Gear Solid resin</v>
      </c>
      <c r="AT2" s="139" t="str">
        <f t="array" ref="AT2">IF(ISNA(MATCH(AT1,License_group!$A$6:$A$9950,0))=TRUE,0,INDEX(License_group!$A$6:$AE$9950,MATCH(AT1,License_group!$A$6:$A$9950,0),2))</f>
        <v>Metal Gear solid PVC</v>
      </c>
      <c r="AU2" s="139" t="str">
        <f t="array" ref="AU2">IF(ISNA(MATCH(AU1,License_group!$A$6:$A$9950,0))=TRUE,0,INDEX(License_group!$A$6:$AE$9950,MATCH(AU1,License_group!$A$6:$A$9950,0),2))</f>
        <v>Dark Souls PVC</v>
      </c>
      <c r="AV2" s="139" t="str">
        <f t="array" ref="AV2">IF(ISNA(MATCH(AV1,License_group!$A$6:$A$9950,0))=TRUE,0,INDEX(License_group!$A$6:$AE$9950,MATCH(AV1,License_group!$A$6:$A$9950,0),2))</f>
        <v>Dark Souls RESIN</v>
      </c>
      <c r="AW2" s="139" t="str">
        <f t="array" ref="AW2">IF(ISNA(MATCH(AW1,License_group!$A$6:$A$9950,0))=TRUE,0,INDEX(License_group!$A$6:$AE$9950,MATCH(AW1,License_group!$A$6:$A$9950,0),2))</f>
        <v>Dark Souls Plush</v>
      </c>
      <c r="AX2" s="139" t="str">
        <f t="array" ref="AX2">IF(ISNA(MATCH(AX1,License_group!$A$6:$A$9950,0))=TRUE,0,INDEX(License_group!$A$6:$AE$9950,MATCH(AX1,License_group!$A$6:$A$9950,0),2))</f>
        <v>Tekken &amp; others</v>
      </c>
      <c r="AY2" s="139" t="str">
        <f t="array" ref="AY2">IF(ISNA(MATCH(AY1,License_group!$A$6:$A$9950,0))=TRUE,0,INDEX(License_group!$A$6:$AE$9950,MATCH(AY1,License_group!$A$6:$A$9950,0),2))</f>
        <v>One Punch Man</v>
      </c>
      <c r="AZ2" s="139" t="str">
        <f t="array" ref="AZ2">IF(ISNA(MATCH(AZ1,License_group!$A$6:$A$9950,0))=TRUE,0,INDEX(License_group!$A$6:$AE$9950,MATCH(AZ1,License_group!$A$6:$A$9950,0),2))</f>
        <v>Sega PVC</v>
      </c>
      <c r="BA2" s="139" t="str">
        <f t="array" ref="BA2">IF(ISNA(MATCH(BA1,License_group!$A$6:$A$9950,0))=TRUE,0,INDEX(License_group!$A$6:$AE$9950,MATCH(BA1,License_group!$A$6:$A$9950,0),2))</f>
        <v>Sega Resin</v>
      </c>
      <c r="BB2" s="139" t="str">
        <f t="array" ref="BB2">IF(ISNA(MATCH(BB1,License_group!$A$6:$A$9950,0))=TRUE,0,INDEX(License_group!$A$6:$AE$9950,MATCH(BB1,License_group!$A$6:$A$9950,0),2))</f>
        <v>Kirby Resin</v>
      </c>
      <c r="BC2" s="139" t="str">
        <f t="array" ref="BC2">IF(ISNA(MATCH(BC1,License_group!$A$6:$A$9950,0))=TRUE,0,INDEX(License_group!$A$6:$AE$9950,MATCH(BC1,License_group!$A$6:$A$9950,0),2))</f>
        <v>Kait resin</v>
      </c>
      <c r="BD2" s="139" t="str">
        <f t="array" ref="BD2">IF(ISNA(MATCH(BD1,License_group!$A$6:$A$9950,0))=TRUE,0,INDEX(License_group!$A$6:$AE$9950,MATCH(BD1,License_group!$A$6:$A$9950,0),2))</f>
        <v>Dark Siders</v>
      </c>
      <c r="BE2" s="139" t="str">
        <f t="array" ref="BE2">IF(ISNA(MATCH(BE1,License_group!$A$6:$A$9950,0))=TRUE,0,INDEX(License_group!$A$6:$AE$9950,MATCH(BE1,License_group!$A$6:$A$9950,0),2))</f>
        <v>PAC-MAN PVC</v>
      </c>
      <c r="BF2" s="139"/>
      <c r="BG2" s="139"/>
      <c r="BH2" s="139"/>
      <c r="BI2" s="139"/>
      <c r="BJ2" s="139"/>
      <c r="BK2" s="139"/>
      <c r="BL2" s="139"/>
      <c r="BM2" s="139"/>
      <c r="BN2" s="139"/>
      <c r="BO2" s="139"/>
      <c r="BP2" s="139"/>
      <c r="BQ2" s="139"/>
    </row>
    <row r="3" ht="22.5" customHeight="1">
      <c r="A3" s="140"/>
      <c r="B3" s="140"/>
      <c r="C3" s="140"/>
      <c r="D3" s="140"/>
      <c r="E3" s="140"/>
      <c r="F3" s="141"/>
      <c r="G3" s="142"/>
      <c r="H3" s="142"/>
      <c r="I3" s="142"/>
      <c r="J3" s="142"/>
      <c r="K3" s="142"/>
      <c r="L3" s="142"/>
      <c r="M3" s="143">
        <f t="array" ref="M3">IF(ISNA(MATCH(M1,Group!$G$1:$G$9950,0))=TRUE,0,INDEX(Group!$A$1:$AE$9950,MATCH(M1,Group!$G$1:$G$9950,0),5))</f>
        <v>0</v>
      </c>
      <c r="N3" s="143">
        <f t="array" ref="N3">IF(ISNA(MATCH(N1,Group!$G$1:$G$9950,0))=TRUE,0,INDEX(Group!$A$1:$AE$9950,MATCH(N1,Group!$G$1:$G$9950,0),5))</f>
        <v>0</v>
      </c>
      <c r="O3" s="143">
        <f t="array" ref="O3">IF(ISNA(MATCH(O1,Group!$G$1:$G$9950,0))=TRUE,0,INDEX(Group!$A$1:$AE$9950,MATCH(O1,Group!$G$1:$G$9950,0),5))</f>
        <v>0</v>
      </c>
      <c r="P3" s="143">
        <f t="array" ref="P3">IF(ISNA(MATCH(P1,Group!$G$1:$G$9950,0))=TRUE,0,INDEX(Group!$A$1:$AE$9950,MATCH(P1,Group!$G$1:$G$9950,0),5))</f>
        <v>0</v>
      </c>
      <c r="Q3" s="143">
        <f t="array" ref="Q3">IF(ISNA(MATCH(Q1,Group!$G$1:$G$9950,0))=TRUE,0,INDEX(Group!$A$1:$AE$9950,MATCH(Q1,Group!$G$1:$G$9950,0),5))</f>
        <v>0</v>
      </c>
      <c r="R3" s="143">
        <f t="array" ref="R3">IF(ISNA(MATCH(R1,Group!$G$1:$G$9950,0))=TRUE,0,INDEX(Group!$A$1:$AE$9950,MATCH(R1,Group!$G$1:$G$9950,0),5))</f>
        <v>0</v>
      </c>
      <c r="S3" s="143">
        <f t="array" ref="S3">IF(ISNA(MATCH(S1,Group!$G$1:$G$9950,0))=TRUE,0,INDEX(Group!$A$1:$AE$9950,MATCH(S1,Group!$G$1:$G$9950,0),5))</f>
        <v>0</v>
      </c>
      <c r="T3" s="143">
        <f t="array" ref="T3">IF(ISNA(MATCH(T1,Group!$G$1:$G$9950,0))=TRUE,0,INDEX(Group!$A$1:$AE$9950,MATCH(T1,Group!$G$1:$G$9950,0),5))</f>
        <v>0</v>
      </c>
      <c r="U3" s="143">
        <f t="array" ref="U3">IF(ISNA(MATCH(U1,Group!$G$1:$G$9950,0))=TRUE,0,INDEX(Group!$A$1:$AE$9950,MATCH(U1,Group!$G$1:$G$9950,0),5))</f>
        <v>0</v>
      </c>
      <c r="V3" s="143">
        <f t="array" ref="V3">IF(ISNA(MATCH(V1,Group!$G$1:$G$9950,0))=TRUE,0,INDEX(Group!$A$1:$AE$9950,MATCH(V1,Group!$G$1:$G$9950,0),5))</f>
        <v>0</v>
      </c>
      <c r="W3" s="143">
        <f t="array" ref="W3">IF(ISNA(MATCH(W1,Group!$G$1:$G$9950,0))=TRUE,0,INDEX(Group!$A$1:$AE$9950,MATCH(W1,Group!$G$1:$G$9950,0),5))</f>
        <v>0</v>
      </c>
      <c r="X3" s="143">
        <f t="array" ref="X3">IF(ISNA(MATCH(X1,Group!$G$1:$G$9950,0))=TRUE,0,INDEX(Group!$A$1:$AE$9950,MATCH(X1,Group!$G$1:$G$9950,0),5))</f>
        <v>0</v>
      </c>
      <c r="Y3" s="143">
        <f t="array" ref="Y3">IF(ISNA(MATCH(Y1,Group!$G$1:$G$9950,0))=TRUE,0,INDEX(Group!$A$1:$AE$9950,MATCH(Y1,Group!$G$1:$G$9950,0),5))</f>
        <v>0</v>
      </c>
      <c r="Z3" s="143">
        <f t="array" ref="Z3">IF(ISNA(MATCH(Z1,Group!$G$1:$G$9950,0))=TRUE,0,INDEX(Group!$A$1:$AE$9950,MATCH(Z1,Group!$G$1:$G$9950,0),5))</f>
        <v>0</v>
      </c>
      <c r="AA3" s="143">
        <f t="array" ref="AA3">IF(ISNA(MATCH(AA1,Group!$G$1:$G$9950,0))=TRUE,0,INDEX(Group!$A$1:$AE$9950,MATCH(AA1,Group!$G$1:$G$9950,0),5))</f>
        <v>0</v>
      </c>
      <c r="AB3" s="143">
        <f t="array" ref="AB3">IF(ISNA(MATCH(AB1,Group!$G$1:$G$9950,0))=TRUE,0,INDEX(Group!$A$1:$AE$9950,MATCH(AB1,Group!$G$1:$G$9950,0),5))</f>
        <v>0</v>
      </c>
      <c r="AC3" s="143">
        <f t="array" ref="AC3">IF(ISNA(MATCH(AC1,Group!$G$1:$G$9950,0))=TRUE,0,INDEX(Group!$A$1:$AE$9950,MATCH(AC1,Group!$G$1:$G$9950,0),5))</f>
        <v>0</v>
      </c>
      <c r="AD3" s="143">
        <f t="array" ref="AD3">IF(ISNA(MATCH(AD1,Group!$G$1:$G$9950,0))=TRUE,0,INDEX(Group!$A$1:$AE$9950,MATCH(AD1,Group!$G$1:$G$9950,0),5))</f>
        <v>0</v>
      </c>
      <c r="AE3" s="143">
        <f t="array" ref="AE3">IF(ISNA(MATCH(AE1,Group!$G$1:$G$9950,0))=TRUE,0,INDEX(Group!$A$1:$AE$9950,MATCH(AE1,Group!$G$1:$G$9950,0),5))</f>
        <v>0</v>
      </c>
      <c r="AF3" s="143">
        <f t="array" ref="AF3">IF(ISNA(MATCH(AF1,Group!$G$1:$G$9950,0))=TRUE,0,INDEX(Group!$A$1:$AE$9950,MATCH(AF1,Group!$G$1:$G$9950,0),5))</f>
        <v>0</v>
      </c>
      <c r="AG3" s="143">
        <f t="array" ref="AG3">IF(ISNA(MATCH(AG1,Group!$G$1:$G$9950,0))=TRUE,0,INDEX(Group!$A$1:$AE$9950,MATCH(AG1,Group!$G$1:$G$9950,0),5))</f>
        <v>0</v>
      </c>
      <c r="AH3" s="143">
        <f t="array" ref="AH3">IF(ISNA(MATCH(AH1,Group!$G$1:$G$9950,0))=TRUE,0,INDEX(Group!$A$1:$AE$9950,MATCH(AH1,Group!$G$1:$G$9950,0),5))</f>
        <v>0</v>
      </c>
      <c r="AI3" s="143">
        <f t="array" ref="AI3">IF(ISNA(MATCH(AI1,Group!$G$1:$G$9950,0))=TRUE,0,INDEX(Group!$A$1:$AE$9950,MATCH(AI1,Group!$G$1:$G$9950,0),5))</f>
        <v>0</v>
      </c>
      <c r="AJ3" s="143">
        <f t="array" ref="AJ3">IF(ISNA(MATCH(AJ1,Group!$G$1:$G$9950,0))=TRUE,0,INDEX(Group!$A$1:$AE$9950,MATCH(AJ1,Group!$G$1:$G$9950,0),5))</f>
        <v>0</v>
      </c>
      <c r="AK3" s="143">
        <f t="array" ref="AK3">IF(ISNA(MATCH(AK1,Group!$G$1:$G$9950,0))=TRUE,0,INDEX(Group!$A$1:$AE$9950,MATCH(AK1,Group!$G$1:$G$9950,0),5))</f>
        <v>0</v>
      </c>
      <c r="AL3" s="143">
        <f t="array" ref="AL3">IF(ISNA(MATCH(AL1,Group!$G$1:$G$9950,0))=TRUE,0,INDEX(Group!$A$1:$AE$9950,MATCH(AL1,Group!$G$1:$G$9950,0),5))</f>
        <v>0</v>
      </c>
      <c r="AM3" s="143">
        <f t="array" ref="AM3">IF(ISNA(MATCH(AM1,Group!$G$1:$G$9950,0))=TRUE,0,INDEX(Group!$A$1:$AE$9950,MATCH(AM1,Group!$G$1:$G$9950,0),5))</f>
        <v>0</v>
      </c>
      <c r="AN3" s="143">
        <f t="array" ref="AN3">IF(ISNA(MATCH(AN1,Group!$G$1:$G$9950,0))=TRUE,0,INDEX(Group!$A$1:$AE$9950,MATCH(AN1,Group!$G$1:$G$9950,0),5))</f>
        <v>0</v>
      </c>
      <c r="AO3" s="143">
        <f t="array" ref="AO3">IF(ISNA(MATCH(AO1,Group!$G$1:$G$9950,0))=TRUE,0,INDEX(Group!$A$1:$AE$9950,MATCH(AO1,Group!$G$1:$G$9950,0),5))</f>
        <v>0</v>
      </c>
      <c r="AP3" s="143">
        <f t="array" ref="AP3">IF(ISNA(MATCH(AP1,Group!$G$1:$G$9950,0))=TRUE,0,INDEX(Group!$A$1:$AE$9950,MATCH(AP1,Group!$G$1:$G$9950,0),5))</f>
        <v>0</v>
      </c>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2"/>
      <c r="BQ3" s="142"/>
    </row>
    <row r="4" ht="11.25" customHeight="1">
      <c r="A4" s="144"/>
      <c r="B4" s="144"/>
      <c r="C4" s="144"/>
      <c r="D4" s="144"/>
      <c r="E4" s="144"/>
      <c r="F4" s="145" t="s">
        <v>2149</v>
      </c>
      <c r="G4" s="146"/>
      <c r="H4" s="146"/>
      <c r="I4" s="146"/>
      <c r="J4" s="146"/>
      <c r="K4" s="146"/>
      <c r="L4" s="146"/>
      <c r="M4" s="147">
        <f t="shared" ref="M4:BE4" si="1">COLUMN(M4)</f>
        <v>13</v>
      </c>
      <c r="N4" s="147">
        <f t="shared" si="1"/>
        <v>14</v>
      </c>
      <c r="O4" s="147">
        <f t="shared" si="1"/>
        <v>15</v>
      </c>
      <c r="P4" s="147">
        <f t="shared" si="1"/>
        <v>16</v>
      </c>
      <c r="Q4" s="147">
        <f t="shared" si="1"/>
        <v>17</v>
      </c>
      <c r="R4" s="147">
        <f t="shared" si="1"/>
        <v>18</v>
      </c>
      <c r="S4" s="147">
        <f t="shared" si="1"/>
        <v>19</v>
      </c>
      <c r="T4" s="147">
        <f t="shared" si="1"/>
        <v>20</v>
      </c>
      <c r="U4" s="147">
        <f t="shared" si="1"/>
        <v>21</v>
      </c>
      <c r="V4" s="147">
        <f t="shared" si="1"/>
        <v>22</v>
      </c>
      <c r="W4" s="147">
        <f t="shared" si="1"/>
        <v>23</v>
      </c>
      <c r="X4" s="147">
        <f t="shared" si="1"/>
        <v>24</v>
      </c>
      <c r="Y4" s="147">
        <f t="shared" si="1"/>
        <v>25</v>
      </c>
      <c r="Z4" s="147">
        <f t="shared" si="1"/>
        <v>26</v>
      </c>
      <c r="AA4" s="147">
        <f t="shared" si="1"/>
        <v>27</v>
      </c>
      <c r="AB4" s="147">
        <f t="shared" si="1"/>
        <v>28</v>
      </c>
      <c r="AC4" s="147">
        <f t="shared" si="1"/>
        <v>29</v>
      </c>
      <c r="AD4" s="147">
        <f t="shared" si="1"/>
        <v>30</v>
      </c>
      <c r="AE4" s="147">
        <f t="shared" si="1"/>
        <v>31</v>
      </c>
      <c r="AF4" s="147">
        <f t="shared" si="1"/>
        <v>32</v>
      </c>
      <c r="AG4" s="147">
        <f t="shared" si="1"/>
        <v>33</v>
      </c>
      <c r="AH4" s="147">
        <f t="shared" si="1"/>
        <v>34</v>
      </c>
      <c r="AI4" s="147">
        <f t="shared" si="1"/>
        <v>35</v>
      </c>
      <c r="AJ4" s="147">
        <f t="shared" si="1"/>
        <v>36</v>
      </c>
      <c r="AK4" s="147">
        <f t="shared" si="1"/>
        <v>37</v>
      </c>
      <c r="AL4" s="147">
        <f t="shared" si="1"/>
        <v>38</v>
      </c>
      <c r="AM4" s="147">
        <f t="shared" si="1"/>
        <v>39</v>
      </c>
      <c r="AN4" s="147">
        <f t="shared" si="1"/>
        <v>40</v>
      </c>
      <c r="AO4" s="147">
        <f t="shared" si="1"/>
        <v>41</v>
      </c>
      <c r="AP4" s="147">
        <f t="shared" si="1"/>
        <v>42</v>
      </c>
      <c r="AQ4" s="147">
        <f t="shared" si="1"/>
        <v>43</v>
      </c>
      <c r="AR4" s="147">
        <f t="shared" si="1"/>
        <v>44</v>
      </c>
      <c r="AS4" s="147">
        <f t="shared" si="1"/>
        <v>45</v>
      </c>
      <c r="AT4" s="147">
        <f t="shared" si="1"/>
        <v>46</v>
      </c>
      <c r="AU4" s="147">
        <f t="shared" si="1"/>
        <v>47</v>
      </c>
      <c r="AV4" s="147">
        <f t="shared" si="1"/>
        <v>48</v>
      </c>
      <c r="AW4" s="147">
        <f t="shared" si="1"/>
        <v>49</v>
      </c>
      <c r="AX4" s="147">
        <f t="shared" si="1"/>
        <v>50</v>
      </c>
      <c r="AY4" s="147">
        <f t="shared" si="1"/>
        <v>51</v>
      </c>
      <c r="AZ4" s="147">
        <f t="shared" si="1"/>
        <v>52</v>
      </c>
      <c r="BA4" s="147">
        <f t="shared" si="1"/>
        <v>53</v>
      </c>
      <c r="BB4" s="147">
        <f t="shared" si="1"/>
        <v>54</v>
      </c>
      <c r="BC4" s="147">
        <f t="shared" si="1"/>
        <v>55</v>
      </c>
      <c r="BD4" s="147">
        <f t="shared" si="1"/>
        <v>56</v>
      </c>
      <c r="BE4" s="147">
        <f t="shared" si="1"/>
        <v>57</v>
      </c>
      <c r="BF4" s="147"/>
      <c r="BG4" s="147"/>
      <c r="BH4" s="147"/>
      <c r="BI4" s="147"/>
      <c r="BJ4" s="147"/>
      <c r="BK4" s="147"/>
      <c r="BL4" s="147"/>
      <c r="BM4" s="147"/>
      <c r="BN4" s="147"/>
      <c r="BO4" s="147"/>
      <c r="BP4" s="146"/>
      <c r="BQ4" s="146"/>
    </row>
    <row r="5" ht="12.0" customHeight="1">
      <c r="A5" s="148"/>
      <c r="B5" s="148"/>
      <c r="C5" s="148"/>
      <c r="D5" s="148"/>
      <c r="E5" s="148"/>
      <c r="F5" s="149"/>
      <c r="G5" s="148"/>
      <c r="H5" s="148"/>
      <c r="I5" s="148"/>
      <c r="J5" s="148"/>
      <c r="K5" s="148"/>
      <c r="L5" s="148"/>
      <c r="M5" s="143">
        <f t="array" ref="M5">IF(ISNA(MATCH(M1,Group!$G$1:$G$9950,0))=TRUE,0,INDEX(Group!$A$1:$AE$9950,MATCH(M1,Group!$G$1:$G$9950,0),6))</f>
        <v>0</v>
      </c>
      <c r="N5" s="143">
        <f t="array" ref="N5">IF(ISNA(MATCH(N1,Group!$G$1:$G$9950,0))=TRUE,0,INDEX(Group!$A$1:$AE$9950,MATCH(N1,Group!$G$1:$G$9950,0),6))</f>
        <v>0</v>
      </c>
      <c r="O5" s="143">
        <f t="array" ref="O5">IF(ISNA(MATCH(O1,Group!$G$1:$G$9950,0))=TRUE,0,INDEX(Group!$A$1:$AE$9950,MATCH(O1,Group!$G$1:$G$9950,0),6))</f>
        <v>0</v>
      </c>
      <c r="P5" s="143">
        <f t="array" ref="P5">IF(ISNA(MATCH(P1,Group!$G$1:$G$9950,0))=TRUE,0,INDEX(Group!$A$1:$AE$9950,MATCH(P1,Group!$G$1:$G$9950,0),6))</f>
        <v>0</v>
      </c>
      <c r="Q5" s="143">
        <f t="array" ref="Q5">IF(ISNA(MATCH(Q1,Group!$G$1:$G$9950,0))=TRUE,0,INDEX(Group!$A$1:$AE$9950,MATCH(Q1,Group!$G$1:$G$9950,0),6))</f>
        <v>0</v>
      </c>
      <c r="R5" s="143">
        <f t="array" ref="R5">IF(ISNA(MATCH(R1,Group!$G$1:$G$9950,0))=TRUE,0,INDEX(Group!$A$1:$AE$9950,MATCH(R1,Group!$G$1:$G$9950,0),6))</f>
        <v>0</v>
      </c>
      <c r="S5" s="143">
        <f t="array" ref="S5">IF(ISNA(MATCH(S1,Group!$G$1:$G$9950,0))=TRUE,0,INDEX(Group!$A$1:$AE$9950,MATCH(S1,Group!$G$1:$G$9950,0),6))</f>
        <v>0</v>
      </c>
      <c r="T5" s="143">
        <f t="array" ref="T5">IF(ISNA(MATCH(T1,Group!$G$1:$G$9950,0))=TRUE,0,INDEX(Group!$A$1:$AE$9950,MATCH(T1,Group!$G$1:$G$9950,0),6))</f>
        <v>0</v>
      </c>
      <c r="U5" s="143">
        <f t="array" ref="U5">IF(ISNA(MATCH(U1,Group!$G$1:$G$9950,0))=TRUE,0,INDEX(Group!$A$1:$AE$9950,MATCH(U1,Group!$G$1:$G$9950,0),6))</f>
        <v>0</v>
      </c>
      <c r="V5" s="143">
        <f t="array" ref="V5">IF(ISNA(MATCH(V1,Group!$G$1:$G$9950,0))=TRUE,0,INDEX(Group!$A$1:$AE$9950,MATCH(V1,Group!$G$1:$G$9950,0),6))</f>
        <v>0</v>
      </c>
      <c r="W5" s="143">
        <f t="array" ref="W5">IF(ISNA(MATCH(W1,Group!$G$1:$G$9950,0))=TRUE,0,INDEX(Group!$A$1:$AE$9950,MATCH(W1,Group!$G$1:$G$9950,0),6))</f>
        <v>0</v>
      </c>
      <c r="X5" s="143">
        <f t="array" ref="X5">IF(ISNA(MATCH(X1,Group!$G$1:$G$9950,0))=TRUE,0,INDEX(Group!$A$1:$AE$9950,MATCH(X1,Group!$G$1:$G$9950,0),6))</f>
        <v>0</v>
      </c>
      <c r="Y5" s="143">
        <f t="array" ref="Y5">IF(ISNA(MATCH(Y1,Group!$G$1:$G$9950,0))=TRUE,0,INDEX(Group!$A$1:$AE$9950,MATCH(Y1,Group!$G$1:$G$9950,0),6))</f>
        <v>0</v>
      </c>
      <c r="Z5" s="143">
        <f t="array" ref="Z5">IF(ISNA(MATCH(Z1,Group!$G$1:$G$9950,0))=TRUE,0,INDEX(Group!$A$1:$AE$9950,MATCH(Z1,Group!$G$1:$G$9950,0),6))</f>
        <v>0</v>
      </c>
      <c r="AA5" s="143">
        <f t="array" ref="AA5">IF(ISNA(MATCH(AA1,Group!$G$1:$G$9950,0))=TRUE,0,INDEX(Group!$A$1:$AE$9950,MATCH(AA1,Group!$G$1:$G$9950,0),6))</f>
        <v>0</v>
      </c>
      <c r="AB5" s="143">
        <f t="array" ref="AB5">IF(ISNA(MATCH(AB1,Group!$G$1:$G$9950,0))=TRUE,0,INDEX(Group!$A$1:$AE$9950,MATCH(AB1,Group!$G$1:$G$9950,0),6))</f>
        <v>0</v>
      </c>
      <c r="AC5" s="143">
        <f t="array" ref="AC5">IF(ISNA(MATCH(AC1,Group!$G$1:$G$9950,0))=TRUE,0,INDEX(Group!$A$1:$AE$9950,MATCH(AC1,Group!$G$1:$G$9950,0),6))</f>
        <v>0</v>
      </c>
      <c r="AD5" s="143">
        <f t="array" ref="AD5">IF(ISNA(MATCH(AD1,Group!$G$1:$G$9950,0))=TRUE,0,INDEX(Group!$A$1:$AE$9950,MATCH(AD1,Group!$G$1:$G$9950,0),6))</f>
        <v>0</v>
      </c>
      <c r="AE5" s="143">
        <f t="array" ref="AE5">IF(ISNA(MATCH(AE1,Group!$G$1:$G$9950,0))=TRUE,0,INDEX(Group!$A$1:$AE$9950,MATCH(AE1,Group!$G$1:$G$9950,0),6))</f>
        <v>0</v>
      </c>
      <c r="AF5" s="143">
        <f t="array" ref="AF5">IF(ISNA(MATCH(AF1,Group!$G$1:$G$9950,0))=TRUE,0,INDEX(Group!$A$1:$AE$9950,MATCH(AF1,Group!$G$1:$G$9950,0),6))</f>
        <v>0</v>
      </c>
      <c r="AG5" s="143">
        <f t="array" ref="AG5">IF(ISNA(MATCH(AG1,Group!$G$1:$G$9950,0))=TRUE,0,INDEX(Group!$A$1:$AE$9950,MATCH(AG1,Group!$G$1:$G$9950,0),6))</f>
        <v>0</v>
      </c>
      <c r="AH5" s="143">
        <f t="array" ref="AH5">IF(ISNA(MATCH(AH1,Group!$G$1:$G$9950,0))=TRUE,0,INDEX(Group!$A$1:$AE$9950,MATCH(AH1,Group!$G$1:$G$9950,0),6))</f>
        <v>0</v>
      </c>
      <c r="AI5" s="143">
        <f t="array" ref="AI5">IF(ISNA(MATCH(AI1,Group!$G$1:$G$9950,0))=TRUE,0,INDEX(Group!$A$1:$AE$9950,MATCH(AI1,Group!$G$1:$G$9950,0),6))</f>
        <v>0</v>
      </c>
      <c r="AJ5" s="143">
        <f t="array" ref="AJ5">IF(ISNA(MATCH(AJ1,Group!$G$1:$G$9950,0))=TRUE,0,INDEX(Group!$A$1:$AE$9950,MATCH(AJ1,Group!$G$1:$G$9950,0),6))</f>
        <v>0</v>
      </c>
      <c r="AK5" s="143">
        <f t="array" ref="AK5">IF(ISNA(MATCH(AK1,Group!$G$1:$G$9950,0))=TRUE,0,INDEX(Group!$A$1:$AE$9950,MATCH(AK1,Group!$G$1:$G$9950,0),6))</f>
        <v>0</v>
      </c>
      <c r="AL5" s="143">
        <f t="array" ref="AL5">IF(ISNA(MATCH(AL1,Group!$G$1:$G$9950,0))=TRUE,0,INDEX(Group!$A$1:$AE$9950,MATCH(AL1,Group!$G$1:$G$9950,0),6))</f>
        <v>0</v>
      </c>
      <c r="AM5" s="143">
        <f t="array" ref="AM5">IF(ISNA(MATCH(AM1,Group!$G$1:$G$9950,0))=TRUE,0,INDEX(Group!$A$1:$AE$9950,MATCH(AM1,Group!$G$1:$G$9950,0),6))</f>
        <v>0</v>
      </c>
      <c r="AN5" s="143">
        <f t="array" ref="AN5">IF(ISNA(MATCH(AN1,Group!$G$1:$G$9950,0))=TRUE,0,INDEX(Group!$A$1:$AE$9950,MATCH(AN1,Group!$G$1:$G$9950,0),6))</f>
        <v>0</v>
      </c>
      <c r="AO5" s="143"/>
      <c r="AP5" s="143"/>
      <c r="AQ5" s="143"/>
      <c r="AR5" s="143"/>
      <c r="AS5" s="143"/>
      <c r="AT5" s="143"/>
      <c r="AU5" s="143"/>
      <c r="AV5" s="143"/>
      <c r="AW5" s="143"/>
      <c r="AX5" s="143"/>
      <c r="AY5" s="143"/>
      <c r="AZ5" s="143"/>
      <c r="BA5" s="143"/>
      <c r="BB5" s="143"/>
      <c r="BC5" s="143"/>
      <c r="BD5" s="143"/>
      <c r="BE5" s="143"/>
      <c r="BF5" s="143"/>
      <c r="BG5" s="143"/>
      <c r="BH5" s="143"/>
      <c r="BI5" s="143"/>
      <c r="BJ5" s="143"/>
      <c r="BK5" s="143"/>
      <c r="BL5" s="143"/>
      <c r="BM5" s="143"/>
      <c r="BN5" s="143"/>
      <c r="BO5" s="143"/>
      <c r="BP5" s="148"/>
      <c r="BQ5" s="148"/>
    </row>
    <row r="6" ht="12.0" hidden="1" customHeight="1">
      <c r="A6" s="148"/>
      <c r="B6" s="148"/>
      <c r="C6" s="148"/>
      <c r="D6" s="148"/>
      <c r="E6" s="148"/>
      <c r="F6" s="149"/>
      <c r="G6" s="148"/>
      <c r="H6" s="148"/>
      <c r="I6" s="148"/>
      <c r="J6" s="148"/>
      <c r="K6" s="148"/>
      <c r="L6" s="148"/>
      <c r="M6" s="150">
        <f t="array" ref="M6">IF(ISNA(MATCH(M$1,'License characters'!$E$1:$E$10125,0))=TRUE,0,INDEX('License characters'!$G$1:$AI$10125,MATCH(M$1,'License characters'!$E$1:$E$10125,0),12))</f>
        <v>0</v>
      </c>
      <c r="N6" s="150">
        <f t="array" ref="N6">IF(ISNA(MATCH(N$1,'License characters'!$E$1:$E$10125,0))=TRUE,0,INDEX('License characters'!$G$1:$AI$10125,MATCH(N$1,'License characters'!$E$1:$E$10125,0),12))</f>
        <v>0</v>
      </c>
      <c r="O6" s="150">
        <f t="array" ref="O6">IF(ISNA(MATCH(O$1,'License characters'!$E$1:$E$10125,0))=TRUE,0,INDEX('License characters'!$G$1:$AI$10125,MATCH(O$1,'License characters'!$E$1:$E$10125,0),12))</f>
        <v>0</v>
      </c>
      <c r="P6" s="150">
        <f t="array" ref="P6">IF(ISNA(MATCH(P$1,'License characters'!$E$1:$E$10125,0))=TRUE,0,INDEX('License characters'!$G$1:$AI$10125,MATCH(P$1,'License characters'!$E$1:$E$10125,0),12))</f>
        <v>0</v>
      </c>
      <c r="Q6" s="150">
        <f t="array" ref="Q6">IF(ISNA(MATCH(Q$1,'License characters'!$E$1:$E$10125,0))=TRUE,0,INDEX('License characters'!$G$1:$AI$10125,MATCH(Q$1,'License characters'!$E$1:$E$10125,0),12))</f>
        <v>0</v>
      </c>
      <c r="R6" s="150">
        <f t="array" ref="R6">IF(ISNA(MATCH(R$1,'License characters'!$E$1:$E$10125,0))=TRUE,0,INDEX('License characters'!$G$1:$AI$10125,MATCH(R$1,'License characters'!$E$1:$E$10125,0),12))</f>
        <v>0</v>
      </c>
      <c r="S6" s="150">
        <f t="array" ref="S6">IF(ISNA(MATCH(S$1,'License characters'!$E$1:$E$10125,0))=TRUE,0,INDEX('License characters'!$G$1:$AI$10125,MATCH(S$1,'License characters'!$E$1:$E$10125,0),12))</f>
        <v>0</v>
      </c>
      <c r="T6" s="150">
        <f t="array" ref="T6">IF(ISNA(MATCH(T$1,'License characters'!$E$1:$E$10125,0))=TRUE,0,INDEX('License characters'!$G$1:$AI$10125,MATCH(T$1,'License characters'!$E$1:$E$10125,0),12))</f>
        <v>0</v>
      </c>
      <c r="U6" s="150">
        <f t="array" ref="U6">IF(ISNA(MATCH(U$1,'License characters'!$E$1:$E$10125,0))=TRUE,0,INDEX('License characters'!$G$1:$AI$10125,MATCH(U$1,'License characters'!$E$1:$E$10125,0),12))</f>
        <v>0</v>
      </c>
      <c r="V6" s="150">
        <f t="array" ref="V6">IF(ISNA(MATCH(V$1,'License characters'!$E$1:$E$10125,0))=TRUE,0,INDEX('License characters'!$G$1:$AI$10125,MATCH(V$1,'License characters'!$E$1:$E$10125,0),12))</f>
        <v>0</v>
      </c>
      <c r="W6" s="150">
        <f t="array" ref="W6">IF(ISNA(MATCH(W$1,'License characters'!$E$1:$E$10125,0))=TRUE,0,INDEX('License characters'!$G$1:$AI$10125,MATCH(W$1,'License characters'!$E$1:$E$10125,0),12))</f>
        <v>0</v>
      </c>
      <c r="X6" s="150">
        <f t="array" ref="X6">IF(ISNA(MATCH(X$1,'License characters'!$E$1:$E$10125,0))=TRUE,0,INDEX('License characters'!$G$1:$AI$10125,MATCH(X$1,'License characters'!$E$1:$E$10125,0),12))</f>
        <v>0</v>
      </c>
      <c r="Y6" s="150">
        <f t="array" ref="Y6">IF(ISNA(MATCH(Y$1,'License characters'!$E$1:$E$10125,0))=TRUE,0,INDEX('License characters'!$G$1:$AI$10125,MATCH(Y$1,'License characters'!$E$1:$E$10125,0),12))</f>
        <v>0</v>
      </c>
      <c r="Z6" s="150">
        <f t="array" ref="Z6">IF(ISNA(MATCH(Z$1,'License characters'!$E$1:$E$10125,0))=TRUE,0,INDEX('License characters'!$G$1:$AI$10125,MATCH(Z$1,'License characters'!$E$1:$E$10125,0),12))</f>
        <v>0</v>
      </c>
      <c r="AA6" s="150">
        <f t="array" ref="AA6">IF(ISNA(MATCH(AA$1,'License characters'!$E$1:$E$10125,0))=TRUE,0,INDEX('License characters'!$G$1:$AI$10125,MATCH(AA$1,'License characters'!$E$1:$E$10125,0),12))</f>
        <v>0</v>
      </c>
      <c r="AB6" s="150">
        <f t="array" ref="AB6">IF(ISNA(MATCH(AB$1,'License characters'!$E$1:$E$10125,0))=TRUE,0,INDEX('License characters'!$G$1:$AI$10125,MATCH(AB$1,'License characters'!$E$1:$E$10125,0),12))</f>
        <v>0</v>
      </c>
      <c r="AC6" s="150">
        <f t="array" ref="AC6">IF(ISNA(MATCH(AC$1,'License characters'!$E$1:$E$10125,0))=TRUE,0,INDEX('License characters'!$G$1:$AI$10125,MATCH(AC$1,'License characters'!$E$1:$E$10125,0),12))</f>
        <v>0</v>
      </c>
      <c r="AD6" s="150">
        <f t="array" ref="AD6">IF(ISNA(MATCH(AD$1,'License characters'!$E$1:$E$10125,0))=TRUE,0,INDEX('License characters'!$G$1:$AI$10125,MATCH(AD$1,'License characters'!$E$1:$E$10125,0),12))</f>
        <v>0</v>
      </c>
      <c r="AE6" s="150">
        <f t="array" ref="AE6">IF(ISNA(MATCH(AE$1,'License characters'!$E$1:$E$10125,0))=TRUE,0,INDEX('License characters'!$G$1:$AI$10125,MATCH(AE$1,'License characters'!$E$1:$E$10125,0),12))</f>
        <v>0</v>
      </c>
      <c r="AF6" s="150">
        <f t="array" ref="AF6">IF(ISNA(MATCH(AF$1,'License characters'!$E$1:$E$10125,0))=TRUE,0,INDEX('License characters'!$G$1:$AI$10125,MATCH(AF$1,'License characters'!$E$1:$E$10125,0),12))</f>
        <v>0</v>
      </c>
      <c r="AG6" s="150">
        <f t="array" ref="AG6">IF(ISNA(MATCH(AG$1,'License characters'!$E$1:$E$10125,0))=TRUE,0,INDEX('License characters'!$G$1:$AI$10125,MATCH(AG$1,'License characters'!$E$1:$E$10125,0),12))</f>
        <v>0</v>
      </c>
      <c r="AH6" s="150">
        <f t="array" ref="AH6">IF(ISNA(MATCH(AH$1,'License characters'!$E$1:$E$10125,0))=TRUE,0,INDEX('License characters'!$G$1:$AI$10125,MATCH(AH$1,'License characters'!$E$1:$E$10125,0),12))</f>
        <v>0</v>
      </c>
      <c r="AI6" s="150">
        <f t="array" ref="AI6">IF(ISNA(MATCH(AI$1,'License characters'!$E$1:$E$10125,0))=TRUE,0,INDEX('License characters'!$G$1:$AI$10125,MATCH(AI$1,'License characters'!$E$1:$E$10125,0),12))</f>
        <v>0</v>
      </c>
      <c r="AJ6" s="150">
        <f t="array" ref="AJ6">IF(ISNA(MATCH(AJ$1,'License characters'!$E$1:$E$10125,0))=TRUE,0,INDEX('License characters'!$G$1:$AI$10125,MATCH(AJ$1,'License characters'!$E$1:$E$10125,0),12))</f>
        <v>0</v>
      </c>
      <c r="AK6" s="150">
        <f t="array" ref="AK6">IF(ISNA(MATCH(AK$1,'License characters'!$E$1:$E$10125,0))=TRUE,0,INDEX('License characters'!$G$1:$AI$10125,MATCH(AK$1,'License characters'!$E$1:$E$10125,0),12))</f>
        <v>0</v>
      </c>
      <c r="AL6" s="150">
        <f t="array" ref="AL6">IF(ISNA(MATCH(AL$1,'License characters'!$E$1:$E$10125,0))=TRUE,0,INDEX('License characters'!$G$1:$AI$10125,MATCH(AL$1,'License characters'!$E$1:$E$10125,0),12))</f>
        <v>0</v>
      </c>
      <c r="AM6" s="150">
        <f t="array" ref="AM6">IF(ISNA(MATCH(AM$1,'License characters'!$E$1:$E$10125,0))=TRUE,0,INDEX('License characters'!$G$1:$AI$10125,MATCH(AM$1,'License characters'!$E$1:$E$10125,0),12))</f>
        <v>0</v>
      </c>
      <c r="AN6" s="150">
        <f t="array" ref="AN6">IF(ISNA(MATCH(AN$1,'License characters'!$E$1:$E$10125,0))=TRUE,0,INDEX('License characters'!$G$1:$AI$10125,MATCH(AN$1,'License characters'!$E$1:$E$10125,0),12))</f>
        <v>0</v>
      </c>
      <c r="AO6" s="150"/>
      <c r="AP6" s="150"/>
      <c r="AQ6" s="150"/>
      <c r="AR6" s="150"/>
      <c r="AS6" s="150"/>
      <c r="AT6" s="150"/>
      <c r="AU6" s="150"/>
      <c r="AV6" s="150"/>
      <c r="AW6" s="150"/>
      <c r="AX6" s="150"/>
      <c r="AY6" s="150"/>
      <c r="AZ6" s="150"/>
      <c r="BA6" s="150"/>
      <c r="BB6" s="150"/>
      <c r="BC6" s="150"/>
      <c r="BD6" s="150"/>
      <c r="BE6" s="150"/>
      <c r="BF6" s="150"/>
      <c r="BG6" s="150"/>
      <c r="BH6" s="150"/>
      <c r="BI6" s="150"/>
      <c r="BJ6" s="150"/>
      <c r="BK6" s="150"/>
      <c r="BL6" s="150"/>
      <c r="BM6" s="150"/>
      <c r="BN6" s="150"/>
      <c r="BO6" s="150"/>
      <c r="BP6" s="148"/>
      <c r="BQ6" s="148"/>
    </row>
    <row r="7" ht="12.0" hidden="1" customHeight="1">
      <c r="A7" s="148"/>
      <c r="B7" s="148"/>
      <c r="C7" s="148"/>
      <c r="D7" s="148"/>
      <c r="E7" s="148"/>
      <c r="F7" s="149"/>
      <c r="G7" s="148"/>
      <c r="H7" s="148"/>
      <c r="I7" s="148"/>
      <c r="J7" s="148"/>
      <c r="K7" s="148"/>
      <c r="L7" s="148"/>
      <c r="M7" s="150">
        <f t="array" ref="M7">IF(ISNA(MATCH(M$1,'License characters'!$E$1:$E$10125,0))=TRUE,0,INDEX('License characters'!$G$1:$AI$10125,MATCH(M$1,'License characters'!$E$1:$E$10125,0),12))</f>
        <v>0</v>
      </c>
      <c r="N7" s="150">
        <f t="array" ref="N7">IF(ISNA(MATCH(N$1,'License characters'!$E$1:$E$10125,0))=TRUE,0,INDEX('License characters'!$G$1:$AI$10125,MATCH(N$1,'License characters'!$E$1:$E$10125,0),12))</f>
        <v>0</v>
      </c>
      <c r="O7" s="150">
        <f t="array" ref="O7">IF(ISNA(MATCH(O$1,'License characters'!$E$1:$E$10125,0))=TRUE,0,INDEX('License characters'!$G$1:$AI$10125,MATCH(O$1,'License characters'!$E$1:$E$10125,0),12))</f>
        <v>0</v>
      </c>
      <c r="P7" s="150">
        <f t="array" ref="P7">IF(ISNA(MATCH(P$1,'License characters'!$E$1:$E$10125,0))=TRUE,0,INDEX('License characters'!$G$1:$AI$10125,MATCH(P$1,'License characters'!$E$1:$E$10125,0),12))</f>
        <v>0</v>
      </c>
      <c r="Q7" s="150">
        <f t="array" ref="Q7">IF(ISNA(MATCH(Q$1,'License characters'!$E$1:$E$10125,0))=TRUE,0,INDEX('License characters'!$G$1:$AI$10125,MATCH(Q$1,'License characters'!$E$1:$E$10125,0),12))</f>
        <v>0</v>
      </c>
      <c r="R7" s="150">
        <f t="array" ref="R7">IF(ISNA(MATCH(R$1,'License characters'!$E$1:$E$10125,0))=TRUE,0,INDEX('License characters'!$G$1:$AI$10125,MATCH(R$1,'License characters'!$E$1:$E$10125,0),12))</f>
        <v>0</v>
      </c>
      <c r="S7" s="150">
        <f t="array" ref="S7">IF(ISNA(MATCH(S$1,'License characters'!$E$1:$E$10125,0))=TRUE,0,INDEX('License characters'!$G$1:$AI$10125,MATCH(S$1,'License characters'!$E$1:$E$10125,0),12))</f>
        <v>0</v>
      </c>
      <c r="T7" s="150">
        <f t="array" ref="T7">IF(ISNA(MATCH(T$1,'License characters'!$E$1:$E$10125,0))=TRUE,0,INDEX('License characters'!$G$1:$AI$10125,MATCH(T$1,'License characters'!$E$1:$E$10125,0),12))</f>
        <v>0</v>
      </c>
      <c r="U7" s="150">
        <f t="array" ref="U7">IF(ISNA(MATCH(U$1,'License characters'!$E$1:$E$10125,0))=TRUE,0,INDEX('License characters'!$G$1:$AI$10125,MATCH(U$1,'License characters'!$E$1:$E$10125,0),12))</f>
        <v>0</v>
      </c>
      <c r="V7" s="150">
        <f t="array" ref="V7">IF(ISNA(MATCH(V$1,'License characters'!$E$1:$E$10125,0))=TRUE,0,INDEX('License characters'!$G$1:$AI$10125,MATCH(V$1,'License characters'!$E$1:$E$10125,0),12))</f>
        <v>0</v>
      </c>
      <c r="W7" s="150">
        <f t="array" ref="W7">IF(ISNA(MATCH(W$1,'License characters'!$E$1:$E$10125,0))=TRUE,0,INDEX('License characters'!$G$1:$AI$10125,MATCH(W$1,'License characters'!$E$1:$E$10125,0),12))</f>
        <v>0</v>
      </c>
      <c r="X7" s="150">
        <f t="array" ref="X7">IF(ISNA(MATCH(X$1,'License characters'!$E$1:$E$10125,0))=TRUE,0,INDEX('License characters'!$G$1:$AI$10125,MATCH(X$1,'License characters'!$E$1:$E$10125,0),12))</f>
        <v>0</v>
      </c>
      <c r="Y7" s="150">
        <f t="array" ref="Y7">IF(ISNA(MATCH(Y$1,'License characters'!$E$1:$E$10125,0))=TRUE,0,INDEX('License characters'!$G$1:$AI$10125,MATCH(Y$1,'License characters'!$E$1:$E$10125,0),12))</f>
        <v>0</v>
      </c>
      <c r="Z7" s="150">
        <f t="array" ref="Z7">IF(ISNA(MATCH(Z$1,'License characters'!$E$1:$E$10125,0))=TRUE,0,INDEX('License characters'!$G$1:$AI$10125,MATCH(Z$1,'License characters'!$E$1:$E$10125,0),12))</f>
        <v>0</v>
      </c>
      <c r="AA7" s="150">
        <f t="array" ref="AA7">IF(ISNA(MATCH(AA$1,'License characters'!$E$1:$E$10125,0))=TRUE,0,INDEX('License characters'!$G$1:$AI$10125,MATCH(AA$1,'License characters'!$E$1:$E$10125,0),12))</f>
        <v>0</v>
      </c>
      <c r="AB7" s="150">
        <f t="array" ref="AB7">IF(ISNA(MATCH(AB$1,'License characters'!$E$1:$E$10125,0))=TRUE,0,INDEX('License characters'!$G$1:$AI$10125,MATCH(AB$1,'License characters'!$E$1:$E$10125,0),12))</f>
        <v>0</v>
      </c>
      <c r="AC7" s="150">
        <f t="array" ref="AC7">IF(ISNA(MATCH(AC$1,'License characters'!$E$1:$E$10125,0))=TRUE,0,INDEX('License characters'!$G$1:$AI$10125,MATCH(AC$1,'License characters'!$E$1:$E$10125,0),12))</f>
        <v>0</v>
      </c>
      <c r="AD7" s="150">
        <f t="array" ref="AD7">IF(ISNA(MATCH(AD$1,'License characters'!$E$1:$E$10125,0))=TRUE,0,INDEX('License characters'!$G$1:$AI$10125,MATCH(AD$1,'License characters'!$E$1:$E$10125,0),12))</f>
        <v>0</v>
      </c>
      <c r="AE7" s="150">
        <f t="array" ref="AE7">IF(ISNA(MATCH(AE$1,'License characters'!$E$1:$E$10125,0))=TRUE,0,INDEX('License characters'!$G$1:$AI$10125,MATCH(AE$1,'License characters'!$E$1:$E$10125,0),12))</f>
        <v>0</v>
      </c>
      <c r="AF7" s="150">
        <f t="array" ref="AF7">IF(ISNA(MATCH(AF$1,'License characters'!$E$1:$E$10125,0))=TRUE,0,INDEX('License characters'!$G$1:$AI$10125,MATCH(AF$1,'License characters'!$E$1:$E$10125,0),12))</f>
        <v>0</v>
      </c>
      <c r="AG7" s="150">
        <f t="array" ref="AG7">IF(ISNA(MATCH(AG$1,'License characters'!$E$1:$E$10125,0))=TRUE,0,INDEX('License characters'!$G$1:$AI$10125,MATCH(AG$1,'License characters'!$E$1:$E$10125,0),12))</f>
        <v>0</v>
      </c>
      <c r="AH7" s="150">
        <f t="array" ref="AH7">IF(ISNA(MATCH(AH$1,'License characters'!$E$1:$E$10125,0))=TRUE,0,INDEX('License characters'!$G$1:$AI$10125,MATCH(AH$1,'License characters'!$E$1:$E$10125,0),12))</f>
        <v>0</v>
      </c>
      <c r="AI7" s="150">
        <f t="array" ref="AI7">IF(ISNA(MATCH(AI$1,'License characters'!$E$1:$E$10125,0))=TRUE,0,INDEX('License characters'!$G$1:$AI$10125,MATCH(AI$1,'License characters'!$E$1:$E$10125,0),12))</f>
        <v>0</v>
      </c>
      <c r="AJ7" s="150">
        <f t="array" ref="AJ7">IF(ISNA(MATCH(AJ$1,'License characters'!$E$1:$E$10125,0))=TRUE,0,INDEX('License characters'!$G$1:$AI$10125,MATCH(AJ$1,'License characters'!$E$1:$E$10125,0),12))</f>
        <v>0</v>
      </c>
      <c r="AK7" s="150">
        <f t="array" ref="AK7">IF(ISNA(MATCH(AK$1,'License characters'!$E$1:$E$10125,0))=TRUE,0,INDEX('License characters'!$G$1:$AI$10125,MATCH(AK$1,'License characters'!$E$1:$E$10125,0),12))</f>
        <v>0</v>
      </c>
      <c r="AL7" s="150">
        <f t="array" ref="AL7">IF(ISNA(MATCH(AL$1,'License characters'!$E$1:$E$10125,0))=TRUE,0,INDEX('License characters'!$G$1:$AI$10125,MATCH(AL$1,'License characters'!$E$1:$E$10125,0),12))</f>
        <v>0</v>
      </c>
      <c r="AM7" s="150">
        <f t="array" ref="AM7">IF(ISNA(MATCH(AM$1,'License characters'!$E$1:$E$10125,0))=TRUE,0,INDEX('License characters'!$G$1:$AI$10125,MATCH(AM$1,'License characters'!$E$1:$E$10125,0),12))</f>
        <v>0</v>
      </c>
      <c r="AN7" s="150">
        <f t="array" ref="AN7">IF(ISNA(MATCH(AN$1,'License characters'!$E$1:$E$10125,0))=TRUE,0,INDEX('License characters'!$G$1:$AI$10125,MATCH(AN$1,'License characters'!$E$1:$E$10125,0),12))</f>
        <v>0</v>
      </c>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150"/>
      <c r="BN7" s="150"/>
      <c r="BO7" s="150"/>
      <c r="BP7" s="148"/>
      <c r="BQ7" s="148"/>
    </row>
    <row r="8" ht="12.0" hidden="1" customHeight="1">
      <c r="A8" s="148"/>
      <c r="B8" s="148"/>
      <c r="C8" s="148"/>
      <c r="D8" s="148"/>
      <c r="E8" s="148"/>
      <c r="F8" s="149"/>
      <c r="G8" s="148"/>
      <c r="H8" s="148"/>
      <c r="I8" s="148"/>
      <c r="J8" s="148"/>
      <c r="K8" s="148"/>
      <c r="L8" s="148"/>
      <c r="M8" s="150">
        <f t="array" ref="M8">IF(ISNA(MATCH(M$1,'License characters'!$E$1:$E$10125,0))=TRUE,0,INDEX('License characters'!$G$1:$AI$10125,MATCH(M$1,'License characters'!$E$1:$E$10125,0),12))</f>
        <v>0</v>
      </c>
      <c r="N8" s="150">
        <f t="array" ref="N8">IF(ISNA(MATCH(N$1,'License characters'!$E$1:$E$10125,0))=TRUE,0,INDEX('License characters'!$G$1:$AI$10125,MATCH(N$1,'License characters'!$E$1:$E$10125,0),12))</f>
        <v>0</v>
      </c>
      <c r="O8" s="150">
        <f t="array" ref="O8">IF(ISNA(MATCH(O$1,'License characters'!$E$1:$E$10125,0))=TRUE,0,INDEX('License characters'!$G$1:$AI$10125,MATCH(O$1,'License characters'!$E$1:$E$10125,0),12))</f>
        <v>0</v>
      </c>
      <c r="P8" s="150">
        <f t="array" ref="P8">IF(ISNA(MATCH(P$1,'License characters'!$E$1:$E$10125,0))=TRUE,0,INDEX('License characters'!$G$1:$AI$10125,MATCH(P$1,'License characters'!$E$1:$E$10125,0),12))</f>
        <v>0</v>
      </c>
      <c r="Q8" s="150">
        <f t="array" ref="Q8">IF(ISNA(MATCH(Q$1,'License characters'!$E$1:$E$10125,0))=TRUE,0,INDEX('License characters'!$G$1:$AI$10125,MATCH(Q$1,'License characters'!$E$1:$E$10125,0),12))</f>
        <v>0</v>
      </c>
      <c r="R8" s="150">
        <f t="array" ref="R8">IF(ISNA(MATCH(R$1,'License characters'!$E$1:$E$10125,0))=TRUE,0,INDEX('License characters'!$G$1:$AI$10125,MATCH(R$1,'License characters'!$E$1:$E$10125,0),12))</f>
        <v>0</v>
      </c>
      <c r="S8" s="150">
        <f t="array" ref="S8">IF(ISNA(MATCH(S$1,'License characters'!$E$1:$E$10125,0))=TRUE,0,INDEX('License characters'!$G$1:$AI$10125,MATCH(S$1,'License characters'!$E$1:$E$10125,0),12))</f>
        <v>0</v>
      </c>
      <c r="T8" s="150">
        <f t="array" ref="T8">IF(ISNA(MATCH(T$1,'License characters'!$E$1:$E$10125,0))=TRUE,0,INDEX('License characters'!$G$1:$AI$10125,MATCH(T$1,'License characters'!$E$1:$E$10125,0),12))</f>
        <v>0</v>
      </c>
      <c r="U8" s="150">
        <f t="array" ref="U8">IF(ISNA(MATCH(U$1,'License characters'!$E$1:$E$10125,0))=TRUE,0,INDEX('License characters'!$G$1:$AI$10125,MATCH(U$1,'License characters'!$E$1:$E$10125,0),12))</f>
        <v>0</v>
      </c>
      <c r="V8" s="150">
        <f t="array" ref="V8">IF(ISNA(MATCH(V$1,'License characters'!$E$1:$E$10125,0))=TRUE,0,INDEX('License characters'!$G$1:$AI$10125,MATCH(V$1,'License characters'!$E$1:$E$10125,0),12))</f>
        <v>0</v>
      </c>
      <c r="W8" s="150">
        <f t="array" ref="W8">IF(ISNA(MATCH(W$1,'License characters'!$E$1:$E$10125,0))=TRUE,0,INDEX('License characters'!$G$1:$AI$10125,MATCH(W$1,'License characters'!$E$1:$E$10125,0),12))</f>
        <v>0</v>
      </c>
      <c r="X8" s="150">
        <f t="array" ref="X8">IF(ISNA(MATCH(X$1,'License characters'!$E$1:$E$10125,0))=TRUE,0,INDEX('License characters'!$G$1:$AI$10125,MATCH(X$1,'License characters'!$E$1:$E$10125,0),12))</f>
        <v>0</v>
      </c>
      <c r="Y8" s="150">
        <f t="array" ref="Y8">IF(ISNA(MATCH(Y$1,'License characters'!$E$1:$E$10125,0))=TRUE,0,INDEX('License characters'!$G$1:$AI$10125,MATCH(Y$1,'License characters'!$E$1:$E$10125,0),12))</f>
        <v>0</v>
      </c>
      <c r="Z8" s="150">
        <f t="array" ref="Z8">IF(ISNA(MATCH(Z$1,'License characters'!$E$1:$E$10125,0))=TRUE,0,INDEX('License characters'!$G$1:$AI$10125,MATCH(Z$1,'License characters'!$E$1:$E$10125,0),12))</f>
        <v>0</v>
      </c>
      <c r="AA8" s="150">
        <f t="array" ref="AA8">IF(ISNA(MATCH(AA$1,'License characters'!$E$1:$E$10125,0))=TRUE,0,INDEX('License characters'!$G$1:$AI$10125,MATCH(AA$1,'License characters'!$E$1:$E$10125,0),12))</f>
        <v>0</v>
      </c>
      <c r="AB8" s="150">
        <f t="array" ref="AB8">IF(ISNA(MATCH(AB$1,'License characters'!$E$1:$E$10125,0))=TRUE,0,INDEX('License characters'!$G$1:$AI$10125,MATCH(AB$1,'License characters'!$E$1:$E$10125,0),12))</f>
        <v>0</v>
      </c>
      <c r="AC8" s="150">
        <f t="array" ref="AC8">IF(ISNA(MATCH(AC$1,'License characters'!$E$1:$E$10125,0))=TRUE,0,INDEX('License characters'!$G$1:$AI$10125,MATCH(AC$1,'License characters'!$E$1:$E$10125,0),12))</f>
        <v>0</v>
      </c>
      <c r="AD8" s="150">
        <f t="array" ref="AD8">IF(ISNA(MATCH(AD$1,'License characters'!$E$1:$E$10125,0))=TRUE,0,INDEX('License characters'!$G$1:$AI$10125,MATCH(AD$1,'License characters'!$E$1:$E$10125,0),12))</f>
        <v>0</v>
      </c>
      <c r="AE8" s="150">
        <f t="array" ref="AE8">IF(ISNA(MATCH(AE$1,'License characters'!$E$1:$E$10125,0))=TRUE,0,INDEX('License characters'!$G$1:$AI$10125,MATCH(AE$1,'License characters'!$E$1:$E$10125,0),12))</f>
        <v>0</v>
      </c>
      <c r="AF8" s="150">
        <f t="array" ref="AF8">IF(ISNA(MATCH(AF$1,'License characters'!$E$1:$E$10125,0))=TRUE,0,INDEX('License characters'!$G$1:$AI$10125,MATCH(AF$1,'License characters'!$E$1:$E$10125,0),12))</f>
        <v>0</v>
      </c>
      <c r="AG8" s="150">
        <f t="array" ref="AG8">IF(ISNA(MATCH(AG$1,'License characters'!$E$1:$E$10125,0))=TRUE,0,INDEX('License characters'!$G$1:$AI$10125,MATCH(AG$1,'License characters'!$E$1:$E$10125,0),12))</f>
        <v>0</v>
      </c>
      <c r="AH8" s="150">
        <f t="array" ref="AH8">IF(ISNA(MATCH(AH$1,'License characters'!$E$1:$E$10125,0))=TRUE,0,INDEX('License characters'!$G$1:$AI$10125,MATCH(AH$1,'License characters'!$E$1:$E$10125,0),12))</f>
        <v>0</v>
      </c>
      <c r="AI8" s="150">
        <f t="array" ref="AI8">IF(ISNA(MATCH(AI$1,'License characters'!$E$1:$E$10125,0))=TRUE,0,INDEX('License characters'!$G$1:$AI$10125,MATCH(AI$1,'License characters'!$E$1:$E$10125,0),12))</f>
        <v>0</v>
      </c>
      <c r="AJ8" s="150">
        <f t="array" ref="AJ8">IF(ISNA(MATCH(AJ$1,'License characters'!$E$1:$E$10125,0))=TRUE,0,INDEX('License characters'!$G$1:$AI$10125,MATCH(AJ$1,'License characters'!$E$1:$E$10125,0),12))</f>
        <v>0</v>
      </c>
      <c r="AK8" s="150">
        <f t="array" ref="AK8">IF(ISNA(MATCH(AK$1,'License characters'!$E$1:$E$10125,0))=TRUE,0,INDEX('License characters'!$G$1:$AI$10125,MATCH(AK$1,'License characters'!$E$1:$E$10125,0),12))</f>
        <v>0</v>
      </c>
      <c r="AL8" s="150">
        <f t="array" ref="AL8">IF(ISNA(MATCH(AL$1,'License characters'!$E$1:$E$10125,0))=TRUE,0,INDEX('License characters'!$G$1:$AI$10125,MATCH(AL$1,'License characters'!$E$1:$E$10125,0),12))</f>
        <v>0</v>
      </c>
      <c r="AM8" s="150">
        <f t="array" ref="AM8">IF(ISNA(MATCH(AM$1,'License characters'!$E$1:$E$10125,0))=TRUE,0,INDEX('License characters'!$G$1:$AI$10125,MATCH(AM$1,'License characters'!$E$1:$E$10125,0),12))</f>
        <v>0</v>
      </c>
      <c r="AN8" s="150">
        <f t="array" ref="AN8">IF(ISNA(MATCH(AN$1,'License characters'!$E$1:$E$10125,0))=TRUE,0,INDEX('License characters'!$G$1:$AI$10125,MATCH(AN$1,'License characters'!$E$1:$E$10125,0),12))</f>
        <v>0</v>
      </c>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150"/>
      <c r="BN8" s="150"/>
      <c r="BO8" s="150"/>
      <c r="BP8" s="148"/>
      <c r="BQ8" s="148"/>
    </row>
    <row r="9" ht="11.25" customHeight="1">
      <c r="A9" s="151"/>
      <c r="B9" s="151"/>
      <c r="C9" s="151"/>
      <c r="D9" s="151"/>
      <c r="E9" s="151"/>
      <c r="F9" s="144"/>
      <c r="G9" s="152"/>
      <c r="H9" s="152"/>
      <c r="I9" s="152"/>
      <c r="J9" s="152"/>
      <c r="K9" s="152"/>
      <c r="L9" s="152"/>
      <c r="M9" s="152"/>
      <c r="N9" s="152"/>
      <c r="O9" s="152"/>
      <c r="P9" s="152"/>
      <c r="Q9" s="152"/>
      <c r="R9" s="152"/>
      <c r="S9" s="152"/>
      <c r="T9" s="152"/>
      <c r="U9" s="152"/>
      <c r="V9" s="152"/>
      <c r="W9" s="152"/>
      <c r="X9" s="152"/>
      <c r="Y9" s="152"/>
      <c r="Z9" s="152"/>
      <c r="AA9" s="152"/>
      <c r="AB9" s="152"/>
      <c r="AC9" s="152"/>
      <c r="AD9" s="152"/>
      <c r="AE9" s="152"/>
      <c r="AF9" s="152"/>
      <c r="AG9" s="152"/>
      <c r="AH9" s="152"/>
      <c r="AI9" s="152"/>
      <c r="AJ9" s="152"/>
      <c r="AK9" s="152"/>
      <c r="AL9" s="152"/>
      <c r="AM9" s="152"/>
      <c r="AN9" s="152"/>
      <c r="AO9" s="152"/>
      <c r="AP9" s="152"/>
      <c r="AQ9" s="152"/>
      <c r="AR9" s="152"/>
      <c r="AS9" s="152"/>
      <c r="AT9" s="152"/>
      <c r="AU9" s="152"/>
      <c r="AV9" s="152"/>
      <c r="AW9" s="152"/>
      <c r="AX9" s="152"/>
      <c r="AY9" s="152"/>
      <c r="AZ9" s="152"/>
      <c r="BA9" s="152"/>
      <c r="BB9" s="152"/>
      <c r="BC9" s="152"/>
      <c r="BD9" s="152"/>
      <c r="BE9" s="152"/>
      <c r="BF9" s="152"/>
      <c r="BG9" s="152"/>
      <c r="BH9" s="152"/>
      <c r="BI9" s="152"/>
      <c r="BJ9" s="152"/>
      <c r="BK9" s="152"/>
      <c r="BL9" s="152"/>
      <c r="BM9" s="152"/>
      <c r="BN9" s="152"/>
      <c r="BO9" s="152"/>
      <c r="BP9" s="152"/>
      <c r="BQ9" s="152"/>
    </row>
    <row r="10" ht="11.25" customHeight="1">
      <c r="A10" s="3" t="s">
        <v>2150</v>
      </c>
      <c r="B10" s="3" t="s">
        <v>2151</v>
      </c>
      <c r="C10" s="1" t="s">
        <v>2010</v>
      </c>
      <c r="D10" s="1" t="s">
        <v>2152</v>
      </c>
      <c r="E10" s="1"/>
      <c r="F10" s="7" t="s">
        <v>2153</v>
      </c>
      <c r="G10" s="3" t="s">
        <v>2150</v>
      </c>
      <c r="H10" s="3" t="s">
        <v>2151</v>
      </c>
      <c r="I10" s="7" t="s">
        <v>2150</v>
      </c>
      <c r="J10" s="7" t="s">
        <v>2152</v>
      </c>
      <c r="K10" s="7"/>
      <c r="L10" s="7" t="s">
        <v>2010</v>
      </c>
      <c r="M10" s="1" t="s">
        <v>2076</v>
      </c>
      <c r="N10" s="1" t="s">
        <v>2076</v>
      </c>
      <c r="O10" s="1" t="s">
        <v>2076</v>
      </c>
      <c r="P10" s="1" t="s">
        <v>2076</v>
      </c>
      <c r="Q10" s="1"/>
      <c r="R10" s="1" t="s">
        <v>2076</v>
      </c>
      <c r="S10" s="1" t="s">
        <v>1983</v>
      </c>
      <c r="T10" s="1" t="s">
        <v>1979</v>
      </c>
      <c r="U10" s="1" t="s">
        <v>1983</v>
      </c>
      <c r="V10" s="1" t="s">
        <v>1979</v>
      </c>
      <c r="W10" s="1"/>
      <c r="X10" s="1"/>
      <c r="Y10" s="1"/>
      <c r="Z10" s="1"/>
      <c r="AA10" s="1"/>
      <c r="AB10" s="1" t="s">
        <v>2055</v>
      </c>
      <c r="AC10" s="1" t="s">
        <v>2059</v>
      </c>
      <c r="AD10" s="1" t="s">
        <v>2083</v>
      </c>
      <c r="AE10" s="1" t="s">
        <v>2088</v>
      </c>
      <c r="AF10" s="1" t="s">
        <v>1961</v>
      </c>
      <c r="AG10" s="1" t="s">
        <v>1961</v>
      </c>
      <c r="AH10" s="1" t="s">
        <v>2018</v>
      </c>
      <c r="AI10" s="1" t="s">
        <v>2018</v>
      </c>
      <c r="AJ10" s="34" t="s">
        <v>1968</v>
      </c>
      <c r="AK10" s="1" t="s">
        <v>2070</v>
      </c>
      <c r="AL10" s="1" t="s">
        <v>2097</v>
      </c>
      <c r="AM10" s="34" t="s">
        <v>2098</v>
      </c>
      <c r="AN10" s="1"/>
      <c r="AO10" s="1"/>
      <c r="AP10" s="1" t="s">
        <v>2138</v>
      </c>
      <c r="AQ10" s="1" t="s">
        <v>1994</v>
      </c>
      <c r="AR10" s="1" t="s">
        <v>1972</v>
      </c>
      <c r="AS10" s="1" t="s">
        <v>1974</v>
      </c>
      <c r="AT10" s="1" t="s">
        <v>1974</v>
      </c>
      <c r="AU10" s="1" t="s">
        <v>1997</v>
      </c>
      <c r="AV10" s="1" t="s">
        <v>2001</v>
      </c>
      <c r="AW10" s="1" t="s">
        <v>2003</v>
      </c>
      <c r="AX10" s="34" t="s">
        <v>2005</v>
      </c>
      <c r="AY10" s="1" t="s">
        <v>2037</v>
      </c>
      <c r="AZ10" s="1" t="s">
        <v>2072</v>
      </c>
      <c r="BA10" s="1" t="s">
        <v>2072</v>
      </c>
      <c r="BB10" s="34" t="s">
        <v>2032</v>
      </c>
      <c r="BC10" s="1" t="s">
        <v>2099</v>
      </c>
      <c r="BD10" s="1" t="s">
        <v>2094</v>
      </c>
      <c r="BE10" s="1"/>
      <c r="BF10" s="1"/>
      <c r="BG10" s="1"/>
      <c r="BH10" s="1"/>
      <c r="BI10" s="1"/>
      <c r="BJ10" s="1"/>
      <c r="BK10" s="1"/>
      <c r="BL10" s="1"/>
      <c r="BM10" s="1"/>
      <c r="BN10" s="1"/>
      <c r="BO10" s="1"/>
      <c r="BP10" s="1"/>
      <c r="BQ10" s="1"/>
    </row>
    <row r="11" ht="11.25" customHeight="1">
      <c r="A11" s="3" t="s">
        <v>2154</v>
      </c>
      <c r="B11" s="3" t="s">
        <v>2155</v>
      </c>
      <c r="C11" s="1" t="s">
        <v>2010</v>
      </c>
      <c r="D11" s="1" t="s">
        <v>2156</v>
      </c>
      <c r="E11" s="1"/>
      <c r="F11" s="7" t="s">
        <v>2157</v>
      </c>
      <c r="G11" s="3" t="s">
        <v>2154</v>
      </c>
      <c r="H11" s="3" t="s">
        <v>2155</v>
      </c>
      <c r="I11" s="7" t="s">
        <v>2154</v>
      </c>
      <c r="J11" s="7" t="s">
        <v>2156</v>
      </c>
      <c r="K11" s="7"/>
      <c r="L11" s="7" t="s">
        <v>2010</v>
      </c>
      <c r="M11" s="1" t="s">
        <v>2076</v>
      </c>
      <c r="N11" s="1" t="s">
        <v>2076</v>
      </c>
      <c r="O11" s="1" t="s">
        <v>2076</v>
      </c>
      <c r="P11" s="1" t="s">
        <v>2076</v>
      </c>
      <c r="Q11" s="1" t="s">
        <v>2076</v>
      </c>
      <c r="R11" s="1" t="s">
        <v>2076</v>
      </c>
      <c r="S11" s="1" t="s">
        <v>1983</v>
      </c>
      <c r="T11" s="1" t="s">
        <v>1979</v>
      </c>
      <c r="U11" s="1" t="s">
        <v>1983</v>
      </c>
      <c r="V11" s="1" t="s">
        <v>1979</v>
      </c>
      <c r="W11" s="1"/>
      <c r="X11" s="1"/>
      <c r="Y11" s="1"/>
      <c r="Z11" s="1"/>
      <c r="AA11" s="1"/>
      <c r="AB11" s="1" t="s">
        <v>2055</v>
      </c>
      <c r="AC11" s="1" t="s">
        <v>2059</v>
      </c>
      <c r="AD11" s="1" t="s">
        <v>2083</v>
      </c>
      <c r="AE11" s="1" t="s">
        <v>2088</v>
      </c>
      <c r="AF11" s="1" t="s">
        <v>1961</v>
      </c>
      <c r="AG11" s="1" t="s">
        <v>1961</v>
      </c>
      <c r="AH11" s="1" t="s">
        <v>2018</v>
      </c>
      <c r="AI11" s="1" t="s">
        <v>2018</v>
      </c>
      <c r="AJ11" s="34" t="s">
        <v>1968</v>
      </c>
      <c r="AK11" s="1" t="s">
        <v>2070</v>
      </c>
      <c r="AL11" s="1" t="s">
        <v>2097</v>
      </c>
      <c r="AM11" s="34" t="s">
        <v>2098</v>
      </c>
      <c r="AN11" s="1"/>
      <c r="AO11" s="1"/>
      <c r="AP11" s="1" t="s">
        <v>2138</v>
      </c>
      <c r="AQ11" s="1" t="s">
        <v>1994</v>
      </c>
      <c r="AR11" s="1" t="s">
        <v>1972</v>
      </c>
      <c r="AS11" s="1" t="s">
        <v>1974</v>
      </c>
      <c r="AT11" s="1" t="s">
        <v>1974</v>
      </c>
      <c r="AU11" s="1" t="s">
        <v>1997</v>
      </c>
      <c r="AV11" s="1" t="s">
        <v>2001</v>
      </c>
      <c r="AW11" s="1" t="s">
        <v>2003</v>
      </c>
      <c r="AX11" s="34" t="s">
        <v>2005</v>
      </c>
      <c r="AY11" s="1" t="s">
        <v>2037</v>
      </c>
      <c r="AZ11" s="1" t="s">
        <v>2072</v>
      </c>
      <c r="BA11" s="1" t="s">
        <v>2072</v>
      </c>
      <c r="BB11" s="34" t="s">
        <v>2032</v>
      </c>
      <c r="BC11" s="1" t="s">
        <v>2099</v>
      </c>
      <c r="BD11" s="1" t="s">
        <v>2094</v>
      </c>
      <c r="BE11" s="1"/>
      <c r="BF11" s="1"/>
      <c r="BG11" s="1"/>
      <c r="BH11" s="1"/>
      <c r="BI11" s="1"/>
      <c r="BJ11" s="1"/>
      <c r="BK11" s="1"/>
      <c r="BL11" s="1"/>
      <c r="BM11" s="1"/>
      <c r="BN11" s="1"/>
      <c r="BO11" s="1"/>
      <c r="BP11" s="1"/>
      <c r="BQ11" s="1"/>
    </row>
    <row r="12" ht="11.25" customHeight="1">
      <c r="A12" s="3" t="s">
        <v>2158</v>
      </c>
      <c r="B12" s="3" t="s">
        <v>2159</v>
      </c>
      <c r="C12" s="1" t="s">
        <v>2160</v>
      </c>
      <c r="D12" s="1"/>
      <c r="E12" s="1"/>
      <c r="F12" s="7" t="s">
        <v>2161</v>
      </c>
      <c r="G12" s="3" t="s">
        <v>2158</v>
      </c>
      <c r="H12" s="3" t="s">
        <v>2159</v>
      </c>
      <c r="I12" s="7" t="s">
        <v>2158</v>
      </c>
      <c r="J12" s="7"/>
      <c r="K12" s="7"/>
      <c r="L12" s="7" t="s">
        <v>2160</v>
      </c>
      <c r="M12" s="1" t="s">
        <v>2076</v>
      </c>
      <c r="N12" s="1" t="s">
        <v>2076</v>
      </c>
      <c r="O12" s="1" t="s">
        <v>2076</v>
      </c>
      <c r="P12" s="1" t="s">
        <v>2076</v>
      </c>
      <c r="Q12" s="1"/>
      <c r="R12" s="1" t="s">
        <v>2076</v>
      </c>
      <c r="S12" s="1" t="s">
        <v>1983</v>
      </c>
      <c r="T12" s="1" t="s">
        <v>1979</v>
      </c>
      <c r="U12" s="1" t="s">
        <v>1983</v>
      </c>
      <c r="V12" s="1" t="s">
        <v>1979</v>
      </c>
      <c r="W12" s="1"/>
      <c r="X12" s="1"/>
      <c r="Y12" s="1"/>
      <c r="Z12" s="1"/>
      <c r="AA12" s="1" t="s">
        <v>2025</v>
      </c>
      <c r="AB12" s="1" t="s">
        <v>2055</v>
      </c>
      <c r="AC12" s="1" t="s">
        <v>2059</v>
      </c>
      <c r="AD12" s="1" t="s">
        <v>2162</v>
      </c>
      <c r="AE12" s="1" t="s">
        <v>2162</v>
      </c>
      <c r="AF12" s="1" t="s">
        <v>1961</v>
      </c>
      <c r="AG12" s="1" t="s">
        <v>1961</v>
      </c>
      <c r="AH12" s="1" t="s">
        <v>2162</v>
      </c>
      <c r="AI12" s="1" t="s">
        <v>2162</v>
      </c>
      <c r="AJ12" s="34" t="s">
        <v>1968</v>
      </c>
      <c r="AK12" s="1" t="s">
        <v>2070</v>
      </c>
      <c r="AL12" s="1" t="s">
        <v>2097</v>
      </c>
      <c r="AM12" s="34" t="s">
        <v>2098</v>
      </c>
      <c r="AN12" s="1"/>
      <c r="AO12" s="1"/>
      <c r="AP12" s="1" t="s">
        <v>2138</v>
      </c>
      <c r="AQ12" s="1" t="s">
        <v>1994</v>
      </c>
      <c r="AR12" s="1" t="s">
        <v>1972</v>
      </c>
      <c r="AS12" s="1" t="s">
        <v>1974</v>
      </c>
      <c r="AT12" s="1" t="s">
        <v>1974</v>
      </c>
      <c r="AU12" s="1" t="s">
        <v>1997</v>
      </c>
      <c r="AV12" s="1" t="s">
        <v>2001</v>
      </c>
      <c r="AW12" s="1" t="s">
        <v>2003</v>
      </c>
      <c r="AX12" s="34" t="s">
        <v>2005</v>
      </c>
      <c r="AY12" s="1" t="s">
        <v>2048</v>
      </c>
      <c r="AZ12" s="1" t="s">
        <v>2072</v>
      </c>
      <c r="BA12" s="1" t="s">
        <v>2072</v>
      </c>
      <c r="BB12" s="34" t="s">
        <v>2032</v>
      </c>
      <c r="BC12" s="1" t="s">
        <v>2099</v>
      </c>
      <c r="BD12" s="1" t="s">
        <v>2094</v>
      </c>
      <c r="BE12" s="1"/>
      <c r="BF12" s="1"/>
      <c r="BG12" s="1"/>
      <c r="BH12" s="1"/>
      <c r="BI12" s="1"/>
      <c r="BJ12" s="1"/>
      <c r="BK12" s="1"/>
      <c r="BL12" s="1"/>
      <c r="BM12" s="1"/>
      <c r="BN12" s="1"/>
      <c r="BO12" s="1"/>
      <c r="BP12" s="1"/>
      <c r="BQ12" s="1"/>
    </row>
    <row r="13" ht="11.25" customHeight="1">
      <c r="A13" s="3" t="s">
        <v>2163</v>
      </c>
      <c r="B13" s="3" t="s">
        <v>2164</v>
      </c>
      <c r="C13" s="1" t="s">
        <v>2165</v>
      </c>
      <c r="D13" s="1" t="s">
        <v>2166</v>
      </c>
      <c r="E13" s="1"/>
      <c r="F13" s="7" t="s">
        <v>2161</v>
      </c>
      <c r="G13" s="3" t="s">
        <v>2163</v>
      </c>
      <c r="H13" s="3" t="s">
        <v>2164</v>
      </c>
      <c r="I13" s="7" t="s">
        <v>2163</v>
      </c>
      <c r="J13" s="7" t="s">
        <v>2166</v>
      </c>
      <c r="K13" s="7"/>
      <c r="L13" s="7" t="s">
        <v>2165</v>
      </c>
      <c r="M13" s="1" t="s">
        <v>2076</v>
      </c>
      <c r="N13" s="1" t="s">
        <v>2076</v>
      </c>
      <c r="O13" s="1" t="s">
        <v>2076</v>
      </c>
      <c r="P13" s="1" t="s">
        <v>2076</v>
      </c>
      <c r="Q13" s="1"/>
      <c r="R13" s="1" t="s">
        <v>2076</v>
      </c>
      <c r="S13" s="1" t="s">
        <v>1983</v>
      </c>
      <c r="T13" s="1" t="s">
        <v>1979</v>
      </c>
      <c r="U13" s="1" t="s">
        <v>1983</v>
      </c>
      <c r="V13" s="1" t="s">
        <v>1979</v>
      </c>
      <c r="W13" s="1" t="s">
        <v>1985</v>
      </c>
      <c r="X13" s="1" t="s">
        <v>1985</v>
      </c>
      <c r="Y13" s="1" t="s">
        <v>1988</v>
      </c>
      <c r="Z13" s="1" t="s">
        <v>1988</v>
      </c>
      <c r="AA13" s="1" t="s">
        <v>2025</v>
      </c>
      <c r="AB13" s="1" t="s">
        <v>2055</v>
      </c>
      <c r="AC13" s="1" t="s">
        <v>2059</v>
      </c>
      <c r="AD13" s="1" t="s">
        <v>2083</v>
      </c>
      <c r="AE13" s="1" t="s">
        <v>2088</v>
      </c>
      <c r="AF13" s="1" t="s">
        <v>1961</v>
      </c>
      <c r="AG13" s="1" t="s">
        <v>1961</v>
      </c>
      <c r="AH13" s="1" t="s">
        <v>2018</v>
      </c>
      <c r="AI13" s="1" t="s">
        <v>2018</v>
      </c>
      <c r="AJ13" s="34" t="s">
        <v>1968</v>
      </c>
      <c r="AK13" s="1" t="s">
        <v>2070</v>
      </c>
      <c r="AL13" s="1" t="s">
        <v>2097</v>
      </c>
      <c r="AM13" s="34" t="s">
        <v>2098</v>
      </c>
      <c r="AN13" s="1" t="s">
        <v>2062</v>
      </c>
      <c r="AO13" s="1" t="s">
        <v>2062</v>
      </c>
      <c r="AP13" s="1" t="s">
        <v>2138</v>
      </c>
      <c r="AQ13" s="1" t="s">
        <v>1994</v>
      </c>
      <c r="AR13" s="1" t="s">
        <v>1972</v>
      </c>
      <c r="AS13" s="1" t="s">
        <v>1974</v>
      </c>
      <c r="AT13" s="1" t="s">
        <v>1974</v>
      </c>
      <c r="AU13" s="1" t="s">
        <v>1997</v>
      </c>
      <c r="AV13" s="1" t="s">
        <v>2001</v>
      </c>
      <c r="AW13" s="1" t="s">
        <v>2003</v>
      </c>
      <c r="AX13" s="34" t="s">
        <v>2005</v>
      </c>
      <c r="AY13" s="1" t="s">
        <v>2040</v>
      </c>
      <c r="AZ13" s="1" t="s">
        <v>2072</v>
      </c>
      <c r="BA13" s="1" t="s">
        <v>2072</v>
      </c>
      <c r="BB13" s="34" t="s">
        <v>2032</v>
      </c>
      <c r="BC13" s="1" t="s">
        <v>2099</v>
      </c>
      <c r="BD13" s="1" t="s">
        <v>2094</v>
      </c>
      <c r="BE13" s="1"/>
      <c r="BF13" s="1"/>
      <c r="BG13" s="1"/>
      <c r="BH13" s="1"/>
      <c r="BI13" s="1"/>
      <c r="BJ13" s="1"/>
      <c r="BK13" s="1"/>
      <c r="BL13" s="1"/>
      <c r="BM13" s="1"/>
      <c r="BN13" s="1"/>
      <c r="BO13" s="1"/>
      <c r="BP13" s="1"/>
      <c r="BQ13" s="1"/>
    </row>
    <row r="14" ht="11.25" customHeight="1">
      <c r="A14" s="3" t="s">
        <v>2167</v>
      </c>
      <c r="B14" s="3" t="s">
        <v>2168</v>
      </c>
      <c r="C14" s="1" t="s">
        <v>2165</v>
      </c>
      <c r="D14" s="1" t="s">
        <v>2166</v>
      </c>
      <c r="E14" s="1"/>
      <c r="F14" s="7"/>
      <c r="G14" s="3" t="s">
        <v>2167</v>
      </c>
      <c r="H14" s="3" t="s">
        <v>2168</v>
      </c>
      <c r="I14" s="7" t="s">
        <v>2167</v>
      </c>
      <c r="J14" s="7" t="s">
        <v>2166</v>
      </c>
      <c r="K14" s="7"/>
      <c r="L14" s="7" t="s">
        <v>2165</v>
      </c>
      <c r="M14" s="1" t="s">
        <v>2076</v>
      </c>
      <c r="N14" s="1" t="s">
        <v>2076</v>
      </c>
      <c r="O14" s="1" t="s">
        <v>2076</v>
      </c>
      <c r="P14" s="1" t="s">
        <v>2076</v>
      </c>
      <c r="Q14" s="1"/>
      <c r="R14" s="1" t="s">
        <v>2076</v>
      </c>
      <c r="S14" s="1" t="s">
        <v>1983</v>
      </c>
      <c r="T14" s="1" t="s">
        <v>1979</v>
      </c>
      <c r="U14" s="1" t="s">
        <v>1983</v>
      </c>
      <c r="V14" s="1" t="s">
        <v>1979</v>
      </c>
      <c r="W14" s="1"/>
      <c r="X14" s="1"/>
      <c r="Y14" s="1"/>
      <c r="Z14" s="1"/>
      <c r="AA14" s="1"/>
      <c r="AB14" s="1" t="s">
        <v>2055</v>
      </c>
      <c r="AC14" s="1" t="s">
        <v>2059</v>
      </c>
      <c r="AD14" s="1" t="s">
        <v>2083</v>
      </c>
      <c r="AE14" s="1" t="s">
        <v>2088</v>
      </c>
      <c r="AF14" s="1" t="s">
        <v>1961</v>
      </c>
      <c r="AG14" s="1" t="s">
        <v>1961</v>
      </c>
      <c r="AH14" s="1" t="s">
        <v>2018</v>
      </c>
      <c r="AI14" s="1" t="s">
        <v>2018</v>
      </c>
      <c r="AJ14" s="34" t="s">
        <v>1968</v>
      </c>
      <c r="AK14" s="1" t="s">
        <v>2070</v>
      </c>
      <c r="AL14" s="1" t="s">
        <v>2097</v>
      </c>
      <c r="AM14" s="34" t="s">
        <v>2098</v>
      </c>
      <c r="AN14" s="1" t="s">
        <v>2062</v>
      </c>
      <c r="AO14" s="1" t="s">
        <v>2062</v>
      </c>
      <c r="AP14" s="1"/>
      <c r="AQ14" s="1"/>
      <c r="AR14" s="1" t="s">
        <v>1972</v>
      </c>
      <c r="AS14" s="1" t="s">
        <v>1974</v>
      </c>
      <c r="AT14" s="1" t="s">
        <v>1974</v>
      </c>
      <c r="AU14" s="1" t="s">
        <v>1997</v>
      </c>
      <c r="AV14" s="1" t="s">
        <v>2001</v>
      </c>
      <c r="AW14" s="1" t="s">
        <v>2003</v>
      </c>
      <c r="AX14" s="34" t="s">
        <v>2005</v>
      </c>
      <c r="AY14" s="1"/>
      <c r="AZ14" s="1" t="s">
        <v>2072</v>
      </c>
      <c r="BA14" s="1" t="s">
        <v>2072</v>
      </c>
      <c r="BB14" s="34" t="s">
        <v>2032</v>
      </c>
      <c r="BC14" s="1" t="s">
        <v>2099</v>
      </c>
      <c r="BD14" s="1" t="s">
        <v>2094</v>
      </c>
      <c r="BE14" s="1"/>
      <c r="BF14" s="1"/>
      <c r="BG14" s="1"/>
      <c r="BH14" s="1"/>
      <c r="BI14" s="1"/>
      <c r="BJ14" s="1"/>
      <c r="BK14" s="1"/>
      <c r="BL14" s="1"/>
      <c r="BM14" s="1"/>
      <c r="BN14" s="1"/>
      <c r="BO14" s="1"/>
      <c r="BP14" s="1"/>
      <c r="BQ14" s="1"/>
    </row>
    <row r="15" ht="11.25" customHeight="1">
      <c r="A15" s="3" t="s">
        <v>2169</v>
      </c>
      <c r="B15" s="3" t="s">
        <v>2170</v>
      </c>
      <c r="C15" s="1" t="s">
        <v>2010</v>
      </c>
      <c r="D15" s="1" t="s">
        <v>2152</v>
      </c>
      <c r="E15" s="1"/>
      <c r="F15" s="7"/>
      <c r="G15" s="3" t="s">
        <v>2169</v>
      </c>
      <c r="H15" s="3" t="s">
        <v>2170</v>
      </c>
      <c r="I15" s="7" t="s">
        <v>2169</v>
      </c>
      <c r="J15" s="7" t="s">
        <v>2152</v>
      </c>
      <c r="K15" s="7"/>
      <c r="L15" s="7" t="s">
        <v>2010</v>
      </c>
      <c r="M15" s="1" t="s">
        <v>2076</v>
      </c>
      <c r="N15" s="1" t="s">
        <v>2076</v>
      </c>
      <c r="O15" s="1" t="s">
        <v>2076</v>
      </c>
      <c r="P15" s="1" t="s">
        <v>2076</v>
      </c>
      <c r="Q15" s="1" t="s">
        <v>2076</v>
      </c>
      <c r="R15" s="1" t="s">
        <v>2076</v>
      </c>
      <c r="S15" s="1" t="s">
        <v>1983</v>
      </c>
      <c r="T15" s="1" t="s">
        <v>1979</v>
      </c>
      <c r="U15" s="1" t="s">
        <v>1983</v>
      </c>
      <c r="V15" s="1" t="s">
        <v>1979</v>
      </c>
      <c r="W15" s="1"/>
      <c r="X15" s="1"/>
      <c r="Y15" s="1"/>
      <c r="Z15" s="1"/>
      <c r="AA15" s="1"/>
      <c r="AB15" s="1" t="s">
        <v>2055</v>
      </c>
      <c r="AC15" s="1" t="s">
        <v>2059</v>
      </c>
      <c r="AD15" s="1" t="s">
        <v>2083</v>
      </c>
      <c r="AE15" s="1" t="s">
        <v>2088</v>
      </c>
      <c r="AF15" s="1" t="s">
        <v>1961</v>
      </c>
      <c r="AG15" s="1" t="s">
        <v>1961</v>
      </c>
      <c r="AH15" s="1" t="s">
        <v>2018</v>
      </c>
      <c r="AI15" s="1" t="s">
        <v>2018</v>
      </c>
      <c r="AJ15" s="34" t="s">
        <v>1968</v>
      </c>
      <c r="AK15" s="1" t="s">
        <v>2070</v>
      </c>
      <c r="AL15" s="1" t="s">
        <v>2097</v>
      </c>
      <c r="AM15" s="34" t="s">
        <v>2098</v>
      </c>
      <c r="AN15" s="1"/>
      <c r="AO15" s="1"/>
      <c r="AP15" s="1"/>
      <c r="AQ15" s="1"/>
      <c r="AR15" s="1" t="s">
        <v>1972</v>
      </c>
      <c r="AS15" s="1" t="s">
        <v>1974</v>
      </c>
      <c r="AT15" s="1" t="s">
        <v>1974</v>
      </c>
      <c r="AU15" s="1" t="s">
        <v>1997</v>
      </c>
      <c r="AV15" s="1" t="s">
        <v>2001</v>
      </c>
      <c r="AW15" s="1" t="s">
        <v>2003</v>
      </c>
      <c r="AX15" s="34" t="s">
        <v>2005</v>
      </c>
      <c r="AY15" s="1"/>
      <c r="AZ15" s="1" t="s">
        <v>2072</v>
      </c>
      <c r="BA15" s="1" t="s">
        <v>2072</v>
      </c>
      <c r="BB15" s="34" t="s">
        <v>2032</v>
      </c>
      <c r="BC15" s="1" t="s">
        <v>2099</v>
      </c>
      <c r="BD15" s="1" t="s">
        <v>2094</v>
      </c>
      <c r="BE15" s="1"/>
      <c r="BF15" s="1"/>
      <c r="BG15" s="1"/>
      <c r="BH15" s="1"/>
      <c r="BI15" s="1"/>
      <c r="BJ15" s="1"/>
      <c r="BK15" s="1"/>
      <c r="BL15" s="1"/>
      <c r="BM15" s="1"/>
      <c r="BN15" s="1"/>
      <c r="BO15" s="1"/>
      <c r="BP15" s="1"/>
      <c r="BQ15" s="1"/>
    </row>
    <row r="16" ht="11.25" customHeight="1">
      <c r="A16" s="3" t="s">
        <v>2171</v>
      </c>
      <c r="B16" s="153" t="s">
        <v>2172</v>
      </c>
      <c r="C16" s="1" t="s">
        <v>2010</v>
      </c>
      <c r="D16" s="1" t="s">
        <v>2152</v>
      </c>
      <c r="E16" s="1"/>
      <c r="F16" s="7" t="s">
        <v>2147</v>
      </c>
      <c r="G16" s="3" t="s">
        <v>2171</v>
      </c>
      <c r="H16" s="3" t="s">
        <v>2172</v>
      </c>
      <c r="I16" s="7" t="s">
        <v>2171</v>
      </c>
      <c r="J16" s="7" t="s">
        <v>2152</v>
      </c>
      <c r="K16" s="7"/>
      <c r="L16" s="7" t="s">
        <v>2010</v>
      </c>
      <c r="M16" s="1" t="s">
        <v>2076</v>
      </c>
      <c r="N16" s="1" t="s">
        <v>2076</v>
      </c>
      <c r="O16" s="1" t="s">
        <v>2076</v>
      </c>
      <c r="P16" s="1" t="s">
        <v>2076</v>
      </c>
      <c r="Q16" s="1"/>
      <c r="R16" s="1" t="s">
        <v>2076</v>
      </c>
      <c r="S16" s="1" t="s">
        <v>1983</v>
      </c>
      <c r="T16" s="1" t="s">
        <v>1979</v>
      </c>
      <c r="U16" s="1" t="s">
        <v>1983</v>
      </c>
      <c r="V16" s="1" t="s">
        <v>1979</v>
      </c>
      <c r="W16" s="1"/>
      <c r="X16" s="1"/>
      <c r="Y16" s="1"/>
      <c r="Z16" s="1"/>
      <c r="AA16" s="1"/>
      <c r="AB16" s="1" t="s">
        <v>2055</v>
      </c>
      <c r="AC16" s="1" t="s">
        <v>2059</v>
      </c>
      <c r="AD16" s="1" t="s">
        <v>2083</v>
      </c>
      <c r="AE16" s="1" t="s">
        <v>2088</v>
      </c>
      <c r="AF16" s="1" t="s">
        <v>1961</v>
      </c>
      <c r="AG16" s="1" t="s">
        <v>1961</v>
      </c>
      <c r="AH16" s="1" t="s">
        <v>2018</v>
      </c>
      <c r="AI16" s="1" t="s">
        <v>2018</v>
      </c>
      <c r="AJ16" s="34" t="s">
        <v>1968</v>
      </c>
      <c r="AK16" s="1" t="s">
        <v>2070</v>
      </c>
      <c r="AL16" s="1" t="s">
        <v>2097</v>
      </c>
      <c r="AM16" s="34" t="s">
        <v>2098</v>
      </c>
      <c r="AN16" s="1"/>
      <c r="AO16" s="1"/>
      <c r="AP16" s="1" t="s">
        <v>2138</v>
      </c>
      <c r="AQ16" s="1"/>
      <c r="AR16" s="1" t="s">
        <v>1972</v>
      </c>
      <c r="AS16" s="1" t="s">
        <v>1974</v>
      </c>
      <c r="AT16" s="1" t="s">
        <v>1974</v>
      </c>
      <c r="AU16" s="1" t="s">
        <v>1997</v>
      </c>
      <c r="AV16" s="1" t="s">
        <v>2001</v>
      </c>
      <c r="AW16" s="1" t="s">
        <v>2003</v>
      </c>
      <c r="AX16" s="34" t="s">
        <v>2005</v>
      </c>
      <c r="AY16" s="1" t="s">
        <v>2048</v>
      </c>
      <c r="AZ16" s="1" t="s">
        <v>2072</v>
      </c>
      <c r="BA16" s="1" t="s">
        <v>2072</v>
      </c>
      <c r="BB16" s="34" t="s">
        <v>2032</v>
      </c>
      <c r="BC16" s="1" t="s">
        <v>2099</v>
      </c>
      <c r="BD16" s="1" t="s">
        <v>2094</v>
      </c>
      <c r="BE16" s="1"/>
      <c r="BF16" s="1"/>
      <c r="BG16" s="1"/>
      <c r="BH16" s="1"/>
      <c r="BI16" s="1"/>
      <c r="BJ16" s="1"/>
      <c r="BK16" s="1"/>
      <c r="BL16" s="1"/>
      <c r="BM16" s="1"/>
      <c r="BN16" s="1"/>
      <c r="BO16" s="1"/>
      <c r="BP16" s="1"/>
      <c r="BQ16" s="1"/>
    </row>
    <row r="17" ht="11.25" customHeight="1">
      <c r="A17" s="3" t="s">
        <v>2173</v>
      </c>
      <c r="B17" s="3" t="s">
        <v>2174</v>
      </c>
      <c r="C17" s="1" t="s">
        <v>2165</v>
      </c>
      <c r="D17" s="1"/>
      <c r="E17" s="1"/>
      <c r="F17" s="7"/>
      <c r="G17" s="3" t="s">
        <v>2173</v>
      </c>
      <c r="H17" s="3" t="s">
        <v>2174</v>
      </c>
      <c r="I17" s="7" t="s">
        <v>2173</v>
      </c>
      <c r="J17" s="7"/>
      <c r="K17" s="7"/>
      <c r="L17" s="7" t="s">
        <v>2165</v>
      </c>
      <c r="M17" s="1" t="s">
        <v>2076</v>
      </c>
      <c r="N17" s="1" t="s">
        <v>2076</v>
      </c>
      <c r="O17" s="1" t="s">
        <v>2076</v>
      </c>
      <c r="P17" s="1" t="s">
        <v>2076</v>
      </c>
      <c r="Q17" s="1"/>
      <c r="R17" s="1" t="s">
        <v>2076</v>
      </c>
      <c r="S17" s="1" t="s">
        <v>1983</v>
      </c>
      <c r="T17" s="1" t="s">
        <v>1979</v>
      </c>
      <c r="U17" s="1" t="s">
        <v>1983</v>
      </c>
      <c r="V17" s="1" t="s">
        <v>1979</v>
      </c>
      <c r="W17" s="1"/>
      <c r="X17" s="1"/>
      <c r="Y17" s="1"/>
      <c r="Z17" s="1"/>
      <c r="AA17" s="1"/>
      <c r="AB17" s="1" t="s">
        <v>2055</v>
      </c>
      <c r="AC17" s="1" t="s">
        <v>2059</v>
      </c>
      <c r="AD17" s="1" t="s">
        <v>2083</v>
      </c>
      <c r="AE17" s="1" t="s">
        <v>2088</v>
      </c>
      <c r="AF17" s="1" t="s">
        <v>1961</v>
      </c>
      <c r="AG17" s="1" t="s">
        <v>1961</v>
      </c>
      <c r="AH17" s="1" t="s">
        <v>2018</v>
      </c>
      <c r="AI17" s="1" t="s">
        <v>2018</v>
      </c>
      <c r="AJ17" s="34" t="s">
        <v>1968</v>
      </c>
      <c r="AK17" s="1" t="s">
        <v>2070</v>
      </c>
      <c r="AL17" s="1" t="s">
        <v>2097</v>
      </c>
      <c r="AM17" s="34" t="s">
        <v>2098</v>
      </c>
      <c r="AN17" s="1" t="s">
        <v>2062</v>
      </c>
      <c r="AO17" s="1" t="s">
        <v>2062</v>
      </c>
      <c r="AP17" s="1"/>
      <c r="AQ17" s="1"/>
      <c r="AR17" s="1" t="s">
        <v>1972</v>
      </c>
      <c r="AS17" s="1" t="s">
        <v>1974</v>
      </c>
      <c r="AT17" s="1" t="s">
        <v>1974</v>
      </c>
      <c r="AU17" s="1" t="s">
        <v>1997</v>
      </c>
      <c r="AV17" s="1" t="s">
        <v>2001</v>
      </c>
      <c r="AW17" s="1" t="s">
        <v>2003</v>
      </c>
      <c r="AX17" s="34" t="s">
        <v>2005</v>
      </c>
      <c r="AY17" s="1"/>
      <c r="AZ17" s="1" t="s">
        <v>2072</v>
      </c>
      <c r="BA17" s="1" t="s">
        <v>2072</v>
      </c>
      <c r="BB17" s="34" t="s">
        <v>2032</v>
      </c>
      <c r="BC17" s="1" t="s">
        <v>2099</v>
      </c>
      <c r="BD17" s="1" t="s">
        <v>2094</v>
      </c>
      <c r="BE17" s="1"/>
      <c r="BF17" s="1"/>
      <c r="BG17" s="1"/>
      <c r="BH17" s="1"/>
      <c r="BI17" s="1"/>
      <c r="BJ17" s="1"/>
      <c r="BK17" s="1"/>
      <c r="BL17" s="1"/>
      <c r="BM17" s="1"/>
      <c r="BN17" s="1"/>
      <c r="BO17" s="1"/>
      <c r="BP17" s="1"/>
      <c r="BQ17" s="1"/>
    </row>
    <row r="18" ht="11.25" customHeight="1">
      <c r="A18" s="3" t="s">
        <v>2175</v>
      </c>
      <c r="B18" s="3" t="s">
        <v>2176</v>
      </c>
      <c r="C18" s="1" t="s">
        <v>2010</v>
      </c>
      <c r="D18" s="1" t="s">
        <v>2177</v>
      </c>
      <c r="E18" s="1"/>
      <c r="F18" s="7"/>
      <c r="G18" s="3" t="s">
        <v>2175</v>
      </c>
      <c r="H18" s="3" t="s">
        <v>2176</v>
      </c>
      <c r="I18" s="7" t="s">
        <v>2175</v>
      </c>
      <c r="J18" s="7" t="s">
        <v>2177</v>
      </c>
      <c r="K18" s="7"/>
      <c r="L18" s="7" t="s">
        <v>2010</v>
      </c>
      <c r="M18" s="1" t="s">
        <v>2076</v>
      </c>
      <c r="N18" s="1" t="s">
        <v>2076</v>
      </c>
      <c r="O18" s="1" t="s">
        <v>2076</v>
      </c>
      <c r="P18" s="1" t="s">
        <v>2076</v>
      </c>
      <c r="Q18" s="1"/>
      <c r="R18" s="1" t="s">
        <v>2076</v>
      </c>
      <c r="S18" s="1" t="s">
        <v>1983</v>
      </c>
      <c r="T18" s="1" t="s">
        <v>1979</v>
      </c>
      <c r="U18" s="1" t="s">
        <v>1983</v>
      </c>
      <c r="V18" s="1" t="s">
        <v>1979</v>
      </c>
      <c r="W18" s="1"/>
      <c r="X18" s="1"/>
      <c r="Y18" s="1"/>
      <c r="Z18" s="1"/>
      <c r="AA18" s="1"/>
      <c r="AB18" s="1" t="s">
        <v>2055</v>
      </c>
      <c r="AC18" s="1" t="s">
        <v>2059</v>
      </c>
      <c r="AD18" s="1" t="s">
        <v>2083</v>
      </c>
      <c r="AE18" s="1" t="s">
        <v>2088</v>
      </c>
      <c r="AF18" s="1" t="s">
        <v>1961</v>
      </c>
      <c r="AG18" s="1" t="s">
        <v>1961</v>
      </c>
      <c r="AH18" s="1" t="s">
        <v>2018</v>
      </c>
      <c r="AI18" s="1" t="s">
        <v>2018</v>
      </c>
      <c r="AJ18" s="34" t="s">
        <v>1968</v>
      </c>
      <c r="AK18" s="1" t="s">
        <v>2070</v>
      </c>
      <c r="AL18" s="1" t="s">
        <v>2097</v>
      </c>
      <c r="AM18" s="34" t="s">
        <v>2098</v>
      </c>
      <c r="AN18" s="1"/>
      <c r="AO18" s="1"/>
      <c r="AP18" s="1"/>
      <c r="AQ18" s="1"/>
      <c r="AR18" s="1" t="s">
        <v>1972</v>
      </c>
      <c r="AS18" s="1" t="s">
        <v>1974</v>
      </c>
      <c r="AT18" s="1" t="s">
        <v>1974</v>
      </c>
      <c r="AU18" s="1" t="s">
        <v>1997</v>
      </c>
      <c r="AV18" s="1" t="s">
        <v>2001</v>
      </c>
      <c r="AW18" s="1" t="s">
        <v>2003</v>
      </c>
      <c r="AX18" s="34" t="s">
        <v>2005</v>
      </c>
      <c r="AY18" s="1"/>
      <c r="AZ18" s="1" t="s">
        <v>2072</v>
      </c>
      <c r="BA18" s="1" t="s">
        <v>2072</v>
      </c>
      <c r="BB18" s="34" t="s">
        <v>2032</v>
      </c>
      <c r="BC18" s="1" t="s">
        <v>2099</v>
      </c>
      <c r="BD18" s="1" t="s">
        <v>2094</v>
      </c>
      <c r="BE18" s="1"/>
      <c r="BF18" s="1"/>
      <c r="BG18" s="1"/>
      <c r="BH18" s="1"/>
      <c r="BI18" s="1"/>
      <c r="BJ18" s="1"/>
      <c r="BK18" s="1"/>
      <c r="BL18" s="1"/>
      <c r="BM18" s="1"/>
      <c r="BN18" s="1"/>
      <c r="BO18" s="1"/>
      <c r="BP18" s="1"/>
      <c r="BQ18" s="1"/>
    </row>
    <row r="19" ht="11.25" customHeight="1">
      <c r="A19" s="3" t="s">
        <v>2178</v>
      </c>
      <c r="B19" s="3" t="s">
        <v>2179</v>
      </c>
      <c r="C19" s="1" t="s">
        <v>2165</v>
      </c>
      <c r="D19" s="1" t="s">
        <v>2180</v>
      </c>
      <c r="E19" s="1"/>
      <c r="F19" s="7"/>
      <c r="G19" s="3" t="s">
        <v>2178</v>
      </c>
      <c r="H19" s="3" t="s">
        <v>2179</v>
      </c>
      <c r="I19" s="7" t="s">
        <v>2178</v>
      </c>
      <c r="J19" s="7" t="s">
        <v>2180</v>
      </c>
      <c r="K19" s="7"/>
      <c r="L19" s="7" t="s">
        <v>2165</v>
      </c>
      <c r="M19" s="1" t="s">
        <v>2076</v>
      </c>
      <c r="N19" s="1" t="s">
        <v>2076</v>
      </c>
      <c r="O19" s="1" t="s">
        <v>2076</v>
      </c>
      <c r="P19" s="1" t="s">
        <v>2076</v>
      </c>
      <c r="Q19" s="1"/>
      <c r="R19" s="1" t="s">
        <v>2076</v>
      </c>
      <c r="S19" s="1" t="s">
        <v>1983</v>
      </c>
      <c r="T19" s="1" t="s">
        <v>1979</v>
      </c>
      <c r="U19" s="1" t="s">
        <v>1983</v>
      </c>
      <c r="V19" s="1" t="s">
        <v>1979</v>
      </c>
      <c r="W19" s="1"/>
      <c r="X19" s="1"/>
      <c r="Y19" s="1"/>
      <c r="Z19" s="1"/>
      <c r="AA19" s="1"/>
      <c r="AB19" s="1" t="s">
        <v>2055</v>
      </c>
      <c r="AC19" s="1" t="s">
        <v>2059</v>
      </c>
      <c r="AD19" s="1" t="s">
        <v>2083</v>
      </c>
      <c r="AE19" s="1" t="s">
        <v>2088</v>
      </c>
      <c r="AF19" s="1" t="s">
        <v>1961</v>
      </c>
      <c r="AG19" s="1" t="s">
        <v>1961</v>
      </c>
      <c r="AH19" s="1" t="s">
        <v>2018</v>
      </c>
      <c r="AI19" s="1" t="s">
        <v>2018</v>
      </c>
      <c r="AJ19" s="34" t="s">
        <v>1968</v>
      </c>
      <c r="AK19" s="1" t="s">
        <v>2070</v>
      </c>
      <c r="AL19" s="1" t="s">
        <v>2097</v>
      </c>
      <c r="AM19" s="34" t="s">
        <v>2098</v>
      </c>
      <c r="AN19" s="1" t="s">
        <v>2062</v>
      </c>
      <c r="AO19" s="1" t="s">
        <v>2062</v>
      </c>
      <c r="AP19" s="1"/>
      <c r="AQ19" s="1"/>
      <c r="AR19" s="1" t="s">
        <v>1972</v>
      </c>
      <c r="AS19" s="1" t="s">
        <v>1974</v>
      </c>
      <c r="AT19" s="1" t="s">
        <v>1974</v>
      </c>
      <c r="AU19" s="1" t="s">
        <v>1997</v>
      </c>
      <c r="AV19" s="1" t="s">
        <v>2001</v>
      </c>
      <c r="AW19" s="1" t="s">
        <v>2003</v>
      </c>
      <c r="AX19" s="34" t="s">
        <v>2005</v>
      </c>
      <c r="AY19" s="1"/>
      <c r="AZ19" s="1" t="s">
        <v>2072</v>
      </c>
      <c r="BA19" s="1" t="s">
        <v>2072</v>
      </c>
      <c r="BB19" s="34" t="s">
        <v>2032</v>
      </c>
      <c r="BC19" s="1" t="s">
        <v>2099</v>
      </c>
      <c r="BD19" s="1" t="s">
        <v>2094</v>
      </c>
      <c r="BE19" s="1"/>
      <c r="BF19" s="1"/>
      <c r="BG19" s="1"/>
      <c r="BH19" s="1"/>
      <c r="BI19" s="1"/>
      <c r="BJ19" s="1"/>
      <c r="BK19" s="1"/>
      <c r="BL19" s="1"/>
      <c r="BM19" s="1"/>
      <c r="BN19" s="1"/>
      <c r="BO19" s="1"/>
      <c r="BP19" s="1"/>
      <c r="BQ19" s="1"/>
    </row>
    <row r="20" ht="11.25" customHeight="1">
      <c r="A20" s="3" t="s">
        <v>2181</v>
      </c>
      <c r="B20" s="3" t="s">
        <v>2182</v>
      </c>
      <c r="C20" s="1" t="s">
        <v>2165</v>
      </c>
      <c r="D20" s="1" t="s">
        <v>2180</v>
      </c>
      <c r="E20" s="1"/>
      <c r="F20" s="154" t="s">
        <v>2157</v>
      </c>
      <c r="G20" s="3" t="s">
        <v>2181</v>
      </c>
      <c r="H20" s="3" t="s">
        <v>2182</v>
      </c>
      <c r="I20" s="7" t="s">
        <v>2181</v>
      </c>
      <c r="J20" s="7" t="s">
        <v>2180</v>
      </c>
      <c r="K20" s="7"/>
      <c r="L20" s="7" t="s">
        <v>2165</v>
      </c>
      <c r="M20" s="1" t="s">
        <v>2076</v>
      </c>
      <c r="N20" s="1" t="s">
        <v>2076</v>
      </c>
      <c r="O20" s="1" t="s">
        <v>2076</v>
      </c>
      <c r="P20" s="1" t="s">
        <v>2076</v>
      </c>
      <c r="Q20" s="1" t="s">
        <v>2076</v>
      </c>
      <c r="R20" s="1" t="s">
        <v>2076</v>
      </c>
      <c r="S20" s="1" t="s">
        <v>1983</v>
      </c>
      <c r="T20" s="1" t="s">
        <v>1979</v>
      </c>
      <c r="U20" s="1" t="s">
        <v>1983</v>
      </c>
      <c r="V20" s="1" t="s">
        <v>1979</v>
      </c>
      <c r="W20" s="1" t="s">
        <v>1985</v>
      </c>
      <c r="X20" s="1" t="s">
        <v>1985</v>
      </c>
      <c r="Y20" s="1" t="s">
        <v>1988</v>
      </c>
      <c r="Z20" s="1" t="s">
        <v>1988</v>
      </c>
      <c r="AA20" s="1" t="s">
        <v>2025</v>
      </c>
      <c r="AB20" s="1" t="s">
        <v>2055</v>
      </c>
      <c r="AC20" s="1" t="s">
        <v>2059</v>
      </c>
      <c r="AD20" s="1" t="s">
        <v>2083</v>
      </c>
      <c r="AE20" s="1" t="s">
        <v>2088</v>
      </c>
      <c r="AF20" s="1" t="s">
        <v>1961</v>
      </c>
      <c r="AG20" s="1" t="s">
        <v>1961</v>
      </c>
      <c r="AH20" s="1" t="s">
        <v>2018</v>
      </c>
      <c r="AI20" s="1" t="s">
        <v>2018</v>
      </c>
      <c r="AJ20" s="34" t="s">
        <v>1968</v>
      </c>
      <c r="AK20" s="1" t="s">
        <v>2070</v>
      </c>
      <c r="AL20" s="1" t="s">
        <v>2097</v>
      </c>
      <c r="AM20" s="34" t="s">
        <v>2098</v>
      </c>
      <c r="AN20" s="1" t="s">
        <v>2062</v>
      </c>
      <c r="AO20" s="1" t="s">
        <v>2062</v>
      </c>
      <c r="AP20" s="1" t="s">
        <v>2138</v>
      </c>
      <c r="AQ20" s="1" t="s">
        <v>1994</v>
      </c>
      <c r="AR20" s="1" t="s">
        <v>1972</v>
      </c>
      <c r="AS20" s="1" t="s">
        <v>1974</v>
      </c>
      <c r="AT20" s="1" t="s">
        <v>1974</v>
      </c>
      <c r="AU20" s="1" t="s">
        <v>1997</v>
      </c>
      <c r="AV20" s="1" t="s">
        <v>2001</v>
      </c>
      <c r="AW20" s="1" t="s">
        <v>2003</v>
      </c>
      <c r="AX20" s="34" t="s">
        <v>2005</v>
      </c>
      <c r="AY20" s="1" t="s">
        <v>2048</v>
      </c>
      <c r="AZ20" s="1" t="s">
        <v>2072</v>
      </c>
      <c r="BA20" s="1" t="s">
        <v>2072</v>
      </c>
      <c r="BB20" s="34" t="s">
        <v>2032</v>
      </c>
      <c r="BC20" s="1" t="s">
        <v>2099</v>
      </c>
      <c r="BD20" s="1" t="s">
        <v>2094</v>
      </c>
      <c r="BE20" s="1"/>
      <c r="BF20" s="1"/>
      <c r="BG20" s="1"/>
      <c r="BH20" s="1"/>
      <c r="BI20" s="1"/>
      <c r="BJ20" s="1"/>
      <c r="BK20" s="1"/>
      <c r="BL20" s="1"/>
      <c r="BM20" s="1"/>
      <c r="BN20" s="1"/>
      <c r="BO20" s="1"/>
      <c r="BP20" s="1"/>
      <c r="BQ20" s="1"/>
    </row>
    <row r="21" ht="11.25" customHeight="1">
      <c r="A21" s="3" t="s">
        <v>2183</v>
      </c>
      <c r="B21" s="3" t="s">
        <v>2184</v>
      </c>
      <c r="C21" s="1" t="s">
        <v>2160</v>
      </c>
      <c r="D21" s="1"/>
      <c r="E21" s="1"/>
      <c r="F21" s="154"/>
      <c r="G21" s="3" t="s">
        <v>2183</v>
      </c>
      <c r="H21" s="3" t="s">
        <v>2184</v>
      </c>
      <c r="I21" s="7" t="s">
        <v>2183</v>
      </c>
      <c r="J21" s="7"/>
      <c r="K21" s="7"/>
      <c r="L21" s="7" t="s">
        <v>2160</v>
      </c>
      <c r="M21" s="1" t="s">
        <v>2076</v>
      </c>
      <c r="N21" s="1" t="s">
        <v>2076</v>
      </c>
      <c r="O21" s="1" t="s">
        <v>2076</v>
      </c>
      <c r="P21" s="1" t="s">
        <v>2076</v>
      </c>
      <c r="Q21" s="1"/>
      <c r="R21" s="1" t="s">
        <v>2076</v>
      </c>
      <c r="S21" s="1" t="s">
        <v>1983</v>
      </c>
      <c r="T21" s="1" t="s">
        <v>1979</v>
      </c>
      <c r="U21" s="1" t="s">
        <v>1983</v>
      </c>
      <c r="V21" s="1" t="s">
        <v>1979</v>
      </c>
      <c r="W21" s="1"/>
      <c r="X21" s="1"/>
      <c r="Y21" s="1"/>
      <c r="Z21" s="1"/>
      <c r="AA21" s="1"/>
      <c r="AB21" s="1" t="s">
        <v>2055</v>
      </c>
      <c r="AC21" s="1" t="s">
        <v>2059</v>
      </c>
      <c r="AD21" s="1" t="s">
        <v>2083</v>
      </c>
      <c r="AE21" s="1" t="s">
        <v>2088</v>
      </c>
      <c r="AF21" s="1" t="s">
        <v>1961</v>
      </c>
      <c r="AG21" s="1" t="s">
        <v>1961</v>
      </c>
      <c r="AH21" s="1" t="s">
        <v>2162</v>
      </c>
      <c r="AI21" s="1" t="s">
        <v>2162</v>
      </c>
      <c r="AJ21" s="34" t="s">
        <v>1968</v>
      </c>
      <c r="AK21" s="1" t="s">
        <v>2070</v>
      </c>
      <c r="AL21" s="1" t="s">
        <v>2097</v>
      </c>
      <c r="AM21" s="34" t="s">
        <v>2098</v>
      </c>
      <c r="AN21" s="1"/>
      <c r="AO21" s="1"/>
      <c r="AP21" s="1"/>
      <c r="AQ21" s="1"/>
      <c r="AR21" s="1" t="s">
        <v>1972</v>
      </c>
      <c r="AS21" s="1" t="s">
        <v>1974</v>
      </c>
      <c r="AT21" s="1" t="s">
        <v>1974</v>
      </c>
      <c r="AU21" s="1" t="s">
        <v>1997</v>
      </c>
      <c r="AV21" s="1" t="s">
        <v>2001</v>
      </c>
      <c r="AW21" s="1" t="s">
        <v>2003</v>
      </c>
      <c r="AX21" s="34" t="s">
        <v>2005</v>
      </c>
      <c r="AY21" s="1"/>
      <c r="AZ21" s="1" t="s">
        <v>2072</v>
      </c>
      <c r="BA21" s="1" t="s">
        <v>2072</v>
      </c>
      <c r="BB21" s="34" t="s">
        <v>2032</v>
      </c>
      <c r="BC21" s="1" t="s">
        <v>2099</v>
      </c>
      <c r="BD21" s="1" t="s">
        <v>2094</v>
      </c>
      <c r="BE21" s="1"/>
      <c r="BF21" s="1"/>
      <c r="BG21" s="1"/>
      <c r="BH21" s="1"/>
      <c r="BI21" s="1"/>
      <c r="BJ21" s="1"/>
      <c r="BK21" s="1"/>
      <c r="BL21" s="1"/>
      <c r="BM21" s="1"/>
      <c r="BN21" s="1"/>
      <c r="BO21" s="1"/>
      <c r="BP21" s="1"/>
      <c r="BQ21" s="1"/>
    </row>
    <row r="22" ht="11.25" customHeight="1">
      <c r="A22" s="3" t="s">
        <v>2185</v>
      </c>
      <c r="B22" s="3" t="s">
        <v>2186</v>
      </c>
      <c r="C22" s="1" t="s">
        <v>2010</v>
      </c>
      <c r="D22" s="1" t="s">
        <v>2152</v>
      </c>
      <c r="E22" s="1" t="s">
        <v>2147</v>
      </c>
      <c r="F22" s="7" t="s">
        <v>2153</v>
      </c>
      <c r="G22" s="3" t="s">
        <v>2185</v>
      </c>
      <c r="H22" s="3" t="s">
        <v>2186</v>
      </c>
      <c r="I22" s="7" t="s">
        <v>2185</v>
      </c>
      <c r="J22" s="7" t="s">
        <v>2152</v>
      </c>
      <c r="K22" s="7" t="s">
        <v>2147</v>
      </c>
      <c r="L22" s="7" t="s">
        <v>2010</v>
      </c>
      <c r="M22" s="1" t="s">
        <v>2076</v>
      </c>
      <c r="N22" s="1" t="s">
        <v>2076</v>
      </c>
      <c r="O22" s="1" t="s">
        <v>2076</v>
      </c>
      <c r="P22" s="1" t="s">
        <v>2076</v>
      </c>
      <c r="Q22" s="1" t="s">
        <v>2076</v>
      </c>
      <c r="R22" s="1" t="s">
        <v>2076</v>
      </c>
      <c r="S22" s="1" t="s">
        <v>1983</v>
      </c>
      <c r="T22" s="1" t="s">
        <v>1979</v>
      </c>
      <c r="U22" s="1" t="s">
        <v>1983</v>
      </c>
      <c r="V22" s="1" t="s">
        <v>1979</v>
      </c>
      <c r="W22" s="1" t="s">
        <v>1985</v>
      </c>
      <c r="X22" s="1" t="s">
        <v>1985</v>
      </c>
      <c r="Y22" s="1" t="s">
        <v>1988</v>
      </c>
      <c r="Z22" s="1" t="s">
        <v>1988</v>
      </c>
      <c r="AA22" s="1" t="s">
        <v>2029</v>
      </c>
      <c r="AB22" s="1" t="s">
        <v>2055</v>
      </c>
      <c r="AC22" s="1" t="s">
        <v>2059</v>
      </c>
      <c r="AD22" s="1" t="s">
        <v>2083</v>
      </c>
      <c r="AE22" s="1" t="s">
        <v>2088</v>
      </c>
      <c r="AF22" s="1" t="s">
        <v>1961</v>
      </c>
      <c r="AG22" s="1" t="s">
        <v>1961</v>
      </c>
      <c r="AH22" s="1" t="s">
        <v>2018</v>
      </c>
      <c r="AI22" s="1" t="s">
        <v>2018</v>
      </c>
      <c r="AJ22" s="34" t="s">
        <v>1968</v>
      </c>
      <c r="AK22" s="1" t="s">
        <v>2070</v>
      </c>
      <c r="AL22" s="1" t="s">
        <v>2097</v>
      </c>
      <c r="AM22" s="34" t="s">
        <v>2098</v>
      </c>
      <c r="AN22" s="1" t="s">
        <v>2067</v>
      </c>
      <c r="AO22" s="1" t="s">
        <v>2067</v>
      </c>
      <c r="AP22" s="1" t="s">
        <v>2138</v>
      </c>
      <c r="AQ22" s="1" t="s">
        <v>1994</v>
      </c>
      <c r="AR22" s="1" t="s">
        <v>1972</v>
      </c>
      <c r="AS22" s="1" t="s">
        <v>1974</v>
      </c>
      <c r="AT22" s="1" t="s">
        <v>1974</v>
      </c>
      <c r="AU22" s="1" t="s">
        <v>1997</v>
      </c>
      <c r="AV22" s="1" t="s">
        <v>2001</v>
      </c>
      <c r="AW22" s="1" t="s">
        <v>2003</v>
      </c>
      <c r="AX22" s="34" t="s">
        <v>2005</v>
      </c>
      <c r="AY22" s="1" t="s">
        <v>2048</v>
      </c>
      <c r="AZ22" s="1" t="s">
        <v>2072</v>
      </c>
      <c r="BA22" s="1" t="s">
        <v>2072</v>
      </c>
      <c r="BB22" s="34" t="s">
        <v>2032</v>
      </c>
      <c r="BC22" s="1" t="s">
        <v>2099</v>
      </c>
      <c r="BD22" s="1" t="s">
        <v>2094</v>
      </c>
      <c r="BE22" s="1"/>
      <c r="BF22" s="1"/>
      <c r="BG22" s="1"/>
      <c r="BH22" s="1"/>
      <c r="BI22" s="1"/>
      <c r="BJ22" s="1"/>
      <c r="BK22" s="1"/>
      <c r="BL22" s="1"/>
      <c r="BM22" s="1"/>
      <c r="BN22" s="1"/>
      <c r="BO22" s="1"/>
      <c r="BP22" s="1"/>
      <c r="BQ22" s="1"/>
    </row>
    <row r="23" ht="11.25" customHeight="1">
      <c r="A23" s="3" t="s">
        <v>2187</v>
      </c>
      <c r="B23" s="3" t="s">
        <v>2188</v>
      </c>
      <c r="C23" s="1" t="s">
        <v>2160</v>
      </c>
      <c r="D23" s="1" t="s">
        <v>2189</v>
      </c>
      <c r="E23" s="1"/>
      <c r="F23" s="7" t="s">
        <v>2157</v>
      </c>
      <c r="G23" s="3" t="s">
        <v>2187</v>
      </c>
      <c r="H23" s="3" t="s">
        <v>2188</v>
      </c>
      <c r="I23" s="7" t="s">
        <v>2187</v>
      </c>
      <c r="J23" s="7"/>
      <c r="K23" s="7"/>
      <c r="L23" s="7" t="s">
        <v>2160</v>
      </c>
      <c r="M23" s="1" t="s">
        <v>2076</v>
      </c>
      <c r="N23" s="1" t="s">
        <v>2076</v>
      </c>
      <c r="O23" s="1" t="s">
        <v>2076</v>
      </c>
      <c r="P23" s="1" t="s">
        <v>2076</v>
      </c>
      <c r="Q23" s="1" t="s">
        <v>2076</v>
      </c>
      <c r="R23" s="1" t="s">
        <v>2076</v>
      </c>
      <c r="S23" s="1" t="s">
        <v>1983</v>
      </c>
      <c r="T23" s="1" t="s">
        <v>1979</v>
      </c>
      <c r="U23" s="1" t="s">
        <v>1983</v>
      </c>
      <c r="V23" s="1" t="s">
        <v>1979</v>
      </c>
      <c r="W23" s="1" t="s">
        <v>1985</v>
      </c>
      <c r="X23" s="1" t="s">
        <v>1985</v>
      </c>
      <c r="Y23" s="1" t="s">
        <v>1988</v>
      </c>
      <c r="Z23" s="1" t="s">
        <v>1988</v>
      </c>
      <c r="AA23" s="1" t="s">
        <v>2025</v>
      </c>
      <c r="AB23" s="1" t="s">
        <v>2055</v>
      </c>
      <c r="AC23" s="1" t="s">
        <v>2059</v>
      </c>
      <c r="AD23" s="1" t="s">
        <v>2083</v>
      </c>
      <c r="AE23" s="1" t="s">
        <v>2088</v>
      </c>
      <c r="AF23" s="1" t="s">
        <v>1961</v>
      </c>
      <c r="AG23" s="1" t="s">
        <v>1961</v>
      </c>
      <c r="AH23" s="1" t="s">
        <v>2018</v>
      </c>
      <c r="AI23" s="1" t="s">
        <v>2018</v>
      </c>
      <c r="AJ23" s="34" t="s">
        <v>1968</v>
      </c>
      <c r="AK23" s="1" t="s">
        <v>2070</v>
      </c>
      <c r="AL23" s="1" t="s">
        <v>2097</v>
      </c>
      <c r="AM23" s="34" t="s">
        <v>2098</v>
      </c>
      <c r="AN23" s="1" t="s">
        <v>2062</v>
      </c>
      <c r="AO23" s="1" t="s">
        <v>2062</v>
      </c>
      <c r="AP23" s="1" t="s">
        <v>2138</v>
      </c>
      <c r="AQ23" s="1" t="s">
        <v>1994</v>
      </c>
      <c r="AR23" s="1" t="s">
        <v>1972</v>
      </c>
      <c r="AS23" s="1" t="s">
        <v>1974</v>
      </c>
      <c r="AT23" s="1" t="s">
        <v>1974</v>
      </c>
      <c r="AU23" s="1" t="s">
        <v>1997</v>
      </c>
      <c r="AV23" s="1" t="s">
        <v>2001</v>
      </c>
      <c r="AW23" s="1" t="s">
        <v>2003</v>
      </c>
      <c r="AX23" s="34" t="s">
        <v>2005</v>
      </c>
      <c r="AY23" s="1" t="s">
        <v>2040</v>
      </c>
      <c r="AZ23" s="1" t="s">
        <v>2072</v>
      </c>
      <c r="BA23" s="1" t="s">
        <v>2072</v>
      </c>
      <c r="BB23" s="34" t="s">
        <v>2032</v>
      </c>
      <c r="BC23" s="1" t="s">
        <v>2099</v>
      </c>
      <c r="BD23" s="1" t="s">
        <v>2094</v>
      </c>
      <c r="BE23" s="1"/>
      <c r="BF23" s="1"/>
      <c r="BG23" s="1"/>
      <c r="BH23" s="1"/>
      <c r="BI23" s="1"/>
      <c r="BJ23" s="1"/>
      <c r="BK23" s="1"/>
      <c r="BL23" s="1"/>
      <c r="BM23" s="1"/>
      <c r="BN23" s="1"/>
      <c r="BO23" s="1"/>
      <c r="BP23" s="1"/>
      <c r="BQ23" s="1"/>
    </row>
    <row r="24" ht="11.25" customHeight="1">
      <c r="A24" s="3" t="s">
        <v>2190</v>
      </c>
      <c r="B24" s="3" t="s">
        <v>2191</v>
      </c>
      <c r="C24" s="1" t="s">
        <v>2165</v>
      </c>
      <c r="D24" s="1" t="s">
        <v>2166</v>
      </c>
      <c r="E24" s="1"/>
      <c r="F24" s="7"/>
      <c r="G24" s="3" t="s">
        <v>2190</v>
      </c>
      <c r="H24" s="3" t="s">
        <v>2191</v>
      </c>
      <c r="I24" s="7" t="s">
        <v>2190</v>
      </c>
      <c r="J24" s="7" t="s">
        <v>2166</v>
      </c>
      <c r="K24" s="7"/>
      <c r="L24" s="7" t="s">
        <v>2165</v>
      </c>
      <c r="M24" s="1" t="s">
        <v>2076</v>
      </c>
      <c r="N24" s="1" t="s">
        <v>2076</v>
      </c>
      <c r="O24" s="1" t="s">
        <v>2076</v>
      </c>
      <c r="P24" s="1" t="s">
        <v>2076</v>
      </c>
      <c r="Q24" s="1"/>
      <c r="R24" s="1" t="s">
        <v>2076</v>
      </c>
      <c r="S24" s="1" t="s">
        <v>1983</v>
      </c>
      <c r="T24" s="1" t="s">
        <v>1979</v>
      </c>
      <c r="U24" s="1" t="s">
        <v>1983</v>
      </c>
      <c r="V24" s="1" t="s">
        <v>1979</v>
      </c>
      <c r="W24" s="1"/>
      <c r="X24" s="1"/>
      <c r="Y24" s="1"/>
      <c r="Z24" s="1"/>
      <c r="AA24" s="1"/>
      <c r="AB24" s="1" t="s">
        <v>2055</v>
      </c>
      <c r="AC24" s="1" t="s">
        <v>2059</v>
      </c>
      <c r="AD24" s="1" t="s">
        <v>2083</v>
      </c>
      <c r="AE24" s="1" t="s">
        <v>2088</v>
      </c>
      <c r="AF24" s="1" t="s">
        <v>1961</v>
      </c>
      <c r="AG24" s="1" t="s">
        <v>1961</v>
      </c>
      <c r="AH24" s="1" t="s">
        <v>2018</v>
      </c>
      <c r="AI24" s="1" t="s">
        <v>2018</v>
      </c>
      <c r="AJ24" s="34" t="s">
        <v>1968</v>
      </c>
      <c r="AK24" s="1" t="s">
        <v>2070</v>
      </c>
      <c r="AL24" s="1" t="s">
        <v>2097</v>
      </c>
      <c r="AM24" s="34" t="s">
        <v>2098</v>
      </c>
      <c r="AN24" s="1" t="s">
        <v>2062</v>
      </c>
      <c r="AO24" s="1" t="s">
        <v>2062</v>
      </c>
      <c r="AP24" s="1"/>
      <c r="AQ24" s="1"/>
      <c r="AR24" s="1" t="s">
        <v>1972</v>
      </c>
      <c r="AS24" s="1" t="s">
        <v>1974</v>
      </c>
      <c r="AT24" s="1" t="s">
        <v>1974</v>
      </c>
      <c r="AU24" s="1" t="s">
        <v>1997</v>
      </c>
      <c r="AV24" s="1" t="s">
        <v>2001</v>
      </c>
      <c r="AW24" s="1" t="s">
        <v>2003</v>
      </c>
      <c r="AX24" s="34" t="s">
        <v>2005</v>
      </c>
      <c r="AY24" s="1"/>
      <c r="AZ24" s="1" t="s">
        <v>2072</v>
      </c>
      <c r="BA24" s="1" t="s">
        <v>2072</v>
      </c>
      <c r="BB24" s="34" t="s">
        <v>2032</v>
      </c>
      <c r="BC24" s="1" t="s">
        <v>2099</v>
      </c>
      <c r="BD24" s="1" t="s">
        <v>2094</v>
      </c>
      <c r="BE24" s="1"/>
      <c r="BF24" s="1"/>
      <c r="BG24" s="1"/>
      <c r="BH24" s="1"/>
      <c r="BI24" s="1"/>
      <c r="BJ24" s="1"/>
      <c r="BK24" s="1"/>
      <c r="BL24" s="1"/>
      <c r="BM24" s="1"/>
      <c r="BN24" s="1"/>
      <c r="BO24" s="1"/>
      <c r="BP24" s="1"/>
      <c r="BQ24" s="1"/>
    </row>
    <row r="25" ht="11.25" customHeight="1">
      <c r="A25" s="3" t="s">
        <v>2192</v>
      </c>
      <c r="B25" s="3" t="s">
        <v>2193</v>
      </c>
      <c r="C25" s="1" t="s">
        <v>2010</v>
      </c>
      <c r="D25" s="1"/>
      <c r="E25" s="1"/>
      <c r="F25" s="7"/>
      <c r="G25" s="3" t="s">
        <v>2192</v>
      </c>
      <c r="H25" s="3" t="s">
        <v>2193</v>
      </c>
      <c r="I25" s="7" t="s">
        <v>2192</v>
      </c>
      <c r="J25" s="7"/>
      <c r="K25" s="7"/>
      <c r="L25" s="7" t="s">
        <v>2010</v>
      </c>
      <c r="M25" s="1" t="s">
        <v>2076</v>
      </c>
      <c r="N25" s="1" t="s">
        <v>2076</v>
      </c>
      <c r="O25" s="1" t="s">
        <v>2076</v>
      </c>
      <c r="P25" s="1" t="s">
        <v>2076</v>
      </c>
      <c r="Q25" s="1"/>
      <c r="R25" s="1" t="s">
        <v>2076</v>
      </c>
      <c r="S25" s="1" t="s">
        <v>1983</v>
      </c>
      <c r="T25" s="1" t="s">
        <v>1979</v>
      </c>
      <c r="U25" s="1" t="s">
        <v>1983</v>
      </c>
      <c r="V25" s="1" t="s">
        <v>1979</v>
      </c>
      <c r="W25" s="1"/>
      <c r="X25" s="1"/>
      <c r="Y25" s="1"/>
      <c r="Z25" s="1"/>
      <c r="AA25" s="1"/>
      <c r="AB25" s="1" t="s">
        <v>2055</v>
      </c>
      <c r="AC25" s="1" t="s">
        <v>2059</v>
      </c>
      <c r="AD25" s="1" t="s">
        <v>2083</v>
      </c>
      <c r="AE25" s="1" t="s">
        <v>2088</v>
      </c>
      <c r="AF25" s="1" t="s">
        <v>1961</v>
      </c>
      <c r="AG25" s="1" t="s">
        <v>1961</v>
      </c>
      <c r="AH25" s="1" t="s">
        <v>2018</v>
      </c>
      <c r="AI25" s="1" t="s">
        <v>2018</v>
      </c>
      <c r="AJ25" s="34" t="s">
        <v>1968</v>
      </c>
      <c r="AK25" s="1" t="s">
        <v>2070</v>
      </c>
      <c r="AL25" s="1" t="s">
        <v>2097</v>
      </c>
      <c r="AM25" s="34" t="s">
        <v>2098</v>
      </c>
      <c r="AN25" s="1"/>
      <c r="AO25" s="1"/>
      <c r="AP25" s="1"/>
      <c r="AQ25" s="1"/>
      <c r="AR25" s="1" t="s">
        <v>1972</v>
      </c>
      <c r="AS25" s="1" t="s">
        <v>1974</v>
      </c>
      <c r="AT25" s="1" t="s">
        <v>1974</v>
      </c>
      <c r="AU25" s="1" t="s">
        <v>1997</v>
      </c>
      <c r="AV25" s="1" t="s">
        <v>2001</v>
      </c>
      <c r="AW25" s="1" t="s">
        <v>2003</v>
      </c>
      <c r="AX25" s="34" t="s">
        <v>2005</v>
      </c>
      <c r="AY25" s="1"/>
      <c r="AZ25" s="1" t="s">
        <v>2072</v>
      </c>
      <c r="BA25" s="1" t="s">
        <v>2072</v>
      </c>
      <c r="BB25" s="34" t="s">
        <v>2032</v>
      </c>
      <c r="BC25" s="1" t="s">
        <v>2099</v>
      </c>
      <c r="BD25" s="1" t="s">
        <v>2094</v>
      </c>
      <c r="BE25" s="1"/>
      <c r="BF25" s="1"/>
      <c r="BG25" s="1"/>
      <c r="BH25" s="1"/>
      <c r="BI25" s="1"/>
      <c r="BJ25" s="1"/>
      <c r="BK25" s="1"/>
      <c r="BL25" s="1"/>
      <c r="BM25" s="1"/>
      <c r="BN25" s="1"/>
      <c r="BO25" s="1"/>
      <c r="BP25" s="1"/>
      <c r="BQ25" s="1"/>
    </row>
    <row r="26" ht="11.25" customHeight="1">
      <c r="A26" s="3" t="s">
        <v>2194</v>
      </c>
      <c r="B26" s="3" t="s">
        <v>2195</v>
      </c>
      <c r="C26" s="1" t="s">
        <v>2010</v>
      </c>
      <c r="D26" s="1" t="s">
        <v>2152</v>
      </c>
      <c r="E26" s="1"/>
      <c r="F26" s="7"/>
      <c r="G26" s="3" t="s">
        <v>2194</v>
      </c>
      <c r="H26" s="3" t="s">
        <v>2195</v>
      </c>
      <c r="I26" s="7" t="s">
        <v>2194</v>
      </c>
      <c r="J26" s="7" t="s">
        <v>2152</v>
      </c>
      <c r="K26" s="7"/>
      <c r="L26" s="7" t="s">
        <v>2010</v>
      </c>
      <c r="M26" s="1" t="s">
        <v>2076</v>
      </c>
      <c r="N26" s="1" t="s">
        <v>2076</v>
      </c>
      <c r="O26" s="1" t="s">
        <v>2076</v>
      </c>
      <c r="P26" s="1" t="s">
        <v>2076</v>
      </c>
      <c r="Q26" s="1"/>
      <c r="R26" s="1" t="s">
        <v>2076</v>
      </c>
      <c r="S26" s="1" t="s">
        <v>1983</v>
      </c>
      <c r="T26" s="1" t="s">
        <v>1979</v>
      </c>
      <c r="U26" s="1" t="s">
        <v>1983</v>
      </c>
      <c r="V26" s="1" t="s">
        <v>1979</v>
      </c>
      <c r="W26" s="1"/>
      <c r="X26" s="1"/>
      <c r="Y26" s="1"/>
      <c r="Z26" s="1"/>
      <c r="AA26" s="1"/>
      <c r="AB26" s="1" t="s">
        <v>2055</v>
      </c>
      <c r="AC26" s="1" t="s">
        <v>2059</v>
      </c>
      <c r="AD26" s="1" t="s">
        <v>2083</v>
      </c>
      <c r="AE26" s="1" t="s">
        <v>2088</v>
      </c>
      <c r="AF26" s="1" t="s">
        <v>1961</v>
      </c>
      <c r="AG26" s="1" t="s">
        <v>1961</v>
      </c>
      <c r="AH26" s="1" t="s">
        <v>2018</v>
      </c>
      <c r="AI26" s="1" t="s">
        <v>2018</v>
      </c>
      <c r="AJ26" s="34" t="s">
        <v>1968</v>
      </c>
      <c r="AK26" s="1" t="s">
        <v>2070</v>
      </c>
      <c r="AL26" s="1" t="s">
        <v>2097</v>
      </c>
      <c r="AM26" s="34" t="s">
        <v>2098</v>
      </c>
      <c r="AN26" s="1"/>
      <c r="AO26" s="1"/>
      <c r="AP26" s="1"/>
      <c r="AQ26" s="1"/>
      <c r="AR26" s="1" t="s">
        <v>1972</v>
      </c>
      <c r="AS26" s="1" t="s">
        <v>1974</v>
      </c>
      <c r="AT26" s="1" t="s">
        <v>1974</v>
      </c>
      <c r="AU26" s="1" t="s">
        <v>1997</v>
      </c>
      <c r="AV26" s="1" t="s">
        <v>2001</v>
      </c>
      <c r="AW26" s="1" t="s">
        <v>2003</v>
      </c>
      <c r="AX26" s="34" t="s">
        <v>2005</v>
      </c>
      <c r="AY26" s="1"/>
      <c r="AZ26" s="1" t="s">
        <v>2072</v>
      </c>
      <c r="BA26" s="1" t="s">
        <v>2072</v>
      </c>
      <c r="BB26" s="34" t="s">
        <v>2032</v>
      </c>
      <c r="BC26" s="1" t="s">
        <v>2099</v>
      </c>
      <c r="BD26" s="1" t="s">
        <v>2094</v>
      </c>
      <c r="BE26" s="1"/>
      <c r="BF26" s="1"/>
      <c r="BG26" s="1"/>
      <c r="BH26" s="1"/>
      <c r="BI26" s="1"/>
      <c r="BJ26" s="1"/>
      <c r="BK26" s="1"/>
      <c r="BL26" s="1"/>
      <c r="BM26" s="1"/>
      <c r="BN26" s="1"/>
      <c r="BO26" s="1"/>
      <c r="BP26" s="1"/>
      <c r="BQ26" s="1"/>
    </row>
    <row r="27" ht="11.25" customHeight="1">
      <c r="A27" s="3" t="s">
        <v>2196</v>
      </c>
      <c r="B27" s="3" t="s">
        <v>2197</v>
      </c>
      <c r="C27" s="1" t="s">
        <v>2010</v>
      </c>
      <c r="D27" s="1" t="s">
        <v>2152</v>
      </c>
      <c r="E27" s="1"/>
      <c r="F27" s="7" t="s">
        <v>2153</v>
      </c>
      <c r="G27" s="3" t="s">
        <v>2196</v>
      </c>
      <c r="H27" s="3" t="s">
        <v>2197</v>
      </c>
      <c r="I27" s="7" t="s">
        <v>2196</v>
      </c>
      <c r="J27" s="7" t="s">
        <v>2152</v>
      </c>
      <c r="K27" s="7"/>
      <c r="L27" s="7" t="s">
        <v>2010</v>
      </c>
      <c r="M27" s="1" t="s">
        <v>2076</v>
      </c>
      <c r="N27" s="1" t="s">
        <v>2076</v>
      </c>
      <c r="O27" s="1" t="s">
        <v>2076</v>
      </c>
      <c r="P27" s="1" t="s">
        <v>2076</v>
      </c>
      <c r="Q27" s="1" t="s">
        <v>2076</v>
      </c>
      <c r="R27" s="1" t="s">
        <v>2076</v>
      </c>
      <c r="S27" s="1" t="s">
        <v>1983</v>
      </c>
      <c r="T27" s="1" t="s">
        <v>1979</v>
      </c>
      <c r="U27" s="1" t="s">
        <v>1983</v>
      </c>
      <c r="V27" s="1" t="s">
        <v>1979</v>
      </c>
      <c r="W27" s="1" t="s">
        <v>1985</v>
      </c>
      <c r="X27" s="1" t="s">
        <v>1985</v>
      </c>
      <c r="Y27" s="1" t="s">
        <v>1988</v>
      </c>
      <c r="Z27" s="1" t="s">
        <v>1988</v>
      </c>
      <c r="AA27" s="1"/>
      <c r="AB27" s="1" t="s">
        <v>2055</v>
      </c>
      <c r="AC27" s="1" t="s">
        <v>2059</v>
      </c>
      <c r="AD27" s="1" t="s">
        <v>2083</v>
      </c>
      <c r="AE27" s="1" t="s">
        <v>2088</v>
      </c>
      <c r="AF27" s="1" t="s">
        <v>1961</v>
      </c>
      <c r="AG27" s="1" t="s">
        <v>1961</v>
      </c>
      <c r="AH27" s="1" t="s">
        <v>2018</v>
      </c>
      <c r="AI27" s="1" t="s">
        <v>2018</v>
      </c>
      <c r="AJ27" s="34" t="s">
        <v>1968</v>
      </c>
      <c r="AK27" s="1" t="s">
        <v>2070</v>
      </c>
      <c r="AL27" s="1" t="s">
        <v>2097</v>
      </c>
      <c r="AM27" s="34" t="s">
        <v>2098</v>
      </c>
      <c r="AN27" s="1"/>
      <c r="AO27" s="1"/>
      <c r="AP27" s="1" t="s">
        <v>2138</v>
      </c>
      <c r="AQ27" s="1" t="s">
        <v>2198</v>
      </c>
      <c r="AR27" s="1" t="s">
        <v>1972</v>
      </c>
      <c r="AS27" s="1" t="s">
        <v>1974</v>
      </c>
      <c r="AT27" s="1" t="s">
        <v>1974</v>
      </c>
      <c r="AU27" s="1" t="s">
        <v>1997</v>
      </c>
      <c r="AV27" s="1" t="s">
        <v>2001</v>
      </c>
      <c r="AW27" s="1" t="s">
        <v>2003</v>
      </c>
      <c r="AX27" s="34" t="s">
        <v>2005</v>
      </c>
      <c r="AY27" s="1" t="s">
        <v>2048</v>
      </c>
      <c r="AZ27" s="1" t="s">
        <v>2072</v>
      </c>
      <c r="BA27" s="1" t="s">
        <v>2072</v>
      </c>
      <c r="BB27" s="34" t="s">
        <v>2032</v>
      </c>
      <c r="BC27" s="1" t="s">
        <v>2099</v>
      </c>
      <c r="BD27" s="1" t="s">
        <v>2094</v>
      </c>
      <c r="BE27" s="1"/>
      <c r="BF27" s="1"/>
      <c r="BG27" s="1"/>
      <c r="BH27" s="1"/>
      <c r="BI27" s="1"/>
      <c r="BJ27" s="1"/>
      <c r="BK27" s="1"/>
      <c r="BL27" s="1"/>
      <c r="BM27" s="1"/>
      <c r="BN27" s="1"/>
      <c r="BO27" s="1"/>
      <c r="BP27" s="1"/>
      <c r="BQ27" s="1"/>
    </row>
    <row r="28" ht="11.25" customHeight="1">
      <c r="A28" s="3" t="s">
        <v>2199</v>
      </c>
      <c r="B28" s="3" t="s">
        <v>2200</v>
      </c>
      <c r="C28" s="1" t="s">
        <v>2165</v>
      </c>
      <c r="D28" s="1" t="s">
        <v>2166</v>
      </c>
      <c r="E28" s="1"/>
      <c r="F28" s="7" t="s">
        <v>2161</v>
      </c>
      <c r="G28" s="3" t="s">
        <v>2199</v>
      </c>
      <c r="H28" s="3" t="s">
        <v>2200</v>
      </c>
      <c r="I28" s="7" t="s">
        <v>2199</v>
      </c>
      <c r="J28" s="7" t="s">
        <v>2166</v>
      </c>
      <c r="K28" s="7"/>
      <c r="L28" s="7" t="s">
        <v>2165</v>
      </c>
      <c r="M28" s="1" t="s">
        <v>2076</v>
      </c>
      <c r="N28" s="1" t="s">
        <v>2076</v>
      </c>
      <c r="O28" s="1" t="s">
        <v>2076</v>
      </c>
      <c r="P28" s="1" t="s">
        <v>2076</v>
      </c>
      <c r="Q28" s="1"/>
      <c r="R28" s="1" t="s">
        <v>2076</v>
      </c>
      <c r="S28" s="1" t="s">
        <v>1983</v>
      </c>
      <c r="T28" s="1" t="s">
        <v>1979</v>
      </c>
      <c r="U28" s="1" t="s">
        <v>1983</v>
      </c>
      <c r="V28" s="1" t="s">
        <v>1979</v>
      </c>
      <c r="W28" s="1"/>
      <c r="X28" s="1"/>
      <c r="Y28" s="1"/>
      <c r="Z28" s="1"/>
      <c r="AA28" s="1" t="s">
        <v>2025</v>
      </c>
      <c r="AB28" s="1" t="s">
        <v>2055</v>
      </c>
      <c r="AC28" s="1" t="s">
        <v>2059</v>
      </c>
      <c r="AD28" s="1" t="s">
        <v>2083</v>
      </c>
      <c r="AE28" s="1" t="s">
        <v>2088</v>
      </c>
      <c r="AF28" s="1" t="s">
        <v>1961</v>
      </c>
      <c r="AG28" s="1" t="s">
        <v>1961</v>
      </c>
      <c r="AH28" s="1" t="s">
        <v>2018</v>
      </c>
      <c r="AI28" s="1" t="s">
        <v>2018</v>
      </c>
      <c r="AJ28" s="34" t="s">
        <v>1968</v>
      </c>
      <c r="AK28" s="1" t="s">
        <v>2070</v>
      </c>
      <c r="AL28" s="1" t="s">
        <v>2097</v>
      </c>
      <c r="AM28" s="34" t="s">
        <v>2098</v>
      </c>
      <c r="AN28" s="1" t="s">
        <v>2062</v>
      </c>
      <c r="AO28" s="1" t="s">
        <v>2062</v>
      </c>
      <c r="AP28" s="1" t="s">
        <v>2138</v>
      </c>
      <c r="AQ28" s="1"/>
      <c r="AR28" s="1" t="s">
        <v>1972</v>
      </c>
      <c r="AS28" s="1" t="s">
        <v>1974</v>
      </c>
      <c r="AT28" s="1" t="s">
        <v>1974</v>
      </c>
      <c r="AU28" s="1" t="s">
        <v>1997</v>
      </c>
      <c r="AV28" s="1" t="s">
        <v>2001</v>
      </c>
      <c r="AW28" s="1" t="s">
        <v>2003</v>
      </c>
      <c r="AX28" s="34" t="s">
        <v>2005</v>
      </c>
      <c r="AY28" s="1" t="s">
        <v>2040</v>
      </c>
      <c r="AZ28" s="1" t="s">
        <v>2072</v>
      </c>
      <c r="BA28" s="1" t="s">
        <v>2072</v>
      </c>
      <c r="BB28" s="34" t="s">
        <v>2032</v>
      </c>
      <c r="BC28" s="1" t="s">
        <v>2099</v>
      </c>
      <c r="BD28" s="1" t="s">
        <v>2094</v>
      </c>
      <c r="BE28" s="1"/>
      <c r="BF28" s="1"/>
      <c r="BG28" s="1"/>
      <c r="BH28" s="1"/>
      <c r="BI28" s="1"/>
      <c r="BJ28" s="1"/>
      <c r="BK28" s="1"/>
      <c r="BL28" s="1"/>
      <c r="BM28" s="1"/>
      <c r="BN28" s="1"/>
      <c r="BO28" s="1"/>
      <c r="BP28" s="1"/>
      <c r="BQ28" s="1"/>
    </row>
    <row r="29" ht="11.25" customHeight="1">
      <c r="A29" s="3" t="s">
        <v>2201</v>
      </c>
      <c r="B29" s="3" t="s">
        <v>2202</v>
      </c>
      <c r="C29" s="1" t="s">
        <v>2160</v>
      </c>
      <c r="D29" s="1"/>
      <c r="E29" s="1"/>
      <c r="F29" s="7"/>
      <c r="G29" s="3" t="s">
        <v>2201</v>
      </c>
      <c r="H29" s="3" t="s">
        <v>2202</v>
      </c>
      <c r="I29" s="7" t="s">
        <v>2201</v>
      </c>
      <c r="J29" s="7"/>
      <c r="K29" s="7"/>
      <c r="L29" s="7" t="s">
        <v>2160</v>
      </c>
      <c r="M29" s="1" t="s">
        <v>2076</v>
      </c>
      <c r="N29" s="1" t="s">
        <v>2076</v>
      </c>
      <c r="O29" s="1" t="s">
        <v>2076</v>
      </c>
      <c r="P29" s="1" t="s">
        <v>2076</v>
      </c>
      <c r="Q29" s="1"/>
      <c r="R29" s="1" t="s">
        <v>2076</v>
      </c>
      <c r="S29" s="1" t="s">
        <v>1983</v>
      </c>
      <c r="T29" s="1" t="s">
        <v>1979</v>
      </c>
      <c r="U29" s="1" t="s">
        <v>1983</v>
      </c>
      <c r="V29" s="1" t="s">
        <v>1979</v>
      </c>
      <c r="W29" s="1"/>
      <c r="X29" s="1"/>
      <c r="Y29" s="1"/>
      <c r="Z29" s="1"/>
      <c r="AA29" s="1"/>
      <c r="AB29" s="1" t="s">
        <v>2055</v>
      </c>
      <c r="AC29" s="1" t="s">
        <v>2059</v>
      </c>
      <c r="AD29" s="1" t="s">
        <v>2162</v>
      </c>
      <c r="AE29" s="1" t="s">
        <v>2162</v>
      </c>
      <c r="AF29" s="1" t="s">
        <v>1961</v>
      </c>
      <c r="AG29" s="1" t="s">
        <v>1961</v>
      </c>
      <c r="AH29" s="1" t="s">
        <v>2162</v>
      </c>
      <c r="AI29" s="1" t="s">
        <v>2162</v>
      </c>
      <c r="AJ29" s="34" t="s">
        <v>1968</v>
      </c>
      <c r="AK29" s="1" t="s">
        <v>2070</v>
      </c>
      <c r="AL29" s="1" t="s">
        <v>2097</v>
      </c>
      <c r="AM29" s="34" t="s">
        <v>2098</v>
      </c>
      <c r="AN29" s="1"/>
      <c r="AO29" s="1"/>
      <c r="AP29" s="1"/>
      <c r="AQ29" s="1"/>
      <c r="AR29" s="1" t="s">
        <v>1972</v>
      </c>
      <c r="AS29" s="1" t="s">
        <v>1974</v>
      </c>
      <c r="AT29" s="1" t="s">
        <v>1974</v>
      </c>
      <c r="AU29" s="1" t="s">
        <v>1997</v>
      </c>
      <c r="AV29" s="1" t="s">
        <v>2001</v>
      </c>
      <c r="AW29" s="1" t="s">
        <v>2003</v>
      </c>
      <c r="AX29" s="34" t="s">
        <v>2005</v>
      </c>
      <c r="AY29" s="1"/>
      <c r="AZ29" s="1" t="s">
        <v>2072</v>
      </c>
      <c r="BA29" s="1" t="s">
        <v>2072</v>
      </c>
      <c r="BB29" s="34" t="s">
        <v>2032</v>
      </c>
      <c r="BC29" s="1" t="s">
        <v>2099</v>
      </c>
      <c r="BD29" s="1" t="s">
        <v>2094</v>
      </c>
      <c r="BE29" s="1"/>
      <c r="BF29" s="1"/>
      <c r="BG29" s="1"/>
      <c r="BH29" s="1"/>
      <c r="BI29" s="1"/>
      <c r="BJ29" s="1"/>
      <c r="BK29" s="1"/>
      <c r="BL29" s="1"/>
      <c r="BM29" s="1"/>
      <c r="BN29" s="1"/>
      <c r="BO29" s="1"/>
      <c r="BP29" s="1"/>
      <c r="BQ29" s="1"/>
    </row>
    <row r="30" ht="11.25" customHeight="1">
      <c r="A30" s="3" t="s">
        <v>2203</v>
      </c>
      <c r="B30" s="3" t="s">
        <v>2204</v>
      </c>
      <c r="C30" s="1" t="s">
        <v>2010</v>
      </c>
      <c r="D30" s="1" t="s">
        <v>2152</v>
      </c>
      <c r="E30" s="1" t="s">
        <v>2147</v>
      </c>
      <c r="F30" s="7" t="s">
        <v>2153</v>
      </c>
      <c r="G30" s="3" t="s">
        <v>2203</v>
      </c>
      <c r="H30" s="3" t="s">
        <v>2204</v>
      </c>
      <c r="I30" s="7" t="s">
        <v>2203</v>
      </c>
      <c r="J30" s="7" t="s">
        <v>2152</v>
      </c>
      <c r="K30" s="7" t="s">
        <v>2147</v>
      </c>
      <c r="L30" s="7" t="s">
        <v>2010</v>
      </c>
      <c r="M30" s="1" t="s">
        <v>2076</v>
      </c>
      <c r="N30" s="1" t="s">
        <v>2076</v>
      </c>
      <c r="O30" s="1" t="s">
        <v>2076</v>
      </c>
      <c r="P30" s="1" t="s">
        <v>2076</v>
      </c>
      <c r="Q30" s="1" t="s">
        <v>2076</v>
      </c>
      <c r="R30" s="1" t="s">
        <v>2076</v>
      </c>
      <c r="S30" s="1" t="s">
        <v>1983</v>
      </c>
      <c r="T30" s="1" t="s">
        <v>1979</v>
      </c>
      <c r="U30" s="1" t="s">
        <v>1983</v>
      </c>
      <c r="V30" s="1" t="s">
        <v>1979</v>
      </c>
      <c r="W30" s="1" t="s">
        <v>1985</v>
      </c>
      <c r="X30" s="1" t="s">
        <v>1985</v>
      </c>
      <c r="Y30" s="1" t="s">
        <v>1988</v>
      </c>
      <c r="Z30" s="1" t="s">
        <v>1988</v>
      </c>
      <c r="AA30" s="1" t="s">
        <v>2029</v>
      </c>
      <c r="AB30" s="1" t="s">
        <v>2055</v>
      </c>
      <c r="AC30" s="1" t="s">
        <v>2059</v>
      </c>
      <c r="AD30" s="1" t="s">
        <v>2083</v>
      </c>
      <c r="AE30" s="1" t="s">
        <v>2088</v>
      </c>
      <c r="AF30" s="1" t="s">
        <v>1961</v>
      </c>
      <c r="AG30" s="1" t="s">
        <v>1961</v>
      </c>
      <c r="AH30" s="1" t="s">
        <v>2018</v>
      </c>
      <c r="AI30" s="1" t="s">
        <v>2018</v>
      </c>
      <c r="AJ30" s="34" t="s">
        <v>1968</v>
      </c>
      <c r="AK30" s="1" t="s">
        <v>2070</v>
      </c>
      <c r="AL30" s="1" t="s">
        <v>2097</v>
      </c>
      <c r="AM30" s="34" t="s">
        <v>2098</v>
      </c>
      <c r="AN30" s="1" t="s">
        <v>2067</v>
      </c>
      <c r="AO30" s="1" t="s">
        <v>2067</v>
      </c>
      <c r="AP30" s="1" t="s">
        <v>2138</v>
      </c>
      <c r="AQ30" s="1" t="s">
        <v>1994</v>
      </c>
      <c r="AR30" s="1" t="s">
        <v>1972</v>
      </c>
      <c r="AS30" s="1" t="s">
        <v>1974</v>
      </c>
      <c r="AT30" s="1" t="s">
        <v>1974</v>
      </c>
      <c r="AU30" s="1" t="s">
        <v>1997</v>
      </c>
      <c r="AV30" s="1" t="s">
        <v>2001</v>
      </c>
      <c r="AW30" s="1" t="s">
        <v>2003</v>
      </c>
      <c r="AX30" s="34" t="s">
        <v>2005</v>
      </c>
      <c r="AY30" s="1" t="s">
        <v>2048</v>
      </c>
      <c r="AZ30" s="1" t="s">
        <v>2072</v>
      </c>
      <c r="BA30" s="1" t="s">
        <v>2072</v>
      </c>
      <c r="BB30" s="34" t="s">
        <v>2032</v>
      </c>
      <c r="BC30" s="1" t="s">
        <v>2099</v>
      </c>
      <c r="BD30" s="1" t="s">
        <v>2094</v>
      </c>
      <c r="BE30" s="1"/>
      <c r="BF30" s="1"/>
      <c r="BG30" s="1"/>
      <c r="BH30" s="1"/>
      <c r="BI30" s="1"/>
      <c r="BJ30" s="1"/>
      <c r="BK30" s="1"/>
      <c r="BL30" s="1"/>
      <c r="BM30" s="1"/>
      <c r="BN30" s="1"/>
      <c r="BO30" s="1"/>
      <c r="BP30" s="1"/>
      <c r="BQ30" s="1"/>
    </row>
    <row r="31" ht="11.25" customHeight="1">
      <c r="A31" s="3" t="s">
        <v>2205</v>
      </c>
      <c r="B31" s="3" t="s">
        <v>2206</v>
      </c>
      <c r="C31" s="1" t="s">
        <v>2010</v>
      </c>
      <c r="D31" s="1" t="s">
        <v>2177</v>
      </c>
      <c r="E31" s="1"/>
      <c r="F31" s="7"/>
      <c r="G31" s="3" t="s">
        <v>2205</v>
      </c>
      <c r="H31" s="3" t="s">
        <v>2206</v>
      </c>
      <c r="I31" s="7" t="s">
        <v>2205</v>
      </c>
      <c r="J31" s="7" t="s">
        <v>2177</v>
      </c>
      <c r="K31" s="7"/>
      <c r="L31" s="7" t="s">
        <v>2010</v>
      </c>
      <c r="M31" s="1" t="s">
        <v>2076</v>
      </c>
      <c r="N31" s="1" t="s">
        <v>2076</v>
      </c>
      <c r="O31" s="1" t="s">
        <v>2076</v>
      </c>
      <c r="P31" s="1" t="s">
        <v>2076</v>
      </c>
      <c r="Q31" s="1"/>
      <c r="R31" s="1" t="s">
        <v>2076</v>
      </c>
      <c r="S31" s="1" t="s">
        <v>1983</v>
      </c>
      <c r="T31" s="1" t="s">
        <v>1979</v>
      </c>
      <c r="U31" s="1" t="s">
        <v>1983</v>
      </c>
      <c r="V31" s="1" t="s">
        <v>1979</v>
      </c>
      <c r="W31" s="1"/>
      <c r="X31" s="1"/>
      <c r="Y31" s="1"/>
      <c r="Z31" s="1"/>
      <c r="AA31" s="1"/>
      <c r="AB31" s="1" t="s">
        <v>2055</v>
      </c>
      <c r="AC31" s="1" t="s">
        <v>2059</v>
      </c>
      <c r="AD31" s="1" t="s">
        <v>2083</v>
      </c>
      <c r="AE31" s="1" t="s">
        <v>2088</v>
      </c>
      <c r="AF31" s="1" t="s">
        <v>1961</v>
      </c>
      <c r="AG31" s="1" t="s">
        <v>1961</v>
      </c>
      <c r="AH31" s="1" t="s">
        <v>2018</v>
      </c>
      <c r="AI31" s="1" t="s">
        <v>2018</v>
      </c>
      <c r="AJ31" s="34" t="s">
        <v>1968</v>
      </c>
      <c r="AK31" s="1" t="s">
        <v>2070</v>
      </c>
      <c r="AL31" s="1" t="s">
        <v>2097</v>
      </c>
      <c r="AM31" s="34" t="s">
        <v>2098</v>
      </c>
      <c r="AN31" s="1"/>
      <c r="AO31" s="1"/>
      <c r="AP31" s="1"/>
      <c r="AQ31" s="1"/>
      <c r="AR31" s="1" t="s">
        <v>1972</v>
      </c>
      <c r="AS31" s="1" t="s">
        <v>1974</v>
      </c>
      <c r="AT31" s="1" t="s">
        <v>1974</v>
      </c>
      <c r="AU31" s="1" t="s">
        <v>1997</v>
      </c>
      <c r="AV31" s="1" t="s">
        <v>2001</v>
      </c>
      <c r="AW31" s="1" t="s">
        <v>2003</v>
      </c>
      <c r="AX31" s="34" t="s">
        <v>2005</v>
      </c>
      <c r="AY31" s="1"/>
      <c r="AZ31" s="1" t="s">
        <v>2072</v>
      </c>
      <c r="BA31" s="1" t="s">
        <v>2072</v>
      </c>
      <c r="BB31" s="34" t="s">
        <v>2032</v>
      </c>
      <c r="BC31" s="1" t="s">
        <v>2099</v>
      </c>
      <c r="BD31" s="1" t="s">
        <v>2094</v>
      </c>
      <c r="BE31" s="1"/>
      <c r="BF31" s="1"/>
      <c r="BG31" s="1"/>
      <c r="BH31" s="1"/>
      <c r="BI31" s="1"/>
      <c r="BJ31" s="1"/>
      <c r="BK31" s="1"/>
      <c r="BL31" s="1"/>
      <c r="BM31" s="1"/>
      <c r="BN31" s="1"/>
      <c r="BO31" s="1"/>
      <c r="BP31" s="1"/>
      <c r="BQ31" s="1"/>
    </row>
    <row r="32" ht="11.25" customHeight="1">
      <c r="A32" s="3" t="s">
        <v>2207</v>
      </c>
      <c r="B32" s="153" t="s">
        <v>2208</v>
      </c>
      <c r="C32" s="1" t="s">
        <v>2010</v>
      </c>
      <c r="D32" s="1" t="s">
        <v>2152</v>
      </c>
      <c r="E32" s="1" t="s">
        <v>2147</v>
      </c>
      <c r="F32" s="7" t="s">
        <v>2153</v>
      </c>
      <c r="G32" s="3" t="s">
        <v>2207</v>
      </c>
      <c r="H32" s="3" t="s">
        <v>2208</v>
      </c>
      <c r="I32" s="7" t="s">
        <v>2207</v>
      </c>
      <c r="J32" s="7" t="s">
        <v>2152</v>
      </c>
      <c r="K32" s="7" t="s">
        <v>2147</v>
      </c>
      <c r="L32" s="7" t="s">
        <v>2010</v>
      </c>
      <c r="M32" s="1" t="s">
        <v>2076</v>
      </c>
      <c r="N32" s="1" t="s">
        <v>2076</v>
      </c>
      <c r="O32" s="1" t="s">
        <v>2076</v>
      </c>
      <c r="P32" s="1" t="s">
        <v>2076</v>
      </c>
      <c r="Q32" s="1" t="s">
        <v>2076</v>
      </c>
      <c r="R32" s="1" t="s">
        <v>2076</v>
      </c>
      <c r="S32" s="1" t="s">
        <v>1983</v>
      </c>
      <c r="T32" s="1" t="s">
        <v>1979</v>
      </c>
      <c r="U32" s="1" t="s">
        <v>1983</v>
      </c>
      <c r="V32" s="1" t="s">
        <v>1979</v>
      </c>
      <c r="W32" s="1"/>
      <c r="X32" s="1"/>
      <c r="Y32" s="1"/>
      <c r="Z32" s="1"/>
      <c r="AA32" s="1" t="s">
        <v>2029</v>
      </c>
      <c r="AB32" s="1" t="s">
        <v>2055</v>
      </c>
      <c r="AC32" s="1" t="s">
        <v>2059</v>
      </c>
      <c r="AD32" s="1" t="s">
        <v>2083</v>
      </c>
      <c r="AE32" s="1" t="s">
        <v>2088</v>
      </c>
      <c r="AF32" s="1" t="s">
        <v>1961</v>
      </c>
      <c r="AG32" s="1" t="s">
        <v>1961</v>
      </c>
      <c r="AH32" s="1" t="s">
        <v>2018</v>
      </c>
      <c r="AI32" s="1" t="s">
        <v>2018</v>
      </c>
      <c r="AJ32" s="34" t="s">
        <v>1968</v>
      </c>
      <c r="AK32" s="1" t="s">
        <v>2070</v>
      </c>
      <c r="AL32" s="1" t="s">
        <v>2097</v>
      </c>
      <c r="AM32" s="34" t="s">
        <v>2098</v>
      </c>
      <c r="AN32" s="1" t="s">
        <v>2067</v>
      </c>
      <c r="AO32" s="1" t="s">
        <v>2067</v>
      </c>
      <c r="AP32" s="1" t="s">
        <v>2138</v>
      </c>
      <c r="AQ32" s="1"/>
      <c r="AR32" s="1" t="s">
        <v>1972</v>
      </c>
      <c r="AS32" s="1" t="s">
        <v>1974</v>
      </c>
      <c r="AT32" s="1" t="s">
        <v>1974</v>
      </c>
      <c r="AU32" s="1" t="s">
        <v>1997</v>
      </c>
      <c r="AV32" s="1" t="s">
        <v>2001</v>
      </c>
      <c r="AW32" s="1" t="s">
        <v>2003</v>
      </c>
      <c r="AX32" s="34" t="s">
        <v>2005</v>
      </c>
      <c r="AY32" s="1" t="s">
        <v>2048</v>
      </c>
      <c r="AZ32" s="1" t="s">
        <v>2072</v>
      </c>
      <c r="BA32" s="1" t="s">
        <v>2072</v>
      </c>
      <c r="BB32" s="34" t="s">
        <v>2032</v>
      </c>
      <c r="BC32" s="1" t="s">
        <v>2099</v>
      </c>
      <c r="BD32" s="1" t="s">
        <v>2094</v>
      </c>
      <c r="BE32" s="1"/>
      <c r="BF32" s="1"/>
      <c r="BG32" s="1"/>
      <c r="BH32" s="1"/>
      <c r="BI32" s="1"/>
      <c r="BJ32" s="1"/>
      <c r="BK32" s="1"/>
      <c r="BL32" s="1"/>
      <c r="BM32" s="1"/>
      <c r="BN32" s="1"/>
      <c r="BO32" s="1"/>
      <c r="BP32" s="1"/>
      <c r="BQ32" s="1"/>
    </row>
    <row r="33" ht="11.25" customHeight="1">
      <c r="A33" s="3" t="s">
        <v>2209</v>
      </c>
      <c r="B33" s="3" t="s">
        <v>2210</v>
      </c>
      <c r="C33" s="1" t="s">
        <v>2010</v>
      </c>
      <c r="D33" s="1" t="s">
        <v>2156</v>
      </c>
      <c r="E33" s="1"/>
      <c r="F33" s="7" t="s">
        <v>2157</v>
      </c>
      <c r="G33" s="3" t="s">
        <v>2209</v>
      </c>
      <c r="H33" s="3" t="s">
        <v>2210</v>
      </c>
      <c r="I33" s="7" t="s">
        <v>2209</v>
      </c>
      <c r="J33" s="7" t="s">
        <v>2156</v>
      </c>
      <c r="K33" s="7"/>
      <c r="L33" s="7" t="s">
        <v>2010</v>
      </c>
      <c r="M33" s="1" t="s">
        <v>2076</v>
      </c>
      <c r="N33" s="1" t="s">
        <v>2076</v>
      </c>
      <c r="O33" s="1" t="s">
        <v>2076</v>
      </c>
      <c r="P33" s="1" t="s">
        <v>2076</v>
      </c>
      <c r="Q33" s="1" t="s">
        <v>2076</v>
      </c>
      <c r="R33" s="1" t="s">
        <v>2076</v>
      </c>
      <c r="S33" s="1" t="s">
        <v>1983</v>
      </c>
      <c r="T33" s="1" t="s">
        <v>1979</v>
      </c>
      <c r="U33" s="1" t="s">
        <v>1983</v>
      </c>
      <c r="V33" s="1" t="s">
        <v>1979</v>
      </c>
      <c r="W33" s="1" t="s">
        <v>1985</v>
      </c>
      <c r="X33" s="1" t="s">
        <v>1985</v>
      </c>
      <c r="Y33" s="1" t="s">
        <v>1988</v>
      </c>
      <c r="Z33" s="1" t="s">
        <v>1988</v>
      </c>
      <c r="AA33" s="1"/>
      <c r="AB33" s="1" t="s">
        <v>2055</v>
      </c>
      <c r="AC33" s="1" t="s">
        <v>2059</v>
      </c>
      <c r="AD33" s="1" t="s">
        <v>2083</v>
      </c>
      <c r="AE33" s="1" t="s">
        <v>2088</v>
      </c>
      <c r="AF33" s="1" t="s">
        <v>1961</v>
      </c>
      <c r="AG33" s="1" t="s">
        <v>1961</v>
      </c>
      <c r="AH33" s="1" t="s">
        <v>2018</v>
      </c>
      <c r="AI33" s="1" t="s">
        <v>2018</v>
      </c>
      <c r="AJ33" s="34" t="s">
        <v>1968</v>
      </c>
      <c r="AK33" s="1" t="s">
        <v>2070</v>
      </c>
      <c r="AL33" s="1" t="s">
        <v>2097</v>
      </c>
      <c r="AM33" s="34" t="s">
        <v>2098</v>
      </c>
      <c r="AN33" s="1"/>
      <c r="AO33" s="1"/>
      <c r="AP33" s="1" t="s">
        <v>2138</v>
      </c>
      <c r="AQ33" s="1"/>
      <c r="AR33" s="1" t="s">
        <v>1972</v>
      </c>
      <c r="AS33" s="1" t="s">
        <v>1974</v>
      </c>
      <c r="AT33" s="1" t="s">
        <v>1974</v>
      </c>
      <c r="AU33" s="1" t="s">
        <v>1997</v>
      </c>
      <c r="AV33" s="1" t="s">
        <v>2001</v>
      </c>
      <c r="AW33" s="1" t="s">
        <v>2003</v>
      </c>
      <c r="AX33" s="34" t="s">
        <v>2005</v>
      </c>
      <c r="AY33" s="1" t="s">
        <v>2037</v>
      </c>
      <c r="AZ33" s="1" t="s">
        <v>2072</v>
      </c>
      <c r="BA33" s="1" t="s">
        <v>2072</v>
      </c>
      <c r="BB33" s="34" t="s">
        <v>2032</v>
      </c>
      <c r="BC33" s="1" t="s">
        <v>2099</v>
      </c>
      <c r="BD33" s="1" t="s">
        <v>2094</v>
      </c>
      <c r="BE33" s="1"/>
      <c r="BF33" s="1"/>
      <c r="BG33" s="1"/>
      <c r="BH33" s="1"/>
      <c r="BI33" s="1"/>
      <c r="BJ33" s="1"/>
      <c r="BK33" s="1"/>
      <c r="BL33" s="1"/>
      <c r="BM33" s="1"/>
      <c r="BN33" s="1"/>
      <c r="BO33" s="1"/>
      <c r="BP33" s="1"/>
      <c r="BQ33" s="1"/>
    </row>
    <row r="34" ht="11.25" customHeight="1">
      <c r="A34" s="3" t="s">
        <v>2211</v>
      </c>
      <c r="B34" s="3" t="s">
        <v>2212</v>
      </c>
      <c r="C34" s="1" t="s">
        <v>2010</v>
      </c>
      <c r="D34" s="1" t="s">
        <v>2177</v>
      </c>
      <c r="E34" s="1"/>
      <c r="F34" s="7"/>
      <c r="G34" s="3" t="s">
        <v>2211</v>
      </c>
      <c r="H34" s="3" t="s">
        <v>2212</v>
      </c>
      <c r="I34" s="7" t="s">
        <v>2211</v>
      </c>
      <c r="J34" s="7" t="s">
        <v>2177</v>
      </c>
      <c r="K34" s="7"/>
      <c r="L34" s="7" t="s">
        <v>2010</v>
      </c>
      <c r="M34" s="1" t="s">
        <v>2076</v>
      </c>
      <c r="N34" s="1" t="s">
        <v>2076</v>
      </c>
      <c r="O34" s="1" t="s">
        <v>2076</v>
      </c>
      <c r="P34" s="1" t="s">
        <v>2076</v>
      </c>
      <c r="Q34" s="1"/>
      <c r="R34" s="1" t="s">
        <v>2076</v>
      </c>
      <c r="S34" s="1" t="s">
        <v>1983</v>
      </c>
      <c r="T34" s="1" t="s">
        <v>1979</v>
      </c>
      <c r="U34" s="1" t="s">
        <v>1983</v>
      </c>
      <c r="V34" s="1" t="s">
        <v>1979</v>
      </c>
      <c r="W34" s="1"/>
      <c r="X34" s="1"/>
      <c r="Y34" s="1"/>
      <c r="Z34" s="1"/>
      <c r="AA34" s="1"/>
      <c r="AB34" s="1" t="s">
        <v>2055</v>
      </c>
      <c r="AC34" s="1" t="s">
        <v>2059</v>
      </c>
      <c r="AD34" s="1" t="s">
        <v>2083</v>
      </c>
      <c r="AE34" s="1" t="s">
        <v>2088</v>
      </c>
      <c r="AF34" s="1" t="s">
        <v>1961</v>
      </c>
      <c r="AG34" s="1" t="s">
        <v>1961</v>
      </c>
      <c r="AH34" s="1" t="s">
        <v>2018</v>
      </c>
      <c r="AI34" s="1" t="s">
        <v>2018</v>
      </c>
      <c r="AJ34" s="34" t="s">
        <v>1968</v>
      </c>
      <c r="AK34" s="1" t="s">
        <v>2070</v>
      </c>
      <c r="AL34" s="1" t="s">
        <v>2097</v>
      </c>
      <c r="AM34" s="34" t="s">
        <v>2098</v>
      </c>
      <c r="AN34" s="1"/>
      <c r="AO34" s="1"/>
      <c r="AP34" s="1"/>
      <c r="AQ34" s="1"/>
      <c r="AR34" s="1" t="s">
        <v>1972</v>
      </c>
      <c r="AS34" s="1" t="s">
        <v>1974</v>
      </c>
      <c r="AT34" s="1" t="s">
        <v>1974</v>
      </c>
      <c r="AU34" s="1" t="s">
        <v>1997</v>
      </c>
      <c r="AV34" s="1" t="s">
        <v>2001</v>
      </c>
      <c r="AW34" s="1" t="s">
        <v>2003</v>
      </c>
      <c r="AX34" s="34" t="s">
        <v>2005</v>
      </c>
      <c r="AY34" s="1"/>
      <c r="AZ34" s="1" t="s">
        <v>2072</v>
      </c>
      <c r="BA34" s="1" t="s">
        <v>2072</v>
      </c>
      <c r="BB34" s="34" t="s">
        <v>2032</v>
      </c>
      <c r="BC34" s="1" t="s">
        <v>2099</v>
      </c>
      <c r="BD34" s="1" t="s">
        <v>2094</v>
      </c>
      <c r="BE34" s="1"/>
      <c r="BF34" s="1"/>
      <c r="BG34" s="1"/>
      <c r="BH34" s="1"/>
      <c r="BI34" s="1"/>
      <c r="BJ34" s="1"/>
      <c r="BK34" s="1"/>
      <c r="BL34" s="1"/>
      <c r="BM34" s="1"/>
      <c r="BN34" s="1"/>
      <c r="BO34" s="1"/>
      <c r="BP34" s="1"/>
      <c r="BQ34" s="1"/>
    </row>
    <row r="35" ht="11.25" customHeight="1">
      <c r="A35" s="3" t="s">
        <v>2213</v>
      </c>
      <c r="B35" s="3" t="s">
        <v>2214</v>
      </c>
      <c r="C35" s="1" t="s">
        <v>2010</v>
      </c>
      <c r="D35" s="1" t="s">
        <v>2177</v>
      </c>
      <c r="E35" s="1"/>
      <c r="F35" s="7"/>
      <c r="G35" s="3" t="s">
        <v>2213</v>
      </c>
      <c r="H35" s="3" t="s">
        <v>2214</v>
      </c>
      <c r="I35" s="7" t="s">
        <v>2213</v>
      </c>
      <c r="J35" s="7" t="s">
        <v>2177</v>
      </c>
      <c r="K35" s="7"/>
      <c r="L35" s="7" t="s">
        <v>2010</v>
      </c>
      <c r="M35" s="1" t="s">
        <v>2076</v>
      </c>
      <c r="N35" s="1" t="s">
        <v>2076</v>
      </c>
      <c r="O35" s="1" t="s">
        <v>2076</v>
      </c>
      <c r="P35" s="1" t="s">
        <v>2076</v>
      </c>
      <c r="Q35" s="1"/>
      <c r="R35" s="1" t="s">
        <v>2076</v>
      </c>
      <c r="S35" s="1" t="s">
        <v>1983</v>
      </c>
      <c r="T35" s="1" t="s">
        <v>1979</v>
      </c>
      <c r="U35" s="1" t="s">
        <v>1983</v>
      </c>
      <c r="V35" s="1" t="s">
        <v>1979</v>
      </c>
      <c r="W35" s="1"/>
      <c r="X35" s="1"/>
      <c r="Y35" s="1"/>
      <c r="Z35" s="1"/>
      <c r="AA35" s="1"/>
      <c r="AB35" s="1" t="s">
        <v>2055</v>
      </c>
      <c r="AC35" s="1" t="s">
        <v>2059</v>
      </c>
      <c r="AD35" s="1" t="s">
        <v>2083</v>
      </c>
      <c r="AE35" s="1" t="s">
        <v>2088</v>
      </c>
      <c r="AF35" s="1" t="s">
        <v>1961</v>
      </c>
      <c r="AG35" s="1" t="s">
        <v>1961</v>
      </c>
      <c r="AH35" s="1" t="s">
        <v>2018</v>
      </c>
      <c r="AI35" s="1" t="s">
        <v>2018</v>
      </c>
      <c r="AJ35" s="34" t="s">
        <v>1968</v>
      </c>
      <c r="AK35" s="1" t="s">
        <v>2070</v>
      </c>
      <c r="AL35" s="1" t="s">
        <v>2097</v>
      </c>
      <c r="AM35" s="34" t="s">
        <v>2098</v>
      </c>
      <c r="AN35" s="1"/>
      <c r="AO35" s="1"/>
      <c r="AP35" s="1"/>
      <c r="AQ35" s="1"/>
      <c r="AR35" s="1" t="s">
        <v>1972</v>
      </c>
      <c r="AS35" s="1" t="s">
        <v>1974</v>
      </c>
      <c r="AT35" s="1" t="s">
        <v>1974</v>
      </c>
      <c r="AU35" s="1" t="s">
        <v>1997</v>
      </c>
      <c r="AV35" s="1" t="s">
        <v>2001</v>
      </c>
      <c r="AW35" s="1" t="s">
        <v>2003</v>
      </c>
      <c r="AX35" s="34" t="s">
        <v>2005</v>
      </c>
      <c r="AY35" s="1"/>
      <c r="AZ35" s="1" t="s">
        <v>2072</v>
      </c>
      <c r="BA35" s="1" t="s">
        <v>2072</v>
      </c>
      <c r="BB35" s="34" t="s">
        <v>2032</v>
      </c>
      <c r="BC35" s="1" t="s">
        <v>2099</v>
      </c>
      <c r="BD35" s="1" t="s">
        <v>2094</v>
      </c>
      <c r="BE35" s="1"/>
      <c r="BF35" s="1"/>
      <c r="BG35" s="1"/>
      <c r="BH35" s="1"/>
      <c r="BI35" s="1"/>
      <c r="BJ35" s="1"/>
      <c r="BK35" s="1"/>
      <c r="BL35" s="1"/>
      <c r="BM35" s="1"/>
      <c r="BN35" s="1"/>
      <c r="BO35" s="1"/>
      <c r="BP35" s="1"/>
      <c r="BQ35" s="1"/>
    </row>
    <row r="36" ht="11.25" customHeight="1">
      <c r="A36" s="3" t="s">
        <v>2215</v>
      </c>
      <c r="B36" s="3" t="s">
        <v>2216</v>
      </c>
      <c r="C36" s="1" t="s">
        <v>2165</v>
      </c>
      <c r="D36" s="1" t="s">
        <v>2166</v>
      </c>
      <c r="E36" s="1"/>
      <c r="F36" s="7"/>
      <c r="G36" s="3" t="s">
        <v>2215</v>
      </c>
      <c r="H36" s="3" t="s">
        <v>2216</v>
      </c>
      <c r="I36" s="7" t="s">
        <v>2215</v>
      </c>
      <c r="J36" s="7" t="s">
        <v>2166</v>
      </c>
      <c r="K36" s="7"/>
      <c r="L36" s="7" t="s">
        <v>2165</v>
      </c>
      <c r="M36" s="1" t="s">
        <v>2076</v>
      </c>
      <c r="N36" s="1" t="s">
        <v>2076</v>
      </c>
      <c r="O36" s="1" t="s">
        <v>2076</v>
      </c>
      <c r="P36" s="1" t="s">
        <v>2076</v>
      </c>
      <c r="Q36" s="1"/>
      <c r="R36" s="1" t="s">
        <v>2076</v>
      </c>
      <c r="S36" s="1" t="s">
        <v>1983</v>
      </c>
      <c r="T36" s="1" t="s">
        <v>1979</v>
      </c>
      <c r="U36" s="1" t="s">
        <v>1983</v>
      </c>
      <c r="V36" s="1" t="s">
        <v>1979</v>
      </c>
      <c r="W36" s="1"/>
      <c r="X36" s="1"/>
      <c r="Y36" s="1"/>
      <c r="Z36" s="1"/>
      <c r="AA36" s="1"/>
      <c r="AB36" s="1" t="s">
        <v>2055</v>
      </c>
      <c r="AC36" s="1" t="s">
        <v>2059</v>
      </c>
      <c r="AD36" s="1" t="s">
        <v>2083</v>
      </c>
      <c r="AE36" s="1" t="s">
        <v>2088</v>
      </c>
      <c r="AF36" s="1" t="s">
        <v>1961</v>
      </c>
      <c r="AG36" s="1" t="s">
        <v>1961</v>
      </c>
      <c r="AH36" s="1" t="s">
        <v>2018</v>
      </c>
      <c r="AI36" s="1" t="s">
        <v>2018</v>
      </c>
      <c r="AJ36" s="34" t="s">
        <v>1968</v>
      </c>
      <c r="AK36" s="1" t="s">
        <v>2070</v>
      </c>
      <c r="AL36" s="1" t="s">
        <v>2097</v>
      </c>
      <c r="AM36" s="34" t="s">
        <v>2098</v>
      </c>
      <c r="AN36" s="1" t="s">
        <v>2062</v>
      </c>
      <c r="AO36" s="1" t="s">
        <v>2062</v>
      </c>
      <c r="AP36" s="1"/>
      <c r="AQ36" s="1"/>
      <c r="AR36" s="1" t="s">
        <v>1972</v>
      </c>
      <c r="AS36" s="1" t="s">
        <v>1974</v>
      </c>
      <c r="AT36" s="1" t="s">
        <v>1974</v>
      </c>
      <c r="AU36" s="1" t="s">
        <v>1997</v>
      </c>
      <c r="AV36" s="1" t="s">
        <v>2001</v>
      </c>
      <c r="AW36" s="1" t="s">
        <v>2003</v>
      </c>
      <c r="AX36" s="34" t="s">
        <v>2005</v>
      </c>
      <c r="AY36" s="1"/>
      <c r="AZ36" s="1" t="s">
        <v>2072</v>
      </c>
      <c r="BA36" s="1" t="s">
        <v>2072</v>
      </c>
      <c r="BB36" s="34" t="s">
        <v>2032</v>
      </c>
      <c r="BC36" s="1" t="s">
        <v>2099</v>
      </c>
      <c r="BD36" s="1" t="s">
        <v>2094</v>
      </c>
      <c r="BE36" s="1"/>
      <c r="BF36" s="1"/>
      <c r="BG36" s="1"/>
      <c r="BH36" s="1"/>
      <c r="BI36" s="1"/>
      <c r="BJ36" s="1"/>
      <c r="BK36" s="1"/>
      <c r="BL36" s="1"/>
      <c r="BM36" s="1"/>
      <c r="BN36" s="1"/>
      <c r="BO36" s="1"/>
      <c r="BP36" s="1"/>
      <c r="BQ36" s="1"/>
    </row>
    <row r="37" ht="11.25" customHeight="1">
      <c r="A37" s="3" t="s">
        <v>2217</v>
      </c>
      <c r="B37" s="3" t="s">
        <v>2218</v>
      </c>
      <c r="C37" s="1" t="s">
        <v>2165</v>
      </c>
      <c r="D37" s="1" t="s">
        <v>2166</v>
      </c>
      <c r="E37" s="1"/>
      <c r="F37" s="7"/>
      <c r="G37" s="3" t="s">
        <v>2217</v>
      </c>
      <c r="H37" s="3" t="s">
        <v>2218</v>
      </c>
      <c r="I37" s="7" t="s">
        <v>2217</v>
      </c>
      <c r="J37" s="7" t="s">
        <v>2166</v>
      </c>
      <c r="K37" s="7"/>
      <c r="L37" s="7" t="s">
        <v>2165</v>
      </c>
      <c r="M37" s="1" t="s">
        <v>2076</v>
      </c>
      <c r="N37" s="1" t="s">
        <v>2076</v>
      </c>
      <c r="O37" s="1" t="s">
        <v>2076</v>
      </c>
      <c r="P37" s="1" t="s">
        <v>2076</v>
      </c>
      <c r="Q37" s="1"/>
      <c r="R37" s="1" t="s">
        <v>2076</v>
      </c>
      <c r="S37" s="1" t="s">
        <v>1983</v>
      </c>
      <c r="T37" s="1" t="s">
        <v>1979</v>
      </c>
      <c r="U37" s="1" t="s">
        <v>1983</v>
      </c>
      <c r="V37" s="1" t="s">
        <v>1979</v>
      </c>
      <c r="W37" s="1"/>
      <c r="X37" s="1"/>
      <c r="Y37" s="1"/>
      <c r="Z37" s="1"/>
      <c r="AA37" s="1"/>
      <c r="AB37" s="1" t="s">
        <v>2055</v>
      </c>
      <c r="AC37" s="1" t="s">
        <v>2059</v>
      </c>
      <c r="AD37" s="1" t="s">
        <v>2083</v>
      </c>
      <c r="AE37" s="1" t="s">
        <v>2088</v>
      </c>
      <c r="AF37" s="1" t="s">
        <v>1961</v>
      </c>
      <c r="AG37" s="1" t="s">
        <v>1961</v>
      </c>
      <c r="AH37" s="1" t="s">
        <v>2018</v>
      </c>
      <c r="AI37" s="1" t="s">
        <v>2018</v>
      </c>
      <c r="AJ37" s="34" t="s">
        <v>1968</v>
      </c>
      <c r="AK37" s="1" t="s">
        <v>2070</v>
      </c>
      <c r="AL37" s="1" t="s">
        <v>2097</v>
      </c>
      <c r="AM37" s="34" t="s">
        <v>2098</v>
      </c>
      <c r="AN37" s="1" t="s">
        <v>2062</v>
      </c>
      <c r="AO37" s="1" t="s">
        <v>2062</v>
      </c>
      <c r="AP37" s="1"/>
      <c r="AQ37" s="1"/>
      <c r="AR37" s="1" t="s">
        <v>1972</v>
      </c>
      <c r="AS37" s="1" t="s">
        <v>1974</v>
      </c>
      <c r="AT37" s="1" t="s">
        <v>1974</v>
      </c>
      <c r="AU37" s="1" t="s">
        <v>1997</v>
      </c>
      <c r="AV37" s="1" t="s">
        <v>2001</v>
      </c>
      <c r="AW37" s="1" t="s">
        <v>2003</v>
      </c>
      <c r="AX37" s="34" t="s">
        <v>2005</v>
      </c>
      <c r="AY37" s="1"/>
      <c r="AZ37" s="1" t="s">
        <v>2072</v>
      </c>
      <c r="BA37" s="1" t="s">
        <v>2072</v>
      </c>
      <c r="BB37" s="34" t="s">
        <v>2032</v>
      </c>
      <c r="BC37" s="1" t="s">
        <v>2099</v>
      </c>
      <c r="BD37" s="1" t="s">
        <v>2094</v>
      </c>
      <c r="BE37" s="1"/>
      <c r="BF37" s="1"/>
      <c r="BG37" s="1"/>
      <c r="BH37" s="1"/>
      <c r="BI37" s="1"/>
      <c r="BJ37" s="1"/>
      <c r="BK37" s="1"/>
      <c r="BL37" s="1"/>
      <c r="BM37" s="1"/>
      <c r="BN37" s="1"/>
      <c r="BO37" s="1"/>
      <c r="BP37" s="1"/>
      <c r="BQ37" s="1"/>
    </row>
    <row r="38" ht="11.25" customHeight="1">
      <c r="A38" s="3" t="s">
        <v>2219</v>
      </c>
      <c r="B38" s="153" t="s">
        <v>2220</v>
      </c>
      <c r="C38" s="1" t="s">
        <v>2160</v>
      </c>
      <c r="D38" s="1"/>
      <c r="E38" s="1"/>
      <c r="F38" s="7" t="s">
        <v>2157</v>
      </c>
      <c r="G38" s="3" t="s">
        <v>2219</v>
      </c>
      <c r="H38" s="3" t="s">
        <v>2221</v>
      </c>
      <c r="I38" s="7" t="s">
        <v>2219</v>
      </c>
      <c r="J38" s="7"/>
      <c r="K38" s="7"/>
      <c r="L38" s="7" t="s">
        <v>2160</v>
      </c>
      <c r="M38" s="1" t="s">
        <v>2076</v>
      </c>
      <c r="N38" s="1" t="s">
        <v>2076</v>
      </c>
      <c r="O38" s="1" t="s">
        <v>2076</v>
      </c>
      <c r="P38" s="1" t="s">
        <v>2076</v>
      </c>
      <c r="Q38" s="1"/>
      <c r="R38" s="1" t="s">
        <v>2076</v>
      </c>
      <c r="S38" s="1" t="s">
        <v>1983</v>
      </c>
      <c r="T38" s="1" t="s">
        <v>1979</v>
      </c>
      <c r="U38" s="1" t="s">
        <v>1983</v>
      </c>
      <c r="V38" s="1" t="s">
        <v>1979</v>
      </c>
      <c r="W38" s="1" t="s">
        <v>1985</v>
      </c>
      <c r="X38" s="1" t="s">
        <v>1985</v>
      </c>
      <c r="Y38" s="1" t="s">
        <v>1988</v>
      </c>
      <c r="Z38" s="1" t="s">
        <v>1988</v>
      </c>
      <c r="AA38" s="1"/>
      <c r="AB38" s="1" t="s">
        <v>2055</v>
      </c>
      <c r="AC38" s="1" t="s">
        <v>2059</v>
      </c>
      <c r="AD38" s="1" t="s">
        <v>2162</v>
      </c>
      <c r="AE38" s="1" t="s">
        <v>2162</v>
      </c>
      <c r="AF38" s="1" t="s">
        <v>1961</v>
      </c>
      <c r="AG38" s="1" t="s">
        <v>1961</v>
      </c>
      <c r="AH38" s="1" t="s">
        <v>2162</v>
      </c>
      <c r="AI38" s="1" t="s">
        <v>2162</v>
      </c>
      <c r="AJ38" s="34" t="s">
        <v>1968</v>
      </c>
      <c r="AK38" s="1" t="s">
        <v>2070</v>
      </c>
      <c r="AL38" s="1" t="s">
        <v>2097</v>
      </c>
      <c r="AM38" s="34" t="s">
        <v>2098</v>
      </c>
      <c r="AN38" s="1"/>
      <c r="AO38" s="1"/>
      <c r="AP38" s="1" t="s">
        <v>2138</v>
      </c>
      <c r="AQ38" s="1"/>
      <c r="AR38" s="1" t="s">
        <v>1972</v>
      </c>
      <c r="AS38" s="1" t="s">
        <v>1974</v>
      </c>
      <c r="AT38" s="1" t="s">
        <v>1974</v>
      </c>
      <c r="AU38" s="1" t="s">
        <v>1997</v>
      </c>
      <c r="AV38" s="1" t="s">
        <v>2001</v>
      </c>
      <c r="AW38" s="1" t="s">
        <v>2003</v>
      </c>
      <c r="AX38" s="34" t="s">
        <v>2005</v>
      </c>
      <c r="AY38" s="1" t="s">
        <v>2044</v>
      </c>
      <c r="AZ38" s="1" t="s">
        <v>2072</v>
      </c>
      <c r="BA38" s="1" t="s">
        <v>2072</v>
      </c>
      <c r="BB38" s="34" t="s">
        <v>2032</v>
      </c>
      <c r="BC38" s="1" t="s">
        <v>2099</v>
      </c>
      <c r="BD38" s="1" t="s">
        <v>2094</v>
      </c>
      <c r="BE38" s="1"/>
      <c r="BF38" s="1"/>
      <c r="BG38" s="1"/>
      <c r="BH38" s="1"/>
      <c r="BI38" s="1"/>
      <c r="BJ38" s="1"/>
      <c r="BK38" s="1"/>
      <c r="BL38" s="1"/>
      <c r="BM38" s="1"/>
      <c r="BN38" s="1"/>
      <c r="BO38" s="1"/>
      <c r="BP38" s="1"/>
      <c r="BQ38" s="1"/>
    </row>
    <row r="39" ht="11.25" customHeight="1">
      <c r="A39" s="3" t="s">
        <v>2222</v>
      </c>
      <c r="B39" s="3" t="s">
        <v>2223</v>
      </c>
      <c r="C39" s="1" t="s">
        <v>2165</v>
      </c>
      <c r="D39" s="1" t="s">
        <v>2180</v>
      </c>
      <c r="E39" s="1"/>
      <c r="F39" s="7" t="s">
        <v>2161</v>
      </c>
      <c r="G39" s="3" t="s">
        <v>2222</v>
      </c>
      <c r="H39" s="3" t="s">
        <v>2223</v>
      </c>
      <c r="I39" s="7" t="s">
        <v>2222</v>
      </c>
      <c r="J39" s="7" t="s">
        <v>2180</v>
      </c>
      <c r="K39" s="7"/>
      <c r="L39" s="7" t="s">
        <v>2165</v>
      </c>
      <c r="M39" s="1" t="s">
        <v>2076</v>
      </c>
      <c r="N39" s="1" t="s">
        <v>2076</v>
      </c>
      <c r="O39" s="1" t="s">
        <v>2076</v>
      </c>
      <c r="P39" s="1" t="s">
        <v>2076</v>
      </c>
      <c r="Q39" s="1" t="s">
        <v>2076</v>
      </c>
      <c r="R39" s="1" t="s">
        <v>2076</v>
      </c>
      <c r="S39" s="1" t="s">
        <v>1983</v>
      </c>
      <c r="T39" s="1" t="s">
        <v>1979</v>
      </c>
      <c r="U39" s="1" t="s">
        <v>1983</v>
      </c>
      <c r="V39" s="1" t="s">
        <v>1979</v>
      </c>
      <c r="W39" s="1" t="s">
        <v>1985</v>
      </c>
      <c r="X39" s="1" t="s">
        <v>1985</v>
      </c>
      <c r="Y39" s="1" t="s">
        <v>1988</v>
      </c>
      <c r="Z39" s="1" t="s">
        <v>1988</v>
      </c>
      <c r="AA39" s="1" t="s">
        <v>2025</v>
      </c>
      <c r="AB39" s="1" t="s">
        <v>2055</v>
      </c>
      <c r="AC39" s="1" t="s">
        <v>2059</v>
      </c>
      <c r="AD39" s="1" t="s">
        <v>2083</v>
      </c>
      <c r="AE39" s="1" t="s">
        <v>2088</v>
      </c>
      <c r="AF39" s="1" t="s">
        <v>1961</v>
      </c>
      <c r="AG39" s="1" t="s">
        <v>1961</v>
      </c>
      <c r="AH39" s="1" t="s">
        <v>2018</v>
      </c>
      <c r="AI39" s="1" t="s">
        <v>2018</v>
      </c>
      <c r="AJ39" s="34" t="s">
        <v>1968</v>
      </c>
      <c r="AK39" s="1" t="s">
        <v>2070</v>
      </c>
      <c r="AL39" s="1" t="s">
        <v>2097</v>
      </c>
      <c r="AM39" s="34" t="s">
        <v>2098</v>
      </c>
      <c r="AN39" s="1" t="s">
        <v>2062</v>
      </c>
      <c r="AO39" s="1" t="s">
        <v>2062</v>
      </c>
      <c r="AP39" s="1" t="s">
        <v>2138</v>
      </c>
      <c r="AQ39" s="1"/>
      <c r="AR39" s="1" t="s">
        <v>1972</v>
      </c>
      <c r="AS39" s="1" t="s">
        <v>1974</v>
      </c>
      <c r="AT39" s="1" t="s">
        <v>1974</v>
      </c>
      <c r="AU39" s="1" t="s">
        <v>1997</v>
      </c>
      <c r="AV39" s="1" t="s">
        <v>2001</v>
      </c>
      <c r="AW39" s="1" t="s">
        <v>2003</v>
      </c>
      <c r="AX39" s="34" t="s">
        <v>2005</v>
      </c>
      <c r="AY39" s="1" t="s">
        <v>2040</v>
      </c>
      <c r="AZ39" s="1" t="s">
        <v>2072</v>
      </c>
      <c r="BA39" s="1" t="s">
        <v>2072</v>
      </c>
      <c r="BB39" s="34" t="s">
        <v>2032</v>
      </c>
      <c r="BC39" s="1" t="s">
        <v>2099</v>
      </c>
      <c r="BD39" s="1" t="s">
        <v>2094</v>
      </c>
      <c r="BE39" s="1"/>
      <c r="BF39" s="1"/>
      <c r="BG39" s="1"/>
      <c r="BH39" s="1"/>
      <c r="BI39" s="1"/>
      <c r="BJ39" s="1"/>
      <c r="BK39" s="1"/>
      <c r="BL39" s="1"/>
      <c r="BM39" s="1"/>
      <c r="BN39" s="1"/>
      <c r="BO39" s="1"/>
      <c r="BP39" s="1"/>
      <c r="BQ39" s="1"/>
    </row>
    <row r="40" ht="11.25" customHeight="1">
      <c r="A40" s="3" t="s">
        <v>2224</v>
      </c>
      <c r="B40" s="3" t="s">
        <v>2225</v>
      </c>
      <c r="C40" s="1" t="s">
        <v>2165</v>
      </c>
      <c r="D40" s="1" t="s">
        <v>2180</v>
      </c>
      <c r="E40" s="1"/>
      <c r="F40" s="154" t="s">
        <v>2157</v>
      </c>
      <c r="G40" s="3" t="s">
        <v>2224</v>
      </c>
      <c r="H40" s="3" t="s">
        <v>2225</v>
      </c>
      <c r="I40" s="7" t="s">
        <v>2224</v>
      </c>
      <c r="J40" s="7" t="s">
        <v>2180</v>
      </c>
      <c r="K40" s="7"/>
      <c r="L40" s="7" t="s">
        <v>2165</v>
      </c>
      <c r="M40" s="1" t="s">
        <v>2076</v>
      </c>
      <c r="N40" s="1" t="s">
        <v>2076</v>
      </c>
      <c r="O40" s="1" t="s">
        <v>2076</v>
      </c>
      <c r="P40" s="1" t="s">
        <v>2076</v>
      </c>
      <c r="Q40" s="1" t="s">
        <v>2076</v>
      </c>
      <c r="R40" s="1" t="s">
        <v>2076</v>
      </c>
      <c r="S40" s="1" t="s">
        <v>1983</v>
      </c>
      <c r="T40" s="1" t="s">
        <v>1979</v>
      </c>
      <c r="U40" s="1" t="s">
        <v>1983</v>
      </c>
      <c r="V40" s="1" t="s">
        <v>1979</v>
      </c>
      <c r="W40" s="1" t="s">
        <v>1985</v>
      </c>
      <c r="X40" s="1" t="s">
        <v>1985</v>
      </c>
      <c r="Y40" s="1" t="s">
        <v>1988</v>
      </c>
      <c r="Z40" s="1" t="s">
        <v>1988</v>
      </c>
      <c r="AA40" s="1" t="s">
        <v>2025</v>
      </c>
      <c r="AB40" s="1" t="s">
        <v>2055</v>
      </c>
      <c r="AC40" s="1" t="s">
        <v>2059</v>
      </c>
      <c r="AD40" s="1" t="s">
        <v>2083</v>
      </c>
      <c r="AE40" s="1" t="s">
        <v>2088</v>
      </c>
      <c r="AF40" s="1" t="s">
        <v>1961</v>
      </c>
      <c r="AG40" s="1" t="s">
        <v>1961</v>
      </c>
      <c r="AH40" s="1" t="s">
        <v>2018</v>
      </c>
      <c r="AI40" s="1" t="s">
        <v>2018</v>
      </c>
      <c r="AJ40" s="34" t="s">
        <v>1968</v>
      </c>
      <c r="AK40" s="1" t="s">
        <v>2070</v>
      </c>
      <c r="AL40" s="1" t="s">
        <v>2097</v>
      </c>
      <c r="AM40" s="34" t="s">
        <v>2098</v>
      </c>
      <c r="AN40" s="1" t="s">
        <v>2062</v>
      </c>
      <c r="AO40" s="1" t="s">
        <v>2062</v>
      </c>
      <c r="AP40" s="1" t="s">
        <v>2138</v>
      </c>
      <c r="AQ40" s="1" t="s">
        <v>1994</v>
      </c>
      <c r="AR40" s="1" t="s">
        <v>1972</v>
      </c>
      <c r="AS40" s="1" t="s">
        <v>1974</v>
      </c>
      <c r="AT40" s="1" t="s">
        <v>1974</v>
      </c>
      <c r="AU40" s="1" t="s">
        <v>1997</v>
      </c>
      <c r="AV40" s="1" t="s">
        <v>2001</v>
      </c>
      <c r="AW40" s="1" t="s">
        <v>2003</v>
      </c>
      <c r="AX40" s="34" t="s">
        <v>2005</v>
      </c>
      <c r="AY40" s="1" t="s">
        <v>2040</v>
      </c>
      <c r="AZ40" s="1" t="s">
        <v>2072</v>
      </c>
      <c r="BA40" s="1" t="s">
        <v>2072</v>
      </c>
      <c r="BB40" s="34" t="s">
        <v>2032</v>
      </c>
      <c r="BC40" s="1" t="s">
        <v>2099</v>
      </c>
      <c r="BD40" s="1" t="s">
        <v>2094</v>
      </c>
      <c r="BE40" s="1"/>
      <c r="BF40" s="1"/>
      <c r="BG40" s="1"/>
      <c r="BH40" s="1"/>
      <c r="BI40" s="1"/>
      <c r="BJ40" s="1"/>
      <c r="BK40" s="1"/>
      <c r="BL40" s="1"/>
      <c r="BM40" s="1"/>
      <c r="BN40" s="1"/>
      <c r="BO40" s="1"/>
      <c r="BP40" s="1"/>
      <c r="BQ40" s="1"/>
    </row>
    <row r="41" ht="11.25" customHeight="1">
      <c r="A41" s="3" t="s">
        <v>2226</v>
      </c>
      <c r="B41" s="3" t="s">
        <v>2227</v>
      </c>
      <c r="C41" s="1" t="s">
        <v>2165</v>
      </c>
      <c r="D41" s="1" t="s">
        <v>2166</v>
      </c>
      <c r="E41" s="1"/>
      <c r="F41" s="154"/>
      <c r="G41" s="3" t="s">
        <v>2226</v>
      </c>
      <c r="H41" s="3" t="s">
        <v>2227</v>
      </c>
      <c r="I41" s="7" t="s">
        <v>2226</v>
      </c>
      <c r="J41" s="7" t="s">
        <v>2166</v>
      </c>
      <c r="K41" s="7"/>
      <c r="L41" s="7" t="s">
        <v>2165</v>
      </c>
      <c r="M41" s="1" t="s">
        <v>2076</v>
      </c>
      <c r="N41" s="1" t="s">
        <v>2076</v>
      </c>
      <c r="O41" s="1" t="s">
        <v>2076</v>
      </c>
      <c r="P41" s="1" t="s">
        <v>2076</v>
      </c>
      <c r="Q41" s="1"/>
      <c r="R41" s="1" t="s">
        <v>2076</v>
      </c>
      <c r="S41" s="1" t="s">
        <v>1983</v>
      </c>
      <c r="T41" s="1" t="s">
        <v>1979</v>
      </c>
      <c r="U41" s="1" t="s">
        <v>1983</v>
      </c>
      <c r="V41" s="1" t="s">
        <v>1979</v>
      </c>
      <c r="W41" s="1"/>
      <c r="X41" s="1"/>
      <c r="Y41" s="1"/>
      <c r="Z41" s="1"/>
      <c r="AA41" s="1"/>
      <c r="AB41" s="1" t="s">
        <v>2055</v>
      </c>
      <c r="AC41" s="1" t="s">
        <v>2059</v>
      </c>
      <c r="AD41" s="1" t="s">
        <v>2083</v>
      </c>
      <c r="AE41" s="1" t="s">
        <v>2088</v>
      </c>
      <c r="AF41" s="1" t="s">
        <v>1961</v>
      </c>
      <c r="AG41" s="1" t="s">
        <v>1961</v>
      </c>
      <c r="AH41" s="1" t="s">
        <v>2018</v>
      </c>
      <c r="AI41" s="1" t="s">
        <v>2018</v>
      </c>
      <c r="AJ41" s="34" t="s">
        <v>1968</v>
      </c>
      <c r="AK41" s="1" t="s">
        <v>2070</v>
      </c>
      <c r="AL41" s="1" t="s">
        <v>2097</v>
      </c>
      <c r="AM41" s="34" t="s">
        <v>2098</v>
      </c>
      <c r="AN41" s="1" t="s">
        <v>2062</v>
      </c>
      <c r="AO41" s="1" t="s">
        <v>2062</v>
      </c>
      <c r="AP41" s="1"/>
      <c r="AQ41" s="1"/>
      <c r="AR41" s="1" t="s">
        <v>1972</v>
      </c>
      <c r="AS41" s="1" t="s">
        <v>1974</v>
      </c>
      <c r="AT41" s="1" t="s">
        <v>1974</v>
      </c>
      <c r="AU41" s="1" t="s">
        <v>1997</v>
      </c>
      <c r="AV41" s="1" t="s">
        <v>2001</v>
      </c>
      <c r="AW41" s="1" t="s">
        <v>2003</v>
      </c>
      <c r="AX41" s="34" t="s">
        <v>2005</v>
      </c>
      <c r="AY41" s="1"/>
      <c r="AZ41" s="1" t="s">
        <v>2072</v>
      </c>
      <c r="BA41" s="1" t="s">
        <v>2072</v>
      </c>
      <c r="BB41" s="34" t="s">
        <v>2032</v>
      </c>
      <c r="BC41" s="1" t="s">
        <v>2099</v>
      </c>
      <c r="BD41" s="1" t="s">
        <v>2094</v>
      </c>
      <c r="BE41" s="1"/>
      <c r="BF41" s="1"/>
      <c r="BG41" s="1"/>
      <c r="BH41" s="1"/>
      <c r="BI41" s="1"/>
      <c r="BJ41" s="1"/>
      <c r="BK41" s="1"/>
      <c r="BL41" s="1"/>
      <c r="BM41" s="1"/>
      <c r="BN41" s="1"/>
      <c r="BO41" s="1"/>
      <c r="BP41" s="1"/>
      <c r="BQ41" s="1"/>
    </row>
    <row r="42" ht="11.25" customHeight="1">
      <c r="A42" s="3" t="s">
        <v>2228</v>
      </c>
      <c r="B42" s="3" t="s">
        <v>2229</v>
      </c>
      <c r="C42" s="1" t="s">
        <v>2160</v>
      </c>
      <c r="D42" s="1"/>
      <c r="E42" s="1"/>
      <c r="F42" s="154"/>
      <c r="G42" s="3" t="s">
        <v>2228</v>
      </c>
      <c r="H42" s="3" t="s">
        <v>2229</v>
      </c>
      <c r="I42" s="7" t="s">
        <v>2228</v>
      </c>
      <c r="J42" s="7"/>
      <c r="K42" s="7"/>
      <c r="L42" s="7" t="s">
        <v>2160</v>
      </c>
      <c r="M42" s="1" t="s">
        <v>2076</v>
      </c>
      <c r="N42" s="1" t="s">
        <v>2076</v>
      </c>
      <c r="O42" s="1" t="s">
        <v>2076</v>
      </c>
      <c r="P42" s="1" t="s">
        <v>2076</v>
      </c>
      <c r="Q42" s="1"/>
      <c r="R42" s="1" t="s">
        <v>2076</v>
      </c>
      <c r="S42" s="1" t="s">
        <v>1983</v>
      </c>
      <c r="T42" s="1" t="s">
        <v>1979</v>
      </c>
      <c r="U42" s="1" t="s">
        <v>1983</v>
      </c>
      <c r="V42" s="1" t="s">
        <v>1979</v>
      </c>
      <c r="W42" s="1"/>
      <c r="X42" s="1"/>
      <c r="Y42" s="1"/>
      <c r="Z42" s="1"/>
      <c r="AA42" s="1"/>
      <c r="AB42" s="1" t="s">
        <v>2055</v>
      </c>
      <c r="AC42" s="1" t="s">
        <v>2059</v>
      </c>
      <c r="AD42" s="1" t="s">
        <v>2162</v>
      </c>
      <c r="AE42" s="1" t="s">
        <v>2162</v>
      </c>
      <c r="AF42" s="1" t="s">
        <v>1961</v>
      </c>
      <c r="AG42" s="1" t="s">
        <v>1961</v>
      </c>
      <c r="AH42" s="1" t="s">
        <v>2162</v>
      </c>
      <c r="AI42" s="1" t="s">
        <v>2162</v>
      </c>
      <c r="AJ42" s="34" t="s">
        <v>1968</v>
      </c>
      <c r="AK42" s="1" t="s">
        <v>2070</v>
      </c>
      <c r="AL42" s="1" t="s">
        <v>2097</v>
      </c>
      <c r="AM42" s="34" t="s">
        <v>2098</v>
      </c>
      <c r="AN42" s="1"/>
      <c r="AO42" s="1"/>
      <c r="AP42" s="1"/>
      <c r="AQ42" s="1"/>
      <c r="AR42" s="1" t="s">
        <v>1972</v>
      </c>
      <c r="AS42" s="1" t="s">
        <v>1974</v>
      </c>
      <c r="AT42" s="1" t="s">
        <v>1974</v>
      </c>
      <c r="AU42" s="1" t="s">
        <v>1997</v>
      </c>
      <c r="AV42" s="1" t="s">
        <v>2001</v>
      </c>
      <c r="AW42" s="1" t="s">
        <v>2003</v>
      </c>
      <c r="AX42" s="34" t="s">
        <v>2005</v>
      </c>
      <c r="AY42" s="1"/>
      <c r="AZ42" s="1" t="s">
        <v>2072</v>
      </c>
      <c r="BA42" s="1" t="s">
        <v>2072</v>
      </c>
      <c r="BB42" s="34" t="s">
        <v>2032</v>
      </c>
      <c r="BC42" s="1" t="s">
        <v>2099</v>
      </c>
      <c r="BD42" s="1" t="s">
        <v>2094</v>
      </c>
      <c r="BE42" s="1"/>
      <c r="BF42" s="1"/>
      <c r="BG42" s="1"/>
      <c r="BH42" s="1"/>
      <c r="BI42" s="1"/>
      <c r="BJ42" s="1"/>
      <c r="BK42" s="1"/>
      <c r="BL42" s="1"/>
      <c r="BM42" s="1"/>
      <c r="BN42" s="1"/>
      <c r="BO42" s="1"/>
      <c r="BP42" s="1"/>
      <c r="BQ42" s="1"/>
    </row>
    <row r="43" ht="11.25" customHeight="1">
      <c r="A43" s="3" t="s">
        <v>2230</v>
      </c>
      <c r="B43" s="3" t="s">
        <v>2231</v>
      </c>
      <c r="C43" s="1" t="s">
        <v>2010</v>
      </c>
      <c r="D43" s="1" t="s">
        <v>2177</v>
      </c>
      <c r="E43" s="1"/>
      <c r="F43" s="154"/>
      <c r="G43" s="3" t="s">
        <v>2230</v>
      </c>
      <c r="H43" s="3" t="s">
        <v>2231</v>
      </c>
      <c r="I43" s="7" t="s">
        <v>2230</v>
      </c>
      <c r="J43" s="7" t="s">
        <v>2177</v>
      </c>
      <c r="K43" s="7"/>
      <c r="L43" s="7" t="s">
        <v>2010</v>
      </c>
      <c r="M43" s="1" t="s">
        <v>2076</v>
      </c>
      <c r="N43" s="1" t="s">
        <v>2076</v>
      </c>
      <c r="O43" s="1" t="s">
        <v>2076</v>
      </c>
      <c r="P43" s="1" t="s">
        <v>2076</v>
      </c>
      <c r="Q43" s="1"/>
      <c r="R43" s="1" t="s">
        <v>2076</v>
      </c>
      <c r="S43" s="1" t="s">
        <v>1983</v>
      </c>
      <c r="T43" s="1" t="s">
        <v>1979</v>
      </c>
      <c r="U43" s="1" t="s">
        <v>1983</v>
      </c>
      <c r="V43" s="1" t="s">
        <v>1979</v>
      </c>
      <c r="W43" s="1"/>
      <c r="X43" s="1"/>
      <c r="Y43" s="1"/>
      <c r="Z43" s="1"/>
      <c r="AA43" s="1"/>
      <c r="AB43" s="1" t="s">
        <v>2055</v>
      </c>
      <c r="AC43" s="1" t="s">
        <v>2059</v>
      </c>
      <c r="AD43" s="1" t="s">
        <v>2083</v>
      </c>
      <c r="AE43" s="1" t="s">
        <v>2088</v>
      </c>
      <c r="AF43" s="1" t="s">
        <v>1961</v>
      </c>
      <c r="AG43" s="1" t="s">
        <v>1961</v>
      </c>
      <c r="AH43" s="1" t="s">
        <v>2018</v>
      </c>
      <c r="AI43" s="1" t="s">
        <v>2018</v>
      </c>
      <c r="AJ43" s="34" t="s">
        <v>1968</v>
      </c>
      <c r="AK43" s="1" t="s">
        <v>2070</v>
      </c>
      <c r="AL43" s="1" t="s">
        <v>2097</v>
      </c>
      <c r="AM43" s="34" t="s">
        <v>2098</v>
      </c>
      <c r="AN43" s="1"/>
      <c r="AO43" s="1"/>
      <c r="AP43" s="1"/>
      <c r="AQ43" s="1"/>
      <c r="AR43" s="1" t="s">
        <v>1972</v>
      </c>
      <c r="AS43" s="1" t="s">
        <v>1974</v>
      </c>
      <c r="AT43" s="1" t="s">
        <v>1974</v>
      </c>
      <c r="AU43" s="1" t="s">
        <v>1997</v>
      </c>
      <c r="AV43" s="1" t="s">
        <v>2001</v>
      </c>
      <c r="AW43" s="1" t="s">
        <v>2003</v>
      </c>
      <c r="AX43" s="34" t="s">
        <v>2005</v>
      </c>
      <c r="AY43" s="1"/>
      <c r="AZ43" s="1" t="s">
        <v>2072</v>
      </c>
      <c r="BA43" s="1" t="s">
        <v>2072</v>
      </c>
      <c r="BB43" s="34" t="s">
        <v>2032</v>
      </c>
      <c r="BC43" s="1" t="s">
        <v>2099</v>
      </c>
      <c r="BD43" s="1" t="s">
        <v>2094</v>
      </c>
      <c r="BE43" s="1"/>
      <c r="BF43" s="1"/>
      <c r="BG43" s="1"/>
      <c r="BH43" s="1"/>
      <c r="BI43" s="1"/>
      <c r="BJ43" s="1"/>
      <c r="BK43" s="1"/>
      <c r="BL43" s="1"/>
      <c r="BM43" s="1"/>
      <c r="BN43" s="1"/>
      <c r="BO43" s="1"/>
      <c r="BP43" s="1"/>
      <c r="BQ43" s="1"/>
    </row>
    <row r="44" ht="11.25" customHeight="1">
      <c r="A44" s="3" t="s">
        <v>2232</v>
      </c>
      <c r="B44" s="3" t="s">
        <v>2233</v>
      </c>
      <c r="C44" s="1" t="s">
        <v>2010</v>
      </c>
      <c r="D44" s="1" t="s">
        <v>2177</v>
      </c>
      <c r="E44" s="1"/>
      <c r="F44" s="154"/>
      <c r="G44" s="3" t="s">
        <v>2232</v>
      </c>
      <c r="H44" s="3" t="s">
        <v>2233</v>
      </c>
      <c r="I44" s="7" t="s">
        <v>2232</v>
      </c>
      <c r="J44" s="7" t="s">
        <v>2177</v>
      </c>
      <c r="K44" s="7"/>
      <c r="L44" s="7" t="s">
        <v>2010</v>
      </c>
      <c r="M44" s="1" t="s">
        <v>2076</v>
      </c>
      <c r="N44" s="1" t="s">
        <v>2076</v>
      </c>
      <c r="O44" s="1" t="s">
        <v>2076</v>
      </c>
      <c r="P44" s="1" t="s">
        <v>2076</v>
      </c>
      <c r="Q44" s="1"/>
      <c r="R44" s="1" t="s">
        <v>2076</v>
      </c>
      <c r="S44" s="1" t="s">
        <v>1983</v>
      </c>
      <c r="T44" s="1" t="s">
        <v>1979</v>
      </c>
      <c r="U44" s="1" t="s">
        <v>1983</v>
      </c>
      <c r="V44" s="1" t="s">
        <v>1979</v>
      </c>
      <c r="W44" s="1"/>
      <c r="X44" s="1"/>
      <c r="Y44" s="1"/>
      <c r="Z44" s="1"/>
      <c r="AA44" s="1"/>
      <c r="AB44" s="1" t="s">
        <v>2055</v>
      </c>
      <c r="AC44" s="1" t="s">
        <v>2059</v>
      </c>
      <c r="AD44" s="1" t="s">
        <v>2083</v>
      </c>
      <c r="AE44" s="1" t="s">
        <v>2088</v>
      </c>
      <c r="AF44" s="1" t="s">
        <v>1961</v>
      </c>
      <c r="AG44" s="1" t="s">
        <v>1961</v>
      </c>
      <c r="AH44" s="1" t="s">
        <v>2018</v>
      </c>
      <c r="AI44" s="1" t="s">
        <v>2018</v>
      </c>
      <c r="AJ44" s="34" t="s">
        <v>1968</v>
      </c>
      <c r="AK44" s="1" t="s">
        <v>2070</v>
      </c>
      <c r="AL44" s="1" t="s">
        <v>2097</v>
      </c>
      <c r="AM44" s="34" t="s">
        <v>2098</v>
      </c>
      <c r="AN44" s="1"/>
      <c r="AO44" s="1"/>
      <c r="AP44" s="1"/>
      <c r="AQ44" s="1"/>
      <c r="AR44" s="1" t="s">
        <v>1972</v>
      </c>
      <c r="AS44" s="1" t="s">
        <v>1974</v>
      </c>
      <c r="AT44" s="1" t="s">
        <v>1974</v>
      </c>
      <c r="AU44" s="1" t="s">
        <v>1997</v>
      </c>
      <c r="AV44" s="1" t="s">
        <v>2001</v>
      </c>
      <c r="AW44" s="1" t="s">
        <v>2003</v>
      </c>
      <c r="AX44" s="34" t="s">
        <v>2005</v>
      </c>
      <c r="AY44" s="1"/>
      <c r="AZ44" s="1" t="s">
        <v>2072</v>
      </c>
      <c r="BA44" s="1" t="s">
        <v>2072</v>
      </c>
      <c r="BB44" s="34" t="s">
        <v>2032</v>
      </c>
      <c r="BC44" s="1" t="s">
        <v>2099</v>
      </c>
      <c r="BD44" s="1" t="s">
        <v>2094</v>
      </c>
      <c r="BE44" s="1"/>
      <c r="BF44" s="1"/>
      <c r="BG44" s="1"/>
      <c r="BH44" s="1"/>
      <c r="BI44" s="1"/>
      <c r="BJ44" s="1"/>
      <c r="BK44" s="1"/>
      <c r="BL44" s="1"/>
      <c r="BM44" s="1"/>
      <c r="BN44" s="1"/>
      <c r="BO44" s="1"/>
      <c r="BP44" s="1"/>
      <c r="BQ44" s="1"/>
    </row>
    <row r="45" ht="11.25" customHeight="1">
      <c r="A45" s="3" t="s">
        <v>2234</v>
      </c>
      <c r="B45" s="3" t="s">
        <v>2235</v>
      </c>
      <c r="C45" s="1" t="s">
        <v>2010</v>
      </c>
      <c r="D45" s="1" t="s">
        <v>2152</v>
      </c>
      <c r="E45" s="1"/>
      <c r="F45" s="154"/>
      <c r="G45" s="3" t="s">
        <v>2234</v>
      </c>
      <c r="H45" s="3" t="s">
        <v>2235</v>
      </c>
      <c r="I45" s="7" t="s">
        <v>2234</v>
      </c>
      <c r="J45" s="7" t="s">
        <v>2152</v>
      </c>
      <c r="K45" s="7"/>
      <c r="L45" s="7" t="s">
        <v>2010</v>
      </c>
      <c r="M45" s="1" t="s">
        <v>2076</v>
      </c>
      <c r="N45" s="1" t="s">
        <v>2076</v>
      </c>
      <c r="O45" s="1" t="s">
        <v>2076</v>
      </c>
      <c r="P45" s="1" t="s">
        <v>2076</v>
      </c>
      <c r="Q45" s="1"/>
      <c r="R45" s="1" t="s">
        <v>2076</v>
      </c>
      <c r="S45" s="1" t="s">
        <v>1983</v>
      </c>
      <c r="T45" s="1" t="s">
        <v>1979</v>
      </c>
      <c r="U45" s="1" t="s">
        <v>1983</v>
      </c>
      <c r="V45" s="1" t="s">
        <v>1979</v>
      </c>
      <c r="W45" s="1"/>
      <c r="X45" s="1"/>
      <c r="Y45" s="1"/>
      <c r="Z45" s="1"/>
      <c r="AA45" s="1"/>
      <c r="AB45" s="1" t="s">
        <v>2055</v>
      </c>
      <c r="AC45" s="1" t="s">
        <v>2059</v>
      </c>
      <c r="AD45" s="1" t="s">
        <v>2083</v>
      </c>
      <c r="AE45" s="1" t="s">
        <v>2088</v>
      </c>
      <c r="AF45" s="1" t="s">
        <v>1961</v>
      </c>
      <c r="AG45" s="1" t="s">
        <v>1961</v>
      </c>
      <c r="AH45" s="1" t="s">
        <v>2018</v>
      </c>
      <c r="AI45" s="1" t="s">
        <v>2018</v>
      </c>
      <c r="AJ45" s="34" t="s">
        <v>1968</v>
      </c>
      <c r="AK45" s="1" t="s">
        <v>2070</v>
      </c>
      <c r="AL45" s="1" t="s">
        <v>2097</v>
      </c>
      <c r="AM45" s="34" t="s">
        <v>2098</v>
      </c>
      <c r="AN45" s="1"/>
      <c r="AO45" s="1"/>
      <c r="AP45" s="1"/>
      <c r="AQ45" s="1"/>
      <c r="AR45" s="1" t="s">
        <v>1972</v>
      </c>
      <c r="AS45" s="1" t="s">
        <v>1974</v>
      </c>
      <c r="AT45" s="1" t="s">
        <v>1974</v>
      </c>
      <c r="AU45" s="1" t="s">
        <v>1997</v>
      </c>
      <c r="AV45" s="1" t="s">
        <v>2001</v>
      </c>
      <c r="AW45" s="1" t="s">
        <v>2003</v>
      </c>
      <c r="AX45" s="34" t="s">
        <v>2005</v>
      </c>
      <c r="AY45" s="1"/>
      <c r="AZ45" s="1" t="s">
        <v>2072</v>
      </c>
      <c r="BA45" s="1" t="s">
        <v>2072</v>
      </c>
      <c r="BB45" s="34" t="s">
        <v>2032</v>
      </c>
      <c r="BC45" s="1" t="s">
        <v>2099</v>
      </c>
      <c r="BD45" s="1" t="s">
        <v>2094</v>
      </c>
      <c r="BE45" s="1"/>
      <c r="BF45" s="1"/>
      <c r="BG45" s="1"/>
      <c r="BH45" s="1"/>
      <c r="BI45" s="1"/>
      <c r="BJ45" s="1"/>
      <c r="BK45" s="1"/>
      <c r="BL45" s="1"/>
      <c r="BM45" s="1"/>
      <c r="BN45" s="1"/>
      <c r="BO45" s="1"/>
      <c r="BP45" s="1"/>
      <c r="BQ45" s="1"/>
    </row>
    <row r="46" ht="11.25" customHeight="1">
      <c r="A46" s="3" t="s">
        <v>2236</v>
      </c>
      <c r="B46" s="3" t="s">
        <v>2237</v>
      </c>
      <c r="C46" s="1" t="s">
        <v>2165</v>
      </c>
      <c r="D46" s="1" t="s">
        <v>2238</v>
      </c>
      <c r="E46" s="1"/>
      <c r="F46" s="154"/>
      <c r="G46" s="3" t="s">
        <v>2236</v>
      </c>
      <c r="H46" s="3" t="s">
        <v>2237</v>
      </c>
      <c r="I46" s="7" t="s">
        <v>2236</v>
      </c>
      <c r="J46" s="7" t="s">
        <v>2238</v>
      </c>
      <c r="K46" s="7"/>
      <c r="L46" s="7" t="s">
        <v>2165</v>
      </c>
      <c r="M46" s="1" t="s">
        <v>2076</v>
      </c>
      <c r="N46" s="1" t="s">
        <v>2076</v>
      </c>
      <c r="O46" s="1" t="s">
        <v>2076</v>
      </c>
      <c r="P46" s="1" t="s">
        <v>2076</v>
      </c>
      <c r="Q46" s="1" t="s">
        <v>2076</v>
      </c>
      <c r="R46" s="1" t="s">
        <v>2076</v>
      </c>
      <c r="S46" s="1" t="s">
        <v>1983</v>
      </c>
      <c r="T46" s="1" t="s">
        <v>1979</v>
      </c>
      <c r="U46" s="1" t="s">
        <v>1983</v>
      </c>
      <c r="V46" s="1" t="s">
        <v>1979</v>
      </c>
      <c r="W46" s="1"/>
      <c r="X46" s="1"/>
      <c r="Y46" s="1"/>
      <c r="Z46" s="1"/>
      <c r="AA46" s="1"/>
      <c r="AB46" s="1" t="s">
        <v>2055</v>
      </c>
      <c r="AC46" s="1" t="s">
        <v>2059</v>
      </c>
      <c r="AD46" s="1" t="s">
        <v>2083</v>
      </c>
      <c r="AE46" s="1" t="s">
        <v>2088</v>
      </c>
      <c r="AF46" s="1" t="s">
        <v>1961</v>
      </c>
      <c r="AG46" s="1" t="s">
        <v>1961</v>
      </c>
      <c r="AH46" s="1" t="s">
        <v>2018</v>
      </c>
      <c r="AI46" s="1" t="s">
        <v>2018</v>
      </c>
      <c r="AJ46" s="34" t="s">
        <v>1968</v>
      </c>
      <c r="AK46" s="1" t="s">
        <v>2070</v>
      </c>
      <c r="AL46" s="1" t="s">
        <v>2097</v>
      </c>
      <c r="AM46" s="34" t="s">
        <v>2098</v>
      </c>
      <c r="AN46" s="1" t="s">
        <v>2062</v>
      </c>
      <c r="AO46" s="1" t="s">
        <v>2062</v>
      </c>
      <c r="AP46" s="1"/>
      <c r="AQ46" s="1"/>
      <c r="AR46" s="1" t="s">
        <v>1972</v>
      </c>
      <c r="AS46" s="1" t="s">
        <v>1974</v>
      </c>
      <c r="AT46" s="1" t="s">
        <v>1974</v>
      </c>
      <c r="AU46" s="1" t="s">
        <v>1997</v>
      </c>
      <c r="AV46" s="1" t="s">
        <v>2001</v>
      </c>
      <c r="AW46" s="1" t="s">
        <v>2003</v>
      </c>
      <c r="AX46" s="34" t="s">
        <v>2005</v>
      </c>
      <c r="AY46" s="1"/>
      <c r="AZ46" s="1" t="s">
        <v>2072</v>
      </c>
      <c r="BA46" s="1" t="s">
        <v>2072</v>
      </c>
      <c r="BB46" s="34" t="s">
        <v>2032</v>
      </c>
      <c r="BC46" s="1" t="s">
        <v>2099</v>
      </c>
      <c r="BD46" s="1" t="s">
        <v>2094</v>
      </c>
      <c r="BE46" s="1"/>
      <c r="BF46" s="1"/>
      <c r="BG46" s="1"/>
      <c r="BH46" s="1"/>
      <c r="BI46" s="1"/>
      <c r="BJ46" s="1"/>
      <c r="BK46" s="1"/>
      <c r="BL46" s="1"/>
      <c r="BM46" s="1"/>
      <c r="BN46" s="1"/>
      <c r="BO46" s="1"/>
      <c r="BP46" s="1"/>
      <c r="BQ46" s="1"/>
    </row>
    <row r="47" ht="11.25" customHeight="1">
      <c r="A47" s="3" t="s">
        <v>2239</v>
      </c>
      <c r="B47" s="3" t="s">
        <v>2240</v>
      </c>
      <c r="C47" s="1" t="s">
        <v>2165</v>
      </c>
      <c r="D47" s="1" t="s">
        <v>1991</v>
      </c>
      <c r="E47" s="1"/>
      <c r="F47" s="7" t="s">
        <v>2239</v>
      </c>
      <c r="G47" s="3" t="s">
        <v>2239</v>
      </c>
      <c r="H47" s="3" t="s">
        <v>2240</v>
      </c>
      <c r="I47" s="7" t="s">
        <v>2239</v>
      </c>
      <c r="J47" s="7" t="s">
        <v>1991</v>
      </c>
      <c r="K47" s="7"/>
      <c r="L47" s="7" t="s">
        <v>2165</v>
      </c>
      <c r="M47" s="1" t="s">
        <v>2076</v>
      </c>
      <c r="N47" s="1" t="s">
        <v>2076</v>
      </c>
      <c r="O47" s="1" t="s">
        <v>2076</v>
      </c>
      <c r="P47" s="1" t="s">
        <v>2076</v>
      </c>
      <c r="Q47" s="1" t="s">
        <v>2076</v>
      </c>
      <c r="R47" s="1" t="s">
        <v>2076</v>
      </c>
      <c r="S47" s="1" t="s">
        <v>1983</v>
      </c>
      <c r="T47" s="1" t="s">
        <v>1979</v>
      </c>
      <c r="U47" s="1" t="s">
        <v>1983</v>
      </c>
      <c r="V47" s="1" t="s">
        <v>1979</v>
      </c>
      <c r="W47" s="1" t="s">
        <v>1985</v>
      </c>
      <c r="X47" s="1" t="s">
        <v>1985</v>
      </c>
      <c r="Y47" s="1" t="s">
        <v>1988</v>
      </c>
      <c r="Z47" s="1" t="s">
        <v>1988</v>
      </c>
      <c r="AA47" s="1" t="s">
        <v>2025</v>
      </c>
      <c r="AB47" s="1" t="s">
        <v>2055</v>
      </c>
      <c r="AC47" s="1" t="s">
        <v>2059</v>
      </c>
      <c r="AD47" s="1" t="s">
        <v>2083</v>
      </c>
      <c r="AE47" s="1" t="s">
        <v>2088</v>
      </c>
      <c r="AF47" s="1" t="s">
        <v>1961</v>
      </c>
      <c r="AG47" s="1" t="s">
        <v>1961</v>
      </c>
      <c r="AH47" s="1" t="s">
        <v>2018</v>
      </c>
      <c r="AI47" s="1" t="s">
        <v>2018</v>
      </c>
      <c r="AJ47" s="34" t="s">
        <v>1968</v>
      </c>
      <c r="AK47" s="1" t="s">
        <v>2070</v>
      </c>
      <c r="AL47" s="1" t="s">
        <v>2097</v>
      </c>
      <c r="AM47" s="34" t="s">
        <v>2098</v>
      </c>
      <c r="AN47" s="1" t="s">
        <v>2062</v>
      </c>
      <c r="AO47" s="1" t="s">
        <v>2062</v>
      </c>
      <c r="AP47" s="1" t="s">
        <v>2142</v>
      </c>
      <c r="AQ47" s="1" t="s">
        <v>1990</v>
      </c>
      <c r="AR47" s="1" t="s">
        <v>1972</v>
      </c>
      <c r="AS47" s="1" t="s">
        <v>1974</v>
      </c>
      <c r="AT47" s="1" t="s">
        <v>1974</v>
      </c>
      <c r="AU47" s="1" t="s">
        <v>1997</v>
      </c>
      <c r="AV47" s="1" t="s">
        <v>2001</v>
      </c>
      <c r="AW47" s="1" t="s">
        <v>2003</v>
      </c>
      <c r="AX47" s="34" t="s">
        <v>2005</v>
      </c>
      <c r="AY47" s="1" t="s">
        <v>2040</v>
      </c>
      <c r="AZ47" s="1" t="s">
        <v>2072</v>
      </c>
      <c r="BA47" s="1" t="s">
        <v>2072</v>
      </c>
      <c r="BB47" s="34" t="s">
        <v>2032</v>
      </c>
      <c r="BC47" s="1" t="s">
        <v>2099</v>
      </c>
      <c r="BD47" s="1" t="s">
        <v>2094</v>
      </c>
      <c r="BE47" s="1"/>
      <c r="BF47" s="1"/>
      <c r="BG47" s="1"/>
      <c r="BH47" s="1"/>
      <c r="BI47" s="1"/>
      <c r="BJ47" s="1"/>
      <c r="BK47" s="1"/>
      <c r="BL47" s="1"/>
      <c r="BM47" s="1"/>
      <c r="BN47" s="1"/>
      <c r="BO47" s="1"/>
      <c r="BP47" s="1"/>
      <c r="BQ47" s="1"/>
    </row>
    <row r="48" ht="11.25" customHeight="1">
      <c r="A48" s="3" t="s">
        <v>2241</v>
      </c>
      <c r="B48" s="3" t="s">
        <v>2242</v>
      </c>
      <c r="C48" s="1" t="s">
        <v>2160</v>
      </c>
      <c r="D48" s="1"/>
      <c r="E48" s="1"/>
      <c r="F48" s="7"/>
      <c r="G48" s="3" t="s">
        <v>2241</v>
      </c>
      <c r="H48" s="3" t="s">
        <v>2242</v>
      </c>
      <c r="I48" s="7" t="s">
        <v>2241</v>
      </c>
      <c r="J48" s="7"/>
      <c r="K48" s="7"/>
      <c r="L48" s="7" t="s">
        <v>2160</v>
      </c>
      <c r="M48" s="1" t="s">
        <v>2076</v>
      </c>
      <c r="N48" s="1" t="s">
        <v>2076</v>
      </c>
      <c r="O48" s="1" t="s">
        <v>2076</v>
      </c>
      <c r="P48" s="1" t="s">
        <v>2076</v>
      </c>
      <c r="Q48" s="1"/>
      <c r="R48" s="1" t="s">
        <v>2076</v>
      </c>
      <c r="S48" s="1" t="s">
        <v>1983</v>
      </c>
      <c r="T48" s="1" t="s">
        <v>1979</v>
      </c>
      <c r="U48" s="1" t="s">
        <v>1983</v>
      </c>
      <c r="V48" s="1" t="s">
        <v>1979</v>
      </c>
      <c r="W48" s="1"/>
      <c r="X48" s="1"/>
      <c r="Y48" s="1"/>
      <c r="Z48" s="1"/>
      <c r="AA48" s="1"/>
      <c r="AB48" s="1" t="s">
        <v>2055</v>
      </c>
      <c r="AC48" s="1" t="s">
        <v>2059</v>
      </c>
      <c r="AD48" s="1" t="s">
        <v>2083</v>
      </c>
      <c r="AE48" s="1" t="s">
        <v>2088</v>
      </c>
      <c r="AF48" s="1" t="s">
        <v>1961</v>
      </c>
      <c r="AG48" s="1" t="s">
        <v>1961</v>
      </c>
      <c r="AH48" s="1" t="s">
        <v>2162</v>
      </c>
      <c r="AI48" s="1" t="s">
        <v>2162</v>
      </c>
      <c r="AJ48" s="34" t="s">
        <v>1968</v>
      </c>
      <c r="AK48" s="1" t="s">
        <v>2070</v>
      </c>
      <c r="AL48" s="1" t="s">
        <v>2097</v>
      </c>
      <c r="AM48" s="34" t="s">
        <v>2098</v>
      </c>
      <c r="AN48" s="1"/>
      <c r="AO48" s="1"/>
      <c r="AP48" s="1"/>
      <c r="AQ48" s="1"/>
      <c r="AR48" s="1" t="s">
        <v>1972</v>
      </c>
      <c r="AS48" s="1" t="s">
        <v>1974</v>
      </c>
      <c r="AT48" s="1" t="s">
        <v>1974</v>
      </c>
      <c r="AU48" s="1" t="s">
        <v>1997</v>
      </c>
      <c r="AV48" s="1" t="s">
        <v>2001</v>
      </c>
      <c r="AW48" s="1" t="s">
        <v>2003</v>
      </c>
      <c r="AX48" s="34" t="s">
        <v>2005</v>
      </c>
      <c r="AY48" s="1"/>
      <c r="AZ48" s="1" t="s">
        <v>2072</v>
      </c>
      <c r="BA48" s="1" t="s">
        <v>2072</v>
      </c>
      <c r="BB48" s="34" t="s">
        <v>2032</v>
      </c>
      <c r="BC48" s="1" t="s">
        <v>2099</v>
      </c>
      <c r="BD48" s="1" t="s">
        <v>2094</v>
      </c>
      <c r="BE48" s="1"/>
      <c r="BF48" s="1"/>
      <c r="BG48" s="1"/>
      <c r="BH48" s="1"/>
      <c r="BI48" s="1"/>
      <c r="BJ48" s="1"/>
      <c r="BK48" s="1"/>
      <c r="BL48" s="1"/>
      <c r="BM48" s="1"/>
      <c r="BN48" s="1"/>
      <c r="BO48" s="1"/>
      <c r="BP48" s="1"/>
      <c r="BQ48" s="1"/>
    </row>
    <row r="49" ht="11.25" customHeight="1">
      <c r="A49" s="3" t="s">
        <v>2243</v>
      </c>
      <c r="B49" s="3" t="s">
        <v>2244</v>
      </c>
      <c r="C49" s="1" t="s">
        <v>2010</v>
      </c>
      <c r="D49" s="1" t="s">
        <v>2177</v>
      </c>
      <c r="E49" s="1"/>
      <c r="F49" s="7"/>
      <c r="G49" s="3" t="s">
        <v>2243</v>
      </c>
      <c r="H49" s="3" t="s">
        <v>2244</v>
      </c>
      <c r="I49" s="7" t="s">
        <v>2243</v>
      </c>
      <c r="J49" s="7" t="s">
        <v>2177</v>
      </c>
      <c r="K49" s="7"/>
      <c r="L49" s="7" t="s">
        <v>2010</v>
      </c>
      <c r="M49" s="1" t="s">
        <v>2076</v>
      </c>
      <c r="N49" s="1" t="s">
        <v>2076</v>
      </c>
      <c r="O49" s="1" t="s">
        <v>2076</v>
      </c>
      <c r="P49" s="1" t="s">
        <v>2076</v>
      </c>
      <c r="Q49" s="1"/>
      <c r="R49" s="1" t="s">
        <v>2076</v>
      </c>
      <c r="S49" s="1" t="s">
        <v>1983</v>
      </c>
      <c r="T49" s="1" t="s">
        <v>1979</v>
      </c>
      <c r="U49" s="1" t="s">
        <v>1983</v>
      </c>
      <c r="V49" s="1" t="s">
        <v>1979</v>
      </c>
      <c r="W49" s="1"/>
      <c r="X49" s="1"/>
      <c r="Y49" s="1"/>
      <c r="Z49" s="1"/>
      <c r="AA49" s="1"/>
      <c r="AB49" s="1" t="s">
        <v>2055</v>
      </c>
      <c r="AC49" s="1" t="s">
        <v>2059</v>
      </c>
      <c r="AD49" s="1" t="s">
        <v>2083</v>
      </c>
      <c r="AE49" s="1" t="s">
        <v>2088</v>
      </c>
      <c r="AF49" s="1" t="s">
        <v>1961</v>
      </c>
      <c r="AG49" s="1" t="s">
        <v>1961</v>
      </c>
      <c r="AH49" s="1" t="s">
        <v>2018</v>
      </c>
      <c r="AI49" s="1" t="s">
        <v>2018</v>
      </c>
      <c r="AJ49" s="34" t="s">
        <v>1968</v>
      </c>
      <c r="AK49" s="1" t="s">
        <v>2070</v>
      </c>
      <c r="AL49" s="1" t="s">
        <v>2097</v>
      </c>
      <c r="AM49" s="34" t="s">
        <v>2098</v>
      </c>
      <c r="AN49" s="1"/>
      <c r="AO49" s="1"/>
      <c r="AP49" s="1"/>
      <c r="AQ49" s="1"/>
      <c r="AR49" s="1" t="s">
        <v>1972</v>
      </c>
      <c r="AS49" s="1" t="s">
        <v>1974</v>
      </c>
      <c r="AT49" s="1" t="s">
        <v>1974</v>
      </c>
      <c r="AU49" s="1" t="s">
        <v>1997</v>
      </c>
      <c r="AV49" s="1" t="s">
        <v>2001</v>
      </c>
      <c r="AW49" s="1" t="s">
        <v>2003</v>
      </c>
      <c r="AX49" s="34" t="s">
        <v>2005</v>
      </c>
      <c r="AY49" s="1"/>
      <c r="AZ49" s="1" t="s">
        <v>2072</v>
      </c>
      <c r="BA49" s="1" t="s">
        <v>2072</v>
      </c>
      <c r="BB49" s="34" t="s">
        <v>2032</v>
      </c>
      <c r="BC49" s="1" t="s">
        <v>2099</v>
      </c>
      <c r="BD49" s="1" t="s">
        <v>2094</v>
      </c>
      <c r="BE49" s="1"/>
      <c r="BF49" s="1"/>
      <c r="BG49" s="1"/>
      <c r="BH49" s="1"/>
      <c r="BI49" s="1"/>
      <c r="BJ49" s="1"/>
      <c r="BK49" s="1"/>
      <c r="BL49" s="1"/>
      <c r="BM49" s="1"/>
      <c r="BN49" s="1"/>
      <c r="BO49" s="1"/>
      <c r="BP49" s="1"/>
      <c r="BQ49" s="1"/>
    </row>
    <row r="50" ht="11.25" customHeight="1">
      <c r="A50" s="3" t="s">
        <v>2245</v>
      </c>
      <c r="B50" s="3" t="s">
        <v>2246</v>
      </c>
      <c r="C50" s="1" t="s">
        <v>2010</v>
      </c>
      <c r="D50" s="1" t="s">
        <v>2177</v>
      </c>
      <c r="E50" s="1"/>
      <c r="F50" s="7"/>
      <c r="G50" s="3" t="s">
        <v>2245</v>
      </c>
      <c r="H50" s="3" t="s">
        <v>2246</v>
      </c>
      <c r="I50" s="7" t="s">
        <v>2245</v>
      </c>
      <c r="J50" s="7" t="s">
        <v>2177</v>
      </c>
      <c r="K50" s="7"/>
      <c r="L50" s="7" t="s">
        <v>2010</v>
      </c>
      <c r="M50" s="1" t="s">
        <v>2076</v>
      </c>
      <c r="N50" s="1" t="s">
        <v>2076</v>
      </c>
      <c r="O50" s="1" t="s">
        <v>2076</v>
      </c>
      <c r="P50" s="1" t="s">
        <v>2076</v>
      </c>
      <c r="Q50" s="1"/>
      <c r="R50" s="1" t="s">
        <v>2076</v>
      </c>
      <c r="S50" s="1" t="s">
        <v>1983</v>
      </c>
      <c r="T50" s="1" t="s">
        <v>1979</v>
      </c>
      <c r="U50" s="1" t="s">
        <v>1983</v>
      </c>
      <c r="V50" s="1" t="s">
        <v>1979</v>
      </c>
      <c r="W50" s="1"/>
      <c r="X50" s="1"/>
      <c r="Y50" s="1"/>
      <c r="Z50" s="1"/>
      <c r="AA50" s="1"/>
      <c r="AB50" s="1" t="s">
        <v>2055</v>
      </c>
      <c r="AC50" s="1" t="s">
        <v>2059</v>
      </c>
      <c r="AD50" s="1" t="s">
        <v>2083</v>
      </c>
      <c r="AE50" s="1" t="s">
        <v>2088</v>
      </c>
      <c r="AF50" s="1" t="s">
        <v>1961</v>
      </c>
      <c r="AG50" s="1" t="s">
        <v>1961</v>
      </c>
      <c r="AH50" s="1" t="s">
        <v>2018</v>
      </c>
      <c r="AI50" s="1" t="s">
        <v>2018</v>
      </c>
      <c r="AJ50" s="34" t="s">
        <v>1968</v>
      </c>
      <c r="AK50" s="1" t="s">
        <v>2070</v>
      </c>
      <c r="AL50" s="1" t="s">
        <v>2097</v>
      </c>
      <c r="AM50" s="34" t="s">
        <v>2098</v>
      </c>
      <c r="AN50" s="1"/>
      <c r="AO50" s="1"/>
      <c r="AP50" s="1"/>
      <c r="AQ50" s="1"/>
      <c r="AR50" s="1" t="s">
        <v>1972</v>
      </c>
      <c r="AS50" s="1" t="s">
        <v>1974</v>
      </c>
      <c r="AT50" s="1" t="s">
        <v>1974</v>
      </c>
      <c r="AU50" s="1" t="s">
        <v>1997</v>
      </c>
      <c r="AV50" s="1" t="s">
        <v>2001</v>
      </c>
      <c r="AW50" s="1" t="s">
        <v>2003</v>
      </c>
      <c r="AX50" s="34" t="s">
        <v>2005</v>
      </c>
      <c r="AY50" s="1"/>
      <c r="AZ50" s="1" t="s">
        <v>2072</v>
      </c>
      <c r="BA50" s="1" t="s">
        <v>2072</v>
      </c>
      <c r="BB50" s="34" t="s">
        <v>2032</v>
      </c>
      <c r="BC50" s="1" t="s">
        <v>2099</v>
      </c>
      <c r="BD50" s="1" t="s">
        <v>2094</v>
      </c>
      <c r="BE50" s="1"/>
      <c r="BF50" s="1"/>
      <c r="BG50" s="1"/>
      <c r="BH50" s="1"/>
      <c r="BI50" s="1"/>
      <c r="BJ50" s="1"/>
      <c r="BK50" s="1"/>
      <c r="BL50" s="1"/>
      <c r="BM50" s="1"/>
      <c r="BN50" s="1"/>
      <c r="BO50" s="1"/>
      <c r="BP50" s="1"/>
      <c r="BQ50" s="1"/>
    </row>
    <row r="51" ht="11.25" customHeight="1">
      <c r="A51" s="3" t="s">
        <v>2247</v>
      </c>
      <c r="B51" s="3" t="s">
        <v>2248</v>
      </c>
      <c r="C51" s="1" t="s">
        <v>2010</v>
      </c>
      <c r="D51" s="1" t="s">
        <v>2177</v>
      </c>
      <c r="E51" s="1"/>
      <c r="F51" s="7"/>
      <c r="G51" s="3" t="s">
        <v>2247</v>
      </c>
      <c r="H51" s="3" t="s">
        <v>2248</v>
      </c>
      <c r="I51" s="7" t="s">
        <v>2247</v>
      </c>
      <c r="J51" s="7" t="s">
        <v>2177</v>
      </c>
      <c r="K51" s="7"/>
      <c r="L51" s="7" t="s">
        <v>2010</v>
      </c>
      <c r="M51" s="1" t="s">
        <v>2076</v>
      </c>
      <c r="N51" s="1" t="s">
        <v>2076</v>
      </c>
      <c r="O51" s="1" t="s">
        <v>2076</v>
      </c>
      <c r="P51" s="1" t="s">
        <v>2076</v>
      </c>
      <c r="Q51" s="1"/>
      <c r="R51" s="1" t="s">
        <v>2076</v>
      </c>
      <c r="S51" s="1" t="s">
        <v>1983</v>
      </c>
      <c r="T51" s="1" t="s">
        <v>1979</v>
      </c>
      <c r="U51" s="1" t="s">
        <v>1983</v>
      </c>
      <c r="V51" s="1" t="s">
        <v>1979</v>
      </c>
      <c r="W51" s="1"/>
      <c r="X51" s="1"/>
      <c r="Y51" s="1"/>
      <c r="Z51" s="1"/>
      <c r="AA51" s="1"/>
      <c r="AB51" s="1" t="s">
        <v>2055</v>
      </c>
      <c r="AC51" s="1" t="s">
        <v>2059</v>
      </c>
      <c r="AD51" s="1" t="s">
        <v>2083</v>
      </c>
      <c r="AE51" s="1" t="s">
        <v>2088</v>
      </c>
      <c r="AF51" s="1" t="s">
        <v>1961</v>
      </c>
      <c r="AG51" s="1" t="s">
        <v>1961</v>
      </c>
      <c r="AH51" s="1" t="s">
        <v>2018</v>
      </c>
      <c r="AI51" s="1" t="s">
        <v>2018</v>
      </c>
      <c r="AJ51" s="34" t="s">
        <v>1968</v>
      </c>
      <c r="AK51" s="1" t="s">
        <v>2070</v>
      </c>
      <c r="AL51" s="1" t="s">
        <v>2097</v>
      </c>
      <c r="AM51" s="34" t="s">
        <v>2098</v>
      </c>
      <c r="AN51" s="1"/>
      <c r="AO51" s="1"/>
      <c r="AP51" s="1"/>
      <c r="AQ51" s="1"/>
      <c r="AR51" s="1" t="s">
        <v>1972</v>
      </c>
      <c r="AS51" s="1" t="s">
        <v>1974</v>
      </c>
      <c r="AT51" s="1" t="s">
        <v>1974</v>
      </c>
      <c r="AU51" s="1" t="s">
        <v>1997</v>
      </c>
      <c r="AV51" s="1" t="s">
        <v>2001</v>
      </c>
      <c r="AW51" s="1" t="s">
        <v>2003</v>
      </c>
      <c r="AX51" s="34" t="s">
        <v>2005</v>
      </c>
      <c r="AY51" s="1"/>
      <c r="AZ51" s="1" t="s">
        <v>2072</v>
      </c>
      <c r="BA51" s="1" t="s">
        <v>2072</v>
      </c>
      <c r="BB51" s="34" t="s">
        <v>2032</v>
      </c>
      <c r="BC51" s="1" t="s">
        <v>2099</v>
      </c>
      <c r="BD51" s="1" t="s">
        <v>2094</v>
      </c>
      <c r="BE51" s="1"/>
      <c r="BF51" s="1"/>
      <c r="BG51" s="1"/>
      <c r="BH51" s="1"/>
      <c r="BI51" s="1"/>
      <c r="BJ51" s="1"/>
      <c r="BK51" s="1"/>
      <c r="BL51" s="1"/>
      <c r="BM51" s="1"/>
      <c r="BN51" s="1"/>
      <c r="BO51" s="1"/>
      <c r="BP51" s="1"/>
      <c r="BQ51" s="1"/>
    </row>
    <row r="52" ht="11.25" customHeight="1">
      <c r="A52" s="3" t="s">
        <v>2249</v>
      </c>
      <c r="B52" s="3" t="s">
        <v>2250</v>
      </c>
      <c r="C52" s="1" t="s">
        <v>2010</v>
      </c>
      <c r="D52" s="1" t="s">
        <v>2152</v>
      </c>
      <c r="E52" s="1"/>
      <c r="F52" s="7" t="s">
        <v>2157</v>
      </c>
      <c r="G52" s="3" t="s">
        <v>2249</v>
      </c>
      <c r="H52" s="3" t="s">
        <v>2250</v>
      </c>
      <c r="I52" s="7" t="s">
        <v>2249</v>
      </c>
      <c r="J52" s="7" t="s">
        <v>2152</v>
      </c>
      <c r="K52" s="7"/>
      <c r="L52" s="7" t="s">
        <v>2010</v>
      </c>
      <c r="M52" s="1" t="s">
        <v>2076</v>
      </c>
      <c r="N52" s="1" t="s">
        <v>2076</v>
      </c>
      <c r="O52" s="1" t="s">
        <v>2076</v>
      </c>
      <c r="P52" s="1" t="s">
        <v>2076</v>
      </c>
      <c r="Q52" s="1" t="s">
        <v>2076</v>
      </c>
      <c r="R52" s="1" t="s">
        <v>2076</v>
      </c>
      <c r="S52" s="1" t="s">
        <v>1983</v>
      </c>
      <c r="T52" s="1" t="s">
        <v>1979</v>
      </c>
      <c r="U52" s="1" t="s">
        <v>1983</v>
      </c>
      <c r="V52" s="1" t="s">
        <v>1979</v>
      </c>
      <c r="W52" s="1" t="s">
        <v>1985</v>
      </c>
      <c r="X52" s="1" t="s">
        <v>1985</v>
      </c>
      <c r="Y52" s="1" t="s">
        <v>1988</v>
      </c>
      <c r="Z52" s="1" t="s">
        <v>1988</v>
      </c>
      <c r="AA52" s="1" t="s">
        <v>2029</v>
      </c>
      <c r="AB52" s="1" t="s">
        <v>2055</v>
      </c>
      <c r="AC52" s="1" t="s">
        <v>2059</v>
      </c>
      <c r="AD52" s="1" t="s">
        <v>2083</v>
      </c>
      <c r="AE52" s="1" t="s">
        <v>2088</v>
      </c>
      <c r="AF52" s="1" t="s">
        <v>1961</v>
      </c>
      <c r="AG52" s="1" t="s">
        <v>1961</v>
      </c>
      <c r="AH52" s="1" t="s">
        <v>2018</v>
      </c>
      <c r="AI52" s="1" t="s">
        <v>2018</v>
      </c>
      <c r="AJ52" s="34" t="s">
        <v>1968</v>
      </c>
      <c r="AK52" s="1" t="s">
        <v>2070</v>
      </c>
      <c r="AL52" s="1" t="s">
        <v>2097</v>
      </c>
      <c r="AM52" s="34" t="s">
        <v>2098</v>
      </c>
      <c r="AN52" s="1"/>
      <c r="AO52" s="1"/>
      <c r="AP52" s="1" t="s">
        <v>2138</v>
      </c>
      <c r="AQ52" s="1" t="s">
        <v>1994</v>
      </c>
      <c r="AR52" s="1" t="s">
        <v>1972</v>
      </c>
      <c r="AS52" s="1" t="s">
        <v>1974</v>
      </c>
      <c r="AT52" s="1" t="s">
        <v>1974</v>
      </c>
      <c r="AU52" s="1" t="s">
        <v>1997</v>
      </c>
      <c r="AV52" s="1" t="s">
        <v>2001</v>
      </c>
      <c r="AW52" s="1" t="s">
        <v>2003</v>
      </c>
      <c r="AX52" s="34" t="s">
        <v>2005</v>
      </c>
      <c r="AY52" s="1" t="s">
        <v>2048</v>
      </c>
      <c r="AZ52" s="1" t="s">
        <v>2072</v>
      </c>
      <c r="BA52" s="1" t="s">
        <v>2072</v>
      </c>
      <c r="BB52" s="34" t="s">
        <v>2032</v>
      </c>
      <c r="BC52" s="1" t="s">
        <v>2099</v>
      </c>
      <c r="BD52" s="1" t="s">
        <v>2094</v>
      </c>
      <c r="BE52" s="1"/>
      <c r="BF52" s="1"/>
      <c r="BG52" s="1"/>
      <c r="BH52" s="1"/>
      <c r="BI52" s="1"/>
      <c r="BJ52" s="1"/>
      <c r="BK52" s="1"/>
      <c r="BL52" s="1"/>
      <c r="BM52" s="1"/>
      <c r="BN52" s="1"/>
      <c r="BO52" s="1"/>
      <c r="BP52" s="1"/>
      <c r="BQ52" s="1"/>
    </row>
    <row r="53" ht="11.25" customHeight="1">
      <c r="A53" s="3" t="s">
        <v>2251</v>
      </c>
      <c r="B53" s="3" t="s">
        <v>2252</v>
      </c>
      <c r="C53" s="1" t="s">
        <v>2010</v>
      </c>
      <c r="D53" s="1" t="s">
        <v>2177</v>
      </c>
      <c r="E53" s="1"/>
      <c r="F53" s="7"/>
      <c r="G53" s="3" t="s">
        <v>2251</v>
      </c>
      <c r="H53" s="3" t="s">
        <v>2252</v>
      </c>
      <c r="I53" s="7" t="s">
        <v>2251</v>
      </c>
      <c r="J53" s="7" t="s">
        <v>2177</v>
      </c>
      <c r="K53" s="7"/>
      <c r="L53" s="7" t="s">
        <v>2010</v>
      </c>
      <c r="M53" s="1" t="s">
        <v>2076</v>
      </c>
      <c r="N53" s="1" t="s">
        <v>2076</v>
      </c>
      <c r="O53" s="1" t="s">
        <v>2076</v>
      </c>
      <c r="P53" s="1" t="s">
        <v>2076</v>
      </c>
      <c r="Q53" s="1"/>
      <c r="R53" s="1" t="s">
        <v>2076</v>
      </c>
      <c r="S53" s="1" t="s">
        <v>1983</v>
      </c>
      <c r="T53" s="1" t="s">
        <v>1979</v>
      </c>
      <c r="U53" s="1" t="s">
        <v>1983</v>
      </c>
      <c r="V53" s="1" t="s">
        <v>1979</v>
      </c>
      <c r="W53" s="1"/>
      <c r="X53" s="1"/>
      <c r="Y53" s="1"/>
      <c r="Z53" s="1"/>
      <c r="AA53" s="1"/>
      <c r="AB53" s="1" t="s">
        <v>2055</v>
      </c>
      <c r="AC53" s="1" t="s">
        <v>2059</v>
      </c>
      <c r="AD53" s="1" t="s">
        <v>2083</v>
      </c>
      <c r="AE53" s="1" t="s">
        <v>2088</v>
      </c>
      <c r="AF53" s="1" t="s">
        <v>1961</v>
      </c>
      <c r="AG53" s="1" t="s">
        <v>1961</v>
      </c>
      <c r="AH53" s="1" t="s">
        <v>2018</v>
      </c>
      <c r="AI53" s="1" t="s">
        <v>2018</v>
      </c>
      <c r="AJ53" s="34" t="s">
        <v>1968</v>
      </c>
      <c r="AK53" s="1" t="s">
        <v>2070</v>
      </c>
      <c r="AL53" s="1" t="s">
        <v>2097</v>
      </c>
      <c r="AM53" s="34" t="s">
        <v>2098</v>
      </c>
      <c r="AN53" s="1"/>
      <c r="AO53" s="1"/>
      <c r="AP53" s="1"/>
      <c r="AQ53" s="1"/>
      <c r="AR53" s="1" t="s">
        <v>1972</v>
      </c>
      <c r="AS53" s="1" t="s">
        <v>1974</v>
      </c>
      <c r="AT53" s="1" t="s">
        <v>1974</v>
      </c>
      <c r="AU53" s="1" t="s">
        <v>1997</v>
      </c>
      <c r="AV53" s="1" t="s">
        <v>2001</v>
      </c>
      <c r="AW53" s="1" t="s">
        <v>2003</v>
      </c>
      <c r="AX53" s="34" t="s">
        <v>2005</v>
      </c>
      <c r="AY53" s="1"/>
      <c r="AZ53" s="1" t="s">
        <v>2072</v>
      </c>
      <c r="BA53" s="1" t="s">
        <v>2072</v>
      </c>
      <c r="BB53" s="34" t="s">
        <v>2032</v>
      </c>
      <c r="BC53" s="1" t="s">
        <v>2099</v>
      </c>
      <c r="BD53" s="1" t="s">
        <v>2094</v>
      </c>
      <c r="BE53" s="1"/>
      <c r="BF53" s="1"/>
      <c r="BG53" s="1"/>
      <c r="BH53" s="1"/>
      <c r="BI53" s="1"/>
      <c r="BJ53" s="1"/>
      <c r="BK53" s="1"/>
      <c r="BL53" s="1"/>
      <c r="BM53" s="1"/>
      <c r="BN53" s="1"/>
      <c r="BO53" s="1"/>
      <c r="BP53" s="1"/>
      <c r="BQ53" s="1"/>
    </row>
    <row r="54" ht="11.25" customHeight="1">
      <c r="A54" s="3" t="s">
        <v>2253</v>
      </c>
      <c r="B54" s="3" t="s">
        <v>2254</v>
      </c>
      <c r="C54" s="1" t="s">
        <v>2160</v>
      </c>
      <c r="D54" s="1"/>
      <c r="E54" s="1"/>
      <c r="F54" s="7"/>
      <c r="G54" s="3" t="s">
        <v>2253</v>
      </c>
      <c r="H54" s="3" t="s">
        <v>2254</v>
      </c>
      <c r="I54" s="7" t="s">
        <v>2253</v>
      </c>
      <c r="J54" s="7"/>
      <c r="K54" s="7"/>
      <c r="L54" s="7" t="s">
        <v>2160</v>
      </c>
      <c r="M54" s="1" t="s">
        <v>2076</v>
      </c>
      <c r="N54" s="1" t="s">
        <v>2076</v>
      </c>
      <c r="O54" s="1" t="s">
        <v>2076</v>
      </c>
      <c r="P54" s="1" t="s">
        <v>2076</v>
      </c>
      <c r="Q54" s="1"/>
      <c r="R54" s="1" t="s">
        <v>2076</v>
      </c>
      <c r="S54" s="1" t="s">
        <v>1983</v>
      </c>
      <c r="T54" s="1" t="s">
        <v>1979</v>
      </c>
      <c r="U54" s="1" t="s">
        <v>1983</v>
      </c>
      <c r="V54" s="1" t="s">
        <v>1979</v>
      </c>
      <c r="W54" s="1"/>
      <c r="X54" s="1"/>
      <c r="Y54" s="1"/>
      <c r="Z54" s="1"/>
      <c r="AA54" s="1"/>
      <c r="AB54" s="1" t="s">
        <v>2055</v>
      </c>
      <c r="AC54" s="1" t="s">
        <v>2059</v>
      </c>
      <c r="AD54" s="1" t="s">
        <v>2083</v>
      </c>
      <c r="AE54" s="1" t="s">
        <v>2088</v>
      </c>
      <c r="AF54" s="1" t="s">
        <v>1961</v>
      </c>
      <c r="AG54" s="1" t="s">
        <v>1961</v>
      </c>
      <c r="AH54" s="1" t="s">
        <v>2162</v>
      </c>
      <c r="AI54" s="1" t="s">
        <v>2162</v>
      </c>
      <c r="AJ54" s="34" t="s">
        <v>1968</v>
      </c>
      <c r="AK54" s="1" t="s">
        <v>2070</v>
      </c>
      <c r="AL54" s="1" t="s">
        <v>2097</v>
      </c>
      <c r="AM54" s="34" t="s">
        <v>2098</v>
      </c>
      <c r="AN54" s="1"/>
      <c r="AO54" s="1"/>
      <c r="AP54" s="1"/>
      <c r="AQ54" s="1"/>
      <c r="AR54" s="1" t="s">
        <v>1972</v>
      </c>
      <c r="AS54" s="1" t="s">
        <v>1974</v>
      </c>
      <c r="AT54" s="1" t="s">
        <v>1974</v>
      </c>
      <c r="AU54" s="1" t="s">
        <v>1997</v>
      </c>
      <c r="AV54" s="1" t="s">
        <v>2001</v>
      </c>
      <c r="AW54" s="1" t="s">
        <v>2003</v>
      </c>
      <c r="AX54" s="34" t="s">
        <v>2005</v>
      </c>
      <c r="AY54" s="1"/>
      <c r="AZ54" s="1" t="s">
        <v>2072</v>
      </c>
      <c r="BA54" s="1" t="s">
        <v>2072</v>
      </c>
      <c r="BB54" s="34" t="s">
        <v>2032</v>
      </c>
      <c r="BC54" s="1" t="s">
        <v>2099</v>
      </c>
      <c r="BD54" s="1" t="s">
        <v>2094</v>
      </c>
      <c r="BE54" s="1"/>
      <c r="BF54" s="1"/>
      <c r="BG54" s="1"/>
      <c r="BH54" s="1"/>
      <c r="BI54" s="1"/>
      <c r="BJ54" s="1"/>
      <c r="BK54" s="1"/>
      <c r="BL54" s="1"/>
      <c r="BM54" s="1"/>
      <c r="BN54" s="1"/>
      <c r="BO54" s="1"/>
      <c r="BP54" s="1"/>
      <c r="BQ54" s="1"/>
    </row>
    <row r="55" ht="11.25" customHeight="1">
      <c r="A55" s="3" t="s">
        <v>2255</v>
      </c>
      <c r="B55" s="3" t="s">
        <v>2256</v>
      </c>
      <c r="C55" s="1" t="s">
        <v>2165</v>
      </c>
      <c r="D55" s="1" t="s">
        <v>2180</v>
      </c>
      <c r="E55" s="1"/>
      <c r="F55" s="7" t="s">
        <v>2161</v>
      </c>
      <c r="G55" s="3" t="s">
        <v>2255</v>
      </c>
      <c r="H55" s="3" t="s">
        <v>2256</v>
      </c>
      <c r="I55" s="7" t="s">
        <v>2255</v>
      </c>
      <c r="J55" s="7" t="s">
        <v>2180</v>
      </c>
      <c r="K55" s="7"/>
      <c r="L55" s="7" t="s">
        <v>2165</v>
      </c>
      <c r="M55" s="1" t="s">
        <v>2076</v>
      </c>
      <c r="N55" s="1" t="s">
        <v>2076</v>
      </c>
      <c r="O55" s="1" t="s">
        <v>2076</v>
      </c>
      <c r="P55" s="1" t="s">
        <v>2076</v>
      </c>
      <c r="Q55" s="1" t="s">
        <v>2076</v>
      </c>
      <c r="R55" s="1" t="s">
        <v>2076</v>
      </c>
      <c r="S55" s="1" t="s">
        <v>1983</v>
      </c>
      <c r="T55" s="1" t="s">
        <v>1979</v>
      </c>
      <c r="U55" s="1" t="s">
        <v>1983</v>
      </c>
      <c r="V55" s="1" t="s">
        <v>1979</v>
      </c>
      <c r="W55" s="1" t="s">
        <v>1985</v>
      </c>
      <c r="X55" s="1" t="s">
        <v>1985</v>
      </c>
      <c r="Y55" s="1" t="s">
        <v>1988</v>
      </c>
      <c r="Z55" s="1" t="s">
        <v>1988</v>
      </c>
      <c r="AA55" s="1" t="s">
        <v>2025</v>
      </c>
      <c r="AB55" s="1" t="s">
        <v>2055</v>
      </c>
      <c r="AC55" s="1" t="s">
        <v>2059</v>
      </c>
      <c r="AD55" s="1" t="s">
        <v>2083</v>
      </c>
      <c r="AE55" s="1" t="s">
        <v>2088</v>
      </c>
      <c r="AF55" s="1" t="s">
        <v>1961</v>
      </c>
      <c r="AG55" s="1" t="s">
        <v>1961</v>
      </c>
      <c r="AH55" s="1" t="s">
        <v>2018</v>
      </c>
      <c r="AI55" s="1" t="s">
        <v>2018</v>
      </c>
      <c r="AJ55" s="34" t="s">
        <v>1968</v>
      </c>
      <c r="AK55" s="1" t="s">
        <v>2070</v>
      </c>
      <c r="AL55" s="1" t="s">
        <v>2097</v>
      </c>
      <c r="AM55" s="34" t="s">
        <v>2098</v>
      </c>
      <c r="AN55" s="1" t="s">
        <v>2062</v>
      </c>
      <c r="AO55" s="1" t="s">
        <v>2062</v>
      </c>
      <c r="AP55" s="1" t="s">
        <v>2138</v>
      </c>
      <c r="AQ55" s="1"/>
      <c r="AR55" s="1" t="s">
        <v>1972</v>
      </c>
      <c r="AS55" s="1" t="s">
        <v>1974</v>
      </c>
      <c r="AT55" s="1" t="s">
        <v>1974</v>
      </c>
      <c r="AU55" s="1" t="s">
        <v>1997</v>
      </c>
      <c r="AV55" s="1" t="s">
        <v>2001</v>
      </c>
      <c r="AW55" s="1" t="s">
        <v>2003</v>
      </c>
      <c r="AX55" s="34" t="s">
        <v>2005</v>
      </c>
      <c r="AY55" s="1" t="s">
        <v>2040</v>
      </c>
      <c r="AZ55" s="1" t="s">
        <v>2072</v>
      </c>
      <c r="BA55" s="1" t="s">
        <v>2072</v>
      </c>
      <c r="BB55" s="34" t="s">
        <v>2032</v>
      </c>
      <c r="BC55" s="1" t="s">
        <v>2099</v>
      </c>
      <c r="BD55" s="1" t="s">
        <v>2094</v>
      </c>
      <c r="BE55" s="1"/>
      <c r="BF55" s="1"/>
      <c r="BG55" s="1"/>
      <c r="BH55" s="1"/>
      <c r="BI55" s="1"/>
      <c r="BJ55" s="1"/>
      <c r="BK55" s="1"/>
      <c r="BL55" s="1"/>
      <c r="BM55" s="1"/>
      <c r="BN55" s="1"/>
      <c r="BO55" s="1"/>
      <c r="BP55" s="1"/>
      <c r="BQ55" s="1"/>
    </row>
    <row r="56" ht="11.25" customHeight="1">
      <c r="A56" s="3" t="s">
        <v>2257</v>
      </c>
      <c r="B56" s="3" t="s">
        <v>2258</v>
      </c>
      <c r="C56" s="1" t="s">
        <v>2010</v>
      </c>
      <c r="D56" s="1" t="s">
        <v>2177</v>
      </c>
      <c r="E56" s="1"/>
      <c r="F56" s="7"/>
      <c r="G56" s="3" t="s">
        <v>2257</v>
      </c>
      <c r="H56" s="3" t="s">
        <v>2258</v>
      </c>
      <c r="I56" s="7" t="s">
        <v>2257</v>
      </c>
      <c r="J56" s="7" t="s">
        <v>2177</v>
      </c>
      <c r="K56" s="7"/>
      <c r="L56" s="7" t="s">
        <v>2010</v>
      </c>
      <c r="M56" s="1" t="s">
        <v>2076</v>
      </c>
      <c r="N56" s="1" t="s">
        <v>2076</v>
      </c>
      <c r="O56" s="1" t="s">
        <v>2076</v>
      </c>
      <c r="P56" s="1" t="s">
        <v>2076</v>
      </c>
      <c r="Q56" s="1"/>
      <c r="R56" s="1" t="s">
        <v>2076</v>
      </c>
      <c r="S56" s="1" t="s">
        <v>1983</v>
      </c>
      <c r="T56" s="1" t="s">
        <v>1979</v>
      </c>
      <c r="U56" s="1" t="s">
        <v>1983</v>
      </c>
      <c r="V56" s="1" t="s">
        <v>1979</v>
      </c>
      <c r="W56" s="1"/>
      <c r="X56" s="1"/>
      <c r="Y56" s="1"/>
      <c r="Z56" s="1"/>
      <c r="AA56" s="1"/>
      <c r="AB56" s="1" t="s">
        <v>2055</v>
      </c>
      <c r="AC56" s="1" t="s">
        <v>2059</v>
      </c>
      <c r="AD56" s="1" t="s">
        <v>2083</v>
      </c>
      <c r="AE56" s="1" t="s">
        <v>2088</v>
      </c>
      <c r="AF56" s="1" t="s">
        <v>1961</v>
      </c>
      <c r="AG56" s="1" t="s">
        <v>1961</v>
      </c>
      <c r="AH56" s="1" t="s">
        <v>2018</v>
      </c>
      <c r="AI56" s="1" t="s">
        <v>2018</v>
      </c>
      <c r="AJ56" s="34" t="s">
        <v>1968</v>
      </c>
      <c r="AK56" s="1" t="s">
        <v>2070</v>
      </c>
      <c r="AL56" s="1" t="s">
        <v>2097</v>
      </c>
      <c r="AM56" s="34" t="s">
        <v>2098</v>
      </c>
      <c r="AN56" s="1"/>
      <c r="AO56" s="1"/>
      <c r="AP56" s="1"/>
      <c r="AQ56" s="1"/>
      <c r="AR56" s="1" t="s">
        <v>1972</v>
      </c>
      <c r="AS56" s="1" t="s">
        <v>1974</v>
      </c>
      <c r="AT56" s="1" t="s">
        <v>1974</v>
      </c>
      <c r="AU56" s="1" t="s">
        <v>1997</v>
      </c>
      <c r="AV56" s="1" t="s">
        <v>2001</v>
      </c>
      <c r="AW56" s="1" t="s">
        <v>2003</v>
      </c>
      <c r="AX56" s="34" t="s">
        <v>2005</v>
      </c>
      <c r="AY56" s="1"/>
      <c r="AZ56" s="1" t="s">
        <v>2072</v>
      </c>
      <c r="BA56" s="1" t="s">
        <v>2072</v>
      </c>
      <c r="BB56" s="34" t="s">
        <v>2032</v>
      </c>
      <c r="BC56" s="1" t="s">
        <v>2099</v>
      </c>
      <c r="BD56" s="1" t="s">
        <v>2094</v>
      </c>
      <c r="BE56" s="1"/>
      <c r="BF56" s="1"/>
      <c r="BG56" s="1"/>
      <c r="BH56" s="1"/>
      <c r="BI56" s="1"/>
      <c r="BJ56" s="1"/>
      <c r="BK56" s="1"/>
      <c r="BL56" s="1"/>
      <c r="BM56" s="1"/>
      <c r="BN56" s="1"/>
      <c r="BO56" s="1"/>
      <c r="BP56" s="1"/>
      <c r="BQ56" s="1"/>
    </row>
    <row r="57" ht="11.25" customHeight="1">
      <c r="A57" s="3" t="s">
        <v>2259</v>
      </c>
      <c r="B57" s="3" t="s">
        <v>2260</v>
      </c>
      <c r="C57" s="1" t="s">
        <v>2160</v>
      </c>
      <c r="D57" s="1"/>
      <c r="E57" s="1"/>
      <c r="F57" s="7" t="s">
        <v>2157</v>
      </c>
      <c r="G57" s="3" t="s">
        <v>2259</v>
      </c>
      <c r="H57" s="3" t="s">
        <v>2260</v>
      </c>
      <c r="I57" s="7" t="s">
        <v>2259</v>
      </c>
      <c r="J57" s="7"/>
      <c r="K57" s="7"/>
      <c r="L57" s="7" t="s">
        <v>2160</v>
      </c>
      <c r="M57" s="1" t="s">
        <v>2076</v>
      </c>
      <c r="N57" s="1" t="s">
        <v>2076</v>
      </c>
      <c r="O57" s="1" t="s">
        <v>2076</v>
      </c>
      <c r="P57" s="1" t="s">
        <v>2076</v>
      </c>
      <c r="Q57" s="1"/>
      <c r="R57" s="1" t="s">
        <v>2076</v>
      </c>
      <c r="S57" s="1" t="s">
        <v>1983</v>
      </c>
      <c r="T57" s="1" t="s">
        <v>1979</v>
      </c>
      <c r="U57" s="1" t="s">
        <v>1983</v>
      </c>
      <c r="V57" s="1" t="s">
        <v>1979</v>
      </c>
      <c r="W57" s="1" t="s">
        <v>1985</v>
      </c>
      <c r="X57" s="1" t="s">
        <v>1985</v>
      </c>
      <c r="Y57" s="1" t="s">
        <v>1988</v>
      </c>
      <c r="Z57" s="1" t="s">
        <v>1988</v>
      </c>
      <c r="AA57" s="1"/>
      <c r="AB57" s="1" t="s">
        <v>2055</v>
      </c>
      <c r="AC57" s="1" t="s">
        <v>2059</v>
      </c>
      <c r="AD57" s="1" t="s">
        <v>2162</v>
      </c>
      <c r="AE57" s="1" t="s">
        <v>2162</v>
      </c>
      <c r="AF57" s="1" t="s">
        <v>1961</v>
      </c>
      <c r="AG57" s="1" t="s">
        <v>1961</v>
      </c>
      <c r="AH57" s="1" t="s">
        <v>2162</v>
      </c>
      <c r="AI57" s="1" t="s">
        <v>2162</v>
      </c>
      <c r="AJ57" s="34" t="s">
        <v>1968</v>
      </c>
      <c r="AK57" s="1" t="s">
        <v>2070</v>
      </c>
      <c r="AL57" s="1" t="s">
        <v>2097</v>
      </c>
      <c r="AM57" s="34" t="s">
        <v>2098</v>
      </c>
      <c r="AN57" s="1"/>
      <c r="AO57" s="1"/>
      <c r="AP57" s="1" t="s">
        <v>2138</v>
      </c>
      <c r="AQ57" s="1" t="s">
        <v>1994</v>
      </c>
      <c r="AR57" s="1" t="s">
        <v>1972</v>
      </c>
      <c r="AS57" s="1" t="s">
        <v>1974</v>
      </c>
      <c r="AT57" s="1" t="s">
        <v>1974</v>
      </c>
      <c r="AU57" s="1" t="s">
        <v>1997</v>
      </c>
      <c r="AV57" s="1" t="s">
        <v>2001</v>
      </c>
      <c r="AW57" s="1" t="s">
        <v>2003</v>
      </c>
      <c r="AX57" s="34" t="s">
        <v>2005</v>
      </c>
      <c r="AY57" s="1" t="s">
        <v>2044</v>
      </c>
      <c r="AZ57" s="1" t="s">
        <v>2072</v>
      </c>
      <c r="BA57" s="1" t="s">
        <v>2072</v>
      </c>
      <c r="BB57" s="34" t="s">
        <v>2032</v>
      </c>
      <c r="BC57" s="1" t="s">
        <v>2099</v>
      </c>
      <c r="BD57" s="1" t="s">
        <v>2094</v>
      </c>
      <c r="BE57" s="1"/>
      <c r="BF57" s="1"/>
      <c r="BG57" s="1"/>
      <c r="BH57" s="1"/>
      <c r="BI57" s="1"/>
      <c r="BJ57" s="1"/>
      <c r="BK57" s="1"/>
      <c r="BL57" s="1"/>
      <c r="BM57" s="1"/>
      <c r="BN57" s="1"/>
      <c r="BO57" s="1"/>
      <c r="BP57" s="1"/>
      <c r="BQ57" s="1"/>
    </row>
    <row r="58" ht="11.25" customHeight="1">
      <c r="A58" s="3" t="s">
        <v>2261</v>
      </c>
      <c r="B58" s="3" t="s">
        <v>2262</v>
      </c>
      <c r="C58" s="1" t="s">
        <v>2165</v>
      </c>
      <c r="D58" s="1" t="s">
        <v>2180</v>
      </c>
      <c r="E58" s="1"/>
      <c r="F58" s="7"/>
      <c r="G58" s="3" t="s">
        <v>2261</v>
      </c>
      <c r="H58" s="3" t="s">
        <v>2262</v>
      </c>
      <c r="I58" s="7" t="s">
        <v>2261</v>
      </c>
      <c r="J58" s="7" t="s">
        <v>2180</v>
      </c>
      <c r="K58" s="7"/>
      <c r="L58" s="7" t="s">
        <v>2165</v>
      </c>
      <c r="M58" s="1" t="s">
        <v>2076</v>
      </c>
      <c r="N58" s="1" t="s">
        <v>2076</v>
      </c>
      <c r="O58" s="1" t="s">
        <v>2076</v>
      </c>
      <c r="P58" s="1" t="s">
        <v>2076</v>
      </c>
      <c r="Q58" s="1" t="s">
        <v>2076</v>
      </c>
      <c r="R58" s="1" t="s">
        <v>2076</v>
      </c>
      <c r="S58" s="1" t="s">
        <v>1983</v>
      </c>
      <c r="T58" s="1" t="s">
        <v>1979</v>
      </c>
      <c r="U58" s="1" t="s">
        <v>1983</v>
      </c>
      <c r="V58" s="1" t="s">
        <v>1979</v>
      </c>
      <c r="W58" s="1"/>
      <c r="X58" s="1"/>
      <c r="Y58" s="1"/>
      <c r="Z58" s="1"/>
      <c r="AA58" s="1"/>
      <c r="AB58" s="1" t="s">
        <v>2055</v>
      </c>
      <c r="AC58" s="1" t="s">
        <v>2059</v>
      </c>
      <c r="AD58" s="1" t="s">
        <v>2083</v>
      </c>
      <c r="AE58" s="1" t="s">
        <v>2088</v>
      </c>
      <c r="AF58" s="1" t="s">
        <v>1961</v>
      </c>
      <c r="AG58" s="1" t="s">
        <v>1961</v>
      </c>
      <c r="AH58" s="1" t="s">
        <v>2018</v>
      </c>
      <c r="AI58" s="1" t="s">
        <v>2018</v>
      </c>
      <c r="AJ58" s="34" t="s">
        <v>1968</v>
      </c>
      <c r="AK58" s="1" t="s">
        <v>2070</v>
      </c>
      <c r="AL58" s="1" t="s">
        <v>2097</v>
      </c>
      <c r="AM58" s="34" t="s">
        <v>2098</v>
      </c>
      <c r="AN58" s="1" t="s">
        <v>2062</v>
      </c>
      <c r="AO58" s="1" t="s">
        <v>2062</v>
      </c>
      <c r="AP58" s="1"/>
      <c r="AQ58" s="1"/>
      <c r="AR58" s="1" t="s">
        <v>1972</v>
      </c>
      <c r="AS58" s="1" t="s">
        <v>1974</v>
      </c>
      <c r="AT58" s="1" t="s">
        <v>1974</v>
      </c>
      <c r="AU58" s="1" t="s">
        <v>1997</v>
      </c>
      <c r="AV58" s="1" t="s">
        <v>2001</v>
      </c>
      <c r="AW58" s="1" t="s">
        <v>2003</v>
      </c>
      <c r="AX58" s="34" t="s">
        <v>2005</v>
      </c>
      <c r="AY58" s="1"/>
      <c r="AZ58" s="1" t="s">
        <v>2072</v>
      </c>
      <c r="BA58" s="1" t="s">
        <v>2072</v>
      </c>
      <c r="BB58" s="34" t="s">
        <v>2032</v>
      </c>
      <c r="BC58" s="1" t="s">
        <v>2099</v>
      </c>
      <c r="BD58" s="1" t="s">
        <v>2094</v>
      </c>
      <c r="BE58" s="1"/>
      <c r="BF58" s="1"/>
      <c r="BG58" s="1"/>
      <c r="BH58" s="1"/>
      <c r="BI58" s="1"/>
      <c r="BJ58" s="1"/>
      <c r="BK58" s="1"/>
      <c r="BL58" s="1"/>
      <c r="BM58" s="1"/>
      <c r="BN58" s="1"/>
      <c r="BO58" s="1"/>
      <c r="BP58" s="1"/>
      <c r="BQ58" s="1"/>
    </row>
    <row r="59" ht="11.25" customHeight="1">
      <c r="A59" s="3" t="s">
        <v>2263</v>
      </c>
      <c r="B59" s="3" t="s">
        <v>2264</v>
      </c>
      <c r="C59" s="1" t="s">
        <v>2165</v>
      </c>
      <c r="D59" s="1" t="s">
        <v>2238</v>
      </c>
      <c r="E59" s="1"/>
      <c r="F59" s="7" t="s">
        <v>2161</v>
      </c>
      <c r="G59" s="3" t="s">
        <v>2263</v>
      </c>
      <c r="H59" s="3" t="s">
        <v>2264</v>
      </c>
      <c r="I59" s="7" t="s">
        <v>2263</v>
      </c>
      <c r="J59" s="7" t="s">
        <v>2238</v>
      </c>
      <c r="K59" s="7"/>
      <c r="L59" s="7" t="s">
        <v>2165</v>
      </c>
      <c r="M59" s="1" t="s">
        <v>2076</v>
      </c>
      <c r="N59" s="1" t="s">
        <v>2076</v>
      </c>
      <c r="O59" s="1" t="s">
        <v>2076</v>
      </c>
      <c r="P59" s="1" t="s">
        <v>2076</v>
      </c>
      <c r="Q59" s="1" t="s">
        <v>2076</v>
      </c>
      <c r="R59" s="1" t="s">
        <v>2076</v>
      </c>
      <c r="S59" s="1" t="s">
        <v>1983</v>
      </c>
      <c r="T59" s="1" t="s">
        <v>1979</v>
      </c>
      <c r="U59" s="1" t="s">
        <v>1983</v>
      </c>
      <c r="V59" s="1" t="s">
        <v>1979</v>
      </c>
      <c r="W59" s="1"/>
      <c r="X59" s="1"/>
      <c r="Y59" s="1"/>
      <c r="Z59" s="1"/>
      <c r="AA59" s="1" t="s">
        <v>2025</v>
      </c>
      <c r="AB59" s="1" t="s">
        <v>2055</v>
      </c>
      <c r="AC59" s="1" t="s">
        <v>2059</v>
      </c>
      <c r="AD59" s="1" t="s">
        <v>2083</v>
      </c>
      <c r="AE59" s="1" t="s">
        <v>2088</v>
      </c>
      <c r="AF59" s="1" t="s">
        <v>1961</v>
      </c>
      <c r="AG59" s="1" t="s">
        <v>1961</v>
      </c>
      <c r="AH59" s="1" t="s">
        <v>2018</v>
      </c>
      <c r="AI59" s="1" t="s">
        <v>2018</v>
      </c>
      <c r="AJ59" s="34" t="s">
        <v>1968</v>
      </c>
      <c r="AK59" s="1" t="s">
        <v>2070</v>
      </c>
      <c r="AL59" s="1" t="s">
        <v>2097</v>
      </c>
      <c r="AM59" s="34" t="s">
        <v>2098</v>
      </c>
      <c r="AN59" s="1" t="s">
        <v>2062</v>
      </c>
      <c r="AO59" s="1" t="s">
        <v>2062</v>
      </c>
      <c r="AP59" s="1" t="s">
        <v>2138</v>
      </c>
      <c r="AQ59" s="1"/>
      <c r="AR59" s="1" t="s">
        <v>1972</v>
      </c>
      <c r="AS59" s="1" t="s">
        <v>1974</v>
      </c>
      <c r="AT59" s="1" t="s">
        <v>1974</v>
      </c>
      <c r="AU59" s="1" t="s">
        <v>1997</v>
      </c>
      <c r="AV59" s="1" t="s">
        <v>2001</v>
      </c>
      <c r="AW59" s="1" t="s">
        <v>2003</v>
      </c>
      <c r="AX59" s="34" t="s">
        <v>2005</v>
      </c>
      <c r="AY59" s="1" t="s">
        <v>2040</v>
      </c>
      <c r="AZ59" s="1" t="s">
        <v>2072</v>
      </c>
      <c r="BA59" s="1" t="s">
        <v>2072</v>
      </c>
      <c r="BB59" s="34" t="s">
        <v>2032</v>
      </c>
      <c r="BC59" s="1" t="s">
        <v>2099</v>
      </c>
      <c r="BD59" s="1" t="s">
        <v>2094</v>
      </c>
      <c r="BE59" s="1"/>
      <c r="BF59" s="1"/>
      <c r="BG59" s="1"/>
      <c r="BH59" s="1"/>
      <c r="BI59" s="1"/>
      <c r="BJ59" s="1"/>
      <c r="BK59" s="1"/>
      <c r="BL59" s="1"/>
      <c r="BM59" s="1"/>
      <c r="BN59" s="1"/>
      <c r="BO59" s="1"/>
      <c r="BP59" s="1"/>
      <c r="BQ59" s="1"/>
    </row>
    <row r="60" ht="11.25" customHeight="1">
      <c r="A60" s="3" t="s">
        <v>2265</v>
      </c>
      <c r="B60" s="3" t="s">
        <v>2266</v>
      </c>
      <c r="C60" s="1" t="s">
        <v>2165</v>
      </c>
      <c r="D60" s="1" t="s">
        <v>2166</v>
      </c>
      <c r="E60" s="1"/>
      <c r="F60" s="7"/>
      <c r="G60" s="3" t="s">
        <v>2265</v>
      </c>
      <c r="H60" s="3" t="s">
        <v>2266</v>
      </c>
      <c r="I60" s="7" t="s">
        <v>2265</v>
      </c>
      <c r="J60" s="7" t="s">
        <v>2166</v>
      </c>
      <c r="K60" s="7"/>
      <c r="L60" s="7" t="s">
        <v>2165</v>
      </c>
      <c r="M60" s="1" t="s">
        <v>2076</v>
      </c>
      <c r="N60" s="1" t="s">
        <v>2076</v>
      </c>
      <c r="O60" s="1" t="s">
        <v>2076</v>
      </c>
      <c r="P60" s="1" t="s">
        <v>2076</v>
      </c>
      <c r="Q60" s="1"/>
      <c r="R60" s="1" t="s">
        <v>2076</v>
      </c>
      <c r="S60" s="1" t="s">
        <v>1983</v>
      </c>
      <c r="T60" s="1" t="s">
        <v>1979</v>
      </c>
      <c r="U60" s="1" t="s">
        <v>1983</v>
      </c>
      <c r="V60" s="1" t="s">
        <v>1979</v>
      </c>
      <c r="W60" s="1"/>
      <c r="X60" s="1"/>
      <c r="Y60" s="1"/>
      <c r="Z60" s="1"/>
      <c r="AA60" s="1"/>
      <c r="AB60" s="1" t="s">
        <v>2055</v>
      </c>
      <c r="AC60" s="1" t="s">
        <v>2059</v>
      </c>
      <c r="AD60" s="1" t="s">
        <v>2083</v>
      </c>
      <c r="AE60" s="1" t="s">
        <v>2088</v>
      </c>
      <c r="AF60" s="1" t="s">
        <v>1961</v>
      </c>
      <c r="AG60" s="1" t="s">
        <v>1961</v>
      </c>
      <c r="AH60" s="1" t="s">
        <v>2018</v>
      </c>
      <c r="AI60" s="1" t="s">
        <v>2018</v>
      </c>
      <c r="AJ60" s="34" t="s">
        <v>1968</v>
      </c>
      <c r="AK60" s="1" t="s">
        <v>2070</v>
      </c>
      <c r="AL60" s="1" t="s">
        <v>2097</v>
      </c>
      <c r="AM60" s="34" t="s">
        <v>2098</v>
      </c>
      <c r="AN60" s="1" t="s">
        <v>2062</v>
      </c>
      <c r="AO60" s="1" t="s">
        <v>2062</v>
      </c>
      <c r="AP60" s="1"/>
      <c r="AQ60" s="1"/>
      <c r="AR60" s="1" t="s">
        <v>1972</v>
      </c>
      <c r="AS60" s="1" t="s">
        <v>1974</v>
      </c>
      <c r="AT60" s="1" t="s">
        <v>1974</v>
      </c>
      <c r="AU60" s="1" t="s">
        <v>1997</v>
      </c>
      <c r="AV60" s="1" t="s">
        <v>2001</v>
      </c>
      <c r="AW60" s="1" t="s">
        <v>2003</v>
      </c>
      <c r="AX60" s="34" t="s">
        <v>2005</v>
      </c>
      <c r="AY60" s="1"/>
      <c r="AZ60" s="1" t="s">
        <v>2072</v>
      </c>
      <c r="BA60" s="1" t="s">
        <v>2072</v>
      </c>
      <c r="BB60" s="34" t="s">
        <v>2032</v>
      </c>
      <c r="BC60" s="1" t="s">
        <v>2099</v>
      </c>
      <c r="BD60" s="1" t="s">
        <v>2094</v>
      </c>
      <c r="BE60" s="1"/>
      <c r="BF60" s="1"/>
      <c r="BG60" s="1"/>
      <c r="BH60" s="1"/>
      <c r="BI60" s="1"/>
      <c r="BJ60" s="1"/>
      <c r="BK60" s="1"/>
      <c r="BL60" s="1"/>
      <c r="BM60" s="1"/>
      <c r="BN60" s="1"/>
      <c r="BO60" s="1"/>
      <c r="BP60" s="1"/>
      <c r="BQ60" s="1"/>
    </row>
    <row r="61" ht="11.25" customHeight="1">
      <c r="A61" s="3" t="s">
        <v>2267</v>
      </c>
      <c r="B61" s="3" t="s">
        <v>2268</v>
      </c>
      <c r="C61" s="1" t="s">
        <v>2010</v>
      </c>
      <c r="D61" s="1" t="s">
        <v>2177</v>
      </c>
      <c r="E61" s="1"/>
      <c r="F61" s="7"/>
      <c r="G61" s="3" t="s">
        <v>2267</v>
      </c>
      <c r="H61" s="3" t="s">
        <v>2268</v>
      </c>
      <c r="I61" s="7" t="s">
        <v>2267</v>
      </c>
      <c r="J61" s="7" t="s">
        <v>2177</v>
      </c>
      <c r="K61" s="7"/>
      <c r="L61" s="7" t="s">
        <v>2010</v>
      </c>
      <c r="M61" s="1" t="s">
        <v>2076</v>
      </c>
      <c r="N61" s="1" t="s">
        <v>2076</v>
      </c>
      <c r="O61" s="1" t="s">
        <v>2076</v>
      </c>
      <c r="P61" s="1" t="s">
        <v>2076</v>
      </c>
      <c r="Q61" s="1"/>
      <c r="R61" s="1" t="s">
        <v>2076</v>
      </c>
      <c r="S61" s="1" t="s">
        <v>1983</v>
      </c>
      <c r="T61" s="1" t="s">
        <v>1979</v>
      </c>
      <c r="U61" s="1" t="s">
        <v>1983</v>
      </c>
      <c r="V61" s="1" t="s">
        <v>1979</v>
      </c>
      <c r="W61" s="1"/>
      <c r="X61" s="1"/>
      <c r="Y61" s="1"/>
      <c r="Z61" s="1"/>
      <c r="AA61" s="1"/>
      <c r="AB61" s="1" t="s">
        <v>2055</v>
      </c>
      <c r="AC61" s="1" t="s">
        <v>2059</v>
      </c>
      <c r="AD61" s="1" t="s">
        <v>2083</v>
      </c>
      <c r="AE61" s="1" t="s">
        <v>2088</v>
      </c>
      <c r="AF61" s="1" t="s">
        <v>1961</v>
      </c>
      <c r="AG61" s="1" t="s">
        <v>1961</v>
      </c>
      <c r="AH61" s="1" t="s">
        <v>2018</v>
      </c>
      <c r="AI61" s="1" t="s">
        <v>2018</v>
      </c>
      <c r="AJ61" s="34" t="s">
        <v>1968</v>
      </c>
      <c r="AK61" s="1" t="s">
        <v>2070</v>
      </c>
      <c r="AL61" s="1" t="s">
        <v>2097</v>
      </c>
      <c r="AM61" s="34" t="s">
        <v>2098</v>
      </c>
      <c r="AN61" s="1"/>
      <c r="AO61" s="1"/>
      <c r="AP61" s="1"/>
      <c r="AQ61" s="1"/>
      <c r="AR61" s="1" t="s">
        <v>1972</v>
      </c>
      <c r="AS61" s="1" t="s">
        <v>1974</v>
      </c>
      <c r="AT61" s="1" t="s">
        <v>1974</v>
      </c>
      <c r="AU61" s="1" t="s">
        <v>1997</v>
      </c>
      <c r="AV61" s="1" t="s">
        <v>2001</v>
      </c>
      <c r="AW61" s="1" t="s">
        <v>2003</v>
      </c>
      <c r="AX61" s="34" t="s">
        <v>2005</v>
      </c>
      <c r="AY61" s="1"/>
      <c r="AZ61" s="1" t="s">
        <v>2072</v>
      </c>
      <c r="BA61" s="1" t="s">
        <v>2072</v>
      </c>
      <c r="BB61" s="34" t="s">
        <v>2032</v>
      </c>
      <c r="BC61" s="1" t="s">
        <v>2099</v>
      </c>
      <c r="BD61" s="1" t="s">
        <v>2094</v>
      </c>
      <c r="BE61" s="1"/>
      <c r="BF61" s="1"/>
      <c r="BG61" s="1"/>
      <c r="BH61" s="1"/>
      <c r="BI61" s="1"/>
      <c r="BJ61" s="1"/>
      <c r="BK61" s="1"/>
      <c r="BL61" s="1"/>
      <c r="BM61" s="1"/>
      <c r="BN61" s="1"/>
      <c r="BO61" s="1"/>
      <c r="BP61" s="1"/>
      <c r="BQ61" s="1"/>
    </row>
    <row r="62" ht="11.25" customHeight="1">
      <c r="A62" s="3" t="s">
        <v>2269</v>
      </c>
      <c r="B62" s="3" t="s">
        <v>2270</v>
      </c>
      <c r="C62" s="1" t="s">
        <v>2160</v>
      </c>
      <c r="D62" s="1"/>
      <c r="E62" s="1"/>
      <c r="F62" s="7"/>
      <c r="G62" s="3" t="s">
        <v>2269</v>
      </c>
      <c r="H62" s="3" t="s">
        <v>2270</v>
      </c>
      <c r="I62" s="7" t="s">
        <v>2269</v>
      </c>
      <c r="J62" s="7"/>
      <c r="K62" s="7"/>
      <c r="L62" s="7" t="s">
        <v>2160</v>
      </c>
      <c r="M62" s="1" t="s">
        <v>2076</v>
      </c>
      <c r="N62" s="1" t="s">
        <v>2076</v>
      </c>
      <c r="O62" s="1" t="s">
        <v>2076</v>
      </c>
      <c r="P62" s="1" t="s">
        <v>2076</v>
      </c>
      <c r="Q62" s="1"/>
      <c r="R62" s="1" t="s">
        <v>2076</v>
      </c>
      <c r="S62" s="1" t="s">
        <v>1983</v>
      </c>
      <c r="T62" s="1" t="s">
        <v>1979</v>
      </c>
      <c r="U62" s="1" t="s">
        <v>1983</v>
      </c>
      <c r="V62" s="1" t="s">
        <v>1979</v>
      </c>
      <c r="W62" s="1"/>
      <c r="X62" s="1"/>
      <c r="Y62" s="1"/>
      <c r="Z62" s="1"/>
      <c r="AA62" s="1"/>
      <c r="AB62" s="1" t="s">
        <v>2055</v>
      </c>
      <c r="AC62" s="1" t="s">
        <v>2059</v>
      </c>
      <c r="AD62" s="1" t="s">
        <v>2083</v>
      </c>
      <c r="AE62" s="1" t="s">
        <v>2088</v>
      </c>
      <c r="AF62" s="1" t="s">
        <v>1961</v>
      </c>
      <c r="AG62" s="1" t="s">
        <v>1961</v>
      </c>
      <c r="AH62" s="1" t="s">
        <v>2162</v>
      </c>
      <c r="AI62" s="1" t="s">
        <v>2162</v>
      </c>
      <c r="AJ62" s="34" t="s">
        <v>1968</v>
      </c>
      <c r="AK62" s="1" t="s">
        <v>2070</v>
      </c>
      <c r="AL62" s="1" t="s">
        <v>2097</v>
      </c>
      <c r="AM62" s="34" t="s">
        <v>2098</v>
      </c>
      <c r="AN62" s="1"/>
      <c r="AO62" s="1"/>
      <c r="AP62" s="1"/>
      <c r="AQ62" s="1"/>
      <c r="AR62" s="1" t="s">
        <v>1972</v>
      </c>
      <c r="AS62" s="1" t="s">
        <v>1974</v>
      </c>
      <c r="AT62" s="1" t="s">
        <v>1974</v>
      </c>
      <c r="AU62" s="1" t="s">
        <v>1997</v>
      </c>
      <c r="AV62" s="1" t="s">
        <v>2001</v>
      </c>
      <c r="AW62" s="1" t="s">
        <v>2003</v>
      </c>
      <c r="AX62" s="34" t="s">
        <v>2005</v>
      </c>
      <c r="AY62" s="1"/>
      <c r="AZ62" s="1" t="s">
        <v>2072</v>
      </c>
      <c r="BA62" s="1" t="s">
        <v>2072</v>
      </c>
      <c r="BB62" s="34" t="s">
        <v>2032</v>
      </c>
      <c r="BC62" s="1" t="s">
        <v>2099</v>
      </c>
      <c r="BD62" s="1" t="s">
        <v>2094</v>
      </c>
      <c r="BE62" s="1"/>
      <c r="BF62" s="1"/>
      <c r="BG62" s="1"/>
      <c r="BH62" s="1"/>
      <c r="BI62" s="1"/>
      <c r="BJ62" s="1"/>
      <c r="BK62" s="1"/>
      <c r="BL62" s="1"/>
      <c r="BM62" s="1"/>
      <c r="BN62" s="1"/>
      <c r="BO62" s="1"/>
      <c r="BP62" s="1"/>
      <c r="BQ62" s="1"/>
    </row>
    <row r="63" ht="11.25" customHeight="1">
      <c r="A63" s="3" t="s">
        <v>2271</v>
      </c>
      <c r="B63" s="3" t="s">
        <v>2272</v>
      </c>
      <c r="C63" s="1" t="s">
        <v>2010</v>
      </c>
      <c r="D63" s="1" t="s">
        <v>2152</v>
      </c>
      <c r="E63" s="1" t="s">
        <v>2147</v>
      </c>
      <c r="F63" s="7" t="s">
        <v>2153</v>
      </c>
      <c r="G63" s="3" t="s">
        <v>2271</v>
      </c>
      <c r="H63" s="3" t="s">
        <v>2272</v>
      </c>
      <c r="I63" s="7" t="s">
        <v>2271</v>
      </c>
      <c r="J63" s="7" t="s">
        <v>2152</v>
      </c>
      <c r="K63" s="7" t="s">
        <v>2147</v>
      </c>
      <c r="L63" s="7" t="s">
        <v>2010</v>
      </c>
      <c r="M63" s="1" t="s">
        <v>2076</v>
      </c>
      <c r="N63" s="1" t="s">
        <v>2076</v>
      </c>
      <c r="O63" s="1" t="s">
        <v>2076</v>
      </c>
      <c r="P63" s="1" t="s">
        <v>2076</v>
      </c>
      <c r="Q63" s="1" t="s">
        <v>2076</v>
      </c>
      <c r="R63" s="1" t="s">
        <v>2076</v>
      </c>
      <c r="S63" s="1" t="s">
        <v>1983</v>
      </c>
      <c r="T63" s="1" t="s">
        <v>1979</v>
      </c>
      <c r="U63" s="1" t="s">
        <v>1983</v>
      </c>
      <c r="V63" s="1" t="s">
        <v>1979</v>
      </c>
      <c r="W63" s="1" t="s">
        <v>1985</v>
      </c>
      <c r="X63" s="1" t="s">
        <v>1985</v>
      </c>
      <c r="Y63" s="1" t="s">
        <v>1988</v>
      </c>
      <c r="Z63" s="1" t="s">
        <v>1988</v>
      </c>
      <c r="AA63" s="1" t="s">
        <v>2029</v>
      </c>
      <c r="AB63" s="1" t="s">
        <v>2055</v>
      </c>
      <c r="AC63" s="1" t="s">
        <v>2059</v>
      </c>
      <c r="AD63" s="1" t="s">
        <v>2083</v>
      </c>
      <c r="AE63" s="1" t="s">
        <v>2088</v>
      </c>
      <c r="AF63" s="1" t="s">
        <v>1961</v>
      </c>
      <c r="AG63" s="1" t="s">
        <v>1961</v>
      </c>
      <c r="AH63" s="1" t="s">
        <v>2018</v>
      </c>
      <c r="AI63" s="1" t="s">
        <v>2018</v>
      </c>
      <c r="AJ63" s="34" t="s">
        <v>1968</v>
      </c>
      <c r="AK63" s="1" t="s">
        <v>2070</v>
      </c>
      <c r="AL63" s="1" t="s">
        <v>2097</v>
      </c>
      <c r="AM63" s="34" t="s">
        <v>2098</v>
      </c>
      <c r="AN63" s="1" t="s">
        <v>2067</v>
      </c>
      <c r="AO63" s="1" t="s">
        <v>2067</v>
      </c>
      <c r="AP63" s="1" t="s">
        <v>2138</v>
      </c>
      <c r="AQ63" s="1"/>
      <c r="AR63" s="1" t="s">
        <v>1972</v>
      </c>
      <c r="AS63" s="1" t="s">
        <v>1974</v>
      </c>
      <c r="AT63" s="1" t="s">
        <v>1974</v>
      </c>
      <c r="AU63" s="1" t="s">
        <v>1997</v>
      </c>
      <c r="AV63" s="1" t="s">
        <v>2001</v>
      </c>
      <c r="AW63" s="1" t="s">
        <v>2003</v>
      </c>
      <c r="AX63" s="34" t="s">
        <v>2005</v>
      </c>
      <c r="AY63" s="1" t="s">
        <v>2048</v>
      </c>
      <c r="AZ63" s="1" t="s">
        <v>2072</v>
      </c>
      <c r="BA63" s="1" t="s">
        <v>2072</v>
      </c>
      <c r="BB63" s="34" t="s">
        <v>2032</v>
      </c>
      <c r="BC63" s="1" t="s">
        <v>2099</v>
      </c>
      <c r="BD63" s="1" t="s">
        <v>2094</v>
      </c>
      <c r="BE63" s="1"/>
      <c r="BF63" s="1"/>
      <c r="BG63" s="1"/>
      <c r="BH63" s="1"/>
      <c r="BI63" s="1"/>
      <c r="BJ63" s="1"/>
      <c r="BK63" s="1"/>
      <c r="BL63" s="1"/>
      <c r="BM63" s="1"/>
      <c r="BN63" s="1"/>
      <c r="BO63" s="1"/>
      <c r="BP63" s="1"/>
      <c r="BQ63" s="1"/>
    </row>
    <row r="64" ht="11.25" customHeight="1">
      <c r="A64" s="3" t="s">
        <v>2273</v>
      </c>
      <c r="B64" s="3" t="s">
        <v>2274</v>
      </c>
      <c r="C64" s="1" t="s">
        <v>2010</v>
      </c>
      <c r="D64" s="1" t="s">
        <v>2152</v>
      </c>
      <c r="E64" s="1" t="s">
        <v>2147</v>
      </c>
      <c r="F64" s="7" t="s">
        <v>2153</v>
      </c>
      <c r="G64" s="3" t="s">
        <v>2273</v>
      </c>
      <c r="H64" s="3" t="s">
        <v>2275</v>
      </c>
      <c r="I64" s="7" t="s">
        <v>2273</v>
      </c>
      <c r="J64" s="7" t="s">
        <v>2152</v>
      </c>
      <c r="K64" s="7" t="s">
        <v>2147</v>
      </c>
      <c r="L64" s="7" t="s">
        <v>2010</v>
      </c>
      <c r="M64" s="1" t="s">
        <v>2076</v>
      </c>
      <c r="N64" s="1" t="s">
        <v>2076</v>
      </c>
      <c r="O64" s="1" t="s">
        <v>2076</v>
      </c>
      <c r="P64" s="1" t="s">
        <v>2076</v>
      </c>
      <c r="Q64" s="1" t="s">
        <v>2076</v>
      </c>
      <c r="R64" s="1" t="s">
        <v>2076</v>
      </c>
      <c r="S64" s="1" t="s">
        <v>1983</v>
      </c>
      <c r="T64" s="1" t="s">
        <v>1979</v>
      </c>
      <c r="U64" s="1" t="s">
        <v>1983</v>
      </c>
      <c r="V64" s="1" t="s">
        <v>1979</v>
      </c>
      <c r="W64" s="1" t="s">
        <v>1985</v>
      </c>
      <c r="X64" s="1" t="s">
        <v>1985</v>
      </c>
      <c r="Y64" s="1" t="s">
        <v>1988</v>
      </c>
      <c r="Z64" s="1" t="s">
        <v>1988</v>
      </c>
      <c r="AA64" s="1" t="s">
        <v>2029</v>
      </c>
      <c r="AB64" s="1" t="s">
        <v>2055</v>
      </c>
      <c r="AC64" s="1" t="s">
        <v>2059</v>
      </c>
      <c r="AD64" s="1" t="s">
        <v>2083</v>
      </c>
      <c r="AE64" s="1" t="s">
        <v>2088</v>
      </c>
      <c r="AF64" s="1" t="s">
        <v>1961</v>
      </c>
      <c r="AG64" s="1" t="s">
        <v>1961</v>
      </c>
      <c r="AH64" s="1" t="s">
        <v>2018</v>
      </c>
      <c r="AI64" s="1" t="s">
        <v>2018</v>
      </c>
      <c r="AJ64" s="34" t="s">
        <v>1968</v>
      </c>
      <c r="AK64" s="1" t="s">
        <v>2070</v>
      </c>
      <c r="AL64" s="1" t="s">
        <v>2097</v>
      </c>
      <c r="AM64" s="34" t="s">
        <v>2098</v>
      </c>
      <c r="AN64" s="1" t="s">
        <v>2067</v>
      </c>
      <c r="AO64" s="1" t="s">
        <v>2067</v>
      </c>
      <c r="AP64" s="1" t="s">
        <v>2138</v>
      </c>
      <c r="AQ64" s="1" t="s">
        <v>1994</v>
      </c>
      <c r="AR64" s="1" t="s">
        <v>1972</v>
      </c>
      <c r="AS64" s="1" t="s">
        <v>1974</v>
      </c>
      <c r="AT64" s="1" t="s">
        <v>1974</v>
      </c>
      <c r="AU64" s="1" t="s">
        <v>1997</v>
      </c>
      <c r="AV64" s="1" t="s">
        <v>2001</v>
      </c>
      <c r="AW64" s="1" t="s">
        <v>2003</v>
      </c>
      <c r="AX64" s="34" t="s">
        <v>2005</v>
      </c>
      <c r="AY64" s="1" t="s">
        <v>2048</v>
      </c>
      <c r="AZ64" s="1" t="s">
        <v>2072</v>
      </c>
      <c r="BA64" s="1" t="s">
        <v>2072</v>
      </c>
      <c r="BB64" s="34" t="s">
        <v>2032</v>
      </c>
      <c r="BC64" s="1" t="s">
        <v>2099</v>
      </c>
      <c r="BD64" s="1" t="s">
        <v>2094</v>
      </c>
      <c r="BE64" s="1"/>
      <c r="BF64" s="1"/>
      <c r="BG64" s="1"/>
      <c r="BH64" s="1"/>
      <c r="BI64" s="1"/>
      <c r="BJ64" s="1"/>
      <c r="BK64" s="1"/>
      <c r="BL64" s="1"/>
      <c r="BM64" s="1"/>
      <c r="BN64" s="1"/>
      <c r="BO64" s="1"/>
      <c r="BP64" s="1"/>
      <c r="BQ64" s="1"/>
    </row>
    <row r="65" ht="11.25" customHeight="1">
      <c r="A65" s="3" t="s">
        <v>2276</v>
      </c>
      <c r="B65" s="3" t="s">
        <v>2277</v>
      </c>
      <c r="C65" s="1" t="s">
        <v>2010</v>
      </c>
      <c r="D65" s="1" t="s">
        <v>2152</v>
      </c>
      <c r="E65" s="1" t="s">
        <v>2147</v>
      </c>
      <c r="F65" s="7" t="s">
        <v>2153</v>
      </c>
      <c r="G65" s="3" t="s">
        <v>2276</v>
      </c>
      <c r="H65" s="3" t="s">
        <v>2277</v>
      </c>
      <c r="I65" s="7" t="s">
        <v>2276</v>
      </c>
      <c r="J65" s="7" t="s">
        <v>2152</v>
      </c>
      <c r="K65" s="7" t="s">
        <v>2147</v>
      </c>
      <c r="L65" s="7" t="s">
        <v>2010</v>
      </c>
      <c r="M65" s="1" t="s">
        <v>2076</v>
      </c>
      <c r="N65" s="1" t="s">
        <v>2076</v>
      </c>
      <c r="O65" s="1" t="s">
        <v>2076</v>
      </c>
      <c r="P65" s="1" t="s">
        <v>2076</v>
      </c>
      <c r="Q65" s="1" t="s">
        <v>2076</v>
      </c>
      <c r="R65" s="1" t="s">
        <v>2076</v>
      </c>
      <c r="S65" s="1" t="s">
        <v>1983</v>
      </c>
      <c r="T65" s="1" t="s">
        <v>1979</v>
      </c>
      <c r="U65" s="1" t="s">
        <v>1983</v>
      </c>
      <c r="V65" s="1" t="s">
        <v>1979</v>
      </c>
      <c r="W65" s="1" t="s">
        <v>1985</v>
      </c>
      <c r="X65" s="1" t="s">
        <v>1985</v>
      </c>
      <c r="Y65" s="1" t="s">
        <v>1988</v>
      </c>
      <c r="Z65" s="1" t="s">
        <v>1988</v>
      </c>
      <c r="AA65" s="1" t="s">
        <v>2029</v>
      </c>
      <c r="AB65" s="1" t="s">
        <v>2055</v>
      </c>
      <c r="AC65" s="1" t="s">
        <v>2059</v>
      </c>
      <c r="AD65" s="1" t="s">
        <v>2083</v>
      </c>
      <c r="AE65" s="1" t="s">
        <v>2088</v>
      </c>
      <c r="AF65" s="1" t="s">
        <v>1961</v>
      </c>
      <c r="AG65" s="1" t="s">
        <v>1961</v>
      </c>
      <c r="AH65" s="1" t="s">
        <v>2018</v>
      </c>
      <c r="AI65" s="1" t="s">
        <v>2018</v>
      </c>
      <c r="AJ65" s="34" t="s">
        <v>1968</v>
      </c>
      <c r="AK65" s="1" t="s">
        <v>2070</v>
      </c>
      <c r="AL65" s="1" t="s">
        <v>2097</v>
      </c>
      <c r="AM65" s="34" t="s">
        <v>2098</v>
      </c>
      <c r="AN65" s="1" t="s">
        <v>2067</v>
      </c>
      <c r="AO65" s="1" t="s">
        <v>2067</v>
      </c>
      <c r="AP65" s="1" t="s">
        <v>2138</v>
      </c>
      <c r="AQ65" s="1" t="s">
        <v>1994</v>
      </c>
      <c r="AR65" s="1" t="s">
        <v>1972</v>
      </c>
      <c r="AS65" s="1" t="s">
        <v>1974</v>
      </c>
      <c r="AT65" s="1" t="s">
        <v>1974</v>
      </c>
      <c r="AU65" s="1" t="s">
        <v>1997</v>
      </c>
      <c r="AV65" s="1" t="s">
        <v>2001</v>
      </c>
      <c r="AW65" s="1" t="s">
        <v>2003</v>
      </c>
      <c r="AX65" s="34" t="s">
        <v>2005</v>
      </c>
      <c r="AY65" s="1" t="s">
        <v>2052</v>
      </c>
      <c r="AZ65" s="1" t="s">
        <v>2072</v>
      </c>
      <c r="BA65" s="1" t="s">
        <v>2072</v>
      </c>
      <c r="BB65" s="34" t="s">
        <v>2032</v>
      </c>
      <c r="BC65" s="1" t="s">
        <v>2099</v>
      </c>
      <c r="BD65" s="1" t="s">
        <v>2094</v>
      </c>
      <c r="BE65" s="1"/>
      <c r="BF65" s="1"/>
      <c r="BG65" s="1"/>
      <c r="BH65" s="1"/>
      <c r="BI65" s="1"/>
      <c r="BJ65" s="1"/>
      <c r="BK65" s="1"/>
      <c r="BL65" s="1"/>
      <c r="BM65" s="1"/>
      <c r="BN65" s="1"/>
      <c r="BO65" s="1"/>
      <c r="BP65" s="1"/>
      <c r="BQ65" s="1"/>
    </row>
    <row r="66" ht="11.25" customHeight="1">
      <c r="A66" s="3" t="s">
        <v>2278</v>
      </c>
      <c r="B66" s="3" t="s">
        <v>2279</v>
      </c>
      <c r="C66" s="1" t="s">
        <v>2010</v>
      </c>
      <c r="D66" s="1" t="s">
        <v>2177</v>
      </c>
      <c r="E66" s="1"/>
      <c r="F66" s="7"/>
      <c r="G66" s="3" t="s">
        <v>2278</v>
      </c>
      <c r="H66" s="3" t="s">
        <v>2279</v>
      </c>
      <c r="I66" s="7" t="s">
        <v>2278</v>
      </c>
      <c r="J66" s="7" t="s">
        <v>2177</v>
      </c>
      <c r="K66" s="7"/>
      <c r="L66" s="7" t="s">
        <v>2010</v>
      </c>
      <c r="M66" s="1" t="s">
        <v>2076</v>
      </c>
      <c r="N66" s="1" t="s">
        <v>2076</v>
      </c>
      <c r="O66" s="1" t="s">
        <v>2076</v>
      </c>
      <c r="P66" s="1" t="s">
        <v>2076</v>
      </c>
      <c r="Q66" s="1"/>
      <c r="R66" s="1" t="s">
        <v>2076</v>
      </c>
      <c r="S66" s="1" t="s">
        <v>1983</v>
      </c>
      <c r="T66" s="1" t="s">
        <v>1979</v>
      </c>
      <c r="U66" s="1" t="s">
        <v>1983</v>
      </c>
      <c r="V66" s="1" t="s">
        <v>1979</v>
      </c>
      <c r="W66" s="1"/>
      <c r="X66" s="1"/>
      <c r="Y66" s="1"/>
      <c r="Z66" s="1"/>
      <c r="AA66" s="1"/>
      <c r="AB66" s="1" t="s">
        <v>2055</v>
      </c>
      <c r="AC66" s="1" t="s">
        <v>2059</v>
      </c>
      <c r="AD66" s="1" t="s">
        <v>2083</v>
      </c>
      <c r="AE66" s="1" t="s">
        <v>2088</v>
      </c>
      <c r="AF66" s="1" t="s">
        <v>1961</v>
      </c>
      <c r="AG66" s="1" t="s">
        <v>1961</v>
      </c>
      <c r="AH66" s="1" t="s">
        <v>2018</v>
      </c>
      <c r="AI66" s="1" t="s">
        <v>2018</v>
      </c>
      <c r="AJ66" s="34" t="s">
        <v>1968</v>
      </c>
      <c r="AK66" s="1" t="s">
        <v>2070</v>
      </c>
      <c r="AL66" s="1" t="s">
        <v>2097</v>
      </c>
      <c r="AM66" s="34" t="s">
        <v>2098</v>
      </c>
      <c r="AN66" s="1"/>
      <c r="AO66" s="1"/>
      <c r="AP66" s="1"/>
      <c r="AQ66" s="1"/>
      <c r="AR66" s="1" t="s">
        <v>1972</v>
      </c>
      <c r="AS66" s="1" t="s">
        <v>1974</v>
      </c>
      <c r="AT66" s="1" t="s">
        <v>1974</v>
      </c>
      <c r="AU66" s="1" t="s">
        <v>1997</v>
      </c>
      <c r="AV66" s="1" t="s">
        <v>2001</v>
      </c>
      <c r="AW66" s="1" t="s">
        <v>2003</v>
      </c>
      <c r="AX66" s="34" t="s">
        <v>2005</v>
      </c>
      <c r="AY66" s="1"/>
      <c r="AZ66" s="1" t="s">
        <v>2072</v>
      </c>
      <c r="BA66" s="1" t="s">
        <v>2072</v>
      </c>
      <c r="BB66" s="34" t="s">
        <v>2032</v>
      </c>
      <c r="BC66" s="1" t="s">
        <v>2099</v>
      </c>
      <c r="BD66" s="1" t="s">
        <v>2094</v>
      </c>
      <c r="BE66" s="1"/>
      <c r="BF66" s="1"/>
      <c r="BG66" s="1"/>
      <c r="BH66" s="1"/>
      <c r="BI66" s="1"/>
      <c r="BJ66" s="1"/>
      <c r="BK66" s="1"/>
      <c r="BL66" s="1"/>
      <c r="BM66" s="1"/>
      <c r="BN66" s="1"/>
      <c r="BO66" s="1"/>
      <c r="BP66" s="1"/>
      <c r="BQ66" s="1"/>
    </row>
    <row r="67" ht="11.25" customHeight="1">
      <c r="A67" s="3" t="s">
        <v>2280</v>
      </c>
      <c r="B67" s="3" t="s">
        <v>2281</v>
      </c>
      <c r="C67" s="1" t="s">
        <v>2010</v>
      </c>
      <c r="D67" s="1" t="s">
        <v>2152</v>
      </c>
      <c r="E67" s="1" t="s">
        <v>2147</v>
      </c>
      <c r="F67" s="7" t="s">
        <v>2153</v>
      </c>
      <c r="G67" s="3" t="s">
        <v>2280</v>
      </c>
      <c r="H67" s="3" t="s">
        <v>2281</v>
      </c>
      <c r="I67" s="7" t="s">
        <v>2280</v>
      </c>
      <c r="J67" s="7" t="s">
        <v>2152</v>
      </c>
      <c r="K67" s="7" t="s">
        <v>2147</v>
      </c>
      <c r="L67" s="7" t="s">
        <v>2010</v>
      </c>
      <c r="M67" s="1" t="s">
        <v>2076</v>
      </c>
      <c r="N67" s="1" t="s">
        <v>2076</v>
      </c>
      <c r="O67" s="1" t="s">
        <v>2076</v>
      </c>
      <c r="P67" s="1" t="s">
        <v>2076</v>
      </c>
      <c r="Q67" s="1" t="s">
        <v>2076</v>
      </c>
      <c r="R67" s="1" t="s">
        <v>2076</v>
      </c>
      <c r="S67" s="1" t="s">
        <v>1983</v>
      </c>
      <c r="T67" s="1" t="s">
        <v>1979</v>
      </c>
      <c r="U67" s="1" t="s">
        <v>1983</v>
      </c>
      <c r="V67" s="1" t="s">
        <v>1979</v>
      </c>
      <c r="W67" s="1" t="s">
        <v>1985</v>
      </c>
      <c r="X67" s="1" t="s">
        <v>1985</v>
      </c>
      <c r="Y67" s="1" t="s">
        <v>1988</v>
      </c>
      <c r="Z67" s="1" t="s">
        <v>1988</v>
      </c>
      <c r="AA67" s="1" t="s">
        <v>2029</v>
      </c>
      <c r="AB67" s="1" t="s">
        <v>2055</v>
      </c>
      <c r="AC67" s="1" t="s">
        <v>2059</v>
      </c>
      <c r="AD67" s="1" t="s">
        <v>2083</v>
      </c>
      <c r="AE67" s="1" t="s">
        <v>2088</v>
      </c>
      <c r="AF67" s="1" t="s">
        <v>1961</v>
      </c>
      <c r="AG67" s="1" t="s">
        <v>1961</v>
      </c>
      <c r="AH67" s="1" t="s">
        <v>2018</v>
      </c>
      <c r="AI67" s="1" t="s">
        <v>2018</v>
      </c>
      <c r="AJ67" s="34" t="s">
        <v>1968</v>
      </c>
      <c r="AK67" s="1" t="s">
        <v>2070</v>
      </c>
      <c r="AL67" s="1" t="s">
        <v>2097</v>
      </c>
      <c r="AM67" s="34" t="s">
        <v>2098</v>
      </c>
      <c r="AN67" s="1" t="s">
        <v>2062</v>
      </c>
      <c r="AO67" s="1" t="s">
        <v>2062</v>
      </c>
      <c r="AP67" s="1" t="s">
        <v>2138</v>
      </c>
      <c r="AQ67" s="1" t="s">
        <v>1994</v>
      </c>
      <c r="AR67" s="1" t="s">
        <v>1972</v>
      </c>
      <c r="AS67" s="1" t="s">
        <v>1974</v>
      </c>
      <c r="AT67" s="1" t="s">
        <v>1974</v>
      </c>
      <c r="AU67" s="1" t="s">
        <v>1997</v>
      </c>
      <c r="AV67" s="1" t="s">
        <v>2001</v>
      </c>
      <c r="AW67" s="1" t="s">
        <v>2003</v>
      </c>
      <c r="AX67" s="34" t="s">
        <v>2005</v>
      </c>
      <c r="AY67" s="1" t="s">
        <v>2048</v>
      </c>
      <c r="AZ67" s="1" t="s">
        <v>2072</v>
      </c>
      <c r="BA67" s="1" t="s">
        <v>2072</v>
      </c>
      <c r="BB67" s="34" t="s">
        <v>2032</v>
      </c>
      <c r="BC67" s="1" t="s">
        <v>2099</v>
      </c>
      <c r="BD67" s="1" t="s">
        <v>2094</v>
      </c>
      <c r="BE67" s="1"/>
      <c r="BF67" s="1"/>
      <c r="BG67" s="1"/>
      <c r="BH67" s="1"/>
      <c r="BI67" s="1"/>
      <c r="BJ67" s="1"/>
      <c r="BK67" s="1"/>
      <c r="BL67" s="1"/>
      <c r="BM67" s="1"/>
      <c r="BN67" s="1"/>
      <c r="BO67" s="1"/>
      <c r="BP67" s="1"/>
      <c r="BQ67" s="1"/>
    </row>
    <row r="68" ht="11.25" customHeight="1">
      <c r="A68" s="3" t="s">
        <v>2282</v>
      </c>
      <c r="B68" s="3" t="s">
        <v>2283</v>
      </c>
      <c r="C68" s="1" t="s">
        <v>2165</v>
      </c>
      <c r="D68" s="1" t="s">
        <v>2166</v>
      </c>
      <c r="E68" s="1"/>
      <c r="F68" s="7"/>
      <c r="G68" s="3" t="s">
        <v>2282</v>
      </c>
      <c r="H68" s="3" t="s">
        <v>2283</v>
      </c>
      <c r="I68" s="7" t="s">
        <v>2282</v>
      </c>
      <c r="J68" s="7" t="s">
        <v>2166</v>
      </c>
      <c r="K68" s="7"/>
      <c r="L68" s="7" t="s">
        <v>2165</v>
      </c>
      <c r="M68" s="1" t="s">
        <v>2076</v>
      </c>
      <c r="N68" s="1" t="s">
        <v>2076</v>
      </c>
      <c r="O68" s="1" t="s">
        <v>2076</v>
      </c>
      <c r="P68" s="1" t="s">
        <v>2076</v>
      </c>
      <c r="Q68" s="1"/>
      <c r="R68" s="1" t="s">
        <v>2076</v>
      </c>
      <c r="S68" s="1" t="s">
        <v>1983</v>
      </c>
      <c r="T68" s="1" t="s">
        <v>1979</v>
      </c>
      <c r="U68" s="1" t="s">
        <v>1983</v>
      </c>
      <c r="V68" s="1" t="s">
        <v>1979</v>
      </c>
      <c r="W68" s="1"/>
      <c r="X68" s="1"/>
      <c r="Y68" s="1"/>
      <c r="Z68" s="1"/>
      <c r="AA68" s="1"/>
      <c r="AB68" s="1" t="s">
        <v>2055</v>
      </c>
      <c r="AC68" s="1" t="s">
        <v>2059</v>
      </c>
      <c r="AD68" s="1" t="s">
        <v>2083</v>
      </c>
      <c r="AE68" s="1" t="s">
        <v>2088</v>
      </c>
      <c r="AF68" s="1" t="s">
        <v>1961</v>
      </c>
      <c r="AG68" s="1" t="s">
        <v>1961</v>
      </c>
      <c r="AH68" s="1" t="s">
        <v>2018</v>
      </c>
      <c r="AI68" s="1" t="s">
        <v>2018</v>
      </c>
      <c r="AJ68" s="34" t="s">
        <v>1968</v>
      </c>
      <c r="AK68" s="1" t="s">
        <v>2070</v>
      </c>
      <c r="AL68" s="1" t="s">
        <v>2097</v>
      </c>
      <c r="AM68" s="34" t="s">
        <v>2098</v>
      </c>
      <c r="AN68" s="1" t="s">
        <v>2062</v>
      </c>
      <c r="AO68" s="1" t="s">
        <v>2062</v>
      </c>
      <c r="AP68" s="1"/>
      <c r="AQ68" s="1"/>
      <c r="AR68" s="1" t="s">
        <v>1972</v>
      </c>
      <c r="AS68" s="1" t="s">
        <v>1974</v>
      </c>
      <c r="AT68" s="1" t="s">
        <v>1974</v>
      </c>
      <c r="AU68" s="1" t="s">
        <v>1997</v>
      </c>
      <c r="AV68" s="1" t="s">
        <v>2001</v>
      </c>
      <c r="AW68" s="1" t="s">
        <v>2003</v>
      </c>
      <c r="AX68" s="34" t="s">
        <v>2005</v>
      </c>
      <c r="AY68" s="1"/>
      <c r="AZ68" s="1" t="s">
        <v>2072</v>
      </c>
      <c r="BA68" s="1" t="s">
        <v>2072</v>
      </c>
      <c r="BB68" s="34" t="s">
        <v>2032</v>
      </c>
      <c r="BC68" s="1" t="s">
        <v>2099</v>
      </c>
      <c r="BD68" s="1" t="s">
        <v>2094</v>
      </c>
      <c r="BE68" s="1"/>
      <c r="BF68" s="1"/>
      <c r="BG68" s="1"/>
      <c r="BH68" s="1"/>
      <c r="BI68" s="1"/>
      <c r="BJ68" s="1"/>
      <c r="BK68" s="1"/>
      <c r="BL68" s="1"/>
      <c r="BM68" s="1"/>
      <c r="BN68" s="1"/>
      <c r="BO68" s="1"/>
      <c r="BP68" s="1"/>
      <c r="BQ68" s="1"/>
    </row>
    <row r="69" ht="11.25" customHeight="1">
      <c r="A69" s="3" t="s">
        <v>2284</v>
      </c>
      <c r="B69" s="3" t="s">
        <v>2285</v>
      </c>
      <c r="C69" s="1" t="s">
        <v>2165</v>
      </c>
      <c r="D69" s="1" t="s">
        <v>2166</v>
      </c>
      <c r="E69" s="1"/>
      <c r="F69" s="7"/>
      <c r="G69" s="3" t="s">
        <v>2284</v>
      </c>
      <c r="H69" s="3" t="s">
        <v>2285</v>
      </c>
      <c r="I69" s="7" t="s">
        <v>2284</v>
      </c>
      <c r="J69" s="7" t="s">
        <v>2166</v>
      </c>
      <c r="K69" s="7"/>
      <c r="L69" s="7" t="s">
        <v>2165</v>
      </c>
      <c r="M69" s="1" t="s">
        <v>2076</v>
      </c>
      <c r="N69" s="1" t="s">
        <v>2076</v>
      </c>
      <c r="O69" s="1" t="s">
        <v>2076</v>
      </c>
      <c r="P69" s="1" t="s">
        <v>2076</v>
      </c>
      <c r="Q69" s="1"/>
      <c r="R69" s="1" t="s">
        <v>2076</v>
      </c>
      <c r="S69" s="1" t="s">
        <v>1983</v>
      </c>
      <c r="T69" s="1" t="s">
        <v>1979</v>
      </c>
      <c r="U69" s="1" t="s">
        <v>1983</v>
      </c>
      <c r="V69" s="1" t="s">
        <v>1979</v>
      </c>
      <c r="W69" s="1"/>
      <c r="X69" s="1"/>
      <c r="Y69" s="1"/>
      <c r="Z69" s="1"/>
      <c r="AA69" s="1"/>
      <c r="AB69" s="1" t="s">
        <v>2055</v>
      </c>
      <c r="AC69" s="1" t="s">
        <v>2059</v>
      </c>
      <c r="AD69" s="1" t="s">
        <v>2083</v>
      </c>
      <c r="AE69" s="1" t="s">
        <v>2088</v>
      </c>
      <c r="AF69" s="1" t="s">
        <v>1961</v>
      </c>
      <c r="AG69" s="1" t="s">
        <v>1961</v>
      </c>
      <c r="AH69" s="1" t="s">
        <v>2018</v>
      </c>
      <c r="AI69" s="1" t="s">
        <v>2018</v>
      </c>
      <c r="AJ69" s="34" t="s">
        <v>1968</v>
      </c>
      <c r="AK69" s="1" t="s">
        <v>2070</v>
      </c>
      <c r="AL69" s="1" t="s">
        <v>2097</v>
      </c>
      <c r="AM69" s="34" t="s">
        <v>2098</v>
      </c>
      <c r="AN69" s="1" t="s">
        <v>2062</v>
      </c>
      <c r="AO69" s="1" t="s">
        <v>2062</v>
      </c>
      <c r="AP69" s="1"/>
      <c r="AQ69" s="1"/>
      <c r="AR69" s="1" t="s">
        <v>1972</v>
      </c>
      <c r="AS69" s="1" t="s">
        <v>1974</v>
      </c>
      <c r="AT69" s="1" t="s">
        <v>1974</v>
      </c>
      <c r="AU69" s="1" t="s">
        <v>1997</v>
      </c>
      <c r="AV69" s="1" t="s">
        <v>2001</v>
      </c>
      <c r="AW69" s="1" t="s">
        <v>2003</v>
      </c>
      <c r="AX69" s="34" t="s">
        <v>2005</v>
      </c>
      <c r="AY69" s="1"/>
      <c r="AZ69" s="1" t="s">
        <v>2072</v>
      </c>
      <c r="BA69" s="1" t="s">
        <v>2072</v>
      </c>
      <c r="BB69" s="34" t="s">
        <v>2032</v>
      </c>
      <c r="BC69" s="1" t="s">
        <v>2099</v>
      </c>
      <c r="BD69" s="1" t="s">
        <v>2094</v>
      </c>
      <c r="BE69" s="1"/>
      <c r="BF69" s="1"/>
      <c r="BG69" s="1"/>
      <c r="BH69" s="1"/>
      <c r="BI69" s="1"/>
      <c r="BJ69" s="1"/>
      <c r="BK69" s="1"/>
      <c r="BL69" s="1"/>
      <c r="BM69" s="1"/>
      <c r="BN69" s="1"/>
      <c r="BO69" s="1"/>
      <c r="BP69" s="1"/>
      <c r="BQ69" s="1"/>
    </row>
    <row r="70" ht="11.25" customHeight="1">
      <c r="A70" s="3" t="s">
        <v>2286</v>
      </c>
      <c r="B70" s="3" t="s">
        <v>2287</v>
      </c>
      <c r="C70" s="1" t="s">
        <v>2010</v>
      </c>
      <c r="D70" s="1" t="s">
        <v>2177</v>
      </c>
      <c r="E70" s="1"/>
      <c r="F70" s="7"/>
      <c r="G70" s="3" t="s">
        <v>2286</v>
      </c>
      <c r="H70" s="3" t="s">
        <v>2287</v>
      </c>
      <c r="I70" s="7" t="s">
        <v>2286</v>
      </c>
      <c r="J70" s="7" t="s">
        <v>2177</v>
      </c>
      <c r="K70" s="7"/>
      <c r="L70" s="7" t="s">
        <v>2010</v>
      </c>
      <c r="M70" s="1" t="s">
        <v>2076</v>
      </c>
      <c r="N70" s="1" t="s">
        <v>2076</v>
      </c>
      <c r="O70" s="1" t="s">
        <v>2076</v>
      </c>
      <c r="P70" s="1" t="s">
        <v>2076</v>
      </c>
      <c r="Q70" s="1"/>
      <c r="R70" s="1" t="s">
        <v>2076</v>
      </c>
      <c r="S70" s="1" t="s">
        <v>1983</v>
      </c>
      <c r="T70" s="1" t="s">
        <v>1979</v>
      </c>
      <c r="U70" s="1" t="s">
        <v>1983</v>
      </c>
      <c r="V70" s="1" t="s">
        <v>1979</v>
      </c>
      <c r="W70" s="1"/>
      <c r="X70" s="1"/>
      <c r="Y70" s="1"/>
      <c r="Z70" s="1"/>
      <c r="AA70" s="1"/>
      <c r="AB70" s="1" t="s">
        <v>2055</v>
      </c>
      <c r="AC70" s="1" t="s">
        <v>2059</v>
      </c>
      <c r="AD70" s="1" t="s">
        <v>2083</v>
      </c>
      <c r="AE70" s="1" t="s">
        <v>2088</v>
      </c>
      <c r="AF70" s="1" t="s">
        <v>1961</v>
      </c>
      <c r="AG70" s="1" t="s">
        <v>1961</v>
      </c>
      <c r="AH70" s="1" t="s">
        <v>2018</v>
      </c>
      <c r="AI70" s="1" t="s">
        <v>2018</v>
      </c>
      <c r="AJ70" s="34" t="s">
        <v>1968</v>
      </c>
      <c r="AK70" s="1" t="s">
        <v>2070</v>
      </c>
      <c r="AL70" s="1" t="s">
        <v>2097</v>
      </c>
      <c r="AM70" s="34" t="s">
        <v>2098</v>
      </c>
      <c r="AN70" s="1"/>
      <c r="AO70" s="1"/>
      <c r="AP70" s="1"/>
      <c r="AQ70" s="1"/>
      <c r="AR70" s="1" t="s">
        <v>1972</v>
      </c>
      <c r="AS70" s="1" t="s">
        <v>1974</v>
      </c>
      <c r="AT70" s="1" t="s">
        <v>1974</v>
      </c>
      <c r="AU70" s="1" t="s">
        <v>1997</v>
      </c>
      <c r="AV70" s="1" t="s">
        <v>2001</v>
      </c>
      <c r="AW70" s="1" t="s">
        <v>2003</v>
      </c>
      <c r="AX70" s="34" t="s">
        <v>2005</v>
      </c>
      <c r="AY70" s="1"/>
      <c r="AZ70" s="1" t="s">
        <v>2072</v>
      </c>
      <c r="BA70" s="1" t="s">
        <v>2072</v>
      </c>
      <c r="BB70" s="34" t="s">
        <v>2032</v>
      </c>
      <c r="BC70" s="1" t="s">
        <v>2099</v>
      </c>
      <c r="BD70" s="1" t="s">
        <v>2094</v>
      </c>
      <c r="BE70" s="1"/>
      <c r="BF70" s="1"/>
      <c r="BG70" s="1"/>
      <c r="BH70" s="1"/>
      <c r="BI70" s="1"/>
      <c r="BJ70" s="1"/>
      <c r="BK70" s="1"/>
      <c r="BL70" s="1"/>
      <c r="BM70" s="1"/>
      <c r="BN70" s="1"/>
      <c r="BO70" s="1"/>
      <c r="BP70" s="1"/>
      <c r="BQ70" s="1"/>
    </row>
    <row r="71" ht="11.25" customHeight="1">
      <c r="A71" s="3" t="s">
        <v>2288</v>
      </c>
      <c r="B71" s="3" t="s">
        <v>2289</v>
      </c>
      <c r="C71" s="1" t="s">
        <v>2165</v>
      </c>
      <c r="D71" s="1" t="s">
        <v>2180</v>
      </c>
      <c r="E71" s="1"/>
      <c r="F71" s="7" t="s">
        <v>2161</v>
      </c>
      <c r="G71" s="3" t="s">
        <v>2288</v>
      </c>
      <c r="H71" s="3" t="s">
        <v>2290</v>
      </c>
      <c r="I71" s="7" t="s">
        <v>2288</v>
      </c>
      <c r="J71" s="7" t="s">
        <v>2180</v>
      </c>
      <c r="K71" s="7"/>
      <c r="L71" s="7" t="s">
        <v>2165</v>
      </c>
      <c r="M71" s="1" t="s">
        <v>2076</v>
      </c>
      <c r="N71" s="1" t="s">
        <v>2076</v>
      </c>
      <c r="O71" s="1" t="s">
        <v>2076</v>
      </c>
      <c r="P71" s="1" t="s">
        <v>2076</v>
      </c>
      <c r="Q71" s="1" t="s">
        <v>2076</v>
      </c>
      <c r="R71" s="1" t="s">
        <v>2076</v>
      </c>
      <c r="S71" s="1" t="s">
        <v>1983</v>
      </c>
      <c r="T71" s="1" t="s">
        <v>1979</v>
      </c>
      <c r="U71" s="1" t="s">
        <v>1983</v>
      </c>
      <c r="V71" s="1" t="s">
        <v>1979</v>
      </c>
      <c r="W71" s="1"/>
      <c r="X71" s="1"/>
      <c r="Y71" s="1"/>
      <c r="Z71" s="1"/>
      <c r="AA71" s="1" t="s">
        <v>2025</v>
      </c>
      <c r="AB71" s="1" t="s">
        <v>2055</v>
      </c>
      <c r="AC71" s="1" t="s">
        <v>2059</v>
      </c>
      <c r="AD71" s="1" t="s">
        <v>2083</v>
      </c>
      <c r="AE71" s="1" t="s">
        <v>2088</v>
      </c>
      <c r="AF71" s="1" t="s">
        <v>1961</v>
      </c>
      <c r="AG71" s="1" t="s">
        <v>1961</v>
      </c>
      <c r="AH71" s="1" t="s">
        <v>2018</v>
      </c>
      <c r="AI71" s="1" t="s">
        <v>2018</v>
      </c>
      <c r="AJ71" s="34" t="s">
        <v>1968</v>
      </c>
      <c r="AK71" s="1" t="s">
        <v>2070</v>
      </c>
      <c r="AL71" s="1" t="s">
        <v>2097</v>
      </c>
      <c r="AM71" s="34" t="s">
        <v>2098</v>
      </c>
      <c r="AN71" s="1" t="s">
        <v>2062</v>
      </c>
      <c r="AO71" s="1" t="s">
        <v>2062</v>
      </c>
      <c r="AP71" s="1" t="s">
        <v>2138</v>
      </c>
      <c r="AQ71" s="1"/>
      <c r="AR71" s="1" t="s">
        <v>1972</v>
      </c>
      <c r="AS71" s="1" t="s">
        <v>1974</v>
      </c>
      <c r="AT71" s="1" t="s">
        <v>1974</v>
      </c>
      <c r="AU71" s="1" t="s">
        <v>1997</v>
      </c>
      <c r="AV71" s="1" t="s">
        <v>2001</v>
      </c>
      <c r="AW71" s="1" t="s">
        <v>2003</v>
      </c>
      <c r="AX71" s="34" t="s">
        <v>2005</v>
      </c>
      <c r="AY71" s="1" t="s">
        <v>2040</v>
      </c>
      <c r="AZ71" s="1" t="s">
        <v>2072</v>
      </c>
      <c r="BA71" s="1" t="s">
        <v>2072</v>
      </c>
      <c r="BB71" s="34" t="s">
        <v>2032</v>
      </c>
      <c r="BC71" s="1" t="s">
        <v>2099</v>
      </c>
      <c r="BD71" s="1" t="s">
        <v>2094</v>
      </c>
      <c r="BE71" s="1"/>
      <c r="BF71" s="1"/>
      <c r="BG71" s="1"/>
      <c r="BH71" s="1"/>
      <c r="BI71" s="1"/>
      <c r="BJ71" s="1"/>
      <c r="BK71" s="1"/>
      <c r="BL71" s="1"/>
      <c r="BM71" s="1"/>
      <c r="BN71" s="1"/>
      <c r="BO71" s="1"/>
      <c r="BP71" s="1"/>
      <c r="BQ71" s="1"/>
    </row>
    <row r="72" ht="11.25" customHeight="1">
      <c r="A72" s="153" t="s">
        <v>2291</v>
      </c>
      <c r="B72" s="3" t="s">
        <v>2292</v>
      </c>
      <c r="C72" s="1" t="s">
        <v>2010</v>
      </c>
      <c r="D72" s="1" t="s">
        <v>2152</v>
      </c>
      <c r="E72" s="1" t="s">
        <v>2147</v>
      </c>
      <c r="F72" s="7" t="s">
        <v>2153</v>
      </c>
      <c r="G72" s="3" t="s">
        <v>2291</v>
      </c>
      <c r="H72" s="3" t="s">
        <v>2292</v>
      </c>
      <c r="I72" s="7" t="s">
        <v>2291</v>
      </c>
      <c r="J72" s="7" t="s">
        <v>2152</v>
      </c>
      <c r="K72" s="7" t="s">
        <v>2147</v>
      </c>
      <c r="L72" s="7" t="s">
        <v>2010</v>
      </c>
      <c r="M72" s="1" t="s">
        <v>2076</v>
      </c>
      <c r="N72" s="1" t="s">
        <v>2076</v>
      </c>
      <c r="O72" s="1" t="s">
        <v>2076</v>
      </c>
      <c r="P72" s="1" t="s">
        <v>2076</v>
      </c>
      <c r="Q72" s="1" t="s">
        <v>2076</v>
      </c>
      <c r="R72" s="1" t="s">
        <v>2076</v>
      </c>
      <c r="S72" s="1" t="s">
        <v>1983</v>
      </c>
      <c r="T72" s="1" t="s">
        <v>1979</v>
      </c>
      <c r="U72" s="1" t="s">
        <v>1983</v>
      </c>
      <c r="V72" s="1" t="s">
        <v>1979</v>
      </c>
      <c r="W72" s="1"/>
      <c r="X72" s="1"/>
      <c r="Y72" s="1"/>
      <c r="Z72" s="1"/>
      <c r="AA72" s="1" t="s">
        <v>2029</v>
      </c>
      <c r="AB72" s="1" t="s">
        <v>2055</v>
      </c>
      <c r="AC72" s="1" t="s">
        <v>2059</v>
      </c>
      <c r="AD72" s="1" t="s">
        <v>2083</v>
      </c>
      <c r="AE72" s="1" t="s">
        <v>2088</v>
      </c>
      <c r="AF72" s="1" t="s">
        <v>1961</v>
      </c>
      <c r="AG72" s="1" t="s">
        <v>1961</v>
      </c>
      <c r="AH72" s="1" t="s">
        <v>2018</v>
      </c>
      <c r="AI72" s="1" t="s">
        <v>2018</v>
      </c>
      <c r="AJ72" s="34" t="s">
        <v>1968</v>
      </c>
      <c r="AK72" s="1" t="s">
        <v>2070</v>
      </c>
      <c r="AL72" s="1" t="s">
        <v>2097</v>
      </c>
      <c r="AM72" s="34" t="s">
        <v>2098</v>
      </c>
      <c r="AN72" s="1" t="s">
        <v>2067</v>
      </c>
      <c r="AO72" s="1" t="s">
        <v>2067</v>
      </c>
      <c r="AP72" s="1" t="s">
        <v>2138</v>
      </c>
      <c r="AQ72" s="1" t="s">
        <v>1994</v>
      </c>
      <c r="AR72" s="1" t="s">
        <v>1972</v>
      </c>
      <c r="AS72" s="1" t="s">
        <v>1974</v>
      </c>
      <c r="AT72" s="1" t="s">
        <v>1974</v>
      </c>
      <c r="AU72" s="1" t="s">
        <v>1997</v>
      </c>
      <c r="AV72" s="1" t="s">
        <v>2001</v>
      </c>
      <c r="AW72" s="1" t="s">
        <v>2003</v>
      </c>
      <c r="AX72" s="34" t="s">
        <v>2005</v>
      </c>
      <c r="AY72" s="1" t="s">
        <v>2037</v>
      </c>
      <c r="AZ72" s="1" t="s">
        <v>2072</v>
      </c>
      <c r="BA72" s="1" t="s">
        <v>2072</v>
      </c>
      <c r="BB72" s="34" t="s">
        <v>2032</v>
      </c>
      <c r="BC72" s="1" t="s">
        <v>2099</v>
      </c>
      <c r="BD72" s="1" t="s">
        <v>2094</v>
      </c>
      <c r="BE72" s="1"/>
      <c r="BF72" s="1"/>
      <c r="BG72" s="1"/>
      <c r="BH72" s="1"/>
      <c r="BI72" s="1"/>
      <c r="BJ72" s="1"/>
      <c r="BK72" s="1"/>
      <c r="BL72" s="1"/>
      <c r="BM72" s="1"/>
      <c r="BN72" s="1"/>
      <c r="BO72" s="1"/>
      <c r="BP72" s="1"/>
      <c r="BQ72" s="1"/>
    </row>
    <row r="73" ht="11.25" customHeight="1">
      <c r="A73" s="3" t="s">
        <v>2293</v>
      </c>
      <c r="B73" s="3" t="s">
        <v>2294</v>
      </c>
      <c r="C73" s="1" t="s">
        <v>2010</v>
      </c>
      <c r="D73" s="1" t="s">
        <v>2177</v>
      </c>
      <c r="E73" s="1"/>
      <c r="F73" s="7"/>
      <c r="G73" s="3" t="s">
        <v>2293</v>
      </c>
      <c r="H73" s="3" t="s">
        <v>2294</v>
      </c>
      <c r="I73" s="7" t="s">
        <v>2293</v>
      </c>
      <c r="J73" s="7" t="s">
        <v>2177</v>
      </c>
      <c r="K73" s="7"/>
      <c r="L73" s="7" t="s">
        <v>2010</v>
      </c>
      <c r="M73" s="1" t="s">
        <v>2076</v>
      </c>
      <c r="N73" s="1" t="s">
        <v>2076</v>
      </c>
      <c r="O73" s="1" t="s">
        <v>2076</v>
      </c>
      <c r="P73" s="1" t="s">
        <v>2076</v>
      </c>
      <c r="Q73" s="1"/>
      <c r="R73" s="1" t="s">
        <v>2076</v>
      </c>
      <c r="S73" s="1" t="s">
        <v>1983</v>
      </c>
      <c r="T73" s="1" t="s">
        <v>1979</v>
      </c>
      <c r="U73" s="1" t="s">
        <v>1983</v>
      </c>
      <c r="V73" s="1" t="s">
        <v>1979</v>
      </c>
      <c r="W73" s="1"/>
      <c r="X73" s="1"/>
      <c r="Y73" s="1"/>
      <c r="Z73" s="1"/>
      <c r="AA73" s="1"/>
      <c r="AB73" s="1" t="s">
        <v>2055</v>
      </c>
      <c r="AC73" s="1" t="s">
        <v>2059</v>
      </c>
      <c r="AD73" s="1" t="s">
        <v>2083</v>
      </c>
      <c r="AE73" s="1" t="s">
        <v>2088</v>
      </c>
      <c r="AF73" s="1" t="s">
        <v>1961</v>
      </c>
      <c r="AG73" s="1" t="s">
        <v>1961</v>
      </c>
      <c r="AH73" s="1" t="s">
        <v>2018</v>
      </c>
      <c r="AI73" s="1" t="s">
        <v>2018</v>
      </c>
      <c r="AJ73" s="34" t="s">
        <v>1968</v>
      </c>
      <c r="AK73" s="1" t="s">
        <v>2070</v>
      </c>
      <c r="AL73" s="1" t="s">
        <v>2097</v>
      </c>
      <c r="AM73" s="34" t="s">
        <v>2098</v>
      </c>
      <c r="AN73" s="1"/>
      <c r="AO73" s="1"/>
      <c r="AP73" s="1"/>
      <c r="AQ73" s="1"/>
      <c r="AR73" s="1" t="s">
        <v>1972</v>
      </c>
      <c r="AS73" s="1" t="s">
        <v>1974</v>
      </c>
      <c r="AT73" s="1" t="s">
        <v>1974</v>
      </c>
      <c r="AU73" s="1" t="s">
        <v>1997</v>
      </c>
      <c r="AV73" s="1" t="s">
        <v>2001</v>
      </c>
      <c r="AW73" s="1" t="s">
        <v>2003</v>
      </c>
      <c r="AX73" s="34" t="s">
        <v>2005</v>
      </c>
      <c r="AY73" s="1"/>
      <c r="AZ73" s="1" t="s">
        <v>2072</v>
      </c>
      <c r="BA73" s="1" t="s">
        <v>2072</v>
      </c>
      <c r="BB73" s="34" t="s">
        <v>2032</v>
      </c>
      <c r="BC73" s="1" t="s">
        <v>2099</v>
      </c>
      <c r="BD73" s="1" t="s">
        <v>2094</v>
      </c>
      <c r="BE73" s="1"/>
      <c r="BF73" s="1"/>
      <c r="BG73" s="1"/>
      <c r="BH73" s="1"/>
      <c r="BI73" s="1"/>
      <c r="BJ73" s="1"/>
      <c r="BK73" s="1"/>
      <c r="BL73" s="1"/>
      <c r="BM73" s="1"/>
      <c r="BN73" s="1"/>
      <c r="BO73" s="1"/>
      <c r="BP73" s="1"/>
      <c r="BQ73" s="1"/>
    </row>
    <row r="74" ht="11.25" customHeight="1">
      <c r="A74" s="3" t="s">
        <v>2295</v>
      </c>
      <c r="B74" s="3" t="s">
        <v>2296</v>
      </c>
      <c r="C74" s="1" t="s">
        <v>2010</v>
      </c>
      <c r="D74" s="1" t="s">
        <v>2177</v>
      </c>
      <c r="E74" s="1"/>
      <c r="F74" s="7"/>
      <c r="G74" s="3" t="s">
        <v>2295</v>
      </c>
      <c r="H74" s="3" t="s">
        <v>2296</v>
      </c>
      <c r="I74" s="7" t="s">
        <v>2295</v>
      </c>
      <c r="J74" s="7" t="s">
        <v>2177</v>
      </c>
      <c r="K74" s="7"/>
      <c r="L74" s="7" t="s">
        <v>2010</v>
      </c>
      <c r="M74" s="1" t="s">
        <v>2076</v>
      </c>
      <c r="N74" s="1" t="s">
        <v>2076</v>
      </c>
      <c r="O74" s="1" t="s">
        <v>2076</v>
      </c>
      <c r="P74" s="1" t="s">
        <v>2076</v>
      </c>
      <c r="Q74" s="1"/>
      <c r="R74" s="1" t="s">
        <v>2076</v>
      </c>
      <c r="S74" s="1" t="s">
        <v>1983</v>
      </c>
      <c r="T74" s="1" t="s">
        <v>1979</v>
      </c>
      <c r="U74" s="1" t="s">
        <v>1983</v>
      </c>
      <c r="V74" s="1" t="s">
        <v>1979</v>
      </c>
      <c r="W74" s="1"/>
      <c r="X74" s="1"/>
      <c r="Y74" s="1"/>
      <c r="Z74" s="1"/>
      <c r="AA74" s="1"/>
      <c r="AB74" s="1" t="s">
        <v>2055</v>
      </c>
      <c r="AC74" s="1" t="s">
        <v>2059</v>
      </c>
      <c r="AD74" s="1" t="s">
        <v>2083</v>
      </c>
      <c r="AE74" s="1" t="s">
        <v>2088</v>
      </c>
      <c r="AF74" s="1" t="s">
        <v>1961</v>
      </c>
      <c r="AG74" s="1" t="s">
        <v>1961</v>
      </c>
      <c r="AH74" s="1" t="s">
        <v>2018</v>
      </c>
      <c r="AI74" s="1" t="s">
        <v>2018</v>
      </c>
      <c r="AJ74" s="34" t="s">
        <v>1968</v>
      </c>
      <c r="AK74" s="1" t="s">
        <v>2070</v>
      </c>
      <c r="AL74" s="1" t="s">
        <v>2097</v>
      </c>
      <c r="AM74" s="34" t="s">
        <v>2098</v>
      </c>
      <c r="AN74" s="1"/>
      <c r="AO74" s="1"/>
      <c r="AP74" s="1"/>
      <c r="AQ74" s="1"/>
      <c r="AR74" s="1" t="s">
        <v>1972</v>
      </c>
      <c r="AS74" s="1" t="s">
        <v>1974</v>
      </c>
      <c r="AT74" s="1" t="s">
        <v>1974</v>
      </c>
      <c r="AU74" s="1" t="s">
        <v>1997</v>
      </c>
      <c r="AV74" s="1" t="s">
        <v>2001</v>
      </c>
      <c r="AW74" s="1" t="s">
        <v>2003</v>
      </c>
      <c r="AX74" s="34" t="s">
        <v>2005</v>
      </c>
      <c r="AY74" s="1"/>
      <c r="AZ74" s="1" t="s">
        <v>2072</v>
      </c>
      <c r="BA74" s="1" t="s">
        <v>2072</v>
      </c>
      <c r="BB74" s="34" t="s">
        <v>2032</v>
      </c>
      <c r="BC74" s="1" t="s">
        <v>2099</v>
      </c>
      <c r="BD74" s="1" t="s">
        <v>2094</v>
      </c>
      <c r="BE74" s="1"/>
      <c r="BF74" s="1"/>
      <c r="BG74" s="1"/>
      <c r="BH74" s="1"/>
      <c r="BI74" s="1"/>
      <c r="BJ74" s="1"/>
      <c r="BK74" s="1"/>
      <c r="BL74" s="1"/>
      <c r="BM74" s="1"/>
      <c r="BN74" s="1"/>
      <c r="BO74" s="1"/>
      <c r="BP74" s="1"/>
      <c r="BQ74" s="1"/>
    </row>
    <row r="75" ht="11.25" customHeight="1">
      <c r="A75" s="3" t="s">
        <v>2297</v>
      </c>
      <c r="B75" s="3" t="s">
        <v>2298</v>
      </c>
      <c r="C75" s="1" t="s">
        <v>2010</v>
      </c>
      <c r="D75" s="1" t="s">
        <v>2177</v>
      </c>
      <c r="E75" s="1"/>
      <c r="F75" s="7"/>
      <c r="G75" s="3" t="s">
        <v>2297</v>
      </c>
      <c r="H75" s="3" t="s">
        <v>2298</v>
      </c>
      <c r="I75" s="7" t="s">
        <v>2297</v>
      </c>
      <c r="J75" s="7" t="s">
        <v>2177</v>
      </c>
      <c r="K75" s="7"/>
      <c r="L75" s="7" t="s">
        <v>2010</v>
      </c>
      <c r="M75" s="1" t="s">
        <v>2076</v>
      </c>
      <c r="N75" s="1" t="s">
        <v>2076</v>
      </c>
      <c r="O75" s="1" t="s">
        <v>2076</v>
      </c>
      <c r="P75" s="1" t="s">
        <v>2076</v>
      </c>
      <c r="Q75" s="1"/>
      <c r="R75" s="1" t="s">
        <v>2076</v>
      </c>
      <c r="S75" s="1" t="s">
        <v>1983</v>
      </c>
      <c r="T75" s="1" t="s">
        <v>1979</v>
      </c>
      <c r="U75" s="1" t="s">
        <v>1983</v>
      </c>
      <c r="V75" s="1" t="s">
        <v>1979</v>
      </c>
      <c r="W75" s="1"/>
      <c r="X75" s="1"/>
      <c r="Y75" s="1"/>
      <c r="Z75" s="1"/>
      <c r="AA75" s="1"/>
      <c r="AB75" s="1" t="s">
        <v>2055</v>
      </c>
      <c r="AC75" s="1" t="s">
        <v>2059</v>
      </c>
      <c r="AD75" s="1" t="s">
        <v>2083</v>
      </c>
      <c r="AE75" s="1" t="s">
        <v>2088</v>
      </c>
      <c r="AF75" s="1" t="s">
        <v>1961</v>
      </c>
      <c r="AG75" s="1" t="s">
        <v>1961</v>
      </c>
      <c r="AH75" s="1" t="s">
        <v>2018</v>
      </c>
      <c r="AI75" s="1" t="s">
        <v>2018</v>
      </c>
      <c r="AJ75" s="34" t="s">
        <v>1968</v>
      </c>
      <c r="AK75" s="1" t="s">
        <v>2070</v>
      </c>
      <c r="AL75" s="1" t="s">
        <v>2097</v>
      </c>
      <c r="AM75" s="34" t="s">
        <v>2098</v>
      </c>
      <c r="AN75" s="1"/>
      <c r="AO75" s="1"/>
      <c r="AP75" s="1"/>
      <c r="AQ75" s="1"/>
      <c r="AR75" s="1" t="s">
        <v>1972</v>
      </c>
      <c r="AS75" s="1" t="s">
        <v>1974</v>
      </c>
      <c r="AT75" s="1" t="s">
        <v>1974</v>
      </c>
      <c r="AU75" s="1" t="s">
        <v>1997</v>
      </c>
      <c r="AV75" s="1" t="s">
        <v>2001</v>
      </c>
      <c r="AW75" s="1" t="s">
        <v>2003</v>
      </c>
      <c r="AX75" s="34" t="s">
        <v>2005</v>
      </c>
      <c r="AY75" s="1"/>
      <c r="AZ75" s="1" t="s">
        <v>2072</v>
      </c>
      <c r="BA75" s="1" t="s">
        <v>2072</v>
      </c>
      <c r="BB75" s="34" t="s">
        <v>2032</v>
      </c>
      <c r="BC75" s="1" t="s">
        <v>2099</v>
      </c>
      <c r="BD75" s="1" t="s">
        <v>2094</v>
      </c>
      <c r="BE75" s="1"/>
      <c r="BF75" s="1"/>
      <c r="BG75" s="1"/>
      <c r="BH75" s="1"/>
      <c r="BI75" s="1"/>
      <c r="BJ75" s="1"/>
      <c r="BK75" s="1"/>
      <c r="BL75" s="1"/>
      <c r="BM75" s="1"/>
      <c r="BN75" s="1"/>
      <c r="BO75" s="1"/>
      <c r="BP75" s="1"/>
      <c r="BQ75" s="1"/>
    </row>
    <row r="76" ht="11.25" customHeight="1">
      <c r="A76" s="3" t="s">
        <v>2299</v>
      </c>
      <c r="B76" s="3" t="s">
        <v>2300</v>
      </c>
      <c r="C76" s="1" t="s">
        <v>2010</v>
      </c>
      <c r="D76" s="1" t="s">
        <v>2152</v>
      </c>
      <c r="E76" s="1" t="s">
        <v>2147</v>
      </c>
      <c r="F76" s="7" t="s">
        <v>2153</v>
      </c>
      <c r="G76" s="3" t="s">
        <v>2299</v>
      </c>
      <c r="H76" s="3" t="s">
        <v>2300</v>
      </c>
      <c r="I76" s="7" t="s">
        <v>2299</v>
      </c>
      <c r="J76" s="7" t="s">
        <v>2152</v>
      </c>
      <c r="K76" s="7" t="s">
        <v>2147</v>
      </c>
      <c r="L76" s="7" t="s">
        <v>2010</v>
      </c>
      <c r="M76" s="1" t="s">
        <v>2076</v>
      </c>
      <c r="N76" s="1" t="s">
        <v>2076</v>
      </c>
      <c r="O76" s="1" t="s">
        <v>2076</v>
      </c>
      <c r="P76" s="1" t="s">
        <v>2076</v>
      </c>
      <c r="Q76" s="1" t="s">
        <v>2076</v>
      </c>
      <c r="R76" s="1" t="s">
        <v>2076</v>
      </c>
      <c r="S76" s="1" t="s">
        <v>1983</v>
      </c>
      <c r="T76" s="1" t="s">
        <v>1979</v>
      </c>
      <c r="U76" s="1" t="s">
        <v>1983</v>
      </c>
      <c r="V76" s="1" t="s">
        <v>1979</v>
      </c>
      <c r="W76" s="1" t="s">
        <v>1985</v>
      </c>
      <c r="X76" s="1" t="s">
        <v>1985</v>
      </c>
      <c r="Y76" s="1" t="s">
        <v>1988</v>
      </c>
      <c r="Z76" s="1" t="s">
        <v>1988</v>
      </c>
      <c r="AA76" s="1" t="s">
        <v>2029</v>
      </c>
      <c r="AB76" s="1" t="s">
        <v>2055</v>
      </c>
      <c r="AC76" s="1" t="s">
        <v>2059</v>
      </c>
      <c r="AD76" s="1" t="s">
        <v>2083</v>
      </c>
      <c r="AE76" s="1" t="s">
        <v>2088</v>
      </c>
      <c r="AF76" s="1" t="s">
        <v>1961</v>
      </c>
      <c r="AG76" s="1" t="s">
        <v>1961</v>
      </c>
      <c r="AH76" s="1" t="s">
        <v>2018</v>
      </c>
      <c r="AI76" s="1" t="s">
        <v>2018</v>
      </c>
      <c r="AJ76" s="34" t="s">
        <v>1968</v>
      </c>
      <c r="AK76" s="1" t="s">
        <v>2070</v>
      </c>
      <c r="AL76" s="1" t="s">
        <v>2097</v>
      </c>
      <c r="AM76" s="34" t="s">
        <v>2098</v>
      </c>
      <c r="AN76" s="1" t="s">
        <v>2067</v>
      </c>
      <c r="AO76" s="1" t="s">
        <v>2067</v>
      </c>
      <c r="AP76" s="1" t="s">
        <v>2138</v>
      </c>
      <c r="AQ76" s="1" t="s">
        <v>1994</v>
      </c>
      <c r="AR76" s="1" t="s">
        <v>1972</v>
      </c>
      <c r="AS76" s="1" t="s">
        <v>1974</v>
      </c>
      <c r="AT76" s="1" t="s">
        <v>1974</v>
      </c>
      <c r="AU76" s="1" t="s">
        <v>1997</v>
      </c>
      <c r="AV76" s="1" t="s">
        <v>2001</v>
      </c>
      <c r="AW76" s="1" t="s">
        <v>2003</v>
      </c>
      <c r="AX76" s="34" t="s">
        <v>2005</v>
      </c>
      <c r="AY76" s="1" t="s">
        <v>2048</v>
      </c>
      <c r="AZ76" s="1" t="s">
        <v>2072</v>
      </c>
      <c r="BA76" s="1" t="s">
        <v>2072</v>
      </c>
      <c r="BB76" s="34" t="s">
        <v>2032</v>
      </c>
      <c r="BC76" s="1" t="s">
        <v>2099</v>
      </c>
      <c r="BD76" s="1" t="s">
        <v>2094</v>
      </c>
      <c r="BE76" s="1"/>
      <c r="BF76" s="1"/>
      <c r="BG76" s="1"/>
      <c r="BH76" s="1"/>
      <c r="BI76" s="1"/>
      <c r="BJ76" s="1"/>
      <c r="BK76" s="1"/>
      <c r="BL76" s="1"/>
      <c r="BM76" s="1"/>
      <c r="BN76" s="1"/>
      <c r="BO76" s="1"/>
      <c r="BP76" s="1"/>
      <c r="BQ76" s="1"/>
    </row>
    <row r="77" ht="11.25" customHeight="1">
      <c r="A77" s="3" t="s">
        <v>2301</v>
      </c>
      <c r="B77" s="3" t="s">
        <v>2302</v>
      </c>
      <c r="C77" s="1" t="s">
        <v>2010</v>
      </c>
      <c r="D77" s="1" t="s">
        <v>2177</v>
      </c>
      <c r="E77" s="1"/>
      <c r="F77" s="7"/>
      <c r="G77" s="3" t="s">
        <v>2301</v>
      </c>
      <c r="H77" s="3" t="s">
        <v>2302</v>
      </c>
      <c r="I77" s="7" t="s">
        <v>2301</v>
      </c>
      <c r="J77" s="7" t="s">
        <v>2177</v>
      </c>
      <c r="K77" s="7"/>
      <c r="L77" s="7" t="s">
        <v>2010</v>
      </c>
      <c r="M77" s="1" t="s">
        <v>2076</v>
      </c>
      <c r="N77" s="1" t="s">
        <v>2076</v>
      </c>
      <c r="O77" s="1" t="s">
        <v>2076</v>
      </c>
      <c r="P77" s="1" t="s">
        <v>2076</v>
      </c>
      <c r="Q77" s="1"/>
      <c r="R77" s="1" t="s">
        <v>2076</v>
      </c>
      <c r="S77" s="1" t="s">
        <v>1983</v>
      </c>
      <c r="T77" s="1" t="s">
        <v>1979</v>
      </c>
      <c r="U77" s="1" t="s">
        <v>1983</v>
      </c>
      <c r="V77" s="1" t="s">
        <v>1979</v>
      </c>
      <c r="W77" s="1"/>
      <c r="X77" s="1"/>
      <c r="Y77" s="1"/>
      <c r="Z77" s="1"/>
      <c r="AA77" s="1"/>
      <c r="AB77" s="1" t="s">
        <v>2055</v>
      </c>
      <c r="AC77" s="1" t="s">
        <v>2059</v>
      </c>
      <c r="AD77" s="1" t="s">
        <v>2083</v>
      </c>
      <c r="AE77" s="1" t="s">
        <v>2088</v>
      </c>
      <c r="AF77" s="1" t="s">
        <v>1961</v>
      </c>
      <c r="AG77" s="1" t="s">
        <v>1961</v>
      </c>
      <c r="AH77" s="1" t="s">
        <v>2018</v>
      </c>
      <c r="AI77" s="1" t="s">
        <v>2018</v>
      </c>
      <c r="AJ77" s="34" t="s">
        <v>1968</v>
      </c>
      <c r="AK77" s="1" t="s">
        <v>2070</v>
      </c>
      <c r="AL77" s="1" t="s">
        <v>2097</v>
      </c>
      <c r="AM77" s="34" t="s">
        <v>2098</v>
      </c>
      <c r="AN77" s="1"/>
      <c r="AO77" s="1"/>
      <c r="AP77" s="1"/>
      <c r="AQ77" s="1"/>
      <c r="AR77" s="1" t="s">
        <v>1972</v>
      </c>
      <c r="AS77" s="1" t="s">
        <v>1974</v>
      </c>
      <c r="AT77" s="1" t="s">
        <v>1974</v>
      </c>
      <c r="AU77" s="1" t="s">
        <v>1997</v>
      </c>
      <c r="AV77" s="1" t="s">
        <v>2001</v>
      </c>
      <c r="AW77" s="1" t="s">
        <v>2003</v>
      </c>
      <c r="AX77" s="34" t="s">
        <v>2005</v>
      </c>
      <c r="AY77" s="1"/>
      <c r="AZ77" s="1" t="s">
        <v>2072</v>
      </c>
      <c r="BA77" s="1" t="s">
        <v>2072</v>
      </c>
      <c r="BB77" s="34" t="s">
        <v>2032</v>
      </c>
      <c r="BC77" s="1" t="s">
        <v>2099</v>
      </c>
      <c r="BD77" s="1" t="s">
        <v>2094</v>
      </c>
      <c r="BE77" s="1"/>
      <c r="BF77" s="1"/>
      <c r="BG77" s="1"/>
      <c r="BH77" s="1"/>
      <c r="BI77" s="1"/>
      <c r="BJ77" s="1"/>
      <c r="BK77" s="1"/>
      <c r="BL77" s="1"/>
      <c r="BM77" s="1"/>
      <c r="BN77" s="1"/>
      <c r="BO77" s="1"/>
      <c r="BP77" s="1"/>
      <c r="BQ77" s="1"/>
    </row>
    <row r="78" ht="11.25" customHeight="1">
      <c r="A78" s="3" t="s">
        <v>2303</v>
      </c>
      <c r="B78" s="3" t="s">
        <v>2304</v>
      </c>
      <c r="C78" s="1" t="s">
        <v>2010</v>
      </c>
      <c r="D78" s="1" t="s">
        <v>2152</v>
      </c>
      <c r="E78" s="1" t="s">
        <v>2147</v>
      </c>
      <c r="F78" s="7" t="s">
        <v>2153</v>
      </c>
      <c r="G78" s="3" t="s">
        <v>2303</v>
      </c>
      <c r="H78" s="3" t="s">
        <v>2304</v>
      </c>
      <c r="I78" s="7" t="s">
        <v>2303</v>
      </c>
      <c r="J78" s="7" t="s">
        <v>2152</v>
      </c>
      <c r="K78" s="7" t="s">
        <v>2147</v>
      </c>
      <c r="L78" s="7" t="s">
        <v>2010</v>
      </c>
      <c r="M78" s="1" t="s">
        <v>2076</v>
      </c>
      <c r="N78" s="1" t="s">
        <v>2076</v>
      </c>
      <c r="O78" s="1" t="s">
        <v>2076</v>
      </c>
      <c r="P78" s="1" t="s">
        <v>2076</v>
      </c>
      <c r="Q78" s="1" t="s">
        <v>2076</v>
      </c>
      <c r="R78" s="1" t="s">
        <v>2076</v>
      </c>
      <c r="S78" s="1" t="s">
        <v>1983</v>
      </c>
      <c r="T78" s="1" t="s">
        <v>1979</v>
      </c>
      <c r="U78" s="1" t="s">
        <v>1983</v>
      </c>
      <c r="V78" s="1" t="s">
        <v>1979</v>
      </c>
      <c r="W78" s="1" t="s">
        <v>1985</v>
      </c>
      <c r="X78" s="1" t="s">
        <v>1985</v>
      </c>
      <c r="Y78" s="1" t="s">
        <v>1988</v>
      </c>
      <c r="Z78" s="1" t="s">
        <v>1988</v>
      </c>
      <c r="AA78" s="1" t="s">
        <v>2029</v>
      </c>
      <c r="AB78" s="1" t="s">
        <v>2055</v>
      </c>
      <c r="AC78" s="1" t="s">
        <v>2059</v>
      </c>
      <c r="AD78" s="1" t="s">
        <v>2083</v>
      </c>
      <c r="AE78" s="1" t="s">
        <v>2088</v>
      </c>
      <c r="AF78" s="1" t="s">
        <v>1961</v>
      </c>
      <c r="AG78" s="1" t="s">
        <v>1961</v>
      </c>
      <c r="AH78" s="1" t="s">
        <v>2018</v>
      </c>
      <c r="AI78" s="1" t="s">
        <v>2018</v>
      </c>
      <c r="AJ78" s="34" t="s">
        <v>1968</v>
      </c>
      <c r="AK78" s="1" t="s">
        <v>2070</v>
      </c>
      <c r="AL78" s="1" t="s">
        <v>2097</v>
      </c>
      <c r="AM78" s="34" t="s">
        <v>2098</v>
      </c>
      <c r="AN78" s="1" t="s">
        <v>2062</v>
      </c>
      <c r="AO78" s="1" t="s">
        <v>2062</v>
      </c>
      <c r="AP78" s="1" t="s">
        <v>2138</v>
      </c>
      <c r="AQ78" s="1" t="s">
        <v>1994</v>
      </c>
      <c r="AR78" s="1" t="s">
        <v>1972</v>
      </c>
      <c r="AS78" s="1" t="s">
        <v>1974</v>
      </c>
      <c r="AT78" s="1" t="s">
        <v>1974</v>
      </c>
      <c r="AU78" s="1" t="s">
        <v>1997</v>
      </c>
      <c r="AV78" s="1" t="s">
        <v>2001</v>
      </c>
      <c r="AW78" s="1" t="s">
        <v>2003</v>
      </c>
      <c r="AX78" s="34" t="s">
        <v>2005</v>
      </c>
      <c r="AY78" s="1" t="s">
        <v>2048</v>
      </c>
      <c r="AZ78" s="1" t="s">
        <v>2072</v>
      </c>
      <c r="BA78" s="1" t="s">
        <v>2072</v>
      </c>
      <c r="BB78" s="34" t="s">
        <v>2032</v>
      </c>
      <c r="BC78" s="1" t="s">
        <v>2099</v>
      </c>
      <c r="BD78" s="1" t="s">
        <v>2094</v>
      </c>
      <c r="BE78" s="1"/>
      <c r="BF78" s="1"/>
      <c r="BG78" s="1"/>
      <c r="BH78" s="1"/>
      <c r="BI78" s="1"/>
      <c r="BJ78" s="1"/>
      <c r="BK78" s="1"/>
      <c r="BL78" s="1"/>
      <c r="BM78" s="1"/>
      <c r="BN78" s="1"/>
      <c r="BO78" s="1"/>
      <c r="BP78" s="1"/>
      <c r="BQ78" s="1"/>
    </row>
    <row r="79" ht="11.25" customHeight="1">
      <c r="A79" s="3" t="s">
        <v>2305</v>
      </c>
      <c r="B79" s="3" t="s">
        <v>2306</v>
      </c>
      <c r="C79" s="1" t="s">
        <v>2160</v>
      </c>
      <c r="D79" s="1" t="s">
        <v>2189</v>
      </c>
      <c r="E79" s="1"/>
      <c r="F79" s="7"/>
      <c r="G79" s="3" t="s">
        <v>2305</v>
      </c>
      <c r="H79" s="3" t="s">
        <v>2306</v>
      </c>
      <c r="I79" s="7" t="s">
        <v>2305</v>
      </c>
      <c r="J79" s="7"/>
      <c r="K79" s="7"/>
      <c r="L79" s="7" t="s">
        <v>2160</v>
      </c>
      <c r="M79" s="1" t="s">
        <v>2076</v>
      </c>
      <c r="N79" s="1" t="s">
        <v>2076</v>
      </c>
      <c r="O79" s="1" t="s">
        <v>2076</v>
      </c>
      <c r="P79" s="1" t="s">
        <v>2076</v>
      </c>
      <c r="Q79" s="1"/>
      <c r="R79" s="1" t="s">
        <v>2076</v>
      </c>
      <c r="S79" s="1" t="s">
        <v>1983</v>
      </c>
      <c r="T79" s="1" t="s">
        <v>1979</v>
      </c>
      <c r="U79" s="1" t="s">
        <v>1983</v>
      </c>
      <c r="V79" s="1" t="s">
        <v>1979</v>
      </c>
      <c r="W79" s="1"/>
      <c r="X79" s="1"/>
      <c r="Y79" s="1"/>
      <c r="Z79" s="1"/>
      <c r="AA79" s="1"/>
      <c r="AB79" s="1" t="s">
        <v>2055</v>
      </c>
      <c r="AC79" s="1" t="s">
        <v>2059</v>
      </c>
      <c r="AD79" s="1" t="s">
        <v>2083</v>
      </c>
      <c r="AE79" s="1" t="s">
        <v>2088</v>
      </c>
      <c r="AF79" s="1" t="s">
        <v>1961</v>
      </c>
      <c r="AG79" s="1" t="s">
        <v>1961</v>
      </c>
      <c r="AH79" s="1" t="s">
        <v>2018</v>
      </c>
      <c r="AI79" s="1" t="s">
        <v>2018</v>
      </c>
      <c r="AJ79" s="34" t="s">
        <v>1968</v>
      </c>
      <c r="AK79" s="1" t="s">
        <v>2070</v>
      </c>
      <c r="AL79" s="1" t="s">
        <v>2097</v>
      </c>
      <c r="AM79" s="34" t="s">
        <v>2098</v>
      </c>
      <c r="AN79" s="1"/>
      <c r="AO79" s="1"/>
      <c r="AP79" s="1"/>
      <c r="AQ79" s="1"/>
      <c r="AR79" s="1" t="s">
        <v>1972</v>
      </c>
      <c r="AS79" s="1" t="s">
        <v>1974</v>
      </c>
      <c r="AT79" s="1" t="s">
        <v>1974</v>
      </c>
      <c r="AU79" s="1" t="s">
        <v>1997</v>
      </c>
      <c r="AV79" s="1" t="s">
        <v>2001</v>
      </c>
      <c r="AW79" s="1" t="s">
        <v>2003</v>
      </c>
      <c r="AX79" s="34" t="s">
        <v>2005</v>
      </c>
      <c r="AY79" s="1"/>
      <c r="AZ79" s="1" t="s">
        <v>2072</v>
      </c>
      <c r="BA79" s="1" t="s">
        <v>2072</v>
      </c>
      <c r="BB79" s="34" t="s">
        <v>2032</v>
      </c>
      <c r="BC79" s="1" t="s">
        <v>2099</v>
      </c>
      <c r="BD79" s="1" t="s">
        <v>2094</v>
      </c>
      <c r="BE79" s="1"/>
      <c r="BF79" s="1"/>
      <c r="BG79" s="1"/>
      <c r="BH79" s="1"/>
      <c r="BI79" s="1"/>
      <c r="BJ79" s="1"/>
      <c r="BK79" s="1"/>
      <c r="BL79" s="1"/>
      <c r="BM79" s="1"/>
      <c r="BN79" s="1"/>
      <c r="BO79" s="1"/>
      <c r="BP79" s="1"/>
      <c r="BQ79" s="1"/>
    </row>
    <row r="80" ht="11.25" customHeight="1">
      <c r="A80" s="3" t="s">
        <v>2307</v>
      </c>
      <c r="B80" s="3" t="s">
        <v>2308</v>
      </c>
      <c r="C80" s="1" t="s">
        <v>2165</v>
      </c>
      <c r="D80" s="1" t="s">
        <v>2180</v>
      </c>
      <c r="E80" s="1"/>
      <c r="F80" s="7"/>
      <c r="G80" s="3" t="s">
        <v>2307</v>
      </c>
      <c r="H80" s="3" t="s">
        <v>2308</v>
      </c>
      <c r="I80" s="7" t="s">
        <v>2307</v>
      </c>
      <c r="J80" s="7" t="s">
        <v>2180</v>
      </c>
      <c r="K80" s="7"/>
      <c r="L80" s="7" t="s">
        <v>2165</v>
      </c>
      <c r="M80" s="1" t="s">
        <v>2076</v>
      </c>
      <c r="N80" s="1" t="s">
        <v>2076</v>
      </c>
      <c r="O80" s="1" t="s">
        <v>2076</v>
      </c>
      <c r="P80" s="1" t="s">
        <v>2076</v>
      </c>
      <c r="Q80" s="1"/>
      <c r="R80" s="1" t="s">
        <v>2076</v>
      </c>
      <c r="S80" s="1" t="s">
        <v>1983</v>
      </c>
      <c r="T80" s="1" t="s">
        <v>1979</v>
      </c>
      <c r="U80" s="1" t="s">
        <v>1983</v>
      </c>
      <c r="V80" s="1" t="s">
        <v>1979</v>
      </c>
      <c r="W80" s="1"/>
      <c r="X80" s="1"/>
      <c r="Y80" s="1"/>
      <c r="Z80" s="1"/>
      <c r="AA80" s="1"/>
      <c r="AB80" s="1" t="s">
        <v>2055</v>
      </c>
      <c r="AC80" s="1" t="s">
        <v>2059</v>
      </c>
      <c r="AD80" s="1" t="s">
        <v>2083</v>
      </c>
      <c r="AE80" s="1" t="s">
        <v>2088</v>
      </c>
      <c r="AF80" s="1" t="s">
        <v>1961</v>
      </c>
      <c r="AG80" s="1" t="s">
        <v>1961</v>
      </c>
      <c r="AH80" s="1" t="s">
        <v>2018</v>
      </c>
      <c r="AI80" s="1" t="s">
        <v>2018</v>
      </c>
      <c r="AJ80" s="34" t="s">
        <v>1968</v>
      </c>
      <c r="AK80" s="1" t="s">
        <v>2070</v>
      </c>
      <c r="AL80" s="1" t="s">
        <v>2097</v>
      </c>
      <c r="AM80" s="34" t="s">
        <v>2098</v>
      </c>
      <c r="AN80" s="1" t="s">
        <v>2062</v>
      </c>
      <c r="AO80" s="1" t="s">
        <v>2062</v>
      </c>
      <c r="AP80" s="1"/>
      <c r="AQ80" s="1"/>
      <c r="AR80" s="1" t="s">
        <v>1972</v>
      </c>
      <c r="AS80" s="1" t="s">
        <v>1974</v>
      </c>
      <c r="AT80" s="1" t="s">
        <v>1974</v>
      </c>
      <c r="AU80" s="1" t="s">
        <v>1997</v>
      </c>
      <c r="AV80" s="1" t="s">
        <v>2001</v>
      </c>
      <c r="AW80" s="1" t="s">
        <v>2003</v>
      </c>
      <c r="AX80" s="34" t="s">
        <v>2005</v>
      </c>
      <c r="AY80" s="1"/>
      <c r="AZ80" s="1" t="s">
        <v>2072</v>
      </c>
      <c r="BA80" s="1" t="s">
        <v>2072</v>
      </c>
      <c r="BB80" s="34" t="s">
        <v>2032</v>
      </c>
      <c r="BC80" s="1" t="s">
        <v>2099</v>
      </c>
      <c r="BD80" s="1" t="s">
        <v>2094</v>
      </c>
      <c r="BE80" s="1"/>
      <c r="BF80" s="1"/>
      <c r="BG80" s="1"/>
      <c r="BH80" s="1"/>
      <c r="BI80" s="1"/>
      <c r="BJ80" s="1"/>
      <c r="BK80" s="1"/>
      <c r="BL80" s="1"/>
      <c r="BM80" s="1"/>
      <c r="BN80" s="1"/>
      <c r="BO80" s="1"/>
      <c r="BP80" s="1"/>
      <c r="BQ80" s="1"/>
    </row>
    <row r="81" ht="11.25" customHeight="1">
      <c r="A81" s="3" t="s">
        <v>2309</v>
      </c>
      <c r="B81" s="3" t="s">
        <v>2310</v>
      </c>
      <c r="C81" s="1" t="s">
        <v>2160</v>
      </c>
      <c r="D81" s="1" t="s">
        <v>2189</v>
      </c>
      <c r="E81" s="1"/>
      <c r="F81" s="7"/>
      <c r="G81" s="3" t="s">
        <v>2309</v>
      </c>
      <c r="H81" s="3" t="s">
        <v>2310</v>
      </c>
      <c r="I81" s="7" t="s">
        <v>2309</v>
      </c>
      <c r="J81" s="7"/>
      <c r="K81" s="7"/>
      <c r="L81" s="7" t="s">
        <v>2160</v>
      </c>
      <c r="M81" s="1" t="s">
        <v>2076</v>
      </c>
      <c r="N81" s="1" t="s">
        <v>2076</v>
      </c>
      <c r="O81" s="1" t="s">
        <v>2076</v>
      </c>
      <c r="P81" s="1" t="s">
        <v>2076</v>
      </c>
      <c r="Q81" s="1"/>
      <c r="R81" s="1" t="s">
        <v>2076</v>
      </c>
      <c r="S81" s="1" t="s">
        <v>1983</v>
      </c>
      <c r="T81" s="1" t="s">
        <v>1979</v>
      </c>
      <c r="U81" s="1" t="s">
        <v>1983</v>
      </c>
      <c r="V81" s="1" t="s">
        <v>1979</v>
      </c>
      <c r="W81" s="1"/>
      <c r="X81" s="1"/>
      <c r="Y81" s="1"/>
      <c r="Z81" s="1"/>
      <c r="AA81" s="1"/>
      <c r="AB81" s="1" t="s">
        <v>2055</v>
      </c>
      <c r="AC81" s="1" t="s">
        <v>2059</v>
      </c>
      <c r="AD81" s="1" t="s">
        <v>2083</v>
      </c>
      <c r="AE81" s="1" t="s">
        <v>2088</v>
      </c>
      <c r="AF81" s="1" t="s">
        <v>1961</v>
      </c>
      <c r="AG81" s="1" t="s">
        <v>1961</v>
      </c>
      <c r="AH81" s="1" t="s">
        <v>2018</v>
      </c>
      <c r="AI81" s="1" t="s">
        <v>2018</v>
      </c>
      <c r="AJ81" s="34" t="s">
        <v>1968</v>
      </c>
      <c r="AK81" s="1" t="s">
        <v>2070</v>
      </c>
      <c r="AL81" s="1" t="s">
        <v>2097</v>
      </c>
      <c r="AM81" s="34" t="s">
        <v>2098</v>
      </c>
      <c r="AN81" s="1"/>
      <c r="AO81" s="1"/>
      <c r="AP81" s="1"/>
      <c r="AQ81" s="1"/>
      <c r="AR81" s="1" t="s">
        <v>1972</v>
      </c>
      <c r="AS81" s="1" t="s">
        <v>1974</v>
      </c>
      <c r="AT81" s="1" t="s">
        <v>1974</v>
      </c>
      <c r="AU81" s="1" t="s">
        <v>1997</v>
      </c>
      <c r="AV81" s="1" t="s">
        <v>2001</v>
      </c>
      <c r="AW81" s="1" t="s">
        <v>2003</v>
      </c>
      <c r="AX81" s="34" t="s">
        <v>2005</v>
      </c>
      <c r="AY81" s="1"/>
      <c r="AZ81" s="1" t="s">
        <v>2072</v>
      </c>
      <c r="BA81" s="1" t="s">
        <v>2072</v>
      </c>
      <c r="BB81" s="34" t="s">
        <v>2032</v>
      </c>
      <c r="BC81" s="1" t="s">
        <v>2099</v>
      </c>
      <c r="BD81" s="1" t="s">
        <v>2094</v>
      </c>
      <c r="BE81" s="1"/>
      <c r="BF81" s="1"/>
      <c r="BG81" s="1"/>
      <c r="BH81" s="1"/>
      <c r="BI81" s="1"/>
      <c r="BJ81" s="1"/>
      <c r="BK81" s="1"/>
      <c r="BL81" s="1"/>
      <c r="BM81" s="1"/>
      <c r="BN81" s="1"/>
      <c r="BO81" s="1"/>
      <c r="BP81" s="1"/>
      <c r="BQ81" s="1"/>
    </row>
    <row r="82" ht="11.25" customHeight="1">
      <c r="A82" s="3" t="s">
        <v>2311</v>
      </c>
      <c r="B82" s="3" t="s">
        <v>2312</v>
      </c>
      <c r="C82" s="1" t="s">
        <v>2010</v>
      </c>
      <c r="D82" s="1" t="s">
        <v>2152</v>
      </c>
      <c r="E82" s="1"/>
      <c r="F82" s="7"/>
      <c r="G82" s="3" t="s">
        <v>2311</v>
      </c>
      <c r="H82" s="3" t="s">
        <v>2312</v>
      </c>
      <c r="I82" s="7" t="s">
        <v>2311</v>
      </c>
      <c r="J82" s="7" t="s">
        <v>2152</v>
      </c>
      <c r="K82" s="7"/>
      <c r="L82" s="7" t="s">
        <v>2010</v>
      </c>
      <c r="M82" s="1" t="s">
        <v>2076</v>
      </c>
      <c r="N82" s="1" t="s">
        <v>2076</v>
      </c>
      <c r="O82" s="1" t="s">
        <v>2076</v>
      </c>
      <c r="P82" s="1" t="s">
        <v>2076</v>
      </c>
      <c r="Q82" s="1"/>
      <c r="R82" s="1" t="s">
        <v>2076</v>
      </c>
      <c r="S82" s="1" t="s">
        <v>1983</v>
      </c>
      <c r="T82" s="1" t="s">
        <v>1979</v>
      </c>
      <c r="U82" s="1" t="s">
        <v>1983</v>
      </c>
      <c r="V82" s="1" t="s">
        <v>1979</v>
      </c>
      <c r="W82" s="1"/>
      <c r="X82" s="1"/>
      <c r="Y82" s="1"/>
      <c r="Z82" s="1"/>
      <c r="AA82" s="1"/>
      <c r="AB82" s="1" t="s">
        <v>2055</v>
      </c>
      <c r="AC82" s="1" t="s">
        <v>2059</v>
      </c>
      <c r="AD82" s="1" t="s">
        <v>2083</v>
      </c>
      <c r="AE82" s="1" t="s">
        <v>2088</v>
      </c>
      <c r="AF82" s="1" t="s">
        <v>1961</v>
      </c>
      <c r="AG82" s="1" t="s">
        <v>1961</v>
      </c>
      <c r="AH82" s="1" t="s">
        <v>2018</v>
      </c>
      <c r="AI82" s="1" t="s">
        <v>2018</v>
      </c>
      <c r="AJ82" s="34" t="s">
        <v>1968</v>
      </c>
      <c r="AK82" s="1" t="s">
        <v>2070</v>
      </c>
      <c r="AL82" s="1" t="s">
        <v>2097</v>
      </c>
      <c r="AM82" s="34" t="s">
        <v>2098</v>
      </c>
      <c r="AN82" s="1"/>
      <c r="AO82" s="1"/>
      <c r="AP82" s="1"/>
      <c r="AQ82" s="1"/>
      <c r="AR82" s="1" t="s">
        <v>1972</v>
      </c>
      <c r="AS82" s="1" t="s">
        <v>1974</v>
      </c>
      <c r="AT82" s="1" t="s">
        <v>1974</v>
      </c>
      <c r="AU82" s="1" t="s">
        <v>1997</v>
      </c>
      <c r="AV82" s="1" t="s">
        <v>2001</v>
      </c>
      <c r="AW82" s="1" t="s">
        <v>2003</v>
      </c>
      <c r="AX82" s="34" t="s">
        <v>2005</v>
      </c>
      <c r="AY82" s="1"/>
      <c r="AZ82" s="1" t="s">
        <v>2072</v>
      </c>
      <c r="BA82" s="1" t="s">
        <v>2072</v>
      </c>
      <c r="BB82" s="34" t="s">
        <v>2032</v>
      </c>
      <c r="BC82" s="1" t="s">
        <v>2099</v>
      </c>
      <c r="BD82" s="1" t="s">
        <v>2094</v>
      </c>
      <c r="BE82" s="1"/>
      <c r="BF82" s="1"/>
      <c r="BG82" s="1"/>
      <c r="BH82" s="1"/>
      <c r="BI82" s="1"/>
      <c r="BJ82" s="1"/>
      <c r="BK82" s="1"/>
      <c r="BL82" s="1"/>
      <c r="BM82" s="1"/>
      <c r="BN82" s="1"/>
      <c r="BO82" s="1"/>
      <c r="BP82" s="1"/>
      <c r="BQ82" s="1"/>
    </row>
    <row r="83" ht="11.25" customHeight="1">
      <c r="A83" s="3" t="s">
        <v>2313</v>
      </c>
      <c r="B83" s="3" t="s">
        <v>2314</v>
      </c>
      <c r="C83" s="1" t="s">
        <v>2010</v>
      </c>
      <c r="D83" s="1" t="s">
        <v>2152</v>
      </c>
      <c r="E83" s="1" t="s">
        <v>2147</v>
      </c>
      <c r="F83" s="7" t="s">
        <v>2153</v>
      </c>
      <c r="G83" s="3" t="s">
        <v>2313</v>
      </c>
      <c r="H83" s="3" t="s">
        <v>2314</v>
      </c>
      <c r="I83" s="7" t="s">
        <v>2313</v>
      </c>
      <c r="J83" s="7" t="s">
        <v>2152</v>
      </c>
      <c r="K83" s="7" t="s">
        <v>2147</v>
      </c>
      <c r="L83" s="7" t="s">
        <v>2010</v>
      </c>
      <c r="M83" s="1" t="s">
        <v>2076</v>
      </c>
      <c r="N83" s="1" t="s">
        <v>2076</v>
      </c>
      <c r="O83" s="1" t="s">
        <v>2076</v>
      </c>
      <c r="P83" s="1" t="s">
        <v>2076</v>
      </c>
      <c r="Q83" s="1" t="s">
        <v>2076</v>
      </c>
      <c r="R83" s="1" t="s">
        <v>2076</v>
      </c>
      <c r="S83" s="1" t="s">
        <v>1983</v>
      </c>
      <c r="T83" s="1" t="s">
        <v>1979</v>
      </c>
      <c r="U83" s="1" t="s">
        <v>1983</v>
      </c>
      <c r="V83" s="1" t="s">
        <v>1979</v>
      </c>
      <c r="W83" s="1" t="s">
        <v>1985</v>
      </c>
      <c r="X83" s="1" t="s">
        <v>1985</v>
      </c>
      <c r="Y83" s="1" t="s">
        <v>1988</v>
      </c>
      <c r="Z83" s="1" t="s">
        <v>1988</v>
      </c>
      <c r="AA83" s="1" t="s">
        <v>2029</v>
      </c>
      <c r="AB83" s="1" t="s">
        <v>2055</v>
      </c>
      <c r="AC83" s="1" t="s">
        <v>2059</v>
      </c>
      <c r="AD83" s="1" t="s">
        <v>2083</v>
      </c>
      <c r="AE83" s="1" t="s">
        <v>2088</v>
      </c>
      <c r="AF83" s="1" t="s">
        <v>1961</v>
      </c>
      <c r="AG83" s="1" t="s">
        <v>1961</v>
      </c>
      <c r="AH83" s="1" t="s">
        <v>2018</v>
      </c>
      <c r="AI83" s="1" t="s">
        <v>2018</v>
      </c>
      <c r="AJ83" s="34" t="s">
        <v>1968</v>
      </c>
      <c r="AK83" s="1" t="s">
        <v>2070</v>
      </c>
      <c r="AL83" s="1" t="s">
        <v>2097</v>
      </c>
      <c r="AM83" s="34" t="s">
        <v>2098</v>
      </c>
      <c r="AN83" s="1" t="s">
        <v>2067</v>
      </c>
      <c r="AO83" s="1" t="s">
        <v>2067</v>
      </c>
      <c r="AP83" s="1" t="s">
        <v>2138</v>
      </c>
      <c r="AQ83" s="1" t="s">
        <v>1994</v>
      </c>
      <c r="AR83" s="1" t="s">
        <v>1972</v>
      </c>
      <c r="AS83" s="1" t="s">
        <v>1974</v>
      </c>
      <c r="AT83" s="1" t="s">
        <v>1974</v>
      </c>
      <c r="AU83" s="1" t="s">
        <v>1997</v>
      </c>
      <c r="AV83" s="1" t="s">
        <v>2001</v>
      </c>
      <c r="AW83" s="1" t="s">
        <v>2003</v>
      </c>
      <c r="AX83" s="34" t="s">
        <v>2005</v>
      </c>
      <c r="AY83" s="1" t="s">
        <v>2048</v>
      </c>
      <c r="AZ83" s="1" t="s">
        <v>2072</v>
      </c>
      <c r="BA83" s="1" t="s">
        <v>2072</v>
      </c>
      <c r="BB83" s="34" t="s">
        <v>2032</v>
      </c>
      <c r="BC83" s="1" t="s">
        <v>2099</v>
      </c>
      <c r="BD83" s="1" t="s">
        <v>2094</v>
      </c>
      <c r="BE83" s="1"/>
      <c r="BF83" s="1"/>
      <c r="BG83" s="1"/>
      <c r="BH83" s="1"/>
      <c r="BI83" s="1"/>
      <c r="BJ83" s="1"/>
      <c r="BK83" s="1"/>
      <c r="BL83" s="1"/>
      <c r="BM83" s="1"/>
      <c r="BN83" s="1"/>
      <c r="BO83" s="1"/>
      <c r="BP83" s="1"/>
      <c r="BQ83" s="1"/>
    </row>
    <row r="84" ht="11.25" customHeight="1">
      <c r="A84" s="3" t="s">
        <v>2315</v>
      </c>
      <c r="B84" s="3" t="s">
        <v>2316</v>
      </c>
      <c r="C84" s="1" t="s">
        <v>2010</v>
      </c>
      <c r="D84" s="1" t="s">
        <v>2177</v>
      </c>
      <c r="E84" s="1"/>
      <c r="F84" s="7"/>
      <c r="G84" s="3" t="s">
        <v>2315</v>
      </c>
      <c r="H84" s="3" t="s">
        <v>2316</v>
      </c>
      <c r="I84" s="7" t="s">
        <v>2315</v>
      </c>
      <c r="J84" s="7" t="s">
        <v>2177</v>
      </c>
      <c r="K84" s="7"/>
      <c r="L84" s="7" t="s">
        <v>2010</v>
      </c>
      <c r="M84" s="1" t="s">
        <v>2076</v>
      </c>
      <c r="N84" s="1" t="s">
        <v>2076</v>
      </c>
      <c r="O84" s="1" t="s">
        <v>2076</v>
      </c>
      <c r="P84" s="1" t="s">
        <v>2076</v>
      </c>
      <c r="Q84" s="1"/>
      <c r="R84" s="1" t="s">
        <v>2076</v>
      </c>
      <c r="S84" s="1" t="s">
        <v>1983</v>
      </c>
      <c r="T84" s="1" t="s">
        <v>1979</v>
      </c>
      <c r="U84" s="1" t="s">
        <v>1983</v>
      </c>
      <c r="V84" s="1" t="s">
        <v>1979</v>
      </c>
      <c r="W84" s="1"/>
      <c r="X84" s="1"/>
      <c r="Y84" s="1"/>
      <c r="Z84" s="1"/>
      <c r="AA84" s="1"/>
      <c r="AB84" s="1" t="s">
        <v>2055</v>
      </c>
      <c r="AC84" s="1" t="s">
        <v>2059</v>
      </c>
      <c r="AD84" s="1" t="s">
        <v>2083</v>
      </c>
      <c r="AE84" s="1" t="s">
        <v>2088</v>
      </c>
      <c r="AF84" s="1" t="s">
        <v>1961</v>
      </c>
      <c r="AG84" s="1" t="s">
        <v>1961</v>
      </c>
      <c r="AH84" s="1" t="s">
        <v>2018</v>
      </c>
      <c r="AI84" s="1" t="s">
        <v>2018</v>
      </c>
      <c r="AJ84" s="34" t="s">
        <v>1968</v>
      </c>
      <c r="AK84" s="1" t="s">
        <v>2070</v>
      </c>
      <c r="AL84" s="1" t="s">
        <v>2097</v>
      </c>
      <c r="AM84" s="34" t="s">
        <v>2098</v>
      </c>
      <c r="AN84" s="1"/>
      <c r="AO84" s="1"/>
      <c r="AP84" s="1"/>
      <c r="AQ84" s="1"/>
      <c r="AR84" s="1" t="s">
        <v>1972</v>
      </c>
      <c r="AS84" s="1" t="s">
        <v>1974</v>
      </c>
      <c r="AT84" s="1" t="s">
        <v>1974</v>
      </c>
      <c r="AU84" s="1" t="s">
        <v>1997</v>
      </c>
      <c r="AV84" s="1" t="s">
        <v>2001</v>
      </c>
      <c r="AW84" s="1" t="s">
        <v>2003</v>
      </c>
      <c r="AX84" s="34" t="s">
        <v>2005</v>
      </c>
      <c r="AY84" s="1"/>
      <c r="AZ84" s="1" t="s">
        <v>2072</v>
      </c>
      <c r="BA84" s="1" t="s">
        <v>2072</v>
      </c>
      <c r="BB84" s="34" t="s">
        <v>2032</v>
      </c>
      <c r="BC84" s="1" t="s">
        <v>2099</v>
      </c>
      <c r="BD84" s="1" t="s">
        <v>2094</v>
      </c>
      <c r="BE84" s="1"/>
      <c r="BF84" s="1"/>
      <c r="BG84" s="1"/>
      <c r="BH84" s="1"/>
      <c r="BI84" s="1"/>
      <c r="BJ84" s="1"/>
      <c r="BK84" s="1"/>
      <c r="BL84" s="1"/>
      <c r="BM84" s="1"/>
      <c r="BN84" s="1"/>
      <c r="BO84" s="1"/>
      <c r="BP84" s="1"/>
      <c r="BQ84" s="1"/>
    </row>
    <row r="85" ht="11.25" customHeight="1">
      <c r="A85" s="3" t="s">
        <v>2317</v>
      </c>
      <c r="B85" s="3" t="s">
        <v>2318</v>
      </c>
      <c r="C85" s="1" t="s">
        <v>2010</v>
      </c>
      <c r="D85" s="1" t="s">
        <v>2152</v>
      </c>
      <c r="E85" s="1" t="s">
        <v>2147</v>
      </c>
      <c r="F85" s="7" t="s">
        <v>2319</v>
      </c>
      <c r="G85" s="3" t="s">
        <v>2317</v>
      </c>
      <c r="H85" s="3" t="s">
        <v>2320</v>
      </c>
      <c r="I85" s="7" t="s">
        <v>2317</v>
      </c>
      <c r="J85" s="7" t="s">
        <v>2152</v>
      </c>
      <c r="K85" s="7" t="s">
        <v>2147</v>
      </c>
      <c r="L85" s="7" t="s">
        <v>2010</v>
      </c>
      <c r="M85" s="1" t="s">
        <v>2076</v>
      </c>
      <c r="N85" s="1" t="s">
        <v>2076</v>
      </c>
      <c r="O85" s="1" t="s">
        <v>2076</v>
      </c>
      <c r="P85" s="1" t="s">
        <v>2076</v>
      </c>
      <c r="Q85" s="1" t="s">
        <v>2076</v>
      </c>
      <c r="R85" s="1" t="s">
        <v>2076</v>
      </c>
      <c r="S85" s="1" t="s">
        <v>1983</v>
      </c>
      <c r="T85" s="1" t="s">
        <v>1979</v>
      </c>
      <c r="U85" s="1" t="s">
        <v>1983</v>
      </c>
      <c r="V85" s="1" t="s">
        <v>1979</v>
      </c>
      <c r="W85" s="1" t="s">
        <v>1985</v>
      </c>
      <c r="X85" s="1" t="s">
        <v>1985</v>
      </c>
      <c r="Y85" s="1" t="s">
        <v>1988</v>
      </c>
      <c r="Z85" s="1" t="s">
        <v>1988</v>
      </c>
      <c r="AA85" s="1" t="s">
        <v>2025</v>
      </c>
      <c r="AB85" s="1" t="s">
        <v>2055</v>
      </c>
      <c r="AC85" s="1" t="s">
        <v>2059</v>
      </c>
      <c r="AD85" s="1" t="s">
        <v>2083</v>
      </c>
      <c r="AE85" s="1" t="s">
        <v>2088</v>
      </c>
      <c r="AF85" s="1" t="s">
        <v>1961</v>
      </c>
      <c r="AG85" s="1" t="s">
        <v>1961</v>
      </c>
      <c r="AH85" s="1" t="s">
        <v>2018</v>
      </c>
      <c r="AI85" s="1" t="s">
        <v>2018</v>
      </c>
      <c r="AJ85" s="34" t="s">
        <v>1968</v>
      </c>
      <c r="AK85" s="1" t="s">
        <v>2070</v>
      </c>
      <c r="AL85" s="1" t="s">
        <v>2097</v>
      </c>
      <c r="AM85" s="34" t="s">
        <v>2098</v>
      </c>
      <c r="AN85" s="1" t="s">
        <v>2321</v>
      </c>
      <c r="AO85" s="1" t="s">
        <v>2321</v>
      </c>
      <c r="AP85" s="1" t="s">
        <v>2138</v>
      </c>
      <c r="AQ85" s="1" t="s">
        <v>1994</v>
      </c>
      <c r="AR85" s="1" t="s">
        <v>1972</v>
      </c>
      <c r="AS85" s="1" t="s">
        <v>1974</v>
      </c>
      <c r="AT85" s="1" t="s">
        <v>1974</v>
      </c>
      <c r="AU85" s="1" t="s">
        <v>1997</v>
      </c>
      <c r="AV85" s="1" t="s">
        <v>2001</v>
      </c>
      <c r="AW85" s="1" t="s">
        <v>2003</v>
      </c>
      <c r="AX85" s="34" t="s">
        <v>2005</v>
      </c>
      <c r="AY85" s="1" t="s">
        <v>2048</v>
      </c>
      <c r="AZ85" s="1" t="s">
        <v>2072</v>
      </c>
      <c r="BA85" s="1" t="s">
        <v>2072</v>
      </c>
      <c r="BB85" s="34" t="s">
        <v>2032</v>
      </c>
      <c r="BC85" s="1" t="s">
        <v>2099</v>
      </c>
      <c r="BD85" s="1" t="s">
        <v>2094</v>
      </c>
      <c r="BE85" s="1"/>
      <c r="BF85" s="1"/>
      <c r="BG85" s="1"/>
      <c r="BH85" s="1"/>
      <c r="BI85" s="1"/>
      <c r="BJ85" s="1"/>
      <c r="BK85" s="1"/>
      <c r="BL85" s="1"/>
      <c r="BM85" s="1"/>
      <c r="BN85" s="1"/>
      <c r="BO85" s="1"/>
      <c r="BP85" s="1"/>
      <c r="BQ85" s="1"/>
    </row>
    <row r="86" ht="11.25" customHeight="1">
      <c r="A86" s="3" t="s">
        <v>2317</v>
      </c>
      <c r="B86" s="3" t="s">
        <v>2322</v>
      </c>
      <c r="C86" s="1" t="s">
        <v>2010</v>
      </c>
      <c r="D86" s="1"/>
      <c r="E86" s="1"/>
      <c r="F86" s="7" t="s">
        <v>2319</v>
      </c>
      <c r="G86" s="3"/>
      <c r="H86" s="3"/>
      <c r="I86" s="7"/>
      <c r="J86" s="7"/>
      <c r="K86" s="7"/>
      <c r="L86" s="7"/>
      <c r="M86" s="1" t="s">
        <v>2076</v>
      </c>
      <c r="N86" s="1" t="s">
        <v>2076</v>
      </c>
      <c r="O86" s="1" t="s">
        <v>2076</v>
      </c>
      <c r="P86" s="1" t="s">
        <v>2076</v>
      </c>
      <c r="Q86" s="1" t="s">
        <v>2076</v>
      </c>
      <c r="R86" s="1" t="s">
        <v>2076</v>
      </c>
      <c r="S86" s="1" t="s">
        <v>1983</v>
      </c>
      <c r="T86" s="1" t="s">
        <v>1979</v>
      </c>
      <c r="U86" s="1" t="s">
        <v>1983</v>
      </c>
      <c r="V86" s="1" t="s">
        <v>1979</v>
      </c>
      <c r="W86" s="1" t="s">
        <v>1985</v>
      </c>
      <c r="X86" s="1" t="s">
        <v>1985</v>
      </c>
      <c r="Y86" s="1" t="s">
        <v>1988</v>
      </c>
      <c r="Z86" s="1" t="s">
        <v>1988</v>
      </c>
      <c r="AA86" s="1" t="s">
        <v>2025</v>
      </c>
      <c r="AB86" s="1" t="s">
        <v>2055</v>
      </c>
      <c r="AC86" s="1" t="s">
        <v>2059</v>
      </c>
      <c r="AD86" s="1" t="s">
        <v>2083</v>
      </c>
      <c r="AE86" s="1" t="s">
        <v>2088</v>
      </c>
      <c r="AF86" s="1" t="s">
        <v>1961</v>
      </c>
      <c r="AG86" s="1" t="s">
        <v>1961</v>
      </c>
      <c r="AH86" s="1" t="s">
        <v>2018</v>
      </c>
      <c r="AI86" s="1" t="s">
        <v>2018</v>
      </c>
      <c r="AJ86" s="34" t="s">
        <v>1968</v>
      </c>
      <c r="AK86" s="1" t="s">
        <v>2070</v>
      </c>
      <c r="AL86" s="1" t="s">
        <v>2097</v>
      </c>
      <c r="AM86" s="34" t="s">
        <v>2098</v>
      </c>
      <c r="AN86" s="1"/>
      <c r="AO86" s="1"/>
      <c r="AP86" s="1" t="s">
        <v>2138</v>
      </c>
      <c r="AQ86" s="1" t="s">
        <v>1994</v>
      </c>
      <c r="AR86" s="1" t="s">
        <v>1972</v>
      </c>
      <c r="AS86" s="1" t="s">
        <v>1974</v>
      </c>
      <c r="AT86" s="1" t="s">
        <v>1974</v>
      </c>
      <c r="AU86" s="1" t="s">
        <v>1997</v>
      </c>
      <c r="AV86" s="1" t="s">
        <v>2001</v>
      </c>
      <c r="AW86" s="1" t="s">
        <v>2003</v>
      </c>
      <c r="AX86" s="34" t="s">
        <v>2005</v>
      </c>
      <c r="AY86" s="1" t="s">
        <v>2048</v>
      </c>
      <c r="AZ86" s="1" t="s">
        <v>2072</v>
      </c>
      <c r="BA86" s="1" t="s">
        <v>2072</v>
      </c>
      <c r="BB86" s="34" t="s">
        <v>2032</v>
      </c>
      <c r="BC86" s="1" t="s">
        <v>2099</v>
      </c>
      <c r="BD86" s="1" t="s">
        <v>2094</v>
      </c>
      <c r="BE86" s="1"/>
      <c r="BF86" s="1"/>
      <c r="BG86" s="1"/>
      <c r="BH86" s="1"/>
      <c r="BI86" s="1"/>
      <c r="BJ86" s="1"/>
      <c r="BK86" s="1"/>
      <c r="BL86" s="1"/>
      <c r="BM86" s="1"/>
      <c r="BN86" s="1"/>
      <c r="BO86" s="1"/>
      <c r="BP86" s="1"/>
      <c r="BQ86" s="1"/>
    </row>
    <row r="87" ht="11.25" customHeight="1">
      <c r="A87" s="3" t="s">
        <v>2323</v>
      </c>
      <c r="B87" s="3" t="s">
        <v>2324</v>
      </c>
      <c r="C87" s="1" t="s">
        <v>2165</v>
      </c>
      <c r="D87" s="1" t="s">
        <v>2166</v>
      </c>
      <c r="E87" s="1"/>
      <c r="F87" s="7"/>
      <c r="G87" s="3" t="s">
        <v>2323</v>
      </c>
      <c r="H87" s="3" t="s">
        <v>2324</v>
      </c>
      <c r="I87" s="7" t="s">
        <v>2323</v>
      </c>
      <c r="J87" s="7" t="s">
        <v>2166</v>
      </c>
      <c r="K87" s="7"/>
      <c r="L87" s="7" t="s">
        <v>2165</v>
      </c>
      <c r="M87" s="1" t="s">
        <v>2076</v>
      </c>
      <c r="N87" s="1" t="s">
        <v>2076</v>
      </c>
      <c r="O87" s="1" t="s">
        <v>2076</v>
      </c>
      <c r="P87" s="1" t="s">
        <v>2076</v>
      </c>
      <c r="Q87" s="1"/>
      <c r="R87" s="1" t="s">
        <v>2076</v>
      </c>
      <c r="S87" s="1" t="s">
        <v>1983</v>
      </c>
      <c r="T87" s="1" t="s">
        <v>1979</v>
      </c>
      <c r="U87" s="1" t="s">
        <v>1983</v>
      </c>
      <c r="V87" s="1" t="s">
        <v>1979</v>
      </c>
      <c r="W87" s="1"/>
      <c r="X87" s="1"/>
      <c r="Y87" s="1"/>
      <c r="Z87" s="1"/>
      <c r="AA87" s="1"/>
      <c r="AB87" s="1" t="s">
        <v>2055</v>
      </c>
      <c r="AC87" s="1" t="s">
        <v>2059</v>
      </c>
      <c r="AD87" s="1" t="s">
        <v>2083</v>
      </c>
      <c r="AE87" s="1" t="s">
        <v>2088</v>
      </c>
      <c r="AF87" s="1" t="s">
        <v>1961</v>
      </c>
      <c r="AG87" s="1" t="s">
        <v>1961</v>
      </c>
      <c r="AH87" s="1" t="s">
        <v>2018</v>
      </c>
      <c r="AI87" s="1" t="s">
        <v>2018</v>
      </c>
      <c r="AJ87" s="34" t="s">
        <v>1968</v>
      </c>
      <c r="AK87" s="1" t="s">
        <v>2070</v>
      </c>
      <c r="AL87" s="1" t="s">
        <v>2097</v>
      </c>
      <c r="AM87" s="34" t="s">
        <v>2098</v>
      </c>
      <c r="AN87" s="1" t="s">
        <v>2062</v>
      </c>
      <c r="AO87" s="1" t="s">
        <v>2062</v>
      </c>
      <c r="AP87" s="1"/>
      <c r="AQ87" s="1"/>
      <c r="AR87" s="1" t="s">
        <v>1972</v>
      </c>
      <c r="AS87" s="1" t="s">
        <v>1974</v>
      </c>
      <c r="AT87" s="1" t="s">
        <v>1974</v>
      </c>
      <c r="AU87" s="1" t="s">
        <v>1997</v>
      </c>
      <c r="AV87" s="1" t="s">
        <v>2001</v>
      </c>
      <c r="AW87" s="1" t="s">
        <v>2003</v>
      </c>
      <c r="AX87" s="34" t="s">
        <v>2005</v>
      </c>
      <c r="AY87" s="1"/>
      <c r="AZ87" s="1" t="s">
        <v>2072</v>
      </c>
      <c r="BA87" s="1" t="s">
        <v>2072</v>
      </c>
      <c r="BB87" s="34" t="s">
        <v>2032</v>
      </c>
      <c r="BC87" s="1" t="s">
        <v>2099</v>
      </c>
      <c r="BD87" s="1" t="s">
        <v>2094</v>
      </c>
      <c r="BE87" s="1"/>
      <c r="BF87" s="1"/>
      <c r="BG87" s="1"/>
      <c r="BH87" s="1"/>
      <c r="BI87" s="1"/>
      <c r="BJ87" s="1"/>
      <c r="BK87" s="1"/>
      <c r="BL87" s="1"/>
      <c r="BM87" s="1"/>
      <c r="BN87" s="1"/>
      <c r="BO87" s="1"/>
      <c r="BP87" s="1"/>
      <c r="BQ87" s="1"/>
    </row>
    <row r="88" ht="11.25" customHeight="1">
      <c r="A88" s="3" t="s">
        <v>2325</v>
      </c>
      <c r="B88" s="3" t="s">
        <v>2326</v>
      </c>
      <c r="C88" s="1" t="s">
        <v>2010</v>
      </c>
      <c r="D88" s="1" t="s">
        <v>2152</v>
      </c>
      <c r="E88" s="1"/>
      <c r="F88" s="7"/>
      <c r="G88" s="3" t="s">
        <v>2325</v>
      </c>
      <c r="H88" s="3" t="s">
        <v>2326</v>
      </c>
      <c r="I88" s="7" t="s">
        <v>2325</v>
      </c>
      <c r="J88" s="7" t="s">
        <v>2152</v>
      </c>
      <c r="K88" s="7"/>
      <c r="L88" s="7" t="s">
        <v>2010</v>
      </c>
      <c r="M88" s="1" t="s">
        <v>2076</v>
      </c>
      <c r="N88" s="1" t="s">
        <v>2076</v>
      </c>
      <c r="O88" s="1" t="s">
        <v>2076</v>
      </c>
      <c r="P88" s="1" t="s">
        <v>2076</v>
      </c>
      <c r="Q88" s="1"/>
      <c r="R88" s="1" t="s">
        <v>2076</v>
      </c>
      <c r="S88" s="1" t="s">
        <v>1983</v>
      </c>
      <c r="T88" s="1" t="s">
        <v>1979</v>
      </c>
      <c r="U88" s="1" t="s">
        <v>1983</v>
      </c>
      <c r="V88" s="1" t="s">
        <v>1979</v>
      </c>
      <c r="W88" s="1"/>
      <c r="X88" s="1"/>
      <c r="Y88" s="1"/>
      <c r="Z88" s="1"/>
      <c r="AA88" s="1"/>
      <c r="AB88" s="1" t="s">
        <v>2055</v>
      </c>
      <c r="AC88" s="1" t="s">
        <v>2059</v>
      </c>
      <c r="AD88" s="1" t="s">
        <v>2083</v>
      </c>
      <c r="AE88" s="1" t="s">
        <v>2088</v>
      </c>
      <c r="AF88" s="1" t="s">
        <v>1961</v>
      </c>
      <c r="AG88" s="1" t="s">
        <v>1961</v>
      </c>
      <c r="AH88" s="1" t="s">
        <v>2018</v>
      </c>
      <c r="AI88" s="1" t="s">
        <v>2018</v>
      </c>
      <c r="AJ88" s="34" t="s">
        <v>1968</v>
      </c>
      <c r="AK88" s="1" t="s">
        <v>2070</v>
      </c>
      <c r="AL88" s="1" t="s">
        <v>2097</v>
      </c>
      <c r="AM88" s="34" t="s">
        <v>2098</v>
      </c>
      <c r="AN88" s="1"/>
      <c r="AO88" s="1"/>
      <c r="AP88" s="1"/>
      <c r="AQ88" s="1"/>
      <c r="AR88" s="1" t="s">
        <v>1972</v>
      </c>
      <c r="AS88" s="1" t="s">
        <v>1974</v>
      </c>
      <c r="AT88" s="1" t="s">
        <v>1974</v>
      </c>
      <c r="AU88" s="1" t="s">
        <v>1997</v>
      </c>
      <c r="AV88" s="1" t="s">
        <v>2001</v>
      </c>
      <c r="AW88" s="1" t="s">
        <v>2003</v>
      </c>
      <c r="AX88" s="34" t="s">
        <v>2005</v>
      </c>
      <c r="AY88" s="1"/>
      <c r="AZ88" s="1" t="s">
        <v>2072</v>
      </c>
      <c r="BA88" s="1" t="s">
        <v>2072</v>
      </c>
      <c r="BB88" s="34" t="s">
        <v>2032</v>
      </c>
      <c r="BC88" s="1" t="s">
        <v>2099</v>
      </c>
      <c r="BD88" s="1" t="s">
        <v>2094</v>
      </c>
      <c r="BE88" s="1"/>
      <c r="BF88" s="1"/>
      <c r="BG88" s="1"/>
      <c r="BH88" s="1"/>
      <c r="BI88" s="1"/>
      <c r="BJ88" s="1"/>
      <c r="BK88" s="1"/>
      <c r="BL88" s="1"/>
      <c r="BM88" s="1"/>
      <c r="BN88" s="1"/>
      <c r="BO88" s="1"/>
      <c r="BP88" s="1"/>
      <c r="BQ88" s="1"/>
    </row>
    <row r="89" ht="11.25" customHeight="1">
      <c r="A89" s="3" t="s">
        <v>2327</v>
      </c>
      <c r="B89" s="3" t="s">
        <v>2328</v>
      </c>
      <c r="C89" s="1" t="s">
        <v>2165</v>
      </c>
      <c r="D89" s="1" t="s">
        <v>2180</v>
      </c>
      <c r="E89" s="1"/>
      <c r="F89" s="7"/>
      <c r="G89" s="3" t="s">
        <v>2327</v>
      </c>
      <c r="H89" s="3" t="s">
        <v>2328</v>
      </c>
      <c r="I89" s="7" t="s">
        <v>2327</v>
      </c>
      <c r="J89" s="7" t="s">
        <v>2180</v>
      </c>
      <c r="K89" s="7"/>
      <c r="L89" s="7" t="s">
        <v>2165</v>
      </c>
      <c r="M89" s="1" t="s">
        <v>2076</v>
      </c>
      <c r="N89" s="1" t="s">
        <v>2076</v>
      </c>
      <c r="O89" s="1" t="s">
        <v>2076</v>
      </c>
      <c r="P89" s="1" t="s">
        <v>2076</v>
      </c>
      <c r="Q89" s="1" t="s">
        <v>2076</v>
      </c>
      <c r="R89" s="1" t="s">
        <v>2076</v>
      </c>
      <c r="S89" s="1" t="s">
        <v>1983</v>
      </c>
      <c r="T89" s="1" t="s">
        <v>1979</v>
      </c>
      <c r="U89" s="1" t="s">
        <v>1983</v>
      </c>
      <c r="V89" s="1" t="s">
        <v>1979</v>
      </c>
      <c r="W89" s="1"/>
      <c r="X89" s="1"/>
      <c r="Y89" s="1"/>
      <c r="Z89" s="1"/>
      <c r="AA89" s="1"/>
      <c r="AB89" s="1" t="s">
        <v>2055</v>
      </c>
      <c r="AC89" s="1" t="s">
        <v>2059</v>
      </c>
      <c r="AD89" s="1" t="s">
        <v>2083</v>
      </c>
      <c r="AE89" s="1" t="s">
        <v>2088</v>
      </c>
      <c r="AF89" s="1" t="s">
        <v>1961</v>
      </c>
      <c r="AG89" s="1" t="s">
        <v>1961</v>
      </c>
      <c r="AH89" s="1" t="s">
        <v>2018</v>
      </c>
      <c r="AI89" s="1" t="s">
        <v>2018</v>
      </c>
      <c r="AJ89" s="34" t="s">
        <v>1968</v>
      </c>
      <c r="AK89" s="1" t="s">
        <v>2070</v>
      </c>
      <c r="AL89" s="1" t="s">
        <v>2097</v>
      </c>
      <c r="AM89" s="34" t="s">
        <v>2098</v>
      </c>
      <c r="AN89" s="1" t="s">
        <v>2062</v>
      </c>
      <c r="AO89" s="1" t="s">
        <v>2062</v>
      </c>
      <c r="AP89" s="1"/>
      <c r="AQ89" s="1"/>
      <c r="AR89" s="1" t="s">
        <v>1972</v>
      </c>
      <c r="AS89" s="1" t="s">
        <v>1974</v>
      </c>
      <c r="AT89" s="1" t="s">
        <v>1974</v>
      </c>
      <c r="AU89" s="1" t="s">
        <v>1997</v>
      </c>
      <c r="AV89" s="1" t="s">
        <v>2001</v>
      </c>
      <c r="AW89" s="1" t="s">
        <v>2003</v>
      </c>
      <c r="AX89" s="34" t="s">
        <v>2005</v>
      </c>
      <c r="AY89" s="1"/>
      <c r="AZ89" s="1" t="s">
        <v>2072</v>
      </c>
      <c r="BA89" s="1" t="s">
        <v>2072</v>
      </c>
      <c r="BB89" s="34" t="s">
        <v>2032</v>
      </c>
      <c r="BC89" s="1" t="s">
        <v>2099</v>
      </c>
      <c r="BD89" s="1" t="s">
        <v>2094</v>
      </c>
      <c r="BE89" s="1"/>
      <c r="BF89" s="1"/>
      <c r="BG89" s="1"/>
      <c r="BH89" s="1"/>
      <c r="BI89" s="1"/>
      <c r="BJ89" s="1"/>
      <c r="BK89" s="1"/>
      <c r="BL89" s="1"/>
      <c r="BM89" s="1"/>
      <c r="BN89" s="1"/>
      <c r="BO89" s="1"/>
      <c r="BP89" s="1"/>
      <c r="BQ89" s="1"/>
    </row>
    <row r="90" ht="11.25" customHeight="1">
      <c r="A90" s="3" t="s">
        <v>2329</v>
      </c>
      <c r="B90" s="3" t="s">
        <v>2330</v>
      </c>
      <c r="C90" s="1" t="s">
        <v>2010</v>
      </c>
      <c r="D90" s="1" t="s">
        <v>2152</v>
      </c>
      <c r="E90" s="1"/>
      <c r="F90" s="7"/>
      <c r="G90" s="3" t="s">
        <v>2329</v>
      </c>
      <c r="H90" s="3" t="s">
        <v>2330</v>
      </c>
      <c r="I90" s="7" t="s">
        <v>2329</v>
      </c>
      <c r="J90" s="7"/>
      <c r="K90" s="7"/>
      <c r="L90" s="7" t="s">
        <v>2010</v>
      </c>
      <c r="M90" s="1" t="s">
        <v>2076</v>
      </c>
      <c r="N90" s="1" t="s">
        <v>2076</v>
      </c>
      <c r="O90" s="1" t="s">
        <v>2076</v>
      </c>
      <c r="P90" s="1" t="s">
        <v>2076</v>
      </c>
      <c r="Q90" s="1"/>
      <c r="R90" s="1" t="s">
        <v>2076</v>
      </c>
      <c r="S90" s="1" t="s">
        <v>1983</v>
      </c>
      <c r="T90" s="1" t="s">
        <v>1979</v>
      </c>
      <c r="U90" s="1" t="s">
        <v>1983</v>
      </c>
      <c r="V90" s="1" t="s">
        <v>1979</v>
      </c>
      <c r="W90" s="1"/>
      <c r="X90" s="1"/>
      <c r="Y90" s="1"/>
      <c r="Z90" s="1"/>
      <c r="AA90" s="1"/>
      <c r="AB90" s="1" t="s">
        <v>2055</v>
      </c>
      <c r="AC90" s="1" t="s">
        <v>2059</v>
      </c>
      <c r="AD90" s="1" t="s">
        <v>2083</v>
      </c>
      <c r="AE90" s="1" t="s">
        <v>2088</v>
      </c>
      <c r="AF90" s="1" t="s">
        <v>1961</v>
      </c>
      <c r="AG90" s="1" t="s">
        <v>1961</v>
      </c>
      <c r="AH90" s="1" t="s">
        <v>2018</v>
      </c>
      <c r="AI90" s="1" t="s">
        <v>2018</v>
      </c>
      <c r="AJ90" s="34" t="s">
        <v>1968</v>
      </c>
      <c r="AK90" s="1" t="s">
        <v>2070</v>
      </c>
      <c r="AL90" s="1" t="s">
        <v>2097</v>
      </c>
      <c r="AM90" s="34" t="s">
        <v>2098</v>
      </c>
      <c r="AN90" s="1"/>
      <c r="AO90" s="1"/>
      <c r="AP90" s="1"/>
      <c r="AQ90" s="1"/>
      <c r="AR90" s="1" t="s">
        <v>1972</v>
      </c>
      <c r="AS90" s="1" t="s">
        <v>1974</v>
      </c>
      <c r="AT90" s="1" t="s">
        <v>1974</v>
      </c>
      <c r="AU90" s="1" t="s">
        <v>1997</v>
      </c>
      <c r="AV90" s="1" t="s">
        <v>2001</v>
      </c>
      <c r="AW90" s="1" t="s">
        <v>2003</v>
      </c>
      <c r="AX90" s="34" t="s">
        <v>2005</v>
      </c>
      <c r="AY90" s="1"/>
      <c r="AZ90" s="1" t="s">
        <v>2072</v>
      </c>
      <c r="BA90" s="1" t="s">
        <v>2072</v>
      </c>
      <c r="BB90" s="34" t="s">
        <v>2032</v>
      </c>
      <c r="BC90" s="1" t="s">
        <v>2099</v>
      </c>
      <c r="BD90" s="1" t="s">
        <v>2094</v>
      </c>
      <c r="BE90" s="1"/>
      <c r="BF90" s="1"/>
      <c r="BG90" s="1"/>
      <c r="BH90" s="1"/>
      <c r="BI90" s="1"/>
      <c r="BJ90" s="1"/>
      <c r="BK90" s="1"/>
      <c r="BL90" s="1"/>
      <c r="BM90" s="1"/>
      <c r="BN90" s="1"/>
      <c r="BO90" s="1"/>
      <c r="BP90" s="1"/>
      <c r="BQ90" s="1"/>
    </row>
    <row r="91" ht="11.25" customHeight="1">
      <c r="A91" s="3" t="s">
        <v>2331</v>
      </c>
      <c r="B91" s="3" t="s">
        <v>2332</v>
      </c>
      <c r="C91" s="1" t="s">
        <v>2010</v>
      </c>
      <c r="D91" s="1" t="s">
        <v>2177</v>
      </c>
      <c r="E91" s="1"/>
      <c r="F91" s="7"/>
      <c r="G91" s="3" t="s">
        <v>2331</v>
      </c>
      <c r="H91" s="3" t="s">
        <v>2332</v>
      </c>
      <c r="I91" s="7" t="s">
        <v>2331</v>
      </c>
      <c r="J91" s="7" t="s">
        <v>2177</v>
      </c>
      <c r="K91" s="7"/>
      <c r="L91" s="7" t="s">
        <v>2010</v>
      </c>
      <c r="M91" s="1" t="s">
        <v>2076</v>
      </c>
      <c r="N91" s="1" t="s">
        <v>2076</v>
      </c>
      <c r="O91" s="1" t="s">
        <v>2076</v>
      </c>
      <c r="P91" s="1" t="s">
        <v>2076</v>
      </c>
      <c r="Q91" s="1"/>
      <c r="R91" s="1" t="s">
        <v>2076</v>
      </c>
      <c r="S91" s="1" t="s">
        <v>1983</v>
      </c>
      <c r="T91" s="1" t="s">
        <v>1979</v>
      </c>
      <c r="U91" s="1" t="s">
        <v>1983</v>
      </c>
      <c r="V91" s="1" t="s">
        <v>1979</v>
      </c>
      <c r="W91" s="1"/>
      <c r="X91" s="1"/>
      <c r="Y91" s="1"/>
      <c r="Z91" s="1"/>
      <c r="AA91" s="1"/>
      <c r="AB91" s="1" t="s">
        <v>2055</v>
      </c>
      <c r="AC91" s="1" t="s">
        <v>2059</v>
      </c>
      <c r="AD91" s="1" t="s">
        <v>2083</v>
      </c>
      <c r="AE91" s="1" t="s">
        <v>2088</v>
      </c>
      <c r="AF91" s="1" t="s">
        <v>1961</v>
      </c>
      <c r="AG91" s="1" t="s">
        <v>1961</v>
      </c>
      <c r="AH91" s="1" t="s">
        <v>2018</v>
      </c>
      <c r="AI91" s="1" t="s">
        <v>2018</v>
      </c>
      <c r="AJ91" s="34" t="s">
        <v>1968</v>
      </c>
      <c r="AK91" s="1" t="s">
        <v>2070</v>
      </c>
      <c r="AL91" s="1" t="s">
        <v>2097</v>
      </c>
      <c r="AM91" s="34" t="s">
        <v>2098</v>
      </c>
      <c r="AN91" s="1"/>
      <c r="AO91" s="1"/>
      <c r="AP91" s="1"/>
      <c r="AQ91" s="1"/>
      <c r="AR91" s="1" t="s">
        <v>1972</v>
      </c>
      <c r="AS91" s="1" t="s">
        <v>1974</v>
      </c>
      <c r="AT91" s="1" t="s">
        <v>1974</v>
      </c>
      <c r="AU91" s="1" t="s">
        <v>1997</v>
      </c>
      <c r="AV91" s="1" t="s">
        <v>2001</v>
      </c>
      <c r="AW91" s="1" t="s">
        <v>2003</v>
      </c>
      <c r="AX91" s="34" t="s">
        <v>2005</v>
      </c>
      <c r="AY91" s="1"/>
      <c r="AZ91" s="1" t="s">
        <v>2072</v>
      </c>
      <c r="BA91" s="1" t="s">
        <v>2072</v>
      </c>
      <c r="BB91" s="34" t="s">
        <v>2032</v>
      </c>
      <c r="BC91" s="1" t="s">
        <v>2099</v>
      </c>
      <c r="BD91" s="1" t="s">
        <v>2094</v>
      </c>
      <c r="BE91" s="1"/>
      <c r="BF91" s="1"/>
      <c r="BG91" s="1"/>
      <c r="BH91" s="1"/>
      <c r="BI91" s="1"/>
      <c r="BJ91" s="1"/>
      <c r="BK91" s="1"/>
      <c r="BL91" s="1"/>
      <c r="BM91" s="1"/>
      <c r="BN91" s="1"/>
      <c r="BO91" s="1"/>
      <c r="BP91" s="1"/>
      <c r="BQ91" s="1"/>
    </row>
    <row r="92" ht="11.25" customHeight="1">
      <c r="A92" s="3" t="s">
        <v>2333</v>
      </c>
      <c r="B92" s="3" t="s">
        <v>2334</v>
      </c>
      <c r="C92" s="1" t="s">
        <v>2010</v>
      </c>
      <c r="D92" s="1" t="s">
        <v>2152</v>
      </c>
      <c r="E92" s="1"/>
      <c r="F92" s="7" t="s">
        <v>2157</v>
      </c>
      <c r="G92" s="3" t="s">
        <v>2333</v>
      </c>
      <c r="H92" s="3" t="s">
        <v>2334</v>
      </c>
      <c r="I92" s="7" t="s">
        <v>2333</v>
      </c>
      <c r="J92" s="7" t="s">
        <v>2152</v>
      </c>
      <c r="K92" s="7"/>
      <c r="L92" s="7" t="s">
        <v>2010</v>
      </c>
      <c r="M92" s="1" t="s">
        <v>2076</v>
      </c>
      <c r="N92" s="1" t="s">
        <v>2076</v>
      </c>
      <c r="O92" s="1" t="s">
        <v>2076</v>
      </c>
      <c r="P92" s="1" t="s">
        <v>2076</v>
      </c>
      <c r="Q92" s="1"/>
      <c r="R92" s="1" t="s">
        <v>2076</v>
      </c>
      <c r="S92" s="1" t="s">
        <v>1983</v>
      </c>
      <c r="T92" s="1" t="s">
        <v>1979</v>
      </c>
      <c r="U92" s="1" t="s">
        <v>1983</v>
      </c>
      <c r="V92" s="1" t="s">
        <v>1979</v>
      </c>
      <c r="W92" s="1" t="s">
        <v>1985</v>
      </c>
      <c r="X92" s="1" t="s">
        <v>1985</v>
      </c>
      <c r="Y92" s="1" t="s">
        <v>1988</v>
      </c>
      <c r="Z92" s="1" t="s">
        <v>1988</v>
      </c>
      <c r="AA92" s="1" t="s">
        <v>2025</v>
      </c>
      <c r="AB92" s="1" t="s">
        <v>2055</v>
      </c>
      <c r="AC92" s="1" t="s">
        <v>2059</v>
      </c>
      <c r="AD92" s="1" t="s">
        <v>2083</v>
      </c>
      <c r="AE92" s="1" t="s">
        <v>2088</v>
      </c>
      <c r="AF92" s="1" t="s">
        <v>1961</v>
      </c>
      <c r="AG92" s="1" t="s">
        <v>1961</v>
      </c>
      <c r="AH92" s="1" t="s">
        <v>2018</v>
      </c>
      <c r="AI92" s="1" t="s">
        <v>2018</v>
      </c>
      <c r="AJ92" s="34" t="s">
        <v>1968</v>
      </c>
      <c r="AK92" s="1" t="s">
        <v>2070</v>
      </c>
      <c r="AL92" s="1" t="s">
        <v>2097</v>
      </c>
      <c r="AM92" s="34" t="s">
        <v>2098</v>
      </c>
      <c r="AN92" s="1"/>
      <c r="AO92" s="1"/>
      <c r="AP92" s="1" t="s">
        <v>2138</v>
      </c>
      <c r="AQ92" s="1"/>
      <c r="AR92" s="1" t="s">
        <v>1972</v>
      </c>
      <c r="AS92" s="1" t="s">
        <v>1974</v>
      </c>
      <c r="AT92" s="1" t="s">
        <v>1974</v>
      </c>
      <c r="AU92" s="1" t="s">
        <v>1997</v>
      </c>
      <c r="AV92" s="1" t="s">
        <v>2001</v>
      </c>
      <c r="AW92" s="1" t="s">
        <v>2003</v>
      </c>
      <c r="AX92" s="34" t="s">
        <v>2005</v>
      </c>
      <c r="AY92" s="1" t="s">
        <v>2048</v>
      </c>
      <c r="AZ92" s="1" t="s">
        <v>2072</v>
      </c>
      <c r="BA92" s="1" t="s">
        <v>2072</v>
      </c>
      <c r="BB92" s="34" t="s">
        <v>2032</v>
      </c>
      <c r="BC92" s="1" t="s">
        <v>2099</v>
      </c>
      <c r="BD92" s="1" t="s">
        <v>2094</v>
      </c>
      <c r="BE92" s="1"/>
      <c r="BF92" s="1"/>
      <c r="BG92" s="1"/>
      <c r="BH92" s="1"/>
      <c r="BI92" s="1"/>
      <c r="BJ92" s="1"/>
      <c r="BK92" s="1"/>
      <c r="BL92" s="1"/>
      <c r="BM92" s="1"/>
      <c r="BN92" s="1"/>
      <c r="BO92" s="1"/>
      <c r="BP92" s="1"/>
      <c r="BQ92" s="1"/>
    </row>
    <row r="93" ht="11.25" customHeight="1">
      <c r="A93" s="3" t="s">
        <v>2335</v>
      </c>
      <c r="B93" s="3" t="s">
        <v>2336</v>
      </c>
      <c r="C93" s="1" t="s">
        <v>2010</v>
      </c>
      <c r="D93" s="1" t="s">
        <v>2152</v>
      </c>
      <c r="E93" s="1"/>
      <c r="F93" s="7"/>
      <c r="G93" s="3" t="s">
        <v>2335</v>
      </c>
      <c r="H93" s="3" t="s">
        <v>2336</v>
      </c>
      <c r="I93" s="7" t="s">
        <v>2335</v>
      </c>
      <c r="J93" s="7" t="s">
        <v>2152</v>
      </c>
      <c r="K93" s="7"/>
      <c r="L93" s="7" t="s">
        <v>2010</v>
      </c>
      <c r="M93" s="1" t="s">
        <v>2076</v>
      </c>
      <c r="N93" s="1" t="s">
        <v>2076</v>
      </c>
      <c r="O93" s="1" t="s">
        <v>2076</v>
      </c>
      <c r="P93" s="1" t="s">
        <v>2076</v>
      </c>
      <c r="Q93" s="1" t="s">
        <v>2076</v>
      </c>
      <c r="R93" s="1" t="s">
        <v>2076</v>
      </c>
      <c r="S93" s="1" t="s">
        <v>1983</v>
      </c>
      <c r="T93" s="1" t="s">
        <v>1979</v>
      </c>
      <c r="U93" s="1" t="s">
        <v>1983</v>
      </c>
      <c r="V93" s="1" t="s">
        <v>1979</v>
      </c>
      <c r="W93" s="1"/>
      <c r="X93" s="1"/>
      <c r="Y93" s="1"/>
      <c r="Z93" s="1"/>
      <c r="AA93" s="1"/>
      <c r="AB93" s="1" t="s">
        <v>2055</v>
      </c>
      <c r="AC93" s="1" t="s">
        <v>2059</v>
      </c>
      <c r="AD93" s="1" t="s">
        <v>2083</v>
      </c>
      <c r="AE93" s="1" t="s">
        <v>2088</v>
      </c>
      <c r="AF93" s="1" t="s">
        <v>1961</v>
      </c>
      <c r="AG93" s="1" t="s">
        <v>1961</v>
      </c>
      <c r="AH93" s="1" t="s">
        <v>2018</v>
      </c>
      <c r="AI93" s="1" t="s">
        <v>2018</v>
      </c>
      <c r="AJ93" s="34" t="s">
        <v>1968</v>
      </c>
      <c r="AK93" s="1" t="s">
        <v>2070</v>
      </c>
      <c r="AL93" s="1" t="s">
        <v>2097</v>
      </c>
      <c r="AM93" s="34" t="s">
        <v>2098</v>
      </c>
      <c r="AN93" s="1"/>
      <c r="AO93" s="1"/>
      <c r="AP93" s="1"/>
      <c r="AQ93" s="1"/>
      <c r="AR93" s="1" t="s">
        <v>1972</v>
      </c>
      <c r="AS93" s="1" t="s">
        <v>1974</v>
      </c>
      <c r="AT93" s="1" t="s">
        <v>1974</v>
      </c>
      <c r="AU93" s="1" t="s">
        <v>1997</v>
      </c>
      <c r="AV93" s="1" t="s">
        <v>2001</v>
      </c>
      <c r="AW93" s="1" t="s">
        <v>2003</v>
      </c>
      <c r="AX93" s="34" t="s">
        <v>2005</v>
      </c>
      <c r="AY93" s="1"/>
      <c r="AZ93" s="1" t="s">
        <v>2072</v>
      </c>
      <c r="BA93" s="1" t="s">
        <v>2072</v>
      </c>
      <c r="BB93" s="34" t="s">
        <v>2032</v>
      </c>
      <c r="BC93" s="1" t="s">
        <v>2099</v>
      </c>
      <c r="BD93" s="1" t="s">
        <v>2094</v>
      </c>
      <c r="BE93" s="1"/>
      <c r="BF93" s="1"/>
      <c r="BG93" s="1"/>
      <c r="BH93" s="1"/>
      <c r="BI93" s="1"/>
      <c r="BJ93" s="1"/>
      <c r="BK93" s="1"/>
      <c r="BL93" s="1"/>
      <c r="BM93" s="1"/>
      <c r="BN93" s="1"/>
      <c r="BO93" s="1"/>
      <c r="BP93" s="1"/>
      <c r="BQ93" s="1"/>
    </row>
    <row r="94" ht="11.25" customHeight="1">
      <c r="A94" s="3" t="s">
        <v>2337</v>
      </c>
      <c r="B94" s="3" t="s">
        <v>2338</v>
      </c>
      <c r="C94" s="1" t="s">
        <v>2010</v>
      </c>
      <c r="D94" s="1" t="s">
        <v>2177</v>
      </c>
      <c r="E94" s="1"/>
      <c r="F94" s="7"/>
      <c r="G94" s="3" t="s">
        <v>2337</v>
      </c>
      <c r="H94" s="3" t="s">
        <v>2338</v>
      </c>
      <c r="I94" s="7" t="s">
        <v>2337</v>
      </c>
      <c r="J94" s="7" t="s">
        <v>2177</v>
      </c>
      <c r="K94" s="7"/>
      <c r="L94" s="7" t="s">
        <v>2010</v>
      </c>
      <c r="M94" s="1" t="s">
        <v>2076</v>
      </c>
      <c r="N94" s="1" t="s">
        <v>2076</v>
      </c>
      <c r="O94" s="1" t="s">
        <v>2076</v>
      </c>
      <c r="P94" s="1" t="s">
        <v>2076</v>
      </c>
      <c r="Q94" s="1"/>
      <c r="R94" s="1" t="s">
        <v>2076</v>
      </c>
      <c r="S94" s="1" t="s">
        <v>1983</v>
      </c>
      <c r="T94" s="1" t="s">
        <v>1979</v>
      </c>
      <c r="U94" s="1" t="s">
        <v>1983</v>
      </c>
      <c r="V94" s="1" t="s">
        <v>1979</v>
      </c>
      <c r="W94" s="1"/>
      <c r="X94" s="1"/>
      <c r="Y94" s="1"/>
      <c r="Z94" s="1"/>
      <c r="AA94" s="1"/>
      <c r="AB94" s="1" t="s">
        <v>2055</v>
      </c>
      <c r="AC94" s="1" t="s">
        <v>2059</v>
      </c>
      <c r="AD94" s="1" t="s">
        <v>2083</v>
      </c>
      <c r="AE94" s="1" t="s">
        <v>2088</v>
      </c>
      <c r="AF94" s="1" t="s">
        <v>1961</v>
      </c>
      <c r="AG94" s="1" t="s">
        <v>1961</v>
      </c>
      <c r="AH94" s="1" t="s">
        <v>2018</v>
      </c>
      <c r="AI94" s="1" t="s">
        <v>2018</v>
      </c>
      <c r="AJ94" s="34" t="s">
        <v>1968</v>
      </c>
      <c r="AK94" s="1" t="s">
        <v>2070</v>
      </c>
      <c r="AL94" s="1" t="s">
        <v>2097</v>
      </c>
      <c r="AM94" s="34" t="s">
        <v>2098</v>
      </c>
      <c r="AN94" s="1"/>
      <c r="AO94" s="1"/>
      <c r="AP94" s="1"/>
      <c r="AQ94" s="1"/>
      <c r="AR94" s="1" t="s">
        <v>1972</v>
      </c>
      <c r="AS94" s="1" t="s">
        <v>1974</v>
      </c>
      <c r="AT94" s="1" t="s">
        <v>1974</v>
      </c>
      <c r="AU94" s="1" t="s">
        <v>1997</v>
      </c>
      <c r="AV94" s="1" t="s">
        <v>2001</v>
      </c>
      <c r="AW94" s="1" t="s">
        <v>2003</v>
      </c>
      <c r="AX94" s="34" t="s">
        <v>2005</v>
      </c>
      <c r="AY94" s="1"/>
      <c r="AZ94" s="1" t="s">
        <v>2072</v>
      </c>
      <c r="BA94" s="1" t="s">
        <v>2072</v>
      </c>
      <c r="BB94" s="34" t="s">
        <v>2032</v>
      </c>
      <c r="BC94" s="1" t="s">
        <v>2099</v>
      </c>
      <c r="BD94" s="1" t="s">
        <v>2094</v>
      </c>
      <c r="BE94" s="1"/>
      <c r="BF94" s="1"/>
      <c r="BG94" s="1"/>
      <c r="BH94" s="1"/>
      <c r="BI94" s="1"/>
      <c r="BJ94" s="1"/>
      <c r="BK94" s="1"/>
      <c r="BL94" s="1"/>
      <c r="BM94" s="1"/>
      <c r="BN94" s="1"/>
      <c r="BO94" s="1"/>
      <c r="BP94" s="1"/>
      <c r="BQ94" s="1"/>
    </row>
    <row r="95" ht="11.25" customHeight="1">
      <c r="A95" s="3" t="s">
        <v>2339</v>
      </c>
      <c r="B95" s="3" t="s">
        <v>2340</v>
      </c>
      <c r="C95" s="1" t="s">
        <v>2010</v>
      </c>
      <c r="D95" s="1" t="s">
        <v>2177</v>
      </c>
      <c r="E95" s="1"/>
      <c r="F95" s="7"/>
      <c r="G95" s="3" t="s">
        <v>2339</v>
      </c>
      <c r="H95" s="3" t="s">
        <v>2340</v>
      </c>
      <c r="I95" s="7" t="s">
        <v>2339</v>
      </c>
      <c r="J95" s="7" t="s">
        <v>2177</v>
      </c>
      <c r="K95" s="7"/>
      <c r="L95" s="7" t="s">
        <v>2010</v>
      </c>
      <c r="M95" s="1" t="s">
        <v>2076</v>
      </c>
      <c r="N95" s="1" t="s">
        <v>2076</v>
      </c>
      <c r="O95" s="1" t="s">
        <v>2076</v>
      </c>
      <c r="P95" s="1" t="s">
        <v>2076</v>
      </c>
      <c r="Q95" s="1"/>
      <c r="R95" s="1" t="s">
        <v>2076</v>
      </c>
      <c r="S95" s="1" t="s">
        <v>1983</v>
      </c>
      <c r="T95" s="1" t="s">
        <v>1979</v>
      </c>
      <c r="U95" s="1" t="s">
        <v>1983</v>
      </c>
      <c r="V95" s="1" t="s">
        <v>1979</v>
      </c>
      <c r="W95" s="1"/>
      <c r="X95" s="1"/>
      <c r="Y95" s="1"/>
      <c r="Z95" s="1"/>
      <c r="AA95" s="1"/>
      <c r="AB95" s="1" t="s">
        <v>2055</v>
      </c>
      <c r="AC95" s="1" t="s">
        <v>2059</v>
      </c>
      <c r="AD95" s="1" t="s">
        <v>2083</v>
      </c>
      <c r="AE95" s="1" t="s">
        <v>2088</v>
      </c>
      <c r="AF95" s="1" t="s">
        <v>1961</v>
      </c>
      <c r="AG95" s="1" t="s">
        <v>1961</v>
      </c>
      <c r="AH95" s="1" t="s">
        <v>2018</v>
      </c>
      <c r="AI95" s="1" t="s">
        <v>2018</v>
      </c>
      <c r="AJ95" s="34" t="s">
        <v>1968</v>
      </c>
      <c r="AK95" s="1" t="s">
        <v>2070</v>
      </c>
      <c r="AL95" s="1" t="s">
        <v>2097</v>
      </c>
      <c r="AM95" s="34" t="s">
        <v>2098</v>
      </c>
      <c r="AN95" s="1"/>
      <c r="AO95" s="1"/>
      <c r="AP95" s="1"/>
      <c r="AQ95" s="1"/>
      <c r="AR95" s="1" t="s">
        <v>1972</v>
      </c>
      <c r="AS95" s="1" t="s">
        <v>1974</v>
      </c>
      <c r="AT95" s="1" t="s">
        <v>1974</v>
      </c>
      <c r="AU95" s="1" t="s">
        <v>1997</v>
      </c>
      <c r="AV95" s="1" t="s">
        <v>2001</v>
      </c>
      <c r="AW95" s="1" t="s">
        <v>2003</v>
      </c>
      <c r="AX95" s="34" t="s">
        <v>2005</v>
      </c>
      <c r="AY95" s="1"/>
      <c r="AZ95" s="1" t="s">
        <v>2072</v>
      </c>
      <c r="BA95" s="1" t="s">
        <v>2072</v>
      </c>
      <c r="BB95" s="34" t="s">
        <v>2032</v>
      </c>
      <c r="BC95" s="1" t="s">
        <v>2099</v>
      </c>
      <c r="BD95" s="1" t="s">
        <v>2094</v>
      </c>
      <c r="BE95" s="1"/>
      <c r="BF95" s="1"/>
      <c r="BG95" s="1"/>
      <c r="BH95" s="1"/>
      <c r="BI95" s="1"/>
      <c r="BJ95" s="1"/>
      <c r="BK95" s="1"/>
      <c r="BL95" s="1"/>
      <c r="BM95" s="1"/>
      <c r="BN95" s="1"/>
      <c r="BO95" s="1"/>
      <c r="BP95" s="1"/>
      <c r="BQ95" s="1"/>
    </row>
    <row r="96" ht="11.25" customHeight="1">
      <c r="A96" s="3" t="s">
        <v>2341</v>
      </c>
      <c r="B96" s="3" t="s">
        <v>2342</v>
      </c>
      <c r="C96" s="1" t="s">
        <v>2165</v>
      </c>
      <c r="D96" s="1" t="s">
        <v>2166</v>
      </c>
      <c r="E96" s="1"/>
      <c r="F96" s="7"/>
      <c r="G96" s="3" t="s">
        <v>2341</v>
      </c>
      <c r="H96" s="3" t="s">
        <v>2342</v>
      </c>
      <c r="I96" s="7" t="s">
        <v>2341</v>
      </c>
      <c r="J96" s="7" t="s">
        <v>2166</v>
      </c>
      <c r="K96" s="7"/>
      <c r="L96" s="7" t="s">
        <v>2165</v>
      </c>
      <c r="M96" s="1" t="s">
        <v>2076</v>
      </c>
      <c r="N96" s="1" t="s">
        <v>2076</v>
      </c>
      <c r="O96" s="1" t="s">
        <v>2076</v>
      </c>
      <c r="P96" s="1" t="s">
        <v>2076</v>
      </c>
      <c r="Q96" s="1"/>
      <c r="R96" s="1" t="s">
        <v>2076</v>
      </c>
      <c r="S96" s="1" t="s">
        <v>1983</v>
      </c>
      <c r="T96" s="1" t="s">
        <v>1979</v>
      </c>
      <c r="U96" s="1" t="s">
        <v>1983</v>
      </c>
      <c r="V96" s="1" t="s">
        <v>1979</v>
      </c>
      <c r="W96" s="1"/>
      <c r="X96" s="1"/>
      <c r="Y96" s="1"/>
      <c r="Z96" s="1"/>
      <c r="AA96" s="1"/>
      <c r="AB96" s="1" t="s">
        <v>2055</v>
      </c>
      <c r="AC96" s="1" t="s">
        <v>2059</v>
      </c>
      <c r="AD96" s="1" t="s">
        <v>2083</v>
      </c>
      <c r="AE96" s="1" t="s">
        <v>2088</v>
      </c>
      <c r="AF96" s="1" t="s">
        <v>1961</v>
      </c>
      <c r="AG96" s="1" t="s">
        <v>1961</v>
      </c>
      <c r="AH96" s="1" t="s">
        <v>2018</v>
      </c>
      <c r="AI96" s="1" t="s">
        <v>2018</v>
      </c>
      <c r="AJ96" s="34" t="s">
        <v>1968</v>
      </c>
      <c r="AK96" s="1" t="s">
        <v>2070</v>
      </c>
      <c r="AL96" s="1" t="s">
        <v>2097</v>
      </c>
      <c r="AM96" s="34" t="s">
        <v>2098</v>
      </c>
      <c r="AN96" s="1" t="s">
        <v>2062</v>
      </c>
      <c r="AO96" s="1" t="s">
        <v>2062</v>
      </c>
      <c r="AP96" s="1"/>
      <c r="AQ96" s="1"/>
      <c r="AR96" s="1" t="s">
        <v>1972</v>
      </c>
      <c r="AS96" s="1" t="s">
        <v>1974</v>
      </c>
      <c r="AT96" s="1" t="s">
        <v>1974</v>
      </c>
      <c r="AU96" s="1" t="s">
        <v>1997</v>
      </c>
      <c r="AV96" s="1" t="s">
        <v>2001</v>
      </c>
      <c r="AW96" s="1" t="s">
        <v>2003</v>
      </c>
      <c r="AX96" s="34" t="s">
        <v>2005</v>
      </c>
      <c r="AY96" s="1"/>
      <c r="AZ96" s="1" t="s">
        <v>2072</v>
      </c>
      <c r="BA96" s="1" t="s">
        <v>2072</v>
      </c>
      <c r="BB96" s="34" t="s">
        <v>2032</v>
      </c>
      <c r="BC96" s="1" t="s">
        <v>2099</v>
      </c>
      <c r="BD96" s="1" t="s">
        <v>2094</v>
      </c>
      <c r="BE96" s="1"/>
      <c r="BF96" s="1"/>
      <c r="BG96" s="1"/>
      <c r="BH96" s="1"/>
      <c r="BI96" s="1"/>
      <c r="BJ96" s="1"/>
      <c r="BK96" s="1"/>
      <c r="BL96" s="1"/>
      <c r="BM96" s="1"/>
      <c r="BN96" s="1"/>
      <c r="BO96" s="1"/>
      <c r="BP96" s="1"/>
      <c r="BQ96" s="1"/>
    </row>
    <row r="97" ht="11.25" customHeight="1">
      <c r="A97" s="3" t="s">
        <v>2343</v>
      </c>
      <c r="B97" s="3" t="s">
        <v>2344</v>
      </c>
      <c r="C97" s="1" t="s">
        <v>2010</v>
      </c>
      <c r="D97" s="1" t="s">
        <v>2177</v>
      </c>
      <c r="E97" s="1"/>
      <c r="F97" s="7"/>
      <c r="G97" s="3" t="s">
        <v>2343</v>
      </c>
      <c r="H97" s="3" t="s">
        <v>2344</v>
      </c>
      <c r="I97" s="7" t="s">
        <v>2343</v>
      </c>
      <c r="J97" s="7" t="s">
        <v>2177</v>
      </c>
      <c r="K97" s="7"/>
      <c r="L97" s="7" t="s">
        <v>2010</v>
      </c>
      <c r="M97" s="1" t="s">
        <v>2076</v>
      </c>
      <c r="N97" s="1" t="s">
        <v>2076</v>
      </c>
      <c r="O97" s="1" t="s">
        <v>2076</v>
      </c>
      <c r="P97" s="1" t="s">
        <v>2076</v>
      </c>
      <c r="Q97" s="1"/>
      <c r="R97" s="1" t="s">
        <v>2076</v>
      </c>
      <c r="S97" s="1" t="s">
        <v>1983</v>
      </c>
      <c r="T97" s="1" t="s">
        <v>1979</v>
      </c>
      <c r="U97" s="1" t="s">
        <v>1983</v>
      </c>
      <c r="V97" s="1" t="s">
        <v>1979</v>
      </c>
      <c r="W97" s="1"/>
      <c r="X97" s="1"/>
      <c r="Y97" s="1"/>
      <c r="Z97" s="1"/>
      <c r="AA97" s="1"/>
      <c r="AB97" s="1" t="s">
        <v>2055</v>
      </c>
      <c r="AC97" s="1" t="s">
        <v>2059</v>
      </c>
      <c r="AD97" s="1" t="s">
        <v>2083</v>
      </c>
      <c r="AE97" s="1" t="s">
        <v>2088</v>
      </c>
      <c r="AF97" s="1" t="s">
        <v>1961</v>
      </c>
      <c r="AG97" s="1" t="s">
        <v>1961</v>
      </c>
      <c r="AH97" s="1" t="s">
        <v>2018</v>
      </c>
      <c r="AI97" s="1" t="s">
        <v>2018</v>
      </c>
      <c r="AJ97" s="34" t="s">
        <v>1968</v>
      </c>
      <c r="AK97" s="1" t="s">
        <v>2070</v>
      </c>
      <c r="AL97" s="1" t="s">
        <v>2097</v>
      </c>
      <c r="AM97" s="34" t="s">
        <v>2098</v>
      </c>
      <c r="AN97" s="1"/>
      <c r="AO97" s="1"/>
      <c r="AP97" s="1"/>
      <c r="AQ97" s="1"/>
      <c r="AR97" s="1" t="s">
        <v>1972</v>
      </c>
      <c r="AS97" s="1" t="s">
        <v>1974</v>
      </c>
      <c r="AT97" s="1" t="s">
        <v>1974</v>
      </c>
      <c r="AU97" s="1" t="s">
        <v>1997</v>
      </c>
      <c r="AV97" s="1" t="s">
        <v>2001</v>
      </c>
      <c r="AW97" s="1" t="s">
        <v>2003</v>
      </c>
      <c r="AX97" s="34" t="s">
        <v>2005</v>
      </c>
      <c r="AY97" s="1"/>
      <c r="AZ97" s="1" t="s">
        <v>2072</v>
      </c>
      <c r="BA97" s="1" t="s">
        <v>2072</v>
      </c>
      <c r="BB97" s="34" t="s">
        <v>2032</v>
      </c>
      <c r="BC97" s="1" t="s">
        <v>2099</v>
      </c>
      <c r="BD97" s="1" t="s">
        <v>2094</v>
      </c>
      <c r="BE97" s="1"/>
      <c r="BF97" s="1"/>
      <c r="BG97" s="1"/>
      <c r="BH97" s="1"/>
      <c r="BI97" s="1"/>
      <c r="BJ97" s="1"/>
      <c r="BK97" s="1"/>
      <c r="BL97" s="1"/>
      <c r="BM97" s="1"/>
      <c r="BN97" s="1"/>
      <c r="BO97" s="1"/>
      <c r="BP97" s="1"/>
      <c r="BQ97" s="1"/>
    </row>
    <row r="98" ht="11.25" customHeight="1">
      <c r="A98" s="3" t="s">
        <v>2345</v>
      </c>
      <c r="B98" s="3" t="s">
        <v>2346</v>
      </c>
      <c r="C98" s="1" t="s">
        <v>2010</v>
      </c>
      <c r="D98" s="1" t="s">
        <v>2152</v>
      </c>
      <c r="E98" s="1" t="s">
        <v>2147</v>
      </c>
      <c r="F98" s="7" t="s">
        <v>2153</v>
      </c>
      <c r="G98" s="3" t="s">
        <v>2345</v>
      </c>
      <c r="H98" s="3" t="s">
        <v>2346</v>
      </c>
      <c r="I98" s="7" t="s">
        <v>2345</v>
      </c>
      <c r="J98" s="7" t="s">
        <v>2152</v>
      </c>
      <c r="K98" s="7" t="s">
        <v>2147</v>
      </c>
      <c r="L98" s="7" t="s">
        <v>2010</v>
      </c>
      <c r="M98" s="1" t="s">
        <v>2076</v>
      </c>
      <c r="N98" s="1" t="s">
        <v>2076</v>
      </c>
      <c r="O98" s="1" t="s">
        <v>2076</v>
      </c>
      <c r="P98" s="1" t="s">
        <v>2076</v>
      </c>
      <c r="Q98" s="1" t="s">
        <v>2076</v>
      </c>
      <c r="R98" s="1" t="s">
        <v>2076</v>
      </c>
      <c r="S98" s="1" t="s">
        <v>1983</v>
      </c>
      <c r="T98" s="1" t="s">
        <v>1979</v>
      </c>
      <c r="U98" s="1" t="s">
        <v>1983</v>
      </c>
      <c r="V98" s="1" t="s">
        <v>1979</v>
      </c>
      <c r="W98" s="1" t="s">
        <v>1985</v>
      </c>
      <c r="X98" s="1" t="s">
        <v>1985</v>
      </c>
      <c r="Y98" s="1" t="s">
        <v>1988</v>
      </c>
      <c r="Z98" s="1" t="s">
        <v>1988</v>
      </c>
      <c r="AA98" s="1" t="s">
        <v>2029</v>
      </c>
      <c r="AB98" s="1" t="s">
        <v>2055</v>
      </c>
      <c r="AC98" s="1" t="s">
        <v>2059</v>
      </c>
      <c r="AD98" s="1" t="s">
        <v>2083</v>
      </c>
      <c r="AE98" s="1" t="s">
        <v>2088</v>
      </c>
      <c r="AF98" s="1" t="s">
        <v>1961</v>
      </c>
      <c r="AG98" s="1" t="s">
        <v>1961</v>
      </c>
      <c r="AH98" s="1" t="s">
        <v>2018</v>
      </c>
      <c r="AI98" s="1" t="s">
        <v>2018</v>
      </c>
      <c r="AJ98" s="34" t="s">
        <v>1968</v>
      </c>
      <c r="AK98" s="1" t="s">
        <v>2070</v>
      </c>
      <c r="AL98" s="1" t="s">
        <v>2097</v>
      </c>
      <c r="AM98" s="34" t="s">
        <v>2098</v>
      </c>
      <c r="AN98" s="1" t="s">
        <v>2067</v>
      </c>
      <c r="AO98" s="1" t="s">
        <v>2067</v>
      </c>
      <c r="AP98" s="1" t="s">
        <v>2138</v>
      </c>
      <c r="AQ98" s="1" t="s">
        <v>1994</v>
      </c>
      <c r="AR98" s="1" t="s">
        <v>1972</v>
      </c>
      <c r="AS98" s="1" t="s">
        <v>1974</v>
      </c>
      <c r="AT98" s="1" t="s">
        <v>1974</v>
      </c>
      <c r="AU98" s="1" t="s">
        <v>1997</v>
      </c>
      <c r="AV98" s="1" t="s">
        <v>2001</v>
      </c>
      <c r="AW98" s="1" t="s">
        <v>2003</v>
      </c>
      <c r="AX98" s="34" t="s">
        <v>2005</v>
      </c>
      <c r="AY98" s="1" t="s">
        <v>2048</v>
      </c>
      <c r="AZ98" s="1" t="s">
        <v>2072</v>
      </c>
      <c r="BA98" s="1" t="s">
        <v>2072</v>
      </c>
      <c r="BB98" s="34" t="s">
        <v>2032</v>
      </c>
      <c r="BC98" s="1" t="s">
        <v>2099</v>
      </c>
      <c r="BD98" s="1" t="s">
        <v>2094</v>
      </c>
      <c r="BE98" s="1"/>
      <c r="BF98" s="1"/>
      <c r="BG98" s="1"/>
      <c r="BH98" s="1"/>
      <c r="BI98" s="1"/>
      <c r="BJ98" s="1"/>
      <c r="BK98" s="1"/>
      <c r="BL98" s="1"/>
      <c r="BM98" s="1"/>
      <c r="BN98" s="1"/>
      <c r="BO98" s="1"/>
      <c r="BP98" s="1"/>
      <c r="BQ98" s="1"/>
    </row>
    <row r="99" ht="11.25" customHeight="1">
      <c r="A99" s="3" t="s">
        <v>2347</v>
      </c>
      <c r="B99" s="3" t="s">
        <v>2348</v>
      </c>
      <c r="C99" s="1" t="s">
        <v>2165</v>
      </c>
      <c r="D99" s="1" t="s">
        <v>2180</v>
      </c>
      <c r="E99" s="1"/>
      <c r="F99" s="7"/>
      <c r="G99" s="3" t="s">
        <v>2347</v>
      </c>
      <c r="H99" s="3" t="s">
        <v>2348</v>
      </c>
      <c r="I99" s="7" t="s">
        <v>2347</v>
      </c>
      <c r="J99" s="7" t="s">
        <v>2180</v>
      </c>
      <c r="K99" s="7"/>
      <c r="L99" s="7" t="s">
        <v>2165</v>
      </c>
      <c r="M99" s="1" t="s">
        <v>2076</v>
      </c>
      <c r="N99" s="1" t="s">
        <v>2076</v>
      </c>
      <c r="O99" s="1" t="s">
        <v>2076</v>
      </c>
      <c r="P99" s="1" t="s">
        <v>2076</v>
      </c>
      <c r="Q99" s="1"/>
      <c r="R99" s="1" t="s">
        <v>2076</v>
      </c>
      <c r="S99" s="1" t="s">
        <v>1983</v>
      </c>
      <c r="T99" s="1" t="s">
        <v>1979</v>
      </c>
      <c r="U99" s="1" t="s">
        <v>1983</v>
      </c>
      <c r="V99" s="1" t="s">
        <v>1979</v>
      </c>
      <c r="W99" s="1"/>
      <c r="X99" s="1"/>
      <c r="Y99" s="1"/>
      <c r="Z99" s="1"/>
      <c r="AA99" s="1"/>
      <c r="AB99" s="1" t="s">
        <v>2055</v>
      </c>
      <c r="AC99" s="1" t="s">
        <v>2059</v>
      </c>
      <c r="AD99" s="1" t="s">
        <v>2083</v>
      </c>
      <c r="AE99" s="1" t="s">
        <v>2088</v>
      </c>
      <c r="AF99" s="1" t="s">
        <v>1961</v>
      </c>
      <c r="AG99" s="1" t="s">
        <v>1961</v>
      </c>
      <c r="AH99" s="1" t="s">
        <v>2018</v>
      </c>
      <c r="AI99" s="1" t="s">
        <v>2018</v>
      </c>
      <c r="AJ99" s="34" t="s">
        <v>1968</v>
      </c>
      <c r="AK99" s="1" t="s">
        <v>2070</v>
      </c>
      <c r="AL99" s="1" t="s">
        <v>2097</v>
      </c>
      <c r="AM99" s="34" t="s">
        <v>2098</v>
      </c>
      <c r="AN99" s="1" t="s">
        <v>2062</v>
      </c>
      <c r="AO99" s="1" t="s">
        <v>2062</v>
      </c>
      <c r="AP99" s="1"/>
      <c r="AQ99" s="1"/>
      <c r="AR99" s="1" t="s">
        <v>1972</v>
      </c>
      <c r="AS99" s="1" t="s">
        <v>1974</v>
      </c>
      <c r="AT99" s="1" t="s">
        <v>1974</v>
      </c>
      <c r="AU99" s="1" t="s">
        <v>1997</v>
      </c>
      <c r="AV99" s="1" t="s">
        <v>2001</v>
      </c>
      <c r="AW99" s="1" t="s">
        <v>2003</v>
      </c>
      <c r="AX99" s="34" t="s">
        <v>2005</v>
      </c>
      <c r="AY99" s="1"/>
      <c r="AZ99" s="1" t="s">
        <v>2072</v>
      </c>
      <c r="BA99" s="1" t="s">
        <v>2072</v>
      </c>
      <c r="BB99" s="34" t="s">
        <v>2032</v>
      </c>
      <c r="BC99" s="1" t="s">
        <v>2099</v>
      </c>
      <c r="BD99" s="1" t="s">
        <v>2094</v>
      </c>
      <c r="BE99" s="1"/>
      <c r="BF99" s="1"/>
      <c r="BG99" s="1"/>
      <c r="BH99" s="1"/>
      <c r="BI99" s="1"/>
      <c r="BJ99" s="1"/>
      <c r="BK99" s="1"/>
      <c r="BL99" s="1"/>
      <c r="BM99" s="1"/>
      <c r="BN99" s="1"/>
      <c r="BO99" s="1"/>
      <c r="BP99" s="1"/>
      <c r="BQ99" s="1"/>
    </row>
    <row r="100" ht="11.25" customHeight="1">
      <c r="A100" s="3" t="s">
        <v>2349</v>
      </c>
      <c r="B100" s="3" t="s">
        <v>2350</v>
      </c>
      <c r="C100" s="1" t="s">
        <v>2165</v>
      </c>
      <c r="D100" s="1" t="s">
        <v>2238</v>
      </c>
      <c r="E100" s="1"/>
      <c r="F100" s="7" t="s">
        <v>2161</v>
      </c>
      <c r="G100" s="3" t="s">
        <v>2349</v>
      </c>
      <c r="H100" s="3" t="s">
        <v>2351</v>
      </c>
      <c r="I100" s="7" t="s">
        <v>2349</v>
      </c>
      <c r="J100" s="7" t="s">
        <v>2238</v>
      </c>
      <c r="K100" s="7"/>
      <c r="L100" s="7" t="s">
        <v>2165</v>
      </c>
      <c r="M100" s="1" t="s">
        <v>2076</v>
      </c>
      <c r="N100" s="1" t="s">
        <v>2076</v>
      </c>
      <c r="O100" s="1" t="s">
        <v>2076</v>
      </c>
      <c r="P100" s="1" t="s">
        <v>2076</v>
      </c>
      <c r="Q100" s="1" t="s">
        <v>2076</v>
      </c>
      <c r="R100" s="1" t="s">
        <v>2076</v>
      </c>
      <c r="S100" s="1" t="s">
        <v>1983</v>
      </c>
      <c r="T100" s="1" t="s">
        <v>1979</v>
      </c>
      <c r="U100" s="1" t="s">
        <v>1983</v>
      </c>
      <c r="V100" s="1" t="s">
        <v>1979</v>
      </c>
      <c r="W100" s="1"/>
      <c r="X100" s="1"/>
      <c r="Y100" s="1"/>
      <c r="Z100" s="1"/>
      <c r="AA100" s="1" t="s">
        <v>2025</v>
      </c>
      <c r="AB100" s="1" t="s">
        <v>2055</v>
      </c>
      <c r="AC100" s="1" t="s">
        <v>2059</v>
      </c>
      <c r="AD100" s="1" t="s">
        <v>2083</v>
      </c>
      <c r="AE100" s="1" t="s">
        <v>2088</v>
      </c>
      <c r="AF100" s="1" t="s">
        <v>1961</v>
      </c>
      <c r="AG100" s="1" t="s">
        <v>1961</v>
      </c>
      <c r="AH100" s="1" t="s">
        <v>2018</v>
      </c>
      <c r="AI100" s="1" t="s">
        <v>2018</v>
      </c>
      <c r="AJ100" s="34" t="s">
        <v>1968</v>
      </c>
      <c r="AK100" s="1" t="s">
        <v>2070</v>
      </c>
      <c r="AL100" s="1" t="s">
        <v>2097</v>
      </c>
      <c r="AM100" s="34" t="s">
        <v>2098</v>
      </c>
      <c r="AN100" s="1" t="s">
        <v>2062</v>
      </c>
      <c r="AO100" s="1" t="s">
        <v>2062</v>
      </c>
      <c r="AP100" s="1" t="s">
        <v>2138</v>
      </c>
      <c r="AQ100" s="1"/>
      <c r="AR100" s="1" t="s">
        <v>1972</v>
      </c>
      <c r="AS100" s="1" t="s">
        <v>1974</v>
      </c>
      <c r="AT100" s="1" t="s">
        <v>1974</v>
      </c>
      <c r="AU100" s="1" t="s">
        <v>1997</v>
      </c>
      <c r="AV100" s="1" t="s">
        <v>2001</v>
      </c>
      <c r="AW100" s="1" t="s">
        <v>2003</v>
      </c>
      <c r="AX100" s="34" t="s">
        <v>2005</v>
      </c>
      <c r="AY100" s="1" t="s">
        <v>2040</v>
      </c>
      <c r="AZ100" s="1" t="s">
        <v>2072</v>
      </c>
      <c r="BA100" s="1" t="s">
        <v>2072</v>
      </c>
      <c r="BB100" s="34" t="s">
        <v>2032</v>
      </c>
      <c r="BC100" s="1" t="s">
        <v>2099</v>
      </c>
      <c r="BD100" s="1" t="s">
        <v>2094</v>
      </c>
      <c r="BE100" s="1"/>
      <c r="BF100" s="1"/>
      <c r="BG100" s="1"/>
      <c r="BH100" s="1"/>
      <c r="BI100" s="1"/>
      <c r="BJ100" s="1"/>
      <c r="BK100" s="1"/>
      <c r="BL100" s="1"/>
      <c r="BM100" s="1"/>
      <c r="BN100" s="1"/>
      <c r="BO100" s="1"/>
      <c r="BP100" s="1"/>
      <c r="BQ100" s="1"/>
    </row>
    <row r="101" ht="11.25" customHeight="1">
      <c r="A101" s="3" t="s">
        <v>2352</v>
      </c>
      <c r="B101" s="3" t="s">
        <v>2353</v>
      </c>
      <c r="C101" s="1" t="s">
        <v>2160</v>
      </c>
      <c r="D101" s="1"/>
      <c r="E101" s="1"/>
      <c r="F101" s="7" t="s">
        <v>2161</v>
      </c>
      <c r="G101" s="3" t="s">
        <v>2352</v>
      </c>
      <c r="H101" s="3" t="s">
        <v>2353</v>
      </c>
      <c r="I101" s="7" t="s">
        <v>2352</v>
      </c>
      <c r="J101" s="7"/>
      <c r="K101" s="7"/>
      <c r="L101" s="7" t="s">
        <v>2160</v>
      </c>
      <c r="M101" s="1" t="s">
        <v>2076</v>
      </c>
      <c r="N101" s="1" t="s">
        <v>2076</v>
      </c>
      <c r="O101" s="1" t="s">
        <v>2076</v>
      </c>
      <c r="P101" s="1" t="s">
        <v>2076</v>
      </c>
      <c r="Q101" s="1"/>
      <c r="R101" s="1" t="s">
        <v>2076</v>
      </c>
      <c r="S101" s="1" t="s">
        <v>1983</v>
      </c>
      <c r="T101" s="1" t="s">
        <v>1979</v>
      </c>
      <c r="U101" s="1" t="s">
        <v>1983</v>
      </c>
      <c r="V101" s="1" t="s">
        <v>1979</v>
      </c>
      <c r="W101" s="1"/>
      <c r="X101" s="1"/>
      <c r="Y101" s="1"/>
      <c r="Z101" s="1"/>
      <c r="AA101" s="1" t="s">
        <v>2025</v>
      </c>
      <c r="AB101" s="1" t="s">
        <v>2055</v>
      </c>
      <c r="AC101" s="1" t="s">
        <v>2059</v>
      </c>
      <c r="AD101" s="1" t="s">
        <v>2083</v>
      </c>
      <c r="AE101" s="1" t="s">
        <v>2088</v>
      </c>
      <c r="AF101" s="1" t="s">
        <v>1961</v>
      </c>
      <c r="AG101" s="1" t="s">
        <v>1961</v>
      </c>
      <c r="AH101" s="1" t="s">
        <v>2162</v>
      </c>
      <c r="AI101" s="1" t="s">
        <v>2162</v>
      </c>
      <c r="AJ101" s="34" t="s">
        <v>1968</v>
      </c>
      <c r="AK101" s="1" t="s">
        <v>2070</v>
      </c>
      <c r="AL101" s="1" t="s">
        <v>2097</v>
      </c>
      <c r="AM101" s="34" t="s">
        <v>2098</v>
      </c>
      <c r="AN101" s="1"/>
      <c r="AO101" s="1"/>
      <c r="AP101" s="1" t="s">
        <v>2138</v>
      </c>
      <c r="AQ101" s="1"/>
      <c r="AR101" s="1" t="s">
        <v>1972</v>
      </c>
      <c r="AS101" s="1" t="s">
        <v>1974</v>
      </c>
      <c r="AT101" s="1" t="s">
        <v>1974</v>
      </c>
      <c r="AU101" s="1" t="s">
        <v>1997</v>
      </c>
      <c r="AV101" s="1" t="s">
        <v>2001</v>
      </c>
      <c r="AW101" s="1" t="s">
        <v>2003</v>
      </c>
      <c r="AX101" s="34" t="s">
        <v>2005</v>
      </c>
      <c r="AY101" s="1" t="s">
        <v>2040</v>
      </c>
      <c r="AZ101" s="1" t="s">
        <v>2072</v>
      </c>
      <c r="BA101" s="1" t="s">
        <v>2072</v>
      </c>
      <c r="BB101" s="34" t="s">
        <v>2032</v>
      </c>
      <c r="BC101" s="1" t="s">
        <v>2099</v>
      </c>
      <c r="BD101" s="1" t="s">
        <v>2094</v>
      </c>
      <c r="BE101" s="1"/>
      <c r="BF101" s="1"/>
      <c r="BG101" s="1"/>
      <c r="BH101" s="1"/>
      <c r="BI101" s="1"/>
      <c r="BJ101" s="1"/>
      <c r="BK101" s="1"/>
      <c r="BL101" s="1"/>
      <c r="BM101" s="1"/>
      <c r="BN101" s="1"/>
      <c r="BO101" s="1"/>
      <c r="BP101" s="1"/>
      <c r="BQ101" s="1"/>
    </row>
    <row r="102" ht="11.25" customHeight="1">
      <c r="A102" s="3" t="s">
        <v>2354</v>
      </c>
      <c r="B102" s="3" t="s">
        <v>2355</v>
      </c>
      <c r="C102" s="1" t="s">
        <v>2010</v>
      </c>
      <c r="D102" s="1" t="s">
        <v>2177</v>
      </c>
      <c r="E102" s="1"/>
      <c r="F102" s="7"/>
      <c r="G102" s="3" t="s">
        <v>2354</v>
      </c>
      <c r="H102" s="3" t="s">
        <v>2355</v>
      </c>
      <c r="I102" s="7" t="s">
        <v>2354</v>
      </c>
      <c r="J102" s="7" t="s">
        <v>2177</v>
      </c>
      <c r="K102" s="7"/>
      <c r="L102" s="7" t="s">
        <v>2010</v>
      </c>
      <c r="M102" s="1" t="s">
        <v>2076</v>
      </c>
      <c r="N102" s="1" t="s">
        <v>2076</v>
      </c>
      <c r="O102" s="1" t="s">
        <v>2076</v>
      </c>
      <c r="P102" s="1" t="s">
        <v>2076</v>
      </c>
      <c r="Q102" s="1"/>
      <c r="R102" s="1" t="s">
        <v>2076</v>
      </c>
      <c r="S102" s="1" t="s">
        <v>1983</v>
      </c>
      <c r="T102" s="1" t="s">
        <v>1979</v>
      </c>
      <c r="U102" s="1" t="s">
        <v>1983</v>
      </c>
      <c r="V102" s="1" t="s">
        <v>1979</v>
      </c>
      <c r="W102" s="1"/>
      <c r="X102" s="1"/>
      <c r="Y102" s="1"/>
      <c r="Z102" s="1"/>
      <c r="AA102" s="1"/>
      <c r="AB102" s="1" t="s">
        <v>2055</v>
      </c>
      <c r="AC102" s="1" t="s">
        <v>2059</v>
      </c>
      <c r="AD102" s="1" t="s">
        <v>2083</v>
      </c>
      <c r="AE102" s="1" t="s">
        <v>2088</v>
      </c>
      <c r="AF102" s="1" t="s">
        <v>1961</v>
      </c>
      <c r="AG102" s="1" t="s">
        <v>1961</v>
      </c>
      <c r="AH102" s="1" t="s">
        <v>2018</v>
      </c>
      <c r="AI102" s="1" t="s">
        <v>2018</v>
      </c>
      <c r="AJ102" s="34" t="s">
        <v>1968</v>
      </c>
      <c r="AK102" s="1" t="s">
        <v>2070</v>
      </c>
      <c r="AL102" s="1" t="s">
        <v>2097</v>
      </c>
      <c r="AM102" s="34" t="s">
        <v>2098</v>
      </c>
      <c r="AN102" s="1"/>
      <c r="AO102" s="1"/>
      <c r="AP102" s="1"/>
      <c r="AQ102" s="1"/>
      <c r="AR102" s="1" t="s">
        <v>1972</v>
      </c>
      <c r="AS102" s="1" t="s">
        <v>1974</v>
      </c>
      <c r="AT102" s="1" t="s">
        <v>1974</v>
      </c>
      <c r="AU102" s="1" t="s">
        <v>1997</v>
      </c>
      <c r="AV102" s="1" t="s">
        <v>2001</v>
      </c>
      <c r="AW102" s="1" t="s">
        <v>2003</v>
      </c>
      <c r="AX102" s="34" t="s">
        <v>2005</v>
      </c>
      <c r="AY102" s="1"/>
      <c r="AZ102" s="1" t="s">
        <v>2072</v>
      </c>
      <c r="BA102" s="1" t="s">
        <v>2072</v>
      </c>
      <c r="BB102" s="34" t="s">
        <v>2032</v>
      </c>
      <c r="BC102" s="1" t="s">
        <v>2099</v>
      </c>
      <c r="BD102" s="1" t="s">
        <v>2094</v>
      </c>
      <c r="BE102" s="1"/>
      <c r="BF102" s="1"/>
      <c r="BG102" s="1"/>
      <c r="BH102" s="1"/>
      <c r="BI102" s="1"/>
      <c r="BJ102" s="1"/>
      <c r="BK102" s="1"/>
      <c r="BL102" s="1"/>
      <c r="BM102" s="1"/>
      <c r="BN102" s="1"/>
      <c r="BO102" s="1"/>
      <c r="BP102" s="1"/>
      <c r="BQ102" s="1"/>
    </row>
    <row r="103" ht="11.25" customHeight="1">
      <c r="A103" s="3" t="s">
        <v>2356</v>
      </c>
      <c r="B103" s="3" t="s">
        <v>2357</v>
      </c>
      <c r="C103" s="1" t="s">
        <v>2165</v>
      </c>
      <c r="D103" s="1" t="s">
        <v>2180</v>
      </c>
      <c r="E103" s="1"/>
      <c r="F103" s="7"/>
      <c r="G103" s="3" t="s">
        <v>2356</v>
      </c>
      <c r="H103" s="3" t="s">
        <v>2357</v>
      </c>
      <c r="I103" s="7" t="s">
        <v>2356</v>
      </c>
      <c r="J103" s="7" t="s">
        <v>2180</v>
      </c>
      <c r="K103" s="7"/>
      <c r="L103" s="7" t="s">
        <v>2165</v>
      </c>
      <c r="M103" s="1" t="s">
        <v>2076</v>
      </c>
      <c r="N103" s="1" t="s">
        <v>2076</v>
      </c>
      <c r="O103" s="1" t="s">
        <v>2076</v>
      </c>
      <c r="P103" s="1" t="s">
        <v>2076</v>
      </c>
      <c r="Q103" s="1" t="s">
        <v>2076</v>
      </c>
      <c r="R103" s="1" t="s">
        <v>2076</v>
      </c>
      <c r="S103" s="1" t="s">
        <v>1983</v>
      </c>
      <c r="T103" s="1" t="s">
        <v>1979</v>
      </c>
      <c r="U103" s="1" t="s">
        <v>1983</v>
      </c>
      <c r="V103" s="1" t="s">
        <v>1979</v>
      </c>
      <c r="W103" s="1"/>
      <c r="X103" s="1"/>
      <c r="Y103" s="1"/>
      <c r="Z103" s="1"/>
      <c r="AA103" s="1"/>
      <c r="AB103" s="1" t="s">
        <v>2055</v>
      </c>
      <c r="AC103" s="1" t="s">
        <v>2059</v>
      </c>
      <c r="AD103" s="1" t="s">
        <v>2083</v>
      </c>
      <c r="AE103" s="1" t="s">
        <v>2088</v>
      </c>
      <c r="AF103" s="1" t="s">
        <v>1961</v>
      </c>
      <c r="AG103" s="1" t="s">
        <v>1961</v>
      </c>
      <c r="AH103" s="1" t="s">
        <v>2018</v>
      </c>
      <c r="AI103" s="1" t="s">
        <v>2018</v>
      </c>
      <c r="AJ103" s="34" t="s">
        <v>1968</v>
      </c>
      <c r="AK103" s="1" t="s">
        <v>2070</v>
      </c>
      <c r="AL103" s="1" t="s">
        <v>2097</v>
      </c>
      <c r="AM103" s="34" t="s">
        <v>2098</v>
      </c>
      <c r="AN103" s="1" t="s">
        <v>2062</v>
      </c>
      <c r="AO103" s="1" t="s">
        <v>2062</v>
      </c>
      <c r="AP103" s="1"/>
      <c r="AQ103" s="1"/>
      <c r="AR103" s="1" t="s">
        <v>1972</v>
      </c>
      <c r="AS103" s="1" t="s">
        <v>1974</v>
      </c>
      <c r="AT103" s="1" t="s">
        <v>1974</v>
      </c>
      <c r="AU103" s="1" t="s">
        <v>1997</v>
      </c>
      <c r="AV103" s="1" t="s">
        <v>2001</v>
      </c>
      <c r="AW103" s="1" t="s">
        <v>2003</v>
      </c>
      <c r="AX103" s="34" t="s">
        <v>2005</v>
      </c>
      <c r="AY103" s="1"/>
      <c r="AZ103" s="1" t="s">
        <v>2072</v>
      </c>
      <c r="BA103" s="1" t="s">
        <v>2072</v>
      </c>
      <c r="BB103" s="34" t="s">
        <v>2032</v>
      </c>
      <c r="BC103" s="1" t="s">
        <v>2099</v>
      </c>
      <c r="BD103" s="1" t="s">
        <v>2094</v>
      </c>
      <c r="BE103" s="1"/>
      <c r="BF103" s="1"/>
      <c r="BG103" s="1"/>
      <c r="BH103" s="1"/>
      <c r="BI103" s="1"/>
      <c r="BJ103" s="1"/>
      <c r="BK103" s="1"/>
      <c r="BL103" s="1"/>
      <c r="BM103" s="1"/>
      <c r="BN103" s="1"/>
      <c r="BO103" s="1"/>
      <c r="BP103" s="1"/>
      <c r="BQ103" s="1"/>
    </row>
    <row r="104" ht="11.25" customHeight="1">
      <c r="A104" s="3" t="s">
        <v>2157</v>
      </c>
      <c r="B104" s="3" t="s">
        <v>2358</v>
      </c>
      <c r="C104" s="1" t="s">
        <v>2160</v>
      </c>
      <c r="D104" s="1"/>
      <c r="E104" s="1"/>
      <c r="F104" s="7" t="s">
        <v>2157</v>
      </c>
      <c r="G104" s="3"/>
      <c r="H104" s="3"/>
      <c r="I104" s="7"/>
      <c r="J104" s="7"/>
      <c r="K104" s="7"/>
      <c r="L104" s="7"/>
      <c r="M104" s="1" t="s">
        <v>2076</v>
      </c>
      <c r="N104" s="1" t="s">
        <v>2076</v>
      </c>
      <c r="O104" s="1" t="s">
        <v>2076</v>
      </c>
      <c r="P104" s="1" t="s">
        <v>2076</v>
      </c>
      <c r="Q104" s="1"/>
      <c r="R104" s="1" t="s">
        <v>2076</v>
      </c>
      <c r="S104" s="1" t="s">
        <v>1983</v>
      </c>
      <c r="T104" s="1" t="s">
        <v>1979</v>
      </c>
      <c r="U104" s="1" t="s">
        <v>1983</v>
      </c>
      <c r="V104" s="1" t="s">
        <v>1979</v>
      </c>
      <c r="W104" s="1" t="s">
        <v>1985</v>
      </c>
      <c r="X104" s="1" t="s">
        <v>1985</v>
      </c>
      <c r="Y104" s="1" t="s">
        <v>1988</v>
      </c>
      <c r="Z104" s="1" t="s">
        <v>1988</v>
      </c>
      <c r="AA104" s="1"/>
      <c r="AB104" s="1" t="s">
        <v>2055</v>
      </c>
      <c r="AC104" s="1" t="s">
        <v>2059</v>
      </c>
      <c r="AD104" s="1" t="s">
        <v>2162</v>
      </c>
      <c r="AE104" s="1" t="s">
        <v>2162</v>
      </c>
      <c r="AF104" s="1" t="s">
        <v>1961</v>
      </c>
      <c r="AG104" s="1" t="s">
        <v>1961</v>
      </c>
      <c r="AH104" s="1" t="s">
        <v>2162</v>
      </c>
      <c r="AI104" s="1" t="s">
        <v>2162</v>
      </c>
      <c r="AJ104" s="34" t="s">
        <v>1968</v>
      </c>
      <c r="AK104" s="1" t="s">
        <v>2070</v>
      </c>
      <c r="AL104" s="1" t="s">
        <v>2097</v>
      </c>
      <c r="AM104" s="34" t="s">
        <v>2098</v>
      </c>
      <c r="AN104" s="1"/>
      <c r="AO104" s="1"/>
      <c r="AP104" s="1" t="s">
        <v>2138</v>
      </c>
      <c r="AQ104" s="1" t="s">
        <v>1994</v>
      </c>
      <c r="AR104" s="1" t="s">
        <v>1972</v>
      </c>
      <c r="AS104" s="1" t="s">
        <v>1974</v>
      </c>
      <c r="AT104" s="1" t="s">
        <v>1974</v>
      </c>
      <c r="AU104" s="1" t="s">
        <v>1997</v>
      </c>
      <c r="AV104" s="1" t="s">
        <v>2001</v>
      </c>
      <c r="AW104" s="1" t="s">
        <v>2003</v>
      </c>
      <c r="AX104" s="34" t="s">
        <v>2005</v>
      </c>
      <c r="AY104" s="1" t="s">
        <v>2044</v>
      </c>
      <c r="AZ104" s="1" t="s">
        <v>2072</v>
      </c>
      <c r="BA104" s="1" t="s">
        <v>2072</v>
      </c>
      <c r="BB104" s="34" t="s">
        <v>2032</v>
      </c>
      <c r="BC104" s="1" t="s">
        <v>2099</v>
      </c>
      <c r="BD104" s="1" t="s">
        <v>2094</v>
      </c>
      <c r="BE104" s="1"/>
      <c r="BF104" s="1"/>
      <c r="BG104" s="1"/>
      <c r="BH104" s="1"/>
      <c r="BI104" s="1"/>
      <c r="BJ104" s="1"/>
      <c r="BK104" s="1"/>
      <c r="BL104" s="1"/>
      <c r="BM104" s="1"/>
      <c r="BN104" s="1"/>
      <c r="BO104" s="1"/>
      <c r="BP104" s="1"/>
      <c r="BQ104" s="1"/>
    </row>
    <row r="105" ht="11.25" customHeight="1">
      <c r="A105" s="3" t="s">
        <v>2157</v>
      </c>
      <c r="B105" s="3" t="s">
        <v>2359</v>
      </c>
      <c r="C105" s="1" t="s">
        <v>2160</v>
      </c>
      <c r="D105" s="1"/>
      <c r="E105" s="1"/>
      <c r="F105" s="7" t="s">
        <v>2157</v>
      </c>
      <c r="G105" s="3" t="s">
        <v>2157</v>
      </c>
      <c r="H105" s="3" t="s">
        <v>2359</v>
      </c>
      <c r="I105" s="7" t="s">
        <v>2157</v>
      </c>
      <c r="J105" s="7"/>
      <c r="K105" s="7"/>
      <c r="L105" s="7" t="s">
        <v>2160</v>
      </c>
      <c r="M105" s="1" t="s">
        <v>2076</v>
      </c>
      <c r="N105" s="1" t="s">
        <v>2076</v>
      </c>
      <c r="O105" s="1" t="s">
        <v>2076</v>
      </c>
      <c r="P105" s="1" t="s">
        <v>2076</v>
      </c>
      <c r="Q105" s="1"/>
      <c r="R105" s="1" t="s">
        <v>2076</v>
      </c>
      <c r="S105" s="1" t="s">
        <v>1983</v>
      </c>
      <c r="T105" s="1" t="s">
        <v>1979</v>
      </c>
      <c r="U105" s="1" t="s">
        <v>1983</v>
      </c>
      <c r="V105" s="1" t="s">
        <v>1979</v>
      </c>
      <c r="W105" s="1"/>
      <c r="X105" s="1"/>
      <c r="Y105" s="1"/>
      <c r="Z105" s="1"/>
      <c r="AA105" s="1"/>
      <c r="AB105" s="1" t="s">
        <v>2055</v>
      </c>
      <c r="AC105" s="1" t="s">
        <v>2059</v>
      </c>
      <c r="AD105" s="1" t="s">
        <v>2162</v>
      </c>
      <c r="AE105" s="1" t="s">
        <v>2162</v>
      </c>
      <c r="AF105" s="1" t="s">
        <v>1961</v>
      </c>
      <c r="AG105" s="1" t="s">
        <v>1961</v>
      </c>
      <c r="AH105" s="1" t="s">
        <v>2162</v>
      </c>
      <c r="AI105" s="1" t="s">
        <v>2162</v>
      </c>
      <c r="AJ105" s="34" t="s">
        <v>1968</v>
      </c>
      <c r="AK105" s="1" t="s">
        <v>2070</v>
      </c>
      <c r="AL105" s="1" t="s">
        <v>2097</v>
      </c>
      <c r="AM105" s="34" t="s">
        <v>2098</v>
      </c>
      <c r="AN105" s="1"/>
      <c r="AO105" s="1"/>
      <c r="AP105" s="1" t="s">
        <v>2138</v>
      </c>
      <c r="AQ105" s="1" t="s">
        <v>1994</v>
      </c>
      <c r="AR105" s="1" t="s">
        <v>1972</v>
      </c>
      <c r="AS105" s="1" t="s">
        <v>1974</v>
      </c>
      <c r="AT105" s="1" t="s">
        <v>1974</v>
      </c>
      <c r="AU105" s="1" t="s">
        <v>1997</v>
      </c>
      <c r="AV105" s="1" t="s">
        <v>2001</v>
      </c>
      <c r="AW105" s="1" t="s">
        <v>2003</v>
      </c>
      <c r="AX105" s="34" t="s">
        <v>2005</v>
      </c>
      <c r="AY105" s="1" t="s">
        <v>2044</v>
      </c>
      <c r="AZ105" s="1" t="s">
        <v>2072</v>
      </c>
      <c r="BA105" s="1" t="s">
        <v>2072</v>
      </c>
      <c r="BB105" s="34" t="s">
        <v>2032</v>
      </c>
      <c r="BC105" s="1" t="s">
        <v>2099</v>
      </c>
      <c r="BD105" s="1" t="s">
        <v>2094</v>
      </c>
      <c r="BE105" s="1"/>
      <c r="BF105" s="1"/>
      <c r="BG105" s="1"/>
      <c r="BH105" s="1"/>
      <c r="BI105" s="1"/>
      <c r="BJ105" s="1"/>
      <c r="BK105" s="1"/>
      <c r="BL105" s="1"/>
      <c r="BM105" s="1"/>
      <c r="BN105" s="1"/>
      <c r="BO105" s="1"/>
      <c r="BP105" s="1"/>
      <c r="BQ105" s="1"/>
    </row>
    <row r="106" ht="11.25" customHeight="1">
      <c r="A106" s="3" t="s">
        <v>2360</v>
      </c>
      <c r="B106" s="3" t="s">
        <v>2361</v>
      </c>
      <c r="C106" s="1" t="s">
        <v>2160</v>
      </c>
      <c r="D106" s="1"/>
      <c r="E106" s="1"/>
      <c r="F106" s="7"/>
      <c r="G106" s="3" t="s">
        <v>2360</v>
      </c>
      <c r="H106" s="3" t="s">
        <v>2361</v>
      </c>
      <c r="I106" s="7" t="s">
        <v>2360</v>
      </c>
      <c r="J106" s="7"/>
      <c r="K106" s="7"/>
      <c r="L106" s="7" t="s">
        <v>2160</v>
      </c>
      <c r="M106" s="1" t="s">
        <v>2076</v>
      </c>
      <c r="N106" s="1" t="s">
        <v>2076</v>
      </c>
      <c r="O106" s="1" t="s">
        <v>2076</v>
      </c>
      <c r="P106" s="1" t="s">
        <v>2076</v>
      </c>
      <c r="Q106" s="1"/>
      <c r="R106" s="1" t="s">
        <v>2076</v>
      </c>
      <c r="S106" s="1" t="s">
        <v>1983</v>
      </c>
      <c r="T106" s="1" t="s">
        <v>1979</v>
      </c>
      <c r="U106" s="1" t="s">
        <v>1983</v>
      </c>
      <c r="V106" s="1" t="s">
        <v>1979</v>
      </c>
      <c r="W106" s="1"/>
      <c r="X106" s="1"/>
      <c r="Y106" s="1"/>
      <c r="Z106" s="1"/>
      <c r="AA106" s="1"/>
      <c r="AB106" s="1" t="s">
        <v>2055</v>
      </c>
      <c r="AC106" s="1" t="s">
        <v>2059</v>
      </c>
      <c r="AD106" s="1" t="s">
        <v>2083</v>
      </c>
      <c r="AE106" s="1" t="s">
        <v>2088</v>
      </c>
      <c r="AF106" s="1" t="s">
        <v>1961</v>
      </c>
      <c r="AG106" s="1" t="s">
        <v>1961</v>
      </c>
      <c r="AH106" s="1" t="s">
        <v>2162</v>
      </c>
      <c r="AI106" s="1" t="s">
        <v>2162</v>
      </c>
      <c r="AJ106" s="34" t="s">
        <v>1968</v>
      </c>
      <c r="AK106" s="1" t="s">
        <v>2070</v>
      </c>
      <c r="AL106" s="1" t="s">
        <v>2097</v>
      </c>
      <c r="AM106" s="34" t="s">
        <v>2098</v>
      </c>
      <c r="AN106" s="1"/>
      <c r="AO106" s="1"/>
      <c r="AP106" s="1" t="s">
        <v>2138</v>
      </c>
      <c r="AQ106" s="1"/>
      <c r="AR106" s="1" t="s">
        <v>1972</v>
      </c>
      <c r="AS106" s="1" t="s">
        <v>1974</v>
      </c>
      <c r="AT106" s="1" t="s">
        <v>1974</v>
      </c>
      <c r="AU106" s="1" t="s">
        <v>1997</v>
      </c>
      <c r="AV106" s="1" t="s">
        <v>2001</v>
      </c>
      <c r="AW106" s="1" t="s">
        <v>2003</v>
      </c>
      <c r="AX106" s="34" t="s">
        <v>2005</v>
      </c>
      <c r="AY106" s="1" t="s">
        <v>2048</v>
      </c>
      <c r="AZ106" s="1" t="s">
        <v>2072</v>
      </c>
      <c r="BA106" s="1" t="s">
        <v>2072</v>
      </c>
      <c r="BB106" s="34" t="s">
        <v>2032</v>
      </c>
      <c r="BC106" s="1" t="s">
        <v>2099</v>
      </c>
      <c r="BD106" s="1" t="s">
        <v>2094</v>
      </c>
      <c r="BE106" s="1"/>
      <c r="BF106" s="1"/>
      <c r="BG106" s="1"/>
      <c r="BH106" s="1"/>
      <c r="BI106" s="1"/>
      <c r="BJ106" s="1"/>
      <c r="BK106" s="1"/>
      <c r="BL106" s="1"/>
      <c r="BM106" s="1"/>
      <c r="BN106" s="1"/>
      <c r="BO106" s="1"/>
      <c r="BP106" s="1"/>
      <c r="BQ106" s="1"/>
    </row>
    <row r="107" ht="11.25" customHeight="1">
      <c r="A107" s="3" t="s">
        <v>2362</v>
      </c>
      <c r="B107" s="3" t="s">
        <v>2363</v>
      </c>
      <c r="C107" s="1" t="s">
        <v>2165</v>
      </c>
      <c r="D107" s="1" t="s">
        <v>2238</v>
      </c>
      <c r="E107" s="1"/>
      <c r="F107" s="7"/>
      <c r="G107" s="3" t="s">
        <v>2362</v>
      </c>
      <c r="H107" s="3" t="s">
        <v>2363</v>
      </c>
      <c r="I107" s="7" t="s">
        <v>2362</v>
      </c>
      <c r="J107" s="7" t="s">
        <v>2238</v>
      </c>
      <c r="K107" s="7"/>
      <c r="L107" s="7" t="s">
        <v>2165</v>
      </c>
      <c r="M107" s="1" t="s">
        <v>2076</v>
      </c>
      <c r="N107" s="1" t="s">
        <v>2076</v>
      </c>
      <c r="O107" s="1" t="s">
        <v>2076</v>
      </c>
      <c r="P107" s="1" t="s">
        <v>2076</v>
      </c>
      <c r="Q107" s="1" t="s">
        <v>2076</v>
      </c>
      <c r="R107" s="1" t="s">
        <v>2076</v>
      </c>
      <c r="S107" s="1" t="s">
        <v>1983</v>
      </c>
      <c r="T107" s="1" t="s">
        <v>1979</v>
      </c>
      <c r="U107" s="1" t="s">
        <v>1983</v>
      </c>
      <c r="V107" s="1" t="s">
        <v>1979</v>
      </c>
      <c r="W107" s="1"/>
      <c r="X107" s="1"/>
      <c r="Y107" s="1"/>
      <c r="Z107" s="1"/>
      <c r="AA107" s="1"/>
      <c r="AB107" s="1" t="s">
        <v>2055</v>
      </c>
      <c r="AC107" s="1" t="s">
        <v>2059</v>
      </c>
      <c r="AD107" s="1" t="s">
        <v>2083</v>
      </c>
      <c r="AE107" s="1" t="s">
        <v>2088</v>
      </c>
      <c r="AF107" s="1" t="s">
        <v>1961</v>
      </c>
      <c r="AG107" s="1" t="s">
        <v>1961</v>
      </c>
      <c r="AH107" s="1" t="s">
        <v>2018</v>
      </c>
      <c r="AI107" s="1" t="s">
        <v>2018</v>
      </c>
      <c r="AJ107" s="34" t="s">
        <v>1968</v>
      </c>
      <c r="AK107" s="1" t="s">
        <v>2070</v>
      </c>
      <c r="AL107" s="1" t="s">
        <v>2097</v>
      </c>
      <c r="AM107" s="34" t="s">
        <v>2098</v>
      </c>
      <c r="AN107" s="1" t="s">
        <v>2062</v>
      </c>
      <c r="AO107" s="1" t="s">
        <v>2062</v>
      </c>
      <c r="AP107" s="1"/>
      <c r="AQ107" s="1"/>
      <c r="AR107" s="1" t="s">
        <v>1972</v>
      </c>
      <c r="AS107" s="1" t="s">
        <v>1974</v>
      </c>
      <c r="AT107" s="1" t="s">
        <v>1974</v>
      </c>
      <c r="AU107" s="1" t="s">
        <v>1997</v>
      </c>
      <c r="AV107" s="1" t="s">
        <v>2001</v>
      </c>
      <c r="AW107" s="1" t="s">
        <v>2003</v>
      </c>
      <c r="AX107" s="34" t="s">
        <v>2005</v>
      </c>
      <c r="AY107" s="1"/>
      <c r="AZ107" s="1" t="s">
        <v>2072</v>
      </c>
      <c r="BA107" s="1" t="s">
        <v>2072</v>
      </c>
      <c r="BB107" s="34" t="s">
        <v>2032</v>
      </c>
      <c r="BC107" s="1" t="s">
        <v>2099</v>
      </c>
      <c r="BD107" s="1" t="s">
        <v>2094</v>
      </c>
      <c r="BE107" s="1"/>
      <c r="BF107" s="1"/>
      <c r="BG107" s="1"/>
      <c r="BH107" s="1"/>
      <c r="BI107" s="1"/>
      <c r="BJ107" s="1"/>
      <c r="BK107" s="1"/>
      <c r="BL107" s="1"/>
      <c r="BM107" s="1"/>
      <c r="BN107" s="1"/>
      <c r="BO107" s="1"/>
      <c r="BP107" s="1"/>
      <c r="BQ107" s="1"/>
    </row>
    <row r="108" ht="11.25" customHeight="1">
      <c r="A108" s="153" t="s">
        <v>2364</v>
      </c>
      <c r="B108" s="3" t="s">
        <v>2365</v>
      </c>
      <c r="C108" s="1" t="s">
        <v>2010</v>
      </c>
      <c r="D108" s="1" t="s">
        <v>2152</v>
      </c>
      <c r="E108" s="1" t="s">
        <v>2147</v>
      </c>
      <c r="F108" s="7" t="s">
        <v>2153</v>
      </c>
      <c r="G108" s="3" t="s">
        <v>2364</v>
      </c>
      <c r="H108" s="3" t="s">
        <v>2365</v>
      </c>
      <c r="I108" s="7" t="s">
        <v>2364</v>
      </c>
      <c r="J108" s="7" t="s">
        <v>2152</v>
      </c>
      <c r="K108" s="7" t="s">
        <v>2147</v>
      </c>
      <c r="L108" s="7" t="s">
        <v>2010</v>
      </c>
      <c r="M108" s="1" t="s">
        <v>2076</v>
      </c>
      <c r="N108" s="1" t="s">
        <v>2076</v>
      </c>
      <c r="O108" s="1" t="s">
        <v>2076</v>
      </c>
      <c r="P108" s="1" t="s">
        <v>2076</v>
      </c>
      <c r="Q108" s="1" t="s">
        <v>2076</v>
      </c>
      <c r="R108" s="1" t="s">
        <v>2076</v>
      </c>
      <c r="S108" s="1" t="s">
        <v>1983</v>
      </c>
      <c r="T108" s="1" t="s">
        <v>1979</v>
      </c>
      <c r="U108" s="1" t="s">
        <v>1983</v>
      </c>
      <c r="V108" s="1" t="s">
        <v>1979</v>
      </c>
      <c r="W108" s="1"/>
      <c r="X108" s="1"/>
      <c r="Y108" s="1"/>
      <c r="Z108" s="1"/>
      <c r="AA108" s="1" t="s">
        <v>2029</v>
      </c>
      <c r="AB108" s="1" t="s">
        <v>2055</v>
      </c>
      <c r="AC108" s="1" t="s">
        <v>2059</v>
      </c>
      <c r="AD108" s="1" t="s">
        <v>2083</v>
      </c>
      <c r="AE108" s="1" t="s">
        <v>2088</v>
      </c>
      <c r="AF108" s="1" t="s">
        <v>1961</v>
      </c>
      <c r="AG108" s="1" t="s">
        <v>1961</v>
      </c>
      <c r="AH108" s="1" t="s">
        <v>2018</v>
      </c>
      <c r="AI108" s="1" t="s">
        <v>2018</v>
      </c>
      <c r="AJ108" s="34" t="s">
        <v>1968</v>
      </c>
      <c r="AK108" s="1" t="s">
        <v>2070</v>
      </c>
      <c r="AL108" s="1" t="s">
        <v>2097</v>
      </c>
      <c r="AM108" s="34" t="s">
        <v>2098</v>
      </c>
      <c r="AN108" s="1" t="s">
        <v>2067</v>
      </c>
      <c r="AO108" s="1" t="s">
        <v>2067</v>
      </c>
      <c r="AP108" s="1" t="s">
        <v>2138</v>
      </c>
      <c r="AQ108" s="1" t="s">
        <v>1994</v>
      </c>
      <c r="AR108" s="1" t="s">
        <v>1972</v>
      </c>
      <c r="AS108" s="1" t="s">
        <v>1974</v>
      </c>
      <c r="AT108" s="1" t="s">
        <v>1974</v>
      </c>
      <c r="AU108" s="1" t="s">
        <v>1997</v>
      </c>
      <c r="AV108" s="1" t="s">
        <v>2001</v>
      </c>
      <c r="AW108" s="1" t="s">
        <v>2003</v>
      </c>
      <c r="AX108" s="34" t="s">
        <v>2005</v>
      </c>
      <c r="AY108" s="1" t="s">
        <v>2037</v>
      </c>
      <c r="AZ108" s="1" t="s">
        <v>2072</v>
      </c>
      <c r="BA108" s="1" t="s">
        <v>2072</v>
      </c>
      <c r="BB108" s="34" t="s">
        <v>2032</v>
      </c>
      <c r="BC108" s="1" t="s">
        <v>2099</v>
      </c>
      <c r="BD108" s="1" t="s">
        <v>2094</v>
      </c>
      <c r="BE108" s="1"/>
      <c r="BF108" s="1"/>
      <c r="BG108" s="1"/>
      <c r="BH108" s="1"/>
      <c r="BI108" s="1"/>
      <c r="BJ108" s="1"/>
      <c r="BK108" s="1"/>
      <c r="BL108" s="1"/>
      <c r="BM108" s="1"/>
      <c r="BN108" s="1"/>
      <c r="BO108" s="1"/>
      <c r="BP108" s="1"/>
      <c r="BQ108" s="1"/>
    </row>
    <row r="109" ht="11.25" customHeight="1">
      <c r="A109" s="3" t="s">
        <v>2366</v>
      </c>
      <c r="B109" s="3" t="s">
        <v>2367</v>
      </c>
      <c r="C109" s="1" t="s">
        <v>2165</v>
      </c>
      <c r="D109" s="1" t="s">
        <v>2166</v>
      </c>
      <c r="E109" s="1"/>
      <c r="F109" s="7"/>
      <c r="G109" s="3" t="s">
        <v>2366</v>
      </c>
      <c r="H109" s="3" t="s">
        <v>2367</v>
      </c>
      <c r="I109" s="7" t="s">
        <v>2366</v>
      </c>
      <c r="J109" s="7" t="s">
        <v>2166</v>
      </c>
      <c r="K109" s="7"/>
      <c r="L109" s="7" t="s">
        <v>2165</v>
      </c>
      <c r="M109" s="1" t="s">
        <v>2076</v>
      </c>
      <c r="N109" s="1" t="s">
        <v>2076</v>
      </c>
      <c r="O109" s="1" t="s">
        <v>2076</v>
      </c>
      <c r="P109" s="1" t="s">
        <v>2076</v>
      </c>
      <c r="Q109" s="1"/>
      <c r="R109" s="1" t="s">
        <v>2076</v>
      </c>
      <c r="S109" s="1" t="s">
        <v>1983</v>
      </c>
      <c r="T109" s="1" t="s">
        <v>1979</v>
      </c>
      <c r="U109" s="1" t="s">
        <v>1983</v>
      </c>
      <c r="V109" s="1" t="s">
        <v>1979</v>
      </c>
      <c r="W109" s="1"/>
      <c r="X109" s="1"/>
      <c r="Y109" s="1"/>
      <c r="Z109" s="1"/>
      <c r="AA109" s="1"/>
      <c r="AB109" s="1" t="s">
        <v>2055</v>
      </c>
      <c r="AC109" s="1" t="s">
        <v>2059</v>
      </c>
      <c r="AD109" s="1" t="s">
        <v>2083</v>
      </c>
      <c r="AE109" s="1" t="s">
        <v>2088</v>
      </c>
      <c r="AF109" s="1" t="s">
        <v>1961</v>
      </c>
      <c r="AG109" s="1" t="s">
        <v>1961</v>
      </c>
      <c r="AH109" s="1" t="s">
        <v>2018</v>
      </c>
      <c r="AI109" s="1" t="s">
        <v>2018</v>
      </c>
      <c r="AJ109" s="34" t="s">
        <v>1968</v>
      </c>
      <c r="AK109" s="1" t="s">
        <v>2070</v>
      </c>
      <c r="AL109" s="1" t="s">
        <v>2097</v>
      </c>
      <c r="AM109" s="34" t="s">
        <v>2098</v>
      </c>
      <c r="AN109" s="1" t="s">
        <v>2062</v>
      </c>
      <c r="AO109" s="1" t="s">
        <v>2062</v>
      </c>
      <c r="AP109" s="1"/>
      <c r="AQ109" s="1"/>
      <c r="AR109" s="1" t="s">
        <v>1972</v>
      </c>
      <c r="AS109" s="1" t="s">
        <v>1974</v>
      </c>
      <c r="AT109" s="1" t="s">
        <v>1974</v>
      </c>
      <c r="AU109" s="1" t="s">
        <v>1997</v>
      </c>
      <c r="AV109" s="1" t="s">
        <v>2001</v>
      </c>
      <c r="AW109" s="1" t="s">
        <v>2003</v>
      </c>
      <c r="AX109" s="34" t="s">
        <v>2005</v>
      </c>
      <c r="AY109" s="1"/>
      <c r="AZ109" s="1" t="s">
        <v>2072</v>
      </c>
      <c r="BA109" s="1" t="s">
        <v>2072</v>
      </c>
      <c r="BB109" s="34" t="s">
        <v>2032</v>
      </c>
      <c r="BC109" s="1" t="s">
        <v>2099</v>
      </c>
      <c r="BD109" s="1" t="s">
        <v>2094</v>
      </c>
      <c r="BE109" s="1"/>
      <c r="BF109" s="1"/>
      <c r="BG109" s="1"/>
      <c r="BH109" s="1"/>
      <c r="BI109" s="1"/>
      <c r="BJ109" s="1"/>
      <c r="BK109" s="1"/>
      <c r="BL109" s="1"/>
      <c r="BM109" s="1"/>
      <c r="BN109" s="1"/>
      <c r="BO109" s="1"/>
      <c r="BP109" s="1"/>
      <c r="BQ109" s="1"/>
    </row>
    <row r="110" ht="11.25" customHeight="1">
      <c r="A110" s="3" t="s">
        <v>2368</v>
      </c>
      <c r="B110" s="3" t="s">
        <v>2369</v>
      </c>
      <c r="C110" s="1" t="s">
        <v>2010</v>
      </c>
      <c r="D110" s="1" t="s">
        <v>2152</v>
      </c>
      <c r="E110" s="1" t="s">
        <v>2147</v>
      </c>
      <c r="F110" s="7" t="s">
        <v>2153</v>
      </c>
      <c r="G110" s="3" t="s">
        <v>2368</v>
      </c>
      <c r="H110" s="3" t="s">
        <v>2369</v>
      </c>
      <c r="I110" s="7" t="s">
        <v>2368</v>
      </c>
      <c r="J110" s="7" t="s">
        <v>2152</v>
      </c>
      <c r="K110" s="7" t="s">
        <v>2147</v>
      </c>
      <c r="L110" s="7" t="s">
        <v>2010</v>
      </c>
      <c r="M110" s="1" t="s">
        <v>2076</v>
      </c>
      <c r="N110" s="1" t="s">
        <v>2076</v>
      </c>
      <c r="O110" s="1" t="s">
        <v>2076</v>
      </c>
      <c r="P110" s="1" t="s">
        <v>2076</v>
      </c>
      <c r="Q110" s="1" t="s">
        <v>2076</v>
      </c>
      <c r="R110" s="1" t="s">
        <v>2076</v>
      </c>
      <c r="S110" s="1" t="s">
        <v>1983</v>
      </c>
      <c r="T110" s="1" t="s">
        <v>1979</v>
      </c>
      <c r="U110" s="1" t="s">
        <v>1983</v>
      </c>
      <c r="V110" s="1" t="s">
        <v>1979</v>
      </c>
      <c r="W110" s="1" t="s">
        <v>1985</v>
      </c>
      <c r="X110" s="1" t="s">
        <v>1985</v>
      </c>
      <c r="Y110" s="1" t="s">
        <v>1988</v>
      </c>
      <c r="Z110" s="1" t="s">
        <v>1988</v>
      </c>
      <c r="AA110" s="1" t="s">
        <v>2029</v>
      </c>
      <c r="AB110" s="1" t="s">
        <v>2055</v>
      </c>
      <c r="AC110" s="1" t="s">
        <v>2059</v>
      </c>
      <c r="AD110" s="1" t="s">
        <v>2083</v>
      </c>
      <c r="AE110" s="1" t="s">
        <v>2088</v>
      </c>
      <c r="AF110" s="1" t="s">
        <v>1961</v>
      </c>
      <c r="AG110" s="1" t="s">
        <v>1961</v>
      </c>
      <c r="AH110" s="1" t="s">
        <v>2018</v>
      </c>
      <c r="AI110" s="1" t="s">
        <v>2018</v>
      </c>
      <c r="AJ110" s="34" t="s">
        <v>1968</v>
      </c>
      <c r="AK110" s="1" t="s">
        <v>2070</v>
      </c>
      <c r="AL110" s="1" t="s">
        <v>2097</v>
      </c>
      <c r="AM110" s="34" t="s">
        <v>2098</v>
      </c>
      <c r="AN110" s="1" t="s">
        <v>2067</v>
      </c>
      <c r="AO110" s="1" t="s">
        <v>2067</v>
      </c>
      <c r="AP110" s="1" t="s">
        <v>2138</v>
      </c>
      <c r="AQ110" s="1"/>
      <c r="AR110" s="1" t="s">
        <v>1972</v>
      </c>
      <c r="AS110" s="1" t="s">
        <v>1974</v>
      </c>
      <c r="AT110" s="1" t="s">
        <v>1974</v>
      </c>
      <c r="AU110" s="1" t="s">
        <v>1997</v>
      </c>
      <c r="AV110" s="1" t="s">
        <v>2001</v>
      </c>
      <c r="AW110" s="1" t="s">
        <v>2003</v>
      </c>
      <c r="AX110" s="34" t="s">
        <v>2005</v>
      </c>
      <c r="AY110" s="1" t="s">
        <v>2048</v>
      </c>
      <c r="AZ110" s="1" t="s">
        <v>2072</v>
      </c>
      <c r="BA110" s="1" t="s">
        <v>2072</v>
      </c>
      <c r="BB110" s="34" t="s">
        <v>2032</v>
      </c>
      <c r="BC110" s="1" t="s">
        <v>2099</v>
      </c>
      <c r="BD110" s="1" t="s">
        <v>2094</v>
      </c>
      <c r="BE110" s="1"/>
      <c r="BF110" s="1"/>
      <c r="BG110" s="1"/>
      <c r="BH110" s="1"/>
      <c r="BI110" s="1"/>
      <c r="BJ110" s="1"/>
      <c r="BK110" s="1"/>
      <c r="BL110" s="1"/>
      <c r="BM110" s="1"/>
      <c r="BN110" s="1"/>
      <c r="BO110" s="1"/>
      <c r="BP110" s="1"/>
      <c r="BQ110" s="1"/>
    </row>
    <row r="111" ht="11.25" customHeight="1">
      <c r="A111" s="3" t="s">
        <v>2370</v>
      </c>
      <c r="B111" s="153" t="s">
        <v>2371</v>
      </c>
      <c r="C111" s="1" t="s">
        <v>2160</v>
      </c>
      <c r="D111" s="1"/>
      <c r="E111" s="1"/>
      <c r="F111" s="7" t="s">
        <v>2157</v>
      </c>
      <c r="G111" s="3" t="s">
        <v>2370</v>
      </c>
      <c r="H111" s="3" t="s">
        <v>2371</v>
      </c>
      <c r="I111" s="7" t="s">
        <v>2370</v>
      </c>
      <c r="J111" s="7"/>
      <c r="K111" s="7"/>
      <c r="L111" s="7" t="s">
        <v>2160</v>
      </c>
      <c r="M111" s="1" t="s">
        <v>2076</v>
      </c>
      <c r="N111" s="1" t="s">
        <v>2076</v>
      </c>
      <c r="O111" s="1" t="s">
        <v>2076</v>
      </c>
      <c r="P111" s="1" t="s">
        <v>2076</v>
      </c>
      <c r="Q111" s="1"/>
      <c r="R111" s="1" t="s">
        <v>2076</v>
      </c>
      <c r="S111" s="1" t="s">
        <v>1983</v>
      </c>
      <c r="T111" s="1" t="s">
        <v>1979</v>
      </c>
      <c r="U111" s="1" t="s">
        <v>1983</v>
      </c>
      <c r="V111" s="1" t="s">
        <v>1979</v>
      </c>
      <c r="W111" s="1" t="s">
        <v>1985</v>
      </c>
      <c r="X111" s="1" t="s">
        <v>1985</v>
      </c>
      <c r="Y111" s="1" t="s">
        <v>1988</v>
      </c>
      <c r="Z111" s="1" t="s">
        <v>1988</v>
      </c>
      <c r="AA111" s="1"/>
      <c r="AB111" s="1" t="s">
        <v>2055</v>
      </c>
      <c r="AC111" s="1" t="s">
        <v>2059</v>
      </c>
      <c r="AD111" s="1" t="s">
        <v>2162</v>
      </c>
      <c r="AE111" s="1" t="s">
        <v>2162</v>
      </c>
      <c r="AF111" s="1" t="s">
        <v>1961</v>
      </c>
      <c r="AG111" s="1" t="s">
        <v>1961</v>
      </c>
      <c r="AH111" s="1" t="s">
        <v>2162</v>
      </c>
      <c r="AI111" s="1" t="s">
        <v>2162</v>
      </c>
      <c r="AJ111" s="34" t="s">
        <v>1968</v>
      </c>
      <c r="AK111" s="1" t="s">
        <v>2070</v>
      </c>
      <c r="AL111" s="1" t="s">
        <v>2097</v>
      </c>
      <c r="AM111" s="34" t="s">
        <v>2098</v>
      </c>
      <c r="AN111" s="1"/>
      <c r="AO111" s="1"/>
      <c r="AP111" s="1" t="s">
        <v>2138</v>
      </c>
      <c r="AQ111" s="1"/>
      <c r="AR111" s="1" t="s">
        <v>1972</v>
      </c>
      <c r="AS111" s="1" t="s">
        <v>1974</v>
      </c>
      <c r="AT111" s="1" t="s">
        <v>1974</v>
      </c>
      <c r="AU111" s="1" t="s">
        <v>1997</v>
      </c>
      <c r="AV111" s="1" t="s">
        <v>2001</v>
      </c>
      <c r="AW111" s="1" t="s">
        <v>2003</v>
      </c>
      <c r="AX111" s="34" t="s">
        <v>2005</v>
      </c>
      <c r="AY111" s="1" t="s">
        <v>2044</v>
      </c>
      <c r="AZ111" s="1" t="s">
        <v>2072</v>
      </c>
      <c r="BA111" s="1" t="s">
        <v>2072</v>
      </c>
      <c r="BB111" s="34" t="s">
        <v>2032</v>
      </c>
      <c r="BC111" s="1" t="s">
        <v>2099</v>
      </c>
      <c r="BD111" s="1" t="s">
        <v>2094</v>
      </c>
      <c r="BE111" s="1"/>
      <c r="BF111" s="1"/>
      <c r="BG111" s="1"/>
      <c r="BH111" s="1"/>
      <c r="BI111" s="1"/>
      <c r="BJ111" s="1"/>
      <c r="BK111" s="1"/>
      <c r="BL111" s="1"/>
      <c r="BM111" s="1"/>
      <c r="BN111" s="1"/>
      <c r="BO111" s="1"/>
      <c r="BP111" s="1"/>
      <c r="BQ111" s="1"/>
    </row>
    <row r="112" ht="11.25" customHeight="1">
      <c r="A112" s="3" t="s">
        <v>2372</v>
      </c>
      <c r="B112" s="3" t="s">
        <v>2373</v>
      </c>
      <c r="C112" s="1" t="s">
        <v>2010</v>
      </c>
      <c r="D112" s="1"/>
      <c r="E112" s="1"/>
      <c r="F112" s="7" t="s">
        <v>2153</v>
      </c>
      <c r="G112" s="3"/>
      <c r="H112" s="3"/>
      <c r="I112" s="7"/>
      <c r="J112" s="7"/>
      <c r="K112" s="7"/>
      <c r="L112" s="7"/>
      <c r="M112" s="1" t="s">
        <v>2076</v>
      </c>
      <c r="N112" s="1" t="s">
        <v>2076</v>
      </c>
      <c r="O112" s="1" t="s">
        <v>2076</v>
      </c>
      <c r="P112" s="1" t="s">
        <v>2076</v>
      </c>
      <c r="Q112" s="1"/>
      <c r="R112" s="1" t="s">
        <v>2076</v>
      </c>
      <c r="S112" s="1" t="s">
        <v>1983</v>
      </c>
      <c r="T112" s="1" t="s">
        <v>1979</v>
      </c>
      <c r="U112" s="1" t="s">
        <v>1983</v>
      </c>
      <c r="V112" s="1" t="s">
        <v>1979</v>
      </c>
      <c r="W112" s="1" t="s">
        <v>1985</v>
      </c>
      <c r="X112" s="1" t="s">
        <v>1985</v>
      </c>
      <c r="Y112" s="1" t="s">
        <v>1988</v>
      </c>
      <c r="Z112" s="1" t="s">
        <v>1988</v>
      </c>
      <c r="AA112" s="1" t="s">
        <v>2029</v>
      </c>
      <c r="AB112" s="1" t="s">
        <v>2055</v>
      </c>
      <c r="AC112" s="1" t="s">
        <v>2059</v>
      </c>
      <c r="AD112" s="1" t="s">
        <v>2083</v>
      </c>
      <c r="AE112" s="1" t="s">
        <v>2088</v>
      </c>
      <c r="AF112" s="1" t="s">
        <v>1961</v>
      </c>
      <c r="AG112" s="1" t="s">
        <v>1961</v>
      </c>
      <c r="AH112" s="1" t="s">
        <v>2018</v>
      </c>
      <c r="AI112" s="1" t="s">
        <v>2018</v>
      </c>
      <c r="AJ112" s="34" t="s">
        <v>1968</v>
      </c>
      <c r="AK112" s="1" t="s">
        <v>2070</v>
      </c>
      <c r="AL112" s="1" t="s">
        <v>2097</v>
      </c>
      <c r="AM112" s="34" t="s">
        <v>2098</v>
      </c>
      <c r="AN112" s="1" t="s">
        <v>2062</v>
      </c>
      <c r="AO112" s="1" t="s">
        <v>2062</v>
      </c>
      <c r="AP112" s="1" t="s">
        <v>2138</v>
      </c>
      <c r="AQ112" s="1" t="s">
        <v>1994</v>
      </c>
      <c r="AR112" s="1" t="s">
        <v>1972</v>
      </c>
      <c r="AS112" s="1" t="s">
        <v>1974</v>
      </c>
      <c r="AT112" s="1" t="s">
        <v>1974</v>
      </c>
      <c r="AU112" s="1" t="s">
        <v>1997</v>
      </c>
      <c r="AV112" s="1" t="s">
        <v>2001</v>
      </c>
      <c r="AW112" s="1" t="s">
        <v>2003</v>
      </c>
      <c r="AX112" s="34" t="s">
        <v>2005</v>
      </c>
      <c r="AY112" s="1" t="s">
        <v>2048</v>
      </c>
      <c r="AZ112" s="1" t="s">
        <v>2072</v>
      </c>
      <c r="BA112" s="1" t="s">
        <v>2072</v>
      </c>
      <c r="BB112" s="34" t="s">
        <v>2032</v>
      </c>
      <c r="BC112" s="1" t="s">
        <v>2099</v>
      </c>
      <c r="BD112" s="1" t="s">
        <v>2094</v>
      </c>
      <c r="BE112" s="1"/>
      <c r="BF112" s="1"/>
      <c r="BG112" s="1"/>
      <c r="BH112" s="1"/>
      <c r="BI112" s="1"/>
      <c r="BJ112" s="1"/>
      <c r="BK112" s="1"/>
      <c r="BL112" s="1"/>
      <c r="BM112" s="1"/>
      <c r="BN112" s="1"/>
      <c r="BO112" s="1"/>
      <c r="BP112" s="1"/>
      <c r="BQ112" s="1"/>
    </row>
    <row r="113" ht="11.25" customHeight="1">
      <c r="A113" s="3" t="s">
        <v>2372</v>
      </c>
      <c r="B113" s="3" t="s">
        <v>2374</v>
      </c>
      <c r="C113" s="1" t="s">
        <v>2010</v>
      </c>
      <c r="D113" s="1" t="s">
        <v>2152</v>
      </c>
      <c r="E113" s="1" t="s">
        <v>2147</v>
      </c>
      <c r="F113" s="7" t="s">
        <v>2153</v>
      </c>
      <c r="G113" s="3" t="s">
        <v>2372</v>
      </c>
      <c r="H113" s="3" t="s">
        <v>2374</v>
      </c>
      <c r="I113" s="7" t="s">
        <v>2372</v>
      </c>
      <c r="J113" s="7" t="s">
        <v>2152</v>
      </c>
      <c r="K113" s="7" t="s">
        <v>2147</v>
      </c>
      <c r="L113" s="7" t="s">
        <v>2010</v>
      </c>
      <c r="M113" s="1" t="s">
        <v>2076</v>
      </c>
      <c r="N113" s="1" t="s">
        <v>2076</v>
      </c>
      <c r="O113" s="1" t="s">
        <v>2076</v>
      </c>
      <c r="P113" s="1" t="s">
        <v>2076</v>
      </c>
      <c r="Q113" s="1" t="s">
        <v>2076</v>
      </c>
      <c r="R113" s="1" t="s">
        <v>2076</v>
      </c>
      <c r="S113" s="1" t="s">
        <v>1983</v>
      </c>
      <c r="T113" s="1" t="s">
        <v>1979</v>
      </c>
      <c r="U113" s="1" t="s">
        <v>1983</v>
      </c>
      <c r="V113" s="1" t="s">
        <v>1979</v>
      </c>
      <c r="W113" s="1"/>
      <c r="X113" s="1"/>
      <c r="Y113" s="1"/>
      <c r="Z113" s="1"/>
      <c r="AA113" s="1" t="s">
        <v>2029</v>
      </c>
      <c r="AB113" s="1" t="s">
        <v>2055</v>
      </c>
      <c r="AC113" s="1" t="s">
        <v>2059</v>
      </c>
      <c r="AD113" s="1" t="s">
        <v>2083</v>
      </c>
      <c r="AE113" s="1" t="s">
        <v>2088</v>
      </c>
      <c r="AF113" s="1" t="s">
        <v>1961</v>
      </c>
      <c r="AG113" s="1" t="s">
        <v>1961</v>
      </c>
      <c r="AH113" s="1" t="s">
        <v>2018</v>
      </c>
      <c r="AI113" s="1" t="s">
        <v>2018</v>
      </c>
      <c r="AJ113" s="34" t="s">
        <v>1968</v>
      </c>
      <c r="AK113" s="1" t="s">
        <v>2070</v>
      </c>
      <c r="AL113" s="1" t="s">
        <v>2097</v>
      </c>
      <c r="AM113" s="34" t="s">
        <v>2098</v>
      </c>
      <c r="AN113" s="1" t="s">
        <v>2067</v>
      </c>
      <c r="AO113" s="1" t="s">
        <v>2067</v>
      </c>
      <c r="AP113" s="1" t="s">
        <v>2138</v>
      </c>
      <c r="AQ113" s="1" t="s">
        <v>1994</v>
      </c>
      <c r="AR113" s="1" t="s">
        <v>1972</v>
      </c>
      <c r="AS113" s="1" t="s">
        <v>1974</v>
      </c>
      <c r="AT113" s="1" t="s">
        <v>1974</v>
      </c>
      <c r="AU113" s="1" t="s">
        <v>1997</v>
      </c>
      <c r="AV113" s="1" t="s">
        <v>2001</v>
      </c>
      <c r="AW113" s="1" t="s">
        <v>2003</v>
      </c>
      <c r="AX113" s="34" t="s">
        <v>2005</v>
      </c>
      <c r="AY113" s="1" t="s">
        <v>2048</v>
      </c>
      <c r="AZ113" s="1" t="s">
        <v>2072</v>
      </c>
      <c r="BA113" s="1" t="s">
        <v>2072</v>
      </c>
      <c r="BB113" s="34" t="s">
        <v>2032</v>
      </c>
      <c r="BC113" s="1" t="s">
        <v>2099</v>
      </c>
      <c r="BD113" s="1" t="s">
        <v>2094</v>
      </c>
      <c r="BE113" s="1"/>
      <c r="BF113" s="1"/>
      <c r="BG113" s="1"/>
      <c r="BH113" s="1"/>
      <c r="BI113" s="1"/>
      <c r="BJ113" s="1"/>
      <c r="BK113" s="1"/>
      <c r="BL113" s="1"/>
      <c r="BM113" s="1"/>
      <c r="BN113" s="1"/>
      <c r="BO113" s="1"/>
      <c r="BP113" s="1"/>
      <c r="BQ113" s="1"/>
    </row>
    <row r="114" ht="11.25" customHeight="1">
      <c r="A114" s="3" t="s">
        <v>2375</v>
      </c>
      <c r="B114" s="153" t="s">
        <v>2376</v>
      </c>
      <c r="C114" s="1" t="s">
        <v>2010</v>
      </c>
      <c r="D114" s="1" t="s">
        <v>2156</v>
      </c>
      <c r="E114" s="1"/>
      <c r="F114" s="7" t="s">
        <v>2157</v>
      </c>
      <c r="G114" s="3" t="s">
        <v>2375</v>
      </c>
      <c r="H114" s="3" t="s">
        <v>2376</v>
      </c>
      <c r="I114" s="7" t="s">
        <v>2375</v>
      </c>
      <c r="J114" s="7" t="s">
        <v>2156</v>
      </c>
      <c r="K114" s="7"/>
      <c r="L114" s="7" t="s">
        <v>2010</v>
      </c>
      <c r="M114" s="1" t="s">
        <v>2076</v>
      </c>
      <c r="N114" s="1" t="s">
        <v>2076</v>
      </c>
      <c r="O114" s="1" t="s">
        <v>2076</v>
      </c>
      <c r="P114" s="1" t="s">
        <v>2076</v>
      </c>
      <c r="Q114" s="1"/>
      <c r="R114" s="1" t="s">
        <v>2076</v>
      </c>
      <c r="S114" s="1" t="s">
        <v>1983</v>
      </c>
      <c r="T114" s="1" t="s">
        <v>1979</v>
      </c>
      <c r="U114" s="1" t="s">
        <v>1983</v>
      </c>
      <c r="V114" s="1" t="s">
        <v>1979</v>
      </c>
      <c r="W114" s="1"/>
      <c r="X114" s="1"/>
      <c r="Y114" s="1"/>
      <c r="Z114" s="1"/>
      <c r="AA114" s="1"/>
      <c r="AB114" s="1" t="s">
        <v>2055</v>
      </c>
      <c r="AC114" s="1" t="s">
        <v>2059</v>
      </c>
      <c r="AD114" s="1" t="s">
        <v>2083</v>
      </c>
      <c r="AE114" s="1" t="s">
        <v>2088</v>
      </c>
      <c r="AF114" s="1" t="s">
        <v>1961</v>
      </c>
      <c r="AG114" s="1" t="s">
        <v>1961</v>
      </c>
      <c r="AH114" s="1" t="s">
        <v>2018</v>
      </c>
      <c r="AI114" s="1" t="s">
        <v>2018</v>
      </c>
      <c r="AJ114" s="34" t="s">
        <v>1968</v>
      </c>
      <c r="AK114" s="1" t="s">
        <v>2070</v>
      </c>
      <c r="AL114" s="1" t="s">
        <v>2097</v>
      </c>
      <c r="AM114" s="34" t="s">
        <v>2098</v>
      </c>
      <c r="AN114" s="1"/>
      <c r="AO114" s="1"/>
      <c r="AP114" s="1" t="s">
        <v>2138</v>
      </c>
      <c r="AQ114" s="1"/>
      <c r="AR114" s="1" t="s">
        <v>1972</v>
      </c>
      <c r="AS114" s="1" t="s">
        <v>1974</v>
      </c>
      <c r="AT114" s="1" t="s">
        <v>1974</v>
      </c>
      <c r="AU114" s="1" t="s">
        <v>1997</v>
      </c>
      <c r="AV114" s="1" t="s">
        <v>2001</v>
      </c>
      <c r="AW114" s="1" t="s">
        <v>2003</v>
      </c>
      <c r="AX114" s="34" t="s">
        <v>2005</v>
      </c>
      <c r="AY114" s="1" t="s">
        <v>2048</v>
      </c>
      <c r="AZ114" s="1" t="s">
        <v>2072</v>
      </c>
      <c r="BA114" s="1" t="s">
        <v>2072</v>
      </c>
      <c r="BB114" s="34" t="s">
        <v>2032</v>
      </c>
      <c r="BC114" s="1" t="s">
        <v>2099</v>
      </c>
      <c r="BD114" s="1" t="s">
        <v>2094</v>
      </c>
      <c r="BE114" s="1"/>
      <c r="BF114" s="1"/>
      <c r="BG114" s="1"/>
      <c r="BH114" s="1"/>
      <c r="BI114" s="1"/>
      <c r="BJ114" s="1"/>
      <c r="BK114" s="1"/>
      <c r="BL114" s="1"/>
      <c r="BM114" s="1"/>
      <c r="BN114" s="1"/>
      <c r="BO114" s="1"/>
      <c r="BP114" s="1"/>
      <c r="BQ114" s="1"/>
    </row>
    <row r="115" ht="11.25" customHeight="1">
      <c r="A115" s="3" t="s">
        <v>2377</v>
      </c>
      <c r="B115" s="3" t="s">
        <v>2378</v>
      </c>
      <c r="C115" s="1" t="s">
        <v>2010</v>
      </c>
      <c r="D115" s="1"/>
      <c r="E115" s="1"/>
      <c r="F115" s="7"/>
      <c r="G115" s="3" t="s">
        <v>2377</v>
      </c>
      <c r="H115" s="3" t="s">
        <v>2378</v>
      </c>
      <c r="I115" s="7" t="s">
        <v>2377</v>
      </c>
      <c r="J115" s="7"/>
      <c r="K115" s="7"/>
      <c r="L115" s="7" t="s">
        <v>2165</v>
      </c>
      <c r="M115" s="1" t="s">
        <v>2076</v>
      </c>
      <c r="N115" s="1" t="s">
        <v>2076</v>
      </c>
      <c r="O115" s="1" t="s">
        <v>2076</v>
      </c>
      <c r="P115" s="1" t="s">
        <v>2076</v>
      </c>
      <c r="Q115" s="1"/>
      <c r="R115" s="1" t="s">
        <v>2076</v>
      </c>
      <c r="S115" s="1" t="s">
        <v>1983</v>
      </c>
      <c r="T115" s="1" t="s">
        <v>1979</v>
      </c>
      <c r="U115" s="1" t="s">
        <v>1983</v>
      </c>
      <c r="V115" s="1" t="s">
        <v>1979</v>
      </c>
      <c r="W115" s="1" t="s">
        <v>1985</v>
      </c>
      <c r="X115" s="1" t="s">
        <v>1985</v>
      </c>
      <c r="Y115" s="1" t="s">
        <v>1988</v>
      </c>
      <c r="Z115" s="1" t="s">
        <v>1988</v>
      </c>
      <c r="AA115" s="1" t="s">
        <v>2025</v>
      </c>
      <c r="AB115" s="1" t="s">
        <v>2055</v>
      </c>
      <c r="AC115" s="1" t="s">
        <v>2059</v>
      </c>
      <c r="AD115" s="1" t="s">
        <v>2083</v>
      </c>
      <c r="AE115" s="1" t="s">
        <v>2088</v>
      </c>
      <c r="AF115" s="1" t="s">
        <v>1961</v>
      </c>
      <c r="AG115" s="1" t="s">
        <v>1961</v>
      </c>
      <c r="AH115" s="1" t="s">
        <v>2018</v>
      </c>
      <c r="AI115" s="1" t="s">
        <v>2018</v>
      </c>
      <c r="AJ115" s="34" t="s">
        <v>1968</v>
      </c>
      <c r="AK115" s="1" t="s">
        <v>2070</v>
      </c>
      <c r="AL115" s="1" t="s">
        <v>2097</v>
      </c>
      <c r="AM115" s="34" t="s">
        <v>2098</v>
      </c>
      <c r="AN115" s="1"/>
      <c r="AO115" s="1"/>
      <c r="AP115" s="1"/>
      <c r="AQ115" s="1"/>
      <c r="AR115" s="1" t="s">
        <v>1972</v>
      </c>
      <c r="AS115" s="1" t="s">
        <v>1974</v>
      </c>
      <c r="AT115" s="1" t="s">
        <v>1974</v>
      </c>
      <c r="AU115" s="1" t="s">
        <v>1997</v>
      </c>
      <c r="AV115" s="1" t="s">
        <v>2001</v>
      </c>
      <c r="AW115" s="1" t="s">
        <v>2003</v>
      </c>
      <c r="AX115" s="34" t="s">
        <v>2005</v>
      </c>
      <c r="AY115" s="1"/>
      <c r="AZ115" s="1" t="s">
        <v>2072</v>
      </c>
      <c r="BA115" s="1" t="s">
        <v>2072</v>
      </c>
      <c r="BB115" s="34" t="s">
        <v>2032</v>
      </c>
      <c r="BC115" s="1" t="s">
        <v>2099</v>
      </c>
      <c r="BD115" s="1" t="s">
        <v>2094</v>
      </c>
      <c r="BE115" s="1"/>
      <c r="BF115" s="1"/>
      <c r="BG115" s="1"/>
      <c r="BH115" s="1"/>
      <c r="BI115" s="1"/>
      <c r="BJ115" s="1"/>
      <c r="BK115" s="1"/>
      <c r="BL115" s="1"/>
      <c r="BM115" s="1"/>
      <c r="BN115" s="1"/>
      <c r="BO115" s="1"/>
      <c r="BP115" s="1"/>
      <c r="BQ115" s="1"/>
    </row>
    <row r="116" ht="11.25" customHeight="1">
      <c r="A116" s="3" t="s">
        <v>2379</v>
      </c>
      <c r="B116" s="3" t="s">
        <v>2380</v>
      </c>
      <c r="C116" s="1" t="s">
        <v>2160</v>
      </c>
      <c r="D116" s="1"/>
      <c r="E116" s="1"/>
      <c r="F116" s="7" t="s">
        <v>2157</v>
      </c>
      <c r="G116" s="3" t="s">
        <v>2379</v>
      </c>
      <c r="H116" s="3" t="s">
        <v>2380</v>
      </c>
      <c r="I116" s="7" t="s">
        <v>2379</v>
      </c>
      <c r="J116" s="7"/>
      <c r="K116" s="7"/>
      <c r="L116" s="7" t="s">
        <v>2160</v>
      </c>
      <c r="M116" s="1" t="s">
        <v>2076</v>
      </c>
      <c r="N116" s="1" t="s">
        <v>2076</v>
      </c>
      <c r="O116" s="1" t="s">
        <v>2076</v>
      </c>
      <c r="P116" s="1" t="s">
        <v>2076</v>
      </c>
      <c r="Q116" s="1"/>
      <c r="R116" s="1" t="s">
        <v>2076</v>
      </c>
      <c r="S116" s="1" t="s">
        <v>1983</v>
      </c>
      <c r="T116" s="1" t="s">
        <v>1979</v>
      </c>
      <c r="U116" s="1" t="s">
        <v>1983</v>
      </c>
      <c r="V116" s="1" t="s">
        <v>1979</v>
      </c>
      <c r="W116" s="1"/>
      <c r="X116" s="1"/>
      <c r="Y116" s="1"/>
      <c r="Z116" s="1"/>
      <c r="AA116" s="1"/>
      <c r="AB116" s="1" t="s">
        <v>2055</v>
      </c>
      <c r="AC116" s="1" t="s">
        <v>2059</v>
      </c>
      <c r="AD116" s="1" t="s">
        <v>2162</v>
      </c>
      <c r="AE116" s="1" t="s">
        <v>2162</v>
      </c>
      <c r="AF116" s="1" t="s">
        <v>1961</v>
      </c>
      <c r="AG116" s="1" t="s">
        <v>1961</v>
      </c>
      <c r="AH116" s="1" t="s">
        <v>2162</v>
      </c>
      <c r="AI116" s="1" t="s">
        <v>2162</v>
      </c>
      <c r="AJ116" s="34" t="s">
        <v>1968</v>
      </c>
      <c r="AK116" s="1" t="s">
        <v>2070</v>
      </c>
      <c r="AL116" s="1" t="s">
        <v>2097</v>
      </c>
      <c r="AM116" s="34" t="s">
        <v>2098</v>
      </c>
      <c r="AN116" s="1"/>
      <c r="AO116" s="1"/>
      <c r="AP116" s="1" t="s">
        <v>2138</v>
      </c>
      <c r="AQ116" s="1"/>
      <c r="AR116" s="1" t="s">
        <v>1972</v>
      </c>
      <c r="AS116" s="1" t="s">
        <v>1974</v>
      </c>
      <c r="AT116" s="1" t="s">
        <v>1974</v>
      </c>
      <c r="AU116" s="1" t="s">
        <v>1997</v>
      </c>
      <c r="AV116" s="1" t="s">
        <v>2001</v>
      </c>
      <c r="AW116" s="1" t="s">
        <v>2003</v>
      </c>
      <c r="AX116" s="34" t="s">
        <v>2005</v>
      </c>
      <c r="AY116" s="1" t="s">
        <v>2044</v>
      </c>
      <c r="AZ116" s="1" t="s">
        <v>2072</v>
      </c>
      <c r="BA116" s="1" t="s">
        <v>2072</v>
      </c>
      <c r="BB116" s="34" t="s">
        <v>2032</v>
      </c>
      <c r="BC116" s="1" t="s">
        <v>2099</v>
      </c>
      <c r="BD116" s="1" t="s">
        <v>2094</v>
      </c>
      <c r="BE116" s="1"/>
      <c r="BF116" s="1"/>
      <c r="BG116" s="1"/>
      <c r="BH116" s="1"/>
      <c r="BI116" s="1"/>
      <c r="BJ116" s="1"/>
      <c r="BK116" s="1"/>
      <c r="BL116" s="1"/>
      <c r="BM116" s="1"/>
      <c r="BN116" s="1"/>
      <c r="BO116" s="1"/>
      <c r="BP116" s="1"/>
      <c r="BQ116" s="1"/>
    </row>
    <row r="117" ht="11.25" customHeight="1">
      <c r="A117" s="3" t="s">
        <v>2381</v>
      </c>
      <c r="B117" s="3" t="s">
        <v>2382</v>
      </c>
      <c r="C117" s="1" t="s">
        <v>2010</v>
      </c>
      <c r="D117" s="1" t="s">
        <v>2156</v>
      </c>
      <c r="E117" s="1"/>
      <c r="F117" s="7"/>
      <c r="G117" s="3" t="s">
        <v>2381</v>
      </c>
      <c r="H117" s="3" t="s">
        <v>2382</v>
      </c>
      <c r="I117" s="7" t="s">
        <v>2381</v>
      </c>
      <c r="J117" s="7" t="s">
        <v>2156</v>
      </c>
      <c r="K117" s="7"/>
      <c r="L117" s="7" t="s">
        <v>2010</v>
      </c>
      <c r="M117" s="1" t="s">
        <v>2076</v>
      </c>
      <c r="N117" s="1" t="s">
        <v>2076</v>
      </c>
      <c r="O117" s="1" t="s">
        <v>2076</v>
      </c>
      <c r="P117" s="1" t="s">
        <v>2076</v>
      </c>
      <c r="Q117" s="1"/>
      <c r="R117" s="1" t="s">
        <v>2076</v>
      </c>
      <c r="S117" s="1" t="s">
        <v>1983</v>
      </c>
      <c r="T117" s="1" t="s">
        <v>1979</v>
      </c>
      <c r="U117" s="1" t="s">
        <v>1983</v>
      </c>
      <c r="V117" s="1" t="s">
        <v>1979</v>
      </c>
      <c r="W117" s="1"/>
      <c r="X117" s="1"/>
      <c r="Y117" s="1"/>
      <c r="Z117" s="1"/>
      <c r="AA117" s="1"/>
      <c r="AB117" s="1" t="s">
        <v>2055</v>
      </c>
      <c r="AC117" s="1" t="s">
        <v>2059</v>
      </c>
      <c r="AD117" s="1" t="s">
        <v>2083</v>
      </c>
      <c r="AE117" s="1" t="s">
        <v>2088</v>
      </c>
      <c r="AF117" s="1" t="s">
        <v>1961</v>
      </c>
      <c r="AG117" s="1" t="s">
        <v>1961</v>
      </c>
      <c r="AH117" s="1" t="s">
        <v>2018</v>
      </c>
      <c r="AI117" s="1" t="s">
        <v>2018</v>
      </c>
      <c r="AJ117" s="34" t="s">
        <v>1968</v>
      </c>
      <c r="AK117" s="1" t="s">
        <v>2070</v>
      </c>
      <c r="AL117" s="1" t="s">
        <v>2097</v>
      </c>
      <c r="AM117" s="34" t="s">
        <v>2098</v>
      </c>
      <c r="AN117" s="1"/>
      <c r="AO117" s="1"/>
      <c r="AP117" s="1"/>
      <c r="AQ117" s="1"/>
      <c r="AR117" s="1" t="s">
        <v>1972</v>
      </c>
      <c r="AS117" s="1" t="s">
        <v>1974</v>
      </c>
      <c r="AT117" s="1" t="s">
        <v>1974</v>
      </c>
      <c r="AU117" s="1" t="s">
        <v>1997</v>
      </c>
      <c r="AV117" s="1" t="s">
        <v>2001</v>
      </c>
      <c r="AW117" s="1" t="s">
        <v>2003</v>
      </c>
      <c r="AX117" s="34" t="s">
        <v>2005</v>
      </c>
      <c r="AY117" s="1"/>
      <c r="AZ117" s="1" t="s">
        <v>2072</v>
      </c>
      <c r="BA117" s="1" t="s">
        <v>2072</v>
      </c>
      <c r="BB117" s="34" t="s">
        <v>2032</v>
      </c>
      <c r="BC117" s="1" t="s">
        <v>2099</v>
      </c>
      <c r="BD117" s="1" t="s">
        <v>2094</v>
      </c>
      <c r="BE117" s="1"/>
      <c r="BF117" s="1"/>
      <c r="BG117" s="1"/>
      <c r="BH117" s="1"/>
      <c r="BI117" s="1"/>
      <c r="BJ117" s="1"/>
      <c r="BK117" s="1"/>
      <c r="BL117" s="1"/>
      <c r="BM117" s="1"/>
      <c r="BN117" s="1"/>
      <c r="BO117" s="1"/>
      <c r="BP117" s="1"/>
      <c r="BQ117" s="1"/>
    </row>
    <row r="118" ht="11.25" customHeight="1">
      <c r="A118" s="3" t="s">
        <v>2383</v>
      </c>
      <c r="B118" s="3" t="s">
        <v>2384</v>
      </c>
      <c r="C118" s="1" t="s">
        <v>2010</v>
      </c>
      <c r="D118" s="1" t="s">
        <v>2156</v>
      </c>
      <c r="E118" s="1"/>
      <c r="F118" s="7"/>
      <c r="G118" s="3" t="s">
        <v>2383</v>
      </c>
      <c r="H118" s="3" t="s">
        <v>2384</v>
      </c>
      <c r="I118" s="7" t="s">
        <v>2383</v>
      </c>
      <c r="J118" s="7" t="s">
        <v>2156</v>
      </c>
      <c r="K118" s="7"/>
      <c r="L118" s="7" t="s">
        <v>2010</v>
      </c>
      <c r="M118" s="1" t="s">
        <v>2076</v>
      </c>
      <c r="N118" s="1" t="s">
        <v>2076</v>
      </c>
      <c r="O118" s="1" t="s">
        <v>2076</v>
      </c>
      <c r="P118" s="1" t="s">
        <v>2076</v>
      </c>
      <c r="Q118" s="1"/>
      <c r="R118" s="1" t="s">
        <v>2076</v>
      </c>
      <c r="S118" s="1" t="s">
        <v>1983</v>
      </c>
      <c r="T118" s="1" t="s">
        <v>1979</v>
      </c>
      <c r="U118" s="1" t="s">
        <v>1983</v>
      </c>
      <c r="V118" s="1" t="s">
        <v>1979</v>
      </c>
      <c r="W118" s="1"/>
      <c r="X118" s="1"/>
      <c r="Y118" s="1"/>
      <c r="Z118" s="1"/>
      <c r="AA118" s="1"/>
      <c r="AB118" s="1" t="s">
        <v>2055</v>
      </c>
      <c r="AC118" s="1" t="s">
        <v>2059</v>
      </c>
      <c r="AD118" s="1" t="s">
        <v>2083</v>
      </c>
      <c r="AE118" s="1" t="s">
        <v>2088</v>
      </c>
      <c r="AF118" s="1" t="s">
        <v>1961</v>
      </c>
      <c r="AG118" s="1" t="s">
        <v>1961</v>
      </c>
      <c r="AH118" s="1" t="s">
        <v>2018</v>
      </c>
      <c r="AI118" s="1" t="s">
        <v>2018</v>
      </c>
      <c r="AJ118" s="34" t="s">
        <v>1968</v>
      </c>
      <c r="AK118" s="1" t="s">
        <v>2070</v>
      </c>
      <c r="AL118" s="1" t="s">
        <v>2097</v>
      </c>
      <c r="AM118" s="34" t="s">
        <v>2098</v>
      </c>
      <c r="AN118" s="1"/>
      <c r="AO118" s="1"/>
      <c r="AP118" s="1"/>
      <c r="AQ118" s="1"/>
      <c r="AR118" s="1" t="s">
        <v>1972</v>
      </c>
      <c r="AS118" s="1" t="s">
        <v>1974</v>
      </c>
      <c r="AT118" s="1" t="s">
        <v>1974</v>
      </c>
      <c r="AU118" s="1" t="s">
        <v>1997</v>
      </c>
      <c r="AV118" s="1" t="s">
        <v>2001</v>
      </c>
      <c r="AW118" s="1" t="s">
        <v>2003</v>
      </c>
      <c r="AX118" s="34" t="s">
        <v>2005</v>
      </c>
      <c r="AY118" s="1"/>
      <c r="AZ118" s="1" t="s">
        <v>2072</v>
      </c>
      <c r="BA118" s="1" t="s">
        <v>2072</v>
      </c>
      <c r="BB118" s="34" t="s">
        <v>2032</v>
      </c>
      <c r="BC118" s="1" t="s">
        <v>2099</v>
      </c>
      <c r="BD118" s="1" t="s">
        <v>2094</v>
      </c>
      <c r="BE118" s="1"/>
      <c r="BF118" s="1"/>
      <c r="BG118" s="1"/>
      <c r="BH118" s="1"/>
      <c r="BI118" s="1"/>
      <c r="BJ118" s="1"/>
      <c r="BK118" s="1"/>
      <c r="BL118" s="1"/>
      <c r="BM118" s="1"/>
      <c r="BN118" s="1"/>
      <c r="BO118" s="1"/>
      <c r="BP118" s="1"/>
      <c r="BQ118" s="1"/>
    </row>
    <row r="119" ht="11.25" customHeight="1">
      <c r="A119" s="3" t="s">
        <v>2385</v>
      </c>
      <c r="B119" s="3" t="s">
        <v>2386</v>
      </c>
      <c r="C119" s="1" t="s">
        <v>2010</v>
      </c>
      <c r="D119" s="1" t="s">
        <v>2156</v>
      </c>
      <c r="E119" s="1"/>
      <c r="F119" s="7"/>
      <c r="G119" s="3" t="s">
        <v>2385</v>
      </c>
      <c r="H119" s="3" t="s">
        <v>2386</v>
      </c>
      <c r="I119" s="7" t="s">
        <v>2385</v>
      </c>
      <c r="J119" s="7" t="s">
        <v>2156</v>
      </c>
      <c r="K119" s="7"/>
      <c r="L119" s="7" t="s">
        <v>2010</v>
      </c>
      <c r="M119" s="1" t="s">
        <v>2076</v>
      </c>
      <c r="N119" s="1" t="s">
        <v>2076</v>
      </c>
      <c r="O119" s="1" t="s">
        <v>2076</v>
      </c>
      <c r="P119" s="1" t="s">
        <v>2076</v>
      </c>
      <c r="Q119" s="1"/>
      <c r="R119" s="1" t="s">
        <v>2076</v>
      </c>
      <c r="S119" s="1" t="s">
        <v>1983</v>
      </c>
      <c r="T119" s="1" t="s">
        <v>1979</v>
      </c>
      <c r="U119" s="1" t="s">
        <v>1983</v>
      </c>
      <c r="V119" s="1" t="s">
        <v>1979</v>
      </c>
      <c r="W119" s="1"/>
      <c r="X119" s="1"/>
      <c r="Y119" s="1"/>
      <c r="Z119" s="1"/>
      <c r="AA119" s="1"/>
      <c r="AB119" s="1" t="s">
        <v>2055</v>
      </c>
      <c r="AC119" s="1" t="s">
        <v>2059</v>
      </c>
      <c r="AD119" s="1" t="s">
        <v>2083</v>
      </c>
      <c r="AE119" s="1" t="s">
        <v>2088</v>
      </c>
      <c r="AF119" s="1" t="s">
        <v>1961</v>
      </c>
      <c r="AG119" s="1" t="s">
        <v>1961</v>
      </c>
      <c r="AH119" s="1" t="s">
        <v>2018</v>
      </c>
      <c r="AI119" s="1" t="s">
        <v>2018</v>
      </c>
      <c r="AJ119" s="34" t="s">
        <v>1968</v>
      </c>
      <c r="AK119" s="1" t="s">
        <v>2070</v>
      </c>
      <c r="AL119" s="1" t="s">
        <v>2097</v>
      </c>
      <c r="AM119" s="34" t="s">
        <v>2098</v>
      </c>
      <c r="AN119" s="1"/>
      <c r="AO119" s="1"/>
      <c r="AP119" s="1"/>
      <c r="AQ119" s="1"/>
      <c r="AR119" s="1" t="s">
        <v>1972</v>
      </c>
      <c r="AS119" s="1" t="s">
        <v>1974</v>
      </c>
      <c r="AT119" s="1" t="s">
        <v>1974</v>
      </c>
      <c r="AU119" s="1" t="s">
        <v>1997</v>
      </c>
      <c r="AV119" s="1" t="s">
        <v>2001</v>
      </c>
      <c r="AW119" s="1" t="s">
        <v>2003</v>
      </c>
      <c r="AX119" s="34" t="s">
        <v>2005</v>
      </c>
      <c r="AY119" s="1"/>
      <c r="AZ119" s="1" t="s">
        <v>2072</v>
      </c>
      <c r="BA119" s="1" t="s">
        <v>2072</v>
      </c>
      <c r="BB119" s="34" t="s">
        <v>2032</v>
      </c>
      <c r="BC119" s="1" t="s">
        <v>2099</v>
      </c>
      <c r="BD119" s="1" t="s">
        <v>2094</v>
      </c>
      <c r="BE119" s="1"/>
      <c r="BF119" s="1"/>
      <c r="BG119" s="1"/>
      <c r="BH119" s="1"/>
      <c r="BI119" s="1"/>
      <c r="BJ119" s="1"/>
      <c r="BK119" s="1"/>
      <c r="BL119" s="1"/>
      <c r="BM119" s="1"/>
      <c r="BN119" s="1"/>
      <c r="BO119" s="1"/>
      <c r="BP119" s="1"/>
      <c r="BQ119" s="1"/>
    </row>
    <row r="120" ht="11.25" customHeight="1">
      <c r="A120" s="3" t="s">
        <v>2387</v>
      </c>
      <c r="B120" s="3" t="s">
        <v>2388</v>
      </c>
      <c r="C120" s="1" t="s">
        <v>2147</v>
      </c>
      <c r="D120" s="1" t="s">
        <v>2152</v>
      </c>
      <c r="E120" s="1"/>
      <c r="F120" s="7" t="s">
        <v>2153</v>
      </c>
      <c r="G120" s="3" t="s">
        <v>2387</v>
      </c>
      <c r="H120" s="3" t="s">
        <v>2388</v>
      </c>
      <c r="I120" s="7" t="s">
        <v>2387</v>
      </c>
      <c r="J120" s="7" t="s">
        <v>2152</v>
      </c>
      <c r="K120" s="7"/>
      <c r="L120" s="7" t="s">
        <v>2010</v>
      </c>
      <c r="M120" s="1" t="s">
        <v>2076</v>
      </c>
      <c r="N120" s="1" t="s">
        <v>2076</v>
      </c>
      <c r="O120" s="1" t="s">
        <v>2076</v>
      </c>
      <c r="P120" s="1" t="s">
        <v>2076</v>
      </c>
      <c r="Q120" s="1" t="s">
        <v>2076</v>
      </c>
      <c r="R120" s="1" t="s">
        <v>2076</v>
      </c>
      <c r="S120" s="1" t="s">
        <v>1983</v>
      </c>
      <c r="T120" s="1" t="s">
        <v>1979</v>
      </c>
      <c r="U120" s="1" t="s">
        <v>1983</v>
      </c>
      <c r="V120" s="1" t="s">
        <v>1979</v>
      </c>
      <c r="W120" s="1"/>
      <c r="X120" s="1"/>
      <c r="Y120" s="1"/>
      <c r="Z120" s="1"/>
      <c r="AA120" s="1"/>
      <c r="AB120" s="1" t="s">
        <v>2055</v>
      </c>
      <c r="AC120" s="1" t="s">
        <v>2059</v>
      </c>
      <c r="AD120" s="1" t="s">
        <v>2083</v>
      </c>
      <c r="AE120" s="1" t="s">
        <v>2088</v>
      </c>
      <c r="AF120" s="1" t="s">
        <v>1961</v>
      </c>
      <c r="AG120" s="1" t="s">
        <v>1961</v>
      </c>
      <c r="AH120" s="1" t="s">
        <v>2018</v>
      </c>
      <c r="AI120" s="1" t="s">
        <v>2018</v>
      </c>
      <c r="AJ120" s="34" t="s">
        <v>1968</v>
      </c>
      <c r="AK120" s="1" t="s">
        <v>2070</v>
      </c>
      <c r="AL120" s="1" t="s">
        <v>2097</v>
      </c>
      <c r="AM120" s="34" t="s">
        <v>2098</v>
      </c>
      <c r="AN120" s="1" t="s">
        <v>2062</v>
      </c>
      <c r="AO120" s="1" t="s">
        <v>2062</v>
      </c>
      <c r="AP120" s="1" t="s">
        <v>2138</v>
      </c>
      <c r="AQ120" s="1" t="s">
        <v>1994</v>
      </c>
      <c r="AR120" s="1" t="s">
        <v>1972</v>
      </c>
      <c r="AS120" s="1" t="s">
        <v>1974</v>
      </c>
      <c r="AT120" s="1" t="s">
        <v>1974</v>
      </c>
      <c r="AU120" s="1" t="s">
        <v>1997</v>
      </c>
      <c r="AV120" s="1" t="s">
        <v>2001</v>
      </c>
      <c r="AW120" s="1" t="s">
        <v>2003</v>
      </c>
      <c r="AX120" s="34" t="s">
        <v>2005</v>
      </c>
      <c r="AY120" s="1" t="s">
        <v>2048</v>
      </c>
      <c r="AZ120" s="1" t="s">
        <v>2072</v>
      </c>
      <c r="BA120" s="1" t="s">
        <v>2072</v>
      </c>
      <c r="BB120" s="34" t="s">
        <v>2032</v>
      </c>
      <c r="BC120" s="1" t="s">
        <v>2099</v>
      </c>
      <c r="BD120" s="1" t="s">
        <v>2094</v>
      </c>
      <c r="BE120" s="1"/>
      <c r="BF120" s="1"/>
      <c r="BG120" s="1"/>
      <c r="BH120" s="1"/>
      <c r="BI120" s="1"/>
      <c r="BJ120" s="1"/>
      <c r="BK120" s="1"/>
      <c r="BL120" s="1"/>
      <c r="BM120" s="1"/>
      <c r="BN120" s="1"/>
      <c r="BO120" s="1"/>
      <c r="BP120" s="1"/>
      <c r="BQ120" s="1"/>
    </row>
    <row r="121" ht="11.25" customHeight="1">
      <c r="A121" s="3" t="s">
        <v>2389</v>
      </c>
      <c r="B121" s="3" t="s">
        <v>2390</v>
      </c>
      <c r="C121" s="1" t="s">
        <v>2010</v>
      </c>
      <c r="D121" s="1" t="s">
        <v>2152</v>
      </c>
      <c r="E121" s="1" t="s">
        <v>2147</v>
      </c>
      <c r="F121" s="7" t="s">
        <v>2153</v>
      </c>
      <c r="G121" s="3" t="s">
        <v>2389</v>
      </c>
      <c r="H121" s="3" t="s">
        <v>2390</v>
      </c>
      <c r="I121" s="7" t="s">
        <v>2389</v>
      </c>
      <c r="J121" s="7" t="s">
        <v>2152</v>
      </c>
      <c r="K121" s="7" t="s">
        <v>2147</v>
      </c>
      <c r="L121" s="7" t="s">
        <v>2010</v>
      </c>
      <c r="M121" s="1" t="s">
        <v>2076</v>
      </c>
      <c r="N121" s="1" t="s">
        <v>2076</v>
      </c>
      <c r="O121" s="1" t="s">
        <v>2076</v>
      </c>
      <c r="P121" s="1" t="s">
        <v>2076</v>
      </c>
      <c r="Q121" s="1" t="s">
        <v>2076</v>
      </c>
      <c r="R121" s="1" t="s">
        <v>2076</v>
      </c>
      <c r="S121" s="1" t="s">
        <v>1983</v>
      </c>
      <c r="T121" s="1" t="s">
        <v>1979</v>
      </c>
      <c r="U121" s="1" t="s">
        <v>1983</v>
      </c>
      <c r="V121" s="1" t="s">
        <v>1979</v>
      </c>
      <c r="W121" s="1" t="s">
        <v>1985</v>
      </c>
      <c r="X121" s="1" t="s">
        <v>1985</v>
      </c>
      <c r="Y121" s="1" t="s">
        <v>1988</v>
      </c>
      <c r="Z121" s="1" t="s">
        <v>1988</v>
      </c>
      <c r="AA121" s="1" t="s">
        <v>2029</v>
      </c>
      <c r="AB121" s="1" t="s">
        <v>2055</v>
      </c>
      <c r="AC121" s="1" t="s">
        <v>2059</v>
      </c>
      <c r="AD121" s="1" t="s">
        <v>2083</v>
      </c>
      <c r="AE121" s="1" t="s">
        <v>2088</v>
      </c>
      <c r="AF121" s="1" t="s">
        <v>1961</v>
      </c>
      <c r="AG121" s="1" t="s">
        <v>1961</v>
      </c>
      <c r="AH121" s="1" t="s">
        <v>2018</v>
      </c>
      <c r="AI121" s="1" t="s">
        <v>2018</v>
      </c>
      <c r="AJ121" s="34" t="s">
        <v>1968</v>
      </c>
      <c r="AK121" s="1" t="s">
        <v>2070</v>
      </c>
      <c r="AL121" s="1" t="s">
        <v>2097</v>
      </c>
      <c r="AM121" s="34" t="s">
        <v>2098</v>
      </c>
      <c r="AN121" s="1" t="s">
        <v>2067</v>
      </c>
      <c r="AO121" s="1" t="s">
        <v>2067</v>
      </c>
      <c r="AP121" s="1" t="s">
        <v>2138</v>
      </c>
      <c r="AQ121" s="1" t="s">
        <v>1994</v>
      </c>
      <c r="AR121" s="1" t="s">
        <v>1972</v>
      </c>
      <c r="AS121" s="1" t="s">
        <v>1974</v>
      </c>
      <c r="AT121" s="1" t="s">
        <v>1974</v>
      </c>
      <c r="AU121" s="1" t="s">
        <v>1997</v>
      </c>
      <c r="AV121" s="1" t="s">
        <v>2001</v>
      </c>
      <c r="AW121" s="1" t="s">
        <v>2003</v>
      </c>
      <c r="AX121" s="34" t="s">
        <v>2005</v>
      </c>
      <c r="AY121" s="1" t="s">
        <v>2048</v>
      </c>
      <c r="AZ121" s="1" t="s">
        <v>2072</v>
      </c>
      <c r="BA121" s="1" t="s">
        <v>2072</v>
      </c>
      <c r="BB121" s="34" t="s">
        <v>2032</v>
      </c>
      <c r="BC121" s="1" t="s">
        <v>2099</v>
      </c>
      <c r="BD121" s="1" t="s">
        <v>2094</v>
      </c>
      <c r="BE121" s="1"/>
      <c r="BF121" s="1"/>
      <c r="BG121" s="1"/>
      <c r="BH121" s="1"/>
      <c r="BI121" s="1"/>
      <c r="BJ121" s="1"/>
      <c r="BK121" s="1"/>
      <c r="BL121" s="1"/>
      <c r="BM121" s="1"/>
      <c r="BN121" s="1"/>
      <c r="BO121" s="1"/>
      <c r="BP121" s="1"/>
      <c r="BQ121" s="1"/>
    </row>
    <row r="122" ht="11.25" customHeight="1">
      <c r="A122" s="3" t="s">
        <v>2391</v>
      </c>
      <c r="B122" s="3" t="s">
        <v>2392</v>
      </c>
      <c r="C122" s="1" t="s">
        <v>2010</v>
      </c>
      <c r="D122" s="1"/>
      <c r="E122" s="1"/>
      <c r="F122" s="7" t="s">
        <v>2157</v>
      </c>
      <c r="G122" s="3" t="s">
        <v>2391</v>
      </c>
      <c r="H122" s="3" t="s">
        <v>2392</v>
      </c>
      <c r="I122" s="7" t="s">
        <v>2391</v>
      </c>
      <c r="J122" s="7"/>
      <c r="K122" s="7"/>
      <c r="L122" s="7" t="s">
        <v>2010</v>
      </c>
      <c r="M122" s="1" t="s">
        <v>2076</v>
      </c>
      <c r="N122" s="1" t="s">
        <v>2076</v>
      </c>
      <c r="O122" s="1" t="s">
        <v>2076</v>
      </c>
      <c r="P122" s="1" t="s">
        <v>2076</v>
      </c>
      <c r="Q122" s="1"/>
      <c r="R122" s="1" t="s">
        <v>2076</v>
      </c>
      <c r="S122" s="1" t="s">
        <v>1983</v>
      </c>
      <c r="T122" s="1" t="s">
        <v>1979</v>
      </c>
      <c r="U122" s="1" t="s">
        <v>1983</v>
      </c>
      <c r="V122" s="1" t="s">
        <v>1979</v>
      </c>
      <c r="W122" s="1"/>
      <c r="X122" s="1"/>
      <c r="Y122" s="1"/>
      <c r="Z122" s="1"/>
      <c r="AA122" s="1"/>
      <c r="AB122" s="1" t="s">
        <v>2055</v>
      </c>
      <c r="AC122" s="1" t="s">
        <v>2059</v>
      </c>
      <c r="AD122" s="1" t="s">
        <v>2083</v>
      </c>
      <c r="AE122" s="1" t="s">
        <v>2088</v>
      </c>
      <c r="AF122" s="1" t="s">
        <v>1961</v>
      </c>
      <c r="AG122" s="1" t="s">
        <v>1961</v>
      </c>
      <c r="AH122" s="1" t="s">
        <v>2018</v>
      </c>
      <c r="AI122" s="1" t="s">
        <v>2018</v>
      </c>
      <c r="AJ122" s="34" t="s">
        <v>1968</v>
      </c>
      <c r="AK122" s="1" t="s">
        <v>2070</v>
      </c>
      <c r="AL122" s="1" t="s">
        <v>2097</v>
      </c>
      <c r="AM122" s="34" t="s">
        <v>2098</v>
      </c>
      <c r="AN122" s="1"/>
      <c r="AO122" s="1"/>
      <c r="AP122" s="1" t="s">
        <v>2198</v>
      </c>
      <c r="AQ122" s="1"/>
      <c r="AR122" s="1" t="s">
        <v>1972</v>
      </c>
      <c r="AS122" s="1" t="s">
        <v>1974</v>
      </c>
      <c r="AT122" s="1" t="s">
        <v>1974</v>
      </c>
      <c r="AU122" s="1" t="s">
        <v>1997</v>
      </c>
      <c r="AV122" s="1" t="s">
        <v>2001</v>
      </c>
      <c r="AW122" s="1" t="s">
        <v>2003</v>
      </c>
      <c r="AX122" s="34" t="s">
        <v>2005</v>
      </c>
      <c r="AY122" s="1" t="s">
        <v>2035</v>
      </c>
      <c r="AZ122" s="1" t="s">
        <v>2072</v>
      </c>
      <c r="BA122" s="1" t="s">
        <v>2072</v>
      </c>
      <c r="BB122" s="34" t="s">
        <v>2032</v>
      </c>
      <c r="BC122" s="1" t="s">
        <v>2099</v>
      </c>
      <c r="BD122" s="1" t="s">
        <v>2094</v>
      </c>
      <c r="BE122" s="1"/>
      <c r="BF122" s="1"/>
      <c r="BG122" s="1"/>
      <c r="BH122" s="1"/>
      <c r="BI122" s="1"/>
      <c r="BJ122" s="1"/>
      <c r="BK122" s="1"/>
      <c r="BL122" s="1"/>
      <c r="BM122" s="1"/>
      <c r="BN122" s="1"/>
      <c r="BO122" s="1"/>
      <c r="BP122" s="1"/>
      <c r="BQ122" s="1"/>
    </row>
    <row r="123" ht="11.25" customHeight="1">
      <c r="A123" s="3" t="s">
        <v>2393</v>
      </c>
      <c r="B123" s="3" t="s">
        <v>2394</v>
      </c>
      <c r="C123" s="1" t="s">
        <v>2165</v>
      </c>
      <c r="D123" s="1" t="s">
        <v>2166</v>
      </c>
      <c r="E123" s="1"/>
      <c r="F123" s="7"/>
      <c r="G123" s="3" t="s">
        <v>2393</v>
      </c>
      <c r="H123" s="3" t="s">
        <v>2394</v>
      </c>
      <c r="I123" s="7" t="s">
        <v>2393</v>
      </c>
      <c r="J123" s="7" t="s">
        <v>2166</v>
      </c>
      <c r="K123" s="7"/>
      <c r="L123" s="7" t="s">
        <v>2165</v>
      </c>
      <c r="M123" s="1" t="s">
        <v>2076</v>
      </c>
      <c r="N123" s="1" t="s">
        <v>2076</v>
      </c>
      <c r="O123" s="1" t="s">
        <v>2076</v>
      </c>
      <c r="P123" s="1" t="s">
        <v>2076</v>
      </c>
      <c r="Q123" s="1"/>
      <c r="R123" s="1" t="s">
        <v>2076</v>
      </c>
      <c r="S123" s="1" t="s">
        <v>1983</v>
      </c>
      <c r="T123" s="1" t="s">
        <v>1979</v>
      </c>
      <c r="U123" s="1" t="s">
        <v>1983</v>
      </c>
      <c r="V123" s="1" t="s">
        <v>1979</v>
      </c>
      <c r="W123" s="1"/>
      <c r="X123" s="1"/>
      <c r="Y123" s="1"/>
      <c r="Z123" s="1"/>
      <c r="AA123" s="1"/>
      <c r="AB123" s="1" t="s">
        <v>2055</v>
      </c>
      <c r="AC123" s="1" t="s">
        <v>2059</v>
      </c>
      <c r="AD123" s="1" t="s">
        <v>2083</v>
      </c>
      <c r="AE123" s="1" t="s">
        <v>2088</v>
      </c>
      <c r="AF123" s="1" t="s">
        <v>1961</v>
      </c>
      <c r="AG123" s="1" t="s">
        <v>1961</v>
      </c>
      <c r="AH123" s="1" t="s">
        <v>2018</v>
      </c>
      <c r="AI123" s="1" t="s">
        <v>2018</v>
      </c>
      <c r="AJ123" s="34" t="s">
        <v>1968</v>
      </c>
      <c r="AK123" s="1" t="s">
        <v>2070</v>
      </c>
      <c r="AL123" s="1" t="s">
        <v>2097</v>
      </c>
      <c r="AM123" s="34" t="s">
        <v>2098</v>
      </c>
      <c r="AN123" s="1" t="s">
        <v>2062</v>
      </c>
      <c r="AO123" s="1" t="s">
        <v>2062</v>
      </c>
      <c r="AP123" s="1"/>
      <c r="AQ123" s="1"/>
      <c r="AR123" s="1" t="s">
        <v>1972</v>
      </c>
      <c r="AS123" s="1" t="s">
        <v>1974</v>
      </c>
      <c r="AT123" s="1" t="s">
        <v>1974</v>
      </c>
      <c r="AU123" s="1" t="s">
        <v>1997</v>
      </c>
      <c r="AV123" s="1" t="s">
        <v>2001</v>
      </c>
      <c r="AW123" s="1" t="s">
        <v>2003</v>
      </c>
      <c r="AX123" s="34" t="s">
        <v>2005</v>
      </c>
      <c r="AY123" s="1"/>
      <c r="AZ123" s="1" t="s">
        <v>2072</v>
      </c>
      <c r="BA123" s="1" t="s">
        <v>2072</v>
      </c>
      <c r="BB123" s="34" t="s">
        <v>2032</v>
      </c>
      <c r="BC123" s="1" t="s">
        <v>2099</v>
      </c>
      <c r="BD123" s="1" t="s">
        <v>2094</v>
      </c>
      <c r="BE123" s="1"/>
      <c r="BF123" s="1"/>
      <c r="BG123" s="1"/>
      <c r="BH123" s="1"/>
      <c r="BI123" s="1"/>
      <c r="BJ123" s="1"/>
      <c r="BK123" s="1"/>
      <c r="BL123" s="1"/>
      <c r="BM123" s="1"/>
      <c r="BN123" s="1"/>
      <c r="BO123" s="1"/>
      <c r="BP123" s="1"/>
      <c r="BQ123" s="1"/>
    </row>
    <row r="124" ht="11.25" customHeight="1">
      <c r="A124" s="3" t="s">
        <v>2395</v>
      </c>
      <c r="B124" s="3" t="s">
        <v>2396</v>
      </c>
      <c r="C124" s="1" t="s">
        <v>2010</v>
      </c>
      <c r="D124" s="1" t="s">
        <v>2156</v>
      </c>
      <c r="E124" s="1"/>
      <c r="F124" s="7"/>
      <c r="G124" s="3" t="s">
        <v>2395</v>
      </c>
      <c r="H124" s="3" t="s">
        <v>2396</v>
      </c>
      <c r="I124" s="7" t="s">
        <v>2395</v>
      </c>
      <c r="J124" s="7" t="s">
        <v>2156</v>
      </c>
      <c r="K124" s="7"/>
      <c r="L124" s="7" t="s">
        <v>2010</v>
      </c>
      <c r="M124" s="1" t="s">
        <v>2076</v>
      </c>
      <c r="N124" s="1" t="s">
        <v>2076</v>
      </c>
      <c r="O124" s="1" t="s">
        <v>2076</v>
      </c>
      <c r="P124" s="1" t="s">
        <v>2076</v>
      </c>
      <c r="Q124" s="1"/>
      <c r="R124" s="1" t="s">
        <v>2076</v>
      </c>
      <c r="S124" s="1" t="s">
        <v>1983</v>
      </c>
      <c r="T124" s="1" t="s">
        <v>1979</v>
      </c>
      <c r="U124" s="1" t="s">
        <v>1983</v>
      </c>
      <c r="V124" s="1" t="s">
        <v>1979</v>
      </c>
      <c r="W124" s="1"/>
      <c r="X124" s="1"/>
      <c r="Y124" s="1"/>
      <c r="Z124" s="1"/>
      <c r="AA124" s="1"/>
      <c r="AB124" s="1" t="s">
        <v>2055</v>
      </c>
      <c r="AC124" s="1" t="s">
        <v>2059</v>
      </c>
      <c r="AD124" s="1" t="s">
        <v>2083</v>
      </c>
      <c r="AE124" s="1" t="s">
        <v>2088</v>
      </c>
      <c r="AF124" s="1" t="s">
        <v>1961</v>
      </c>
      <c r="AG124" s="1" t="s">
        <v>1961</v>
      </c>
      <c r="AH124" s="1" t="s">
        <v>2018</v>
      </c>
      <c r="AI124" s="1" t="s">
        <v>2018</v>
      </c>
      <c r="AJ124" s="34" t="s">
        <v>1968</v>
      </c>
      <c r="AK124" s="1" t="s">
        <v>2070</v>
      </c>
      <c r="AL124" s="1" t="s">
        <v>2097</v>
      </c>
      <c r="AM124" s="34" t="s">
        <v>2098</v>
      </c>
      <c r="AN124" s="1"/>
      <c r="AO124" s="1"/>
      <c r="AP124" s="1"/>
      <c r="AQ124" s="1"/>
      <c r="AR124" s="1" t="s">
        <v>1972</v>
      </c>
      <c r="AS124" s="1" t="s">
        <v>1974</v>
      </c>
      <c r="AT124" s="1" t="s">
        <v>1974</v>
      </c>
      <c r="AU124" s="1" t="s">
        <v>1997</v>
      </c>
      <c r="AV124" s="1" t="s">
        <v>2001</v>
      </c>
      <c r="AW124" s="1" t="s">
        <v>2003</v>
      </c>
      <c r="AX124" s="34" t="s">
        <v>2005</v>
      </c>
      <c r="AY124" s="1"/>
      <c r="AZ124" s="1" t="s">
        <v>2072</v>
      </c>
      <c r="BA124" s="1" t="s">
        <v>2072</v>
      </c>
      <c r="BB124" s="34" t="s">
        <v>2032</v>
      </c>
      <c r="BC124" s="1" t="s">
        <v>2099</v>
      </c>
      <c r="BD124" s="1" t="s">
        <v>2094</v>
      </c>
      <c r="BE124" s="1"/>
      <c r="BF124" s="1"/>
      <c r="BG124" s="1"/>
      <c r="BH124" s="1"/>
      <c r="BI124" s="1"/>
      <c r="BJ124" s="1"/>
      <c r="BK124" s="1"/>
      <c r="BL124" s="1"/>
      <c r="BM124" s="1"/>
      <c r="BN124" s="1"/>
      <c r="BO124" s="1"/>
      <c r="BP124" s="1"/>
      <c r="BQ124" s="1"/>
    </row>
    <row r="125" ht="11.25" customHeight="1">
      <c r="A125" s="3" t="s">
        <v>2397</v>
      </c>
      <c r="B125" s="3" t="s">
        <v>2036</v>
      </c>
      <c r="C125" s="1" t="s">
        <v>2160</v>
      </c>
      <c r="D125" s="1"/>
      <c r="E125" s="1"/>
      <c r="F125" s="7" t="s">
        <v>2157</v>
      </c>
      <c r="G125" s="3" t="s">
        <v>2397</v>
      </c>
      <c r="H125" s="3" t="s">
        <v>2036</v>
      </c>
      <c r="I125" s="7" t="s">
        <v>2397</v>
      </c>
      <c r="J125" s="7"/>
      <c r="K125" s="7"/>
      <c r="L125" s="7" t="s">
        <v>2160</v>
      </c>
      <c r="M125" s="1" t="s">
        <v>2076</v>
      </c>
      <c r="N125" s="1" t="s">
        <v>2076</v>
      </c>
      <c r="O125" s="1" t="s">
        <v>2076</v>
      </c>
      <c r="P125" s="1" t="s">
        <v>2076</v>
      </c>
      <c r="Q125" s="1" t="s">
        <v>2076</v>
      </c>
      <c r="R125" s="1" t="s">
        <v>2076</v>
      </c>
      <c r="S125" s="1" t="s">
        <v>1983</v>
      </c>
      <c r="T125" s="1" t="s">
        <v>1979</v>
      </c>
      <c r="U125" s="1" t="s">
        <v>1983</v>
      </c>
      <c r="V125" s="1" t="s">
        <v>1979</v>
      </c>
      <c r="W125" s="1" t="s">
        <v>1985</v>
      </c>
      <c r="X125" s="1" t="s">
        <v>1985</v>
      </c>
      <c r="Y125" s="1" t="s">
        <v>1988</v>
      </c>
      <c r="Z125" s="1" t="s">
        <v>1988</v>
      </c>
      <c r="AA125" s="1"/>
      <c r="AB125" s="1" t="s">
        <v>2162</v>
      </c>
      <c r="AC125" s="1" t="s">
        <v>2162</v>
      </c>
      <c r="AD125" s="1" t="s">
        <v>2162</v>
      </c>
      <c r="AE125" s="1" t="s">
        <v>2162</v>
      </c>
      <c r="AF125" s="1" t="s">
        <v>1961</v>
      </c>
      <c r="AG125" s="1" t="s">
        <v>1961</v>
      </c>
      <c r="AH125" s="1" t="s">
        <v>2162</v>
      </c>
      <c r="AI125" s="1" t="s">
        <v>2162</v>
      </c>
      <c r="AJ125" s="34" t="s">
        <v>1968</v>
      </c>
      <c r="AK125" s="1" t="s">
        <v>2070</v>
      </c>
      <c r="AL125" s="1" t="s">
        <v>2097</v>
      </c>
      <c r="AM125" s="34" t="s">
        <v>2098</v>
      </c>
      <c r="AN125" s="1"/>
      <c r="AO125" s="1"/>
      <c r="AP125" s="1" t="s">
        <v>2145</v>
      </c>
      <c r="AQ125" s="1"/>
      <c r="AR125" s="1" t="s">
        <v>1972</v>
      </c>
      <c r="AS125" s="1" t="s">
        <v>1974</v>
      </c>
      <c r="AT125" s="1" t="s">
        <v>1974</v>
      </c>
      <c r="AU125" s="1" t="s">
        <v>1997</v>
      </c>
      <c r="AV125" s="1" t="s">
        <v>2001</v>
      </c>
      <c r="AW125" s="1" t="s">
        <v>2003</v>
      </c>
      <c r="AX125" s="34" t="s">
        <v>2005</v>
      </c>
      <c r="AY125" s="1" t="s">
        <v>2035</v>
      </c>
      <c r="AZ125" s="1" t="s">
        <v>2072</v>
      </c>
      <c r="BA125" s="1" t="s">
        <v>2072</v>
      </c>
      <c r="BB125" s="34" t="s">
        <v>2032</v>
      </c>
      <c r="BC125" s="1" t="s">
        <v>2099</v>
      </c>
      <c r="BD125" s="1" t="s">
        <v>2094</v>
      </c>
      <c r="BE125" s="1"/>
      <c r="BF125" s="1"/>
      <c r="BG125" s="1"/>
      <c r="BH125" s="1"/>
      <c r="BI125" s="1"/>
      <c r="BJ125" s="1"/>
      <c r="BK125" s="1"/>
      <c r="BL125" s="1"/>
      <c r="BM125" s="1"/>
      <c r="BN125" s="1"/>
      <c r="BO125" s="1"/>
      <c r="BP125" s="1"/>
      <c r="BQ125" s="1"/>
    </row>
    <row r="126" ht="11.25" customHeight="1">
      <c r="A126" s="3" t="s">
        <v>2398</v>
      </c>
      <c r="B126" s="3" t="s">
        <v>2399</v>
      </c>
      <c r="C126" s="1" t="s">
        <v>2010</v>
      </c>
      <c r="D126" s="1" t="s">
        <v>2177</v>
      </c>
      <c r="E126" s="1"/>
      <c r="F126" s="7" t="s">
        <v>2157</v>
      </c>
      <c r="G126" s="3" t="s">
        <v>2398</v>
      </c>
      <c r="H126" s="3" t="s">
        <v>2399</v>
      </c>
      <c r="I126" s="7" t="s">
        <v>2398</v>
      </c>
      <c r="J126" s="7" t="s">
        <v>2177</v>
      </c>
      <c r="K126" s="7"/>
      <c r="L126" s="7" t="s">
        <v>2010</v>
      </c>
      <c r="M126" s="1" t="s">
        <v>2076</v>
      </c>
      <c r="N126" s="1" t="s">
        <v>2076</v>
      </c>
      <c r="O126" s="1" t="s">
        <v>2076</v>
      </c>
      <c r="P126" s="1" t="s">
        <v>2076</v>
      </c>
      <c r="Q126" s="1"/>
      <c r="R126" s="1" t="s">
        <v>2076</v>
      </c>
      <c r="S126" s="1" t="s">
        <v>1983</v>
      </c>
      <c r="T126" s="1" t="s">
        <v>1979</v>
      </c>
      <c r="U126" s="1" t="s">
        <v>1983</v>
      </c>
      <c r="V126" s="1" t="s">
        <v>1979</v>
      </c>
      <c r="W126" s="1"/>
      <c r="X126" s="1"/>
      <c r="Y126" s="1"/>
      <c r="Z126" s="1"/>
      <c r="AA126" s="1"/>
      <c r="AB126" s="1" t="s">
        <v>2055</v>
      </c>
      <c r="AC126" s="1" t="s">
        <v>2059</v>
      </c>
      <c r="AD126" s="1" t="s">
        <v>2083</v>
      </c>
      <c r="AE126" s="1" t="s">
        <v>2088</v>
      </c>
      <c r="AF126" s="1" t="s">
        <v>1961</v>
      </c>
      <c r="AG126" s="1" t="s">
        <v>1961</v>
      </c>
      <c r="AH126" s="1" t="s">
        <v>2018</v>
      </c>
      <c r="AI126" s="1" t="s">
        <v>2018</v>
      </c>
      <c r="AJ126" s="34" t="s">
        <v>1968</v>
      </c>
      <c r="AK126" s="1" t="s">
        <v>2070</v>
      </c>
      <c r="AL126" s="1" t="s">
        <v>2097</v>
      </c>
      <c r="AM126" s="34" t="s">
        <v>2098</v>
      </c>
      <c r="AN126" s="1"/>
      <c r="AO126" s="1"/>
      <c r="AP126" s="1" t="s">
        <v>2138</v>
      </c>
      <c r="AQ126" s="1"/>
      <c r="AR126" s="1" t="s">
        <v>1972</v>
      </c>
      <c r="AS126" s="1" t="s">
        <v>1974</v>
      </c>
      <c r="AT126" s="1" t="s">
        <v>1974</v>
      </c>
      <c r="AU126" s="1" t="s">
        <v>1997</v>
      </c>
      <c r="AV126" s="1" t="s">
        <v>2001</v>
      </c>
      <c r="AW126" s="1" t="s">
        <v>2003</v>
      </c>
      <c r="AX126" s="34" t="s">
        <v>2005</v>
      </c>
      <c r="AY126" s="1" t="s">
        <v>2044</v>
      </c>
      <c r="AZ126" s="1" t="s">
        <v>2072</v>
      </c>
      <c r="BA126" s="1" t="s">
        <v>2072</v>
      </c>
      <c r="BB126" s="34" t="s">
        <v>2032</v>
      </c>
      <c r="BC126" s="1" t="s">
        <v>2099</v>
      </c>
      <c r="BD126" s="1" t="s">
        <v>2094</v>
      </c>
      <c r="BE126" s="1"/>
      <c r="BF126" s="1"/>
      <c r="BG126" s="1"/>
      <c r="BH126" s="1"/>
      <c r="BI126" s="1"/>
      <c r="BJ126" s="1"/>
      <c r="BK126" s="1"/>
      <c r="BL126" s="1"/>
      <c r="BM126" s="1"/>
      <c r="BN126" s="1"/>
      <c r="BO126" s="1"/>
      <c r="BP126" s="1"/>
      <c r="BQ126" s="1"/>
    </row>
    <row r="127" ht="11.25" customHeight="1">
      <c r="A127" s="3" t="s">
        <v>2400</v>
      </c>
      <c r="B127" s="3" t="s">
        <v>2401</v>
      </c>
      <c r="C127" s="1" t="s">
        <v>2010</v>
      </c>
      <c r="D127" s="1" t="s">
        <v>2152</v>
      </c>
      <c r="E127" s="1"/>
      <c r="F127" s="7" t="s">
        <v>2157</v>
      </c>
      <c r="G127" s="3" t="s">
        <v>2400</v>
      </c>
      <c r="H127" s="3" t="s">
        <v>2401</v>
      </c>
      <c r="I127" s="7" t="s">
        <v>2400</v>
      </c>
      <c r="J127" s="7" t="s">
        <v>2152</v>
      </c>
      <c r="K127" s="7"/>
      <c r="L127" s="7" t="s">
        <v>2010</v>
      </c>
      <c r="M127" s="1" t="s">
        <v>2076</v>
      </c>
      <c r="N127" s="1" t="s">
        <v>2076</v>
      </c>
      <c r="O127" s="1" t="s">
        <v>2076</v>
      </c>
      <c r="P127" s="1" t="s">
        <v>2076</v>
      </c>
      <c r="Q127" s="1"/>
      <c r="R127" s="1" t="s">
        <v>2076</v>
      </c>
      <c r="S127" s="1" t="s">
        <v>1983</v>
      </c>
      <c r="T127" s="1" t="s">
        <v>1979</v>
      </c>
      <c r="U127" s="1" t="s">
        <v>1983</v>
      </c>
      <c r="V127" s="1" t="s">
        <v>1979</v>
      </c>
      <c r="W127" s="1"/>
      <c r="X127" s="1"/>
      <c r="Y127" s="1"/>
      <c r="Z127" s="1"/>
      <c r="AA127" s="1"/>
      <c r="AB127" s="1" t="s">
        <v>2055</v>
      </c>
      <c r="AC127" s="1" t="s">
        <v>2059</v>
      </c>
      <c r="AD127" s="1" t="s">
        <v>2083</v>
      </c>
      <c r="AE127" s="1" t="s">
        <v>2088</v>
      </c>
      <c r="AF127" s="1" t="s">
        <v>1961</v>
      </c>
      <c r="AG127" s="1" t="s">
        <v>1961</v>
      </c>
      <c r="AH127" s="1" t="s">
        <v>2018</v>
      </c>
      <c r="AI127" s="1" t="s">
        <v>2018</v>
      </c>
      <c r="AJ127" s="34" t="s">
        <v>1968</v>
      </c>
      <c r="AK127" s="1" t="s">
        <v>2070</v>
      </c>
      <c r="AL127" s="1" t="s">
        <v>2097</v>
      </c>
      <c r="AM127" s="34" t="s">
        <v>2098</v>
      </c>
      <c r="AN127" s="1"/>
      <c r="AO127" s="1"/>
      <c r="AP127" s="1" t="s">
        <v>2138</v>
      </c>
      <c r="AQ127" s="1"/>
      <c r="AR127" s="1" t="s">
        <v>1972</v>
      </c>
      <c r="AS127" s="1" t="s">
        <v>1974</v>
      </c>
      <c r="AT127" s="1" t="s">
        <v>1974</v>
      </c>
      <c r="AU127" s="1" t="s">
        <v>1997</v>
      </c>
      <c r="AV127" s="1" t="s">
        <v>2001</v>
      </c>
      <c r="AW127" s="1" t="s">
        <v>2003</v>
      </c>
      <c r="AX127" s="34" t="s">
        <v>2005</v>
      </c>
      <c r="AY127" s="1" t="s">
        <v>2037</v>
      </c>
      <c r="AZ127" s="1" t="s">
        <v>2072</v>
      </c>
      <c r="BA127" s="1" t="s">
        <v>2072</v>
      </c>
      <c r="BB127" s="34" t="s">
        <v>2032</v>
      </c>
      <c r="BC127" s="1" t="s">
        <v>2099</v>
      </c>
      <c r="BD127" s="1" t="s">
        <v>2094</v>
      </c>
      <c r="BE127" s="1"/>
      <c r="BF127" s="1"/>
      <c r="BG127" s="1"/>
      <c r="BH127" s="1"/>
      <c r="BI127" s="1"/>
      <c r="BJ127" s="1"/>
      <c r="BK127" s="1"/>
      <c r="BL127" s="1"/>
      <c r="BM127" s="1"/>
      <c r="BN127" s="1"/>
      <c r="BO127" s="1"/>
      <c r="BP127" s="1"/>
      <c r="BQ127" s="1"/>
    </row>
    <row r="128" ht="11.25" customHeight="1">
      <c r="A128" s="3" t="s">
        <v>2402</v>
      </c>
      <c r="B128" s="3" t="s">
        <v>2403</v>
      </c>
      <c r="C128" s="1" t="s">
        <v>2160</v>
      </c>
      <c r="D128" s="1"/>
      <c r="E128" s="1"/>
      <c r="F128" s="7"/>
      <c r="G128" s="3" t="s">
        <v>2402</v>
      </c>
      <c r="H128" s="3" t="s">
        <v>2403</v>
      </c>
      <c r="I128" s="7" t="s">
        <v>2402</v>
      </c>
      <c r="J128" s="7"/>
      <c r="K128" s="7"/>
      <c r="L128" s="7" t="s">
        <v>2160</v>
      </c>
      <c r="M128" s="1" t="s">
        <v>2076</v>
      </c>
      <c r="N128" s="1" t="s">
        <v>2076</v>
      </c>
      <c r="O128" s="1" t="s">
        <v>2076</v>
      </c>
      <c r="P128" s="1" t="s">
        <v>2076</v>
      </c>
      <c r="Q128" s="1"/>
      <c r="R128" s="1" t="s">
        <v>2076</v>
      </c>
      <c r="S128" s="1" t="s">
        <v>1983</v>
      </c>
      <c r="T128" s="1" t="s">
        <v>1979</v>
      </c>
      <c r="U128" s="1" t="s">
        <v>1983</v>
      </c>
      <c r="V128" s="1" t="s">
        <v>1979</v>
      </c>
      <c r="W128" s="1"/>
      <c r="X128" s="1"/>
      <c r="Y128" s="1"/>
      <c r="Z128" s="1"/>
      <c r="AA128" s="1"/>
      <c r="AB128" s="1" t="s">
        <v>2055</v>
      </c>
      <c r="AC128" s="1" t="s">
        <v>2059</v>
      </c>
      <c r="AD128" s="1" t="s">
        <v>2162</v>
      </c>
      <c r="AE128" s="1" t="s">
        <v>2162</v>
      </c>
      <c r="AF128" s="1" t="s">
        <v>1961</v>
      </c>
      <c r="AG128" s="1" t="s">
        <v>1961</v>
      </c>
      <c r="AH128" s="1" t="s">
        <v>2162</v>
      </c>
      <c r="AI128" s="1" t="s">
        <v>2162</v>
      </c>
      <c r="AJ128" s="34" t="s">
        <v>1968</v>
      </c>
      <c r="AK128" s="1" t="s">
        <v>2070</v>
      </c>
      <c r="AL128" s="1" t="s">
        <v>2097</v>
      </c>
      <c r="AM128" s="34" t="s">
        <v>2098</v>
      </c>
      <c r="AN128" s="1"/>
      <c r="AO128" s="1"/>
      <c r="AP128" s="1"/>
      <c r="AQ128" s="1"/>
      <c r="AR128" s="1" t="s">
        <v>1972</v>
      </c>
      <c r="AS128" s="1" t="s">
        <v>1974</v>
      </c>
      <c r="AT128" s="1" t="s">
        <v>1974</v>
      </c>
      <c r="AU128" s="1" t="s">
        <v>1997</v>
      </c>
      <c r="AV128" s="1" t="s">
        <v>2001</v>
      </c>
      <c r="AW128" s="1" t="s">
        <v>2003</v>
      </c>
      <c r="AX128" s="34" t="s">
        <v>2005</v>
      </c>
      <c r="AY128" s="1"/>
      <c r="AZ128" s="1" t="s">
        <v>2072</v>
      </c>
      <c r="BA128" s="1" t="s">
        <v>2072</v>
      </c>
      <c r="BB128" s="34" t="s">
        <v>2032</v>
      </c>
      <c r="BC128" s="1" t="s">
        <v>2099</v>
      </c>
      <c r="BD128" s="1" t="s">
        <v>2094</v>
      </c>
      <c r="BE128" s="1"/>
      <c r="BF128" s="1"/>
      <c r="BG128" s="1"/>
      <c r="BH128" s="1"/>
      <c r="BI128" s="1"/>
      <c r="BJ128" s="1"/>
      <c r="BK128" s="1"/>
      <c r="BL128" s="1"/>
      <c r="BM128" s="1"/>
      <c r="BN128" s="1"/>
      <c r="BO128" s="1"/>
      <c r="BP128" s="1"/>
      <c r="BQ128" s="1"/>
    </row>
    <row r="129" ht="11.25" customHeight="1">
      <c r="A129" s="3" t="s">
        <v>2404</v>
      </c>
      <c r="B129" s="3" t="s">
        <v>2405</v>
      </c>
      <c r="C129" s="1" t="s">
        <v>2160</v>
      </c>
      <c r="D129" s="1" t="s">
        <v>2189</v>
      </c>
      <c r="E129" s="1"/>
      <c r="F129" s="7"/>
      <c r="G129" s="3" t="s">
        <v>2404</v>
      </c>
      <c r="H129" s="3" t="s">
        <v>2405</v>
      </c>
      <c r="I129" s="7" t="s">
        <v>2404</v>
      </c>
      <c r="J129" s="7"/>
      <c r="K129" s="7"/>
      <c r="L129" s="7" t="s">
        <v>2160</v>
      </c>
      <c r="M129" s="1" t="s">
        <v>2076</v>
      </c>
      <c r="N129" s="1" t="s">
        <v>2076</v>
      </c>
      <c r="O129" s="1" t="s">
        <v>2076</v>
      </c>
      <c r="P129" s="1" t="s">
        <v>2076</v>
      </c>
      <c r="Q129" s="1"/>
      <c r="R129" s="1" t="s">
        <v>2076</v>
      </c>
      <c r="S129" s="1" t="s">
        <v>1983</v>
      </c>
      <c r="T129" s="1" t="s">
        <v>1979</v>
      </c>
      <c r="U129" s="1" t="s">
        <v>1983</v>
      </c>
      <c r="V129" s="1" t="s">
        <v>1979</v>
      </c>
      <c r="W129" s="1"/>
      <c r="X129" s="1"/>
      <c r="Y129" s="1"/>
      <c r="Z129" s="1"/>
      <c r="AA129" s="1"/>
      <c r="AB129" s="1" t="s">
        <v>2055</v>
      </c>
      <c r="AC129" s="1" t="s">
        <v>2059</v>
      </c>
      <c r="AD129" s="1" t="s">
        <v>2083</v>
      </c>
      <c r="AE129" s="1" t="s">
        <v>2088</v>
      </c>
      <c r="AF129" s="1" t="s">
        <v>1961</v>
      </c>
      <c r="AG129" s="1" t="s">
        <v>1961</v>
      </c>
      <c r="AH129" s="1" t="s">
        <v>2018</v>
      </c>
      <c r="AI129" s="1" t="s">
        <v>2018</v>
      </c>
      <c r="AJ129" s="34" t="s">
        <v>1968</v>
      </c>
      <c r="AK129" s="1" t="s">
        <v>2070</v>
      </c>
      <c r="AL129" s="1" t="s">
        <v>2097</v>
      </c>
      <c r="AM129" s="34" t="s">
        <v>2098</v>
      </c>
      <c r="AN129" s="1"/>
      <c r="AO129" s="1"/>
      <c r="AP129" s="1"/>
      <c r="AQ129" s="1"/>
      <c r="AR129" s="1" t="s">
        <v>1972</v>
      </c>
      <c r="AS129" s="1" t="s">
        <v>1974</v>
      </c>
      <c r="AT129" s="1" t="s">
        <v>1974</v>
      </c>
      <c r="AU129" s="1" t="s">
        <v>1997</v>
      </c>
      <c r="AV129" s="1" t="s">
        <v>2001</v>
      </c>
      <c r="AW129" s="1" t="s">
        <v>2003</v>
      </c>
      <c r="AX129" s="34" t="s">
        <v>2005</v>
      </c>
      <c r="AY129" s="1"/>
      <c r="AZ129" s="1" t="s">
        <v>2072</v>
      </c>
      <c r="BA129" s="1" t="s">
        <v>2072</v>
      </c>
      <c r="BB129" s="34" t="s">
        <v>2032</v>
      </c>
      <c r="BC129" s="1" t="s">
        <v>2099</v>
      </c>
      <c r="BD129" s="1" t="s">
        <v>2094</v>
      </c>
      <c r="BE129" s="1"/>
      <c r="BF129" s="1"/>
      <c r="BG129" s="1"/>
      <c r="BH129" s="1"/>
      <c r="BI129" s="1"/>
      <c r="BJ129" s="1"/>
      <c r="BK129" s="1"/>
      <c r="BL129" s="1"/>
      <c r="BM129" s="1"/>
      <c r="BN129" s="1"/>
      <c r="BO129" s="1"/>
      <c r="BP129" s="1"/>
      <c r="BQ129" s="1"/>
    </row>
    <row r="130" ht="11.25" customHeight="1">
      <c r="A130" s="3" t="s">
        <v>2406</v>
      </c>
      <c r="B130" s="3" t="s">
        <v>2407</v>
      </c>
      <c r="C130" s="1" t="s">
        <v>2010</v>
      </c>
      <c r="D130" s="1" t="s">
        <v>2177</v>
      </c>
      <c r="E130" s="1"/>
      <c r="F130" s="7"/>
      <c r="G130" s="3" t="s">
        <v>2406</v>
      </c>
      <c r="H130" s="3" t="s">
        <v>2407</v>
      </c>
      <c r="I130" s="7" t="s">
        <v>2406</v>
      </c>
      <c r="J130" s="7" t="s">
        <v>2177</v>
      </c>
      <c r="K130" s="7"/>
      <c r="L130" s="7" t="s">
        <v>2010</v>
      </c>
      <c r="M130" s="1" t="s">
        <v>2076</v>
      </c>
      <c r="N130" s="1" t="s">
        <v>2076</v>
      </c>
      <c r="O130" s="1" t="s">
        <v>2076</v>
      </c>
      <c r="P130" s="1" t="s">
        <v>2076</v>
      </c>
      <c r="Q130" s="1"/>
      <c r="R130" s="1" t="s">
        <v>2076</v>
      </c>
      <c r="S130" s="1" t="s">
        <v>1983</v>
      </c>
      <c r="T130" s="1" t="s">
        <v>1979</v>
      </c>
      <c r="U130" s="1" t="s">
        <v>1983</v>
      </c>
      <c r="V130" s="1" t="s">
        <v>1979</v>
      </c>
      <c r="W130" s="1"/>
      <c r="X130" s="1"/>
      <c r="Y130" s="1"/>
      <c r="Z130" s="1"/>
      <c r="AA130" s="1"/>
      <c r="AB130" s="1" t="s">
        <v>2055</v>
      </c>
      <c r="AC130" s="1" t="s">
        <v>2059</v>
      </c>
      <c r="AD130" s="1" t="s">
        <v>2083</v>
      </c>
      <c r="AE130" s="1" t="s">
        <v>2088</v>
      </c>
      <c r="AF130" s="1" t="s">
        <v>1961</v>
      </c>
      <c r="AG130" s="1" t="s">
        <v>1961</v>
      </c>
      <c r="AH130" s="1" t="s">
        <v>2018</v>
      </c>
      <c r="AI130" s="1" t="s">
        <v>2018</v>
      </c>
      <c r="AJ130" s="34" t="s">
        <v>1968</v>
      </c>
      <c r="AK130" s="1" t="s">
        <v>2070</v>
      </c>
      <c r="AL130" s="1" t="s">
        <v>2097</v>
      </c>
      <c r="AM130" s="34" t="s">
        <v>2098</v>
      </c>
      <c r="AN130" s="1"/>
      <c r="AO130" s="1"/>
      <c r="AP130" s="1"/>
      <c r="AQ130" s="1"/>
      <c r="AR130" s="1" t="s">
        <v>1972</v>
      </c>
      <c r="AS130" s="1" t="s">
        <v>1974</v>
      </c>
      <c r="AT130" s="1" t="s">
        <v>1974</v>
      </c>
      <c r="AU130" s="1" t="s">
        <v>1997</v>
      </c>
      <c r="AV130" s="1" t="s">
        <v>2001</v>
      </c>
      <c r="AW130" s="1" t="s">
        <v>2003</v>
      </c>
      <c r="AX130" s="34" t="s">
        <v>2005</v>
      </c>
      <c r="AY130" s="1"/>
      <c r="AZ130" s="1" t="s">
        <v>2072</v>
      </c>
      <c r="BA130" s="1" t="s">
        <v>2072</v>
      </c>
      <c r="BB130" s="34" t="s">
        <v>2032</v>
      </c>
      <c r="BC130" s="1" t="s">
        <v>2099</v>
      </c>
      <c r="BD130" s="1" t="s">
        <v>2094</v>
      </c>
      <c r="BE130" s="1"/>
      <c r="BF130" s="1"/>
      <c r="BG130" s="1"/>
      <c r="BH130" s="1"/>
      <c r="BI130" s="1"/>
      <c r="BJ130" s="1"/>
      <c r="BK130" s="1"/>
      <c r="BL130" s="1"/>
      <c r="BM130" s="1"/>
      <c r="BN130" s="1"/>
      <c r="BO130" s="1"/>
      <c r="BP130" s="1"/>
      <c r="BQ130" s="1"/>
    </row>
    <row r="131" ht="11.25" customHeight="1">
      <c r="A131" s="3" t="s">
        <v>2408</v>
      </c>
      <c r="B131" s="3" t="s">
        <v>2409</v>
      </c>
      <c r="C131" s="1" t="s">
        <v>2165</v>
      </c>
      <c r="D131" s="1" t="s">
        <v>2166</v>
      </c>
      <c r="E131" s="1"/>
      <c r="F131" s="7"/>
      <c r="G131" s="3" t="s">
        <v>2408</v>
      </c>
      <c r="H131" s="3" t="s">
        <v>2409</v>
      </c>
      <c r="I131" s="7" t="s">
        <v>2408</v>
      </c>
      <c r="J131" s="7" t="s">
        <v>2166</v>
      </c>
      <c r="K131" s="7"/>
      <c r="L131" s="7" t="s">
        <v>2165</v>
      </c>
      <c r="M131" s="1" t="s">
        <v>2076</v>
      </c>
      <c r="N131" s="1" t="s">
        <v>2076</v>
      </c>
      <c r="O131" s="1" t="s">
        <v>2076</v>
      </c>
      <c r="P131" s="1" t="s">
        <v>2076</v>
      </c>
      <c r="Q131" s="1"/>
      <c r="R131" s="1" t="s">
        <v>2076</v>
      </c>
      <c r="S131" s="1" t="s">
        <v>1983</v>
      </c>
      <c r="T131" s="1" t="s">
        <v>1979</v>
      </c>
      <c r="U131" s="1" t="s">
        <v>1983</v>
      </c>
      <c r="V131" s="1" t="s">
        <v>1979</v>
      </c>
      <c r="W131" s="1"/>
      <c r="X131" s="1"/>
      <c r="Y131" s="1"/>
      <c r="Z131" s="1"/>
      <c r="AA131" s="1"/>
      <c r="AB131" s="1" t="s">
        <v>2055</v>
      </c>
      <c r="AC131" s="1" t="s">
        <v>2059</v>
      </c>
      <c r="AD131" s="1" t="s">
        <v>2083</v>
      </c>
      <c r="AE131" s="1" t="s">
        <v>2088</v>
      </c>
      <c r="AF131" s="1" t="s">
        <v>1961</v>
      </c>
      <c r="AG131" s="1" t="s">
        <v>1961</v>
      </c>
      <c r="AH131" s="1" t="s">
        <v>2018</v>
      </c>
      <c r="AI131" s="1" t="s">
        <v>2018</v>
      </c>
      <c r="AJ131" s="34" t="s">
        <v>1968</v>
      </c>
      <c r="AK131" s="1" t="s">
        <v>2070</v>
      </c>
      <c r="AL131" s="1" t="s">
        <v>2097</v>
      </c>
      <c r="AM131" s="34" t="s">
        <v>2098</v>
      </c>
      <c r="AN131" s="1" t="s">
        <v>2062</v>
      </c>
      <c r="AO131" s="1" t="s">
        <v>2062</v>
      </c>
      <c r="AP131" s="1"/>
      <c r="AQ131" s="1"/>
      <c r="AR131" s="1" t="s">
        <v>1972</v>
      </c>
      <c r="AS131" s="1" t="s">
        <v>1974</v>
      </c>
      <c r="AT131" s="1" t="s">
        <v>1974</v>
      </c>
      <c r="AU131" s="1" t="s">
        <v>1997</v>
      </c>
      <c r="AV131" s="1" t="s">
        <v>2001</v>
      </c>
      <c r="AW131" s="1" t="s">
        <v>2003</v>
      </c>
      <c r="AX131" s="34" t="s">
        <v>2005</v>
      </c>
      <c r="AY131" s="1"/>
      <c r="AZ131" s="1" t="s">
        <v>2072</v>
      </c>
      <c r="BA131" s="1" t="s">
        <v>2072</v>
      </c>
      <c r="BB131" s="34" t="s">
        <v>2032</v>
      </c>
      <c r="BC131" s="1" t="s">
        <v>2099</v>
      </c>
      <c r="BD131" s="1" t="s">
        <v>2094</v>
      </c>
      <c r="BE131" s="1"/>
      <c r="BF131" s="1"/>
      <c r="BG131" s="1"/>
      <c r="BH131" s="1"/>
      <c r="BI131" s="1"/>
      <c r="BJ131" s="1"/>
      <c r="BK131" s="1"/>
      <c r="BL131" s="1"/>
      <c r="BM131" s="1"/>
      <c r="BN131" s="1"/>
      <c r="BO131" s="1"/>
      <c r="BP131" s="1"/>
      <c r="BQ131" s="1"/>
    </row>
    <row r="132" ht="11.25" customHeight="1">
      <c r="A132" s="3" t="s">
        <v>2410</v>
      </c>
      <c r="B132" s="153" t="s">
        <v>2411</v>
      </c>
      <c r="C132" s="1" t="s">
        <v>2160</v>
      </c>
      <c r="D132" s="1"/>
      <c r="E132" s="1"/>
      <c r="F132" s="7" t="s">
        <v>2157</v>
      </c>
      <c r="G132" s="3" t="s">
        <v>2410</v>
      </c>
      <c r="H132" s="3" t="s">
        <v>2411</v>
      </c>
      <c r="I132" s="7" t="s">
        <v>2410</v>
      </c>
      <c r="J132" s="7"/>
      <c r="K132" s="7"/>
      <c r="L132" s="7" t="s">
        <v>2160</v>
      </c>
      <c r="M132" s="1" t="s">
        <v>2076</v>
      </c>
      <c r="N132" s="1" t="s">
        <v>2076</v>
      </c>
      <c r="O132" s="1" t="s">
        <v>2076</v>
      </c>
      <c r="P132" s="1" t="s">
        <v>2076</v>
      </c>
      <c r="Q132" s="1"/>
      <c r="R132" s="1" t="s">
        <v>2076</v>
      </c>
      <c r="S132" s="1" t="s">
        <v>1983</v>
      </c>
      <c r="T132" s="1" t="s">
        <v>1979</v>
      </c>
      <c r="U132" s="1" t="s">
        <v>1983</v>
      </c>
      <c r="V132" s="1" t="s">
        <v>1979</v>
      </c>
      <c r="W132" s="1"/>
      <c r="X132" s="1"/>
      <c r="Y132" s="1"/>
      <c r="Z132" s="1"/>
      <c r="AA132" s="1"/>
      <c r="AB132" s="1" t="s">
        <v>2055</v>
      </c>
      <c r="AC132" s="1" t="s">
        <v>2059</v>
      </c>
      <c r="AD132" s="1" t="s">
        <v>2162</v>
      </c>
      <c r="AE132" s="1" t="s">
        <v>2162</v>
      </c>
      <c r="AF132" s="1" t="s">
        <v>1961</v>
      </c>
      <c r="AG132" s="1" t="s">
        <v>1961</v>
      </c>
      <c r="AH132" s="1" t="s">
        <v>2162</v>
      </c>
      <c r="AI132" s="1" t="s">
        <v>2162</v>
      </c>
      <c r="AJ132" s="34" t="s">
        <v>1968</v>
      </c>
      <c r="AK132" s="1" t="s">
        <v>2070</v>
      </c>
      <c r="AL132" s="1" t="s">
        <v>2097</v>
      </c>
      <c r="AM132" s="34" t="s">
        <v>2098</v>
      </c>
      <c r="AN132" s="1"/>
      <c r="AO132" s="1"/>
      <c r="AP132" s="1" t="s">
        <v>2138</v>
      </c>
      <c r="AQ132" s="1"/>
      <c r="AR132" s="1" t="s">
        <v>1972</v>
      </c>
      <c r="AS132" s="1" t="s">
        <v>1974</v>
      </c>
      <c r="AT132" s="1" t="s">
        <v>1974</v>
      </c>
      <c r="AU132" s="1" t="s">
        <v>1997</v>
      </c>
      <c r="AV132" s="1" t="s">
        <v>2001</v>
      </c>
      <c r="AW132" s="1" t="s">
        <v>2003</v>
      </c>
      <c r="AX132" s="34" t="s">
        <v>2005</v>
      </c>
      <c r="AY132" s="1" t="s">
        <v>2037</v>
      </c>
      <c r="AZ132" s="1" t="s">
        <v>2072</v>
      </c>
      <c r="BA132" s="1" t="s">
        <v>2072</v>
      </c>
      <c r="BB132" s="34" t="s">
        <v>2032</v>
      </c>
      <c r="BC132" s="1" t="s">
        <v>2099</v>
      </c>
      <c r="BD132" s="1" t="s">
        <v>2094</v>
      </c>
      <c r="BE132" s="1"/>
      <c r="BF132" s="1"/>
      <c r="BG132" s="1"/>
      <c r="BH132" s="1"/>
      <c r="BI132" s="1"/>
      <c r="BJ132" s="1"/>
      <c r="BK132" s="1"/>
      <c r="BL132" s="1"/>
      <c r="BM132" s="1"/>
      <c r="BN132" s="1"/>
      <c r="BO132" s="1"/>
      <c r="BP132" s="1"/>
      <c r="BQ132" s="1"/>
    </row>
    <row r="133" ht="11.25" customHeight="1">
      <c r="A133" s="3" t="s">
        <v>2412</v>
      </c>
      <c r="B133" s="153" t="s">
        <v>2413</v>
      </c>
      <c r="C133" s="1" t="s">
        <v>2160</v>
      </c>
      <c r="D133" s="1"/>
      <c r="E133" s="1"/>
      <c r="F133" s="7" t="s">
        <v>2157</v>
      </c>
      <c r="G133" s="3" t="s">
        <v>2412</v>
      </c>
      <c r="H133" s="3" t="s">
        <v>2413</v>
      </c>
      <c r="I133" s="7" t="s">
        <v>2412</v>
      </c>
      <c r="J133" s="7"/>
      <c r="K133" s="7"/>
      <c r="L133" s="7" t="s">
        <v>2160</v>
      </c>
      <c r="M133" s="1" t="s">
        <v>2076</v>
      </c>
      <c r="N133" s="1" t="s">
        <v>2076</v>
      </c>
      <c r="O133" s="1" t="s">
        <v>2076</v>
      </c>
      <c r="P133" s="1" t="s">
        <v>2076</v>
      </c>
      <c r="Q133" s="1" t="s">
        <v>2076</v>
      </c>
      <c r="R133" s="1" t="s">
        <v>2076</v>
      </c>
      <c r="S133" s="1" t="s">
        <v>1983</v>
      </c>
      <c r="T133" s="1" t="s">
        <v>1979</v>
      </c>
      <c r="U133" s="1" t="s">
        <v>1983</v>
      </c>
      <c r="V133" s="1" t="s">
        <v>1979</v>
      </c>
      <c r="W133" s="1"/>
      <c r="X133" s="1"/>
      <c r="Y133" s="1"/>
      <c r="Z133" s="1"/>
      <c r="AA133" s="1"/>
      <c r="AB133" s="1" t="s">
        <v>2055</v>
      </c>
      <c r="AC133" s="1" t="s">
        <v>2059</v>
      </c>
      <c r="AD133" s="1" t="s">
        <v>2162</v>
      </c>
      <c r="AE133" s="1" t="s">
        <v>2162</v>
      </c>
      <c r="AF133" s="1" t="s">
        <v>1961</v>
      </c>
      <c r="AG133" s="1" t="s">
        <v>1961</v>
      </c>
      <c r="AH133" s="1" t="s">
        <v>2162</v>
      </c>
      <c r="AI133" s="1" t="s">
        <v>2162</v>
      </c>
      <c r="AJ133" s="34" t="s">
        <v>1968</v>
      </c>
      <c r="AK133" s="1" t="s">
        <v>2070</v>
      </c>
      <c r="AL133" s="1" t="s">
        <v>2097</v>
      </c>
      <c r="AM133" s="34" t="s">
        <v>2098</v>
      </c>
      <c r="AN133" s="1"/>
      <c r="AO133" s="1"/>
      <c r="AP133" s="1" t="s">
        <v>2138</v>
      </c>
      <c r="AQ133" s="1"/>
      <c r="AR133" s="1" t="s">
        <v>1972</v>
      </c>
      <c r="AS133" s="1" t="s">
        <v>1974</v>
      </c>
      <c r="AT133" s="1" t="s">
        <v>1974</v>
      </c>
      <c r="AU133" s="1" t="s">
        <v>1997</v>
      </c>
      <c r="AV133" s="1" t="s">
        <v>2001</v>
      </c>
      <c r="AW133" s="1" t="s">
        <v>2003</v>
      </c>
      <c r="AX133" s="34" t="s">
        <v>2005</v>
      </c>
      <c r="AY133" s="1" t="s">
        <v>2037</v>
      </c>
      <c r="AZ133" s="1" t="s">
        <v>2072</v>
      </c>
      <c r="BA133" s="1" t="s">
        <v>2072</v>
      </c>
      <c r="BB133" s="34" t="s">
        <v>2032</v>
      </c>
      <c r="BC133" s="1" t="s">
        <v>2099</v>
      </c>
      <c r="BD133" s="1" t="s">
        <v>2094</v>
      </c>
      <c r="BE133" s="1"/>
      <c r="BF133" s="1"/>
      <c r="BG133" s="1"/>
      <c r="BH133" s="1"/>
      <c r="BI133" s="1"/>
      <c r="BJ133" s="1"/>
      <c r="BK133" s="1"/>
      <c r="BL133" s="1"/>
      <c r="BM133" s="1"/>
      <c r="BN133" s="1"/>
      <c r="BO133" s="1"/>
      <c r="BP133" s="1"/>
      <c r="BQ133" s="1"/>
    </row>
    <row r="134" ht="11.25" customHeight="1">
      <c r="A134" s="3" t="s">
        <v>2414</v>
      </c>
      <c r="B134" s="3" t="s">
        <v>2415</v>
      </c>
      <c r="C134" s="1" t="s">
        <v>2160</v>
      </c>
      <c r="D134" s="1" t="s">
        <v>2156</v>
      </c>
      <c r="E134" s="1"/>
      <c r="F134" s="7" t="s">
        <v>2157</v>
      </c>
      <c r="G134" s="3" t="s">
        <v>2414</v>
      </c>
      <c r="H134" s="3" t="s">
        <v>2415</v>
      </c>
      <c r="I134" s="7" t="s">
        <v>2414</v>
      </c>
      <c r="J134" s="7" t="s">
        <v>2156</v>
      </c>
      <c r="K134" s="7"/>
      <c r="L134" s="7" t="s">
        <v>2010</v>
      </c>
      <c r="M134" s="1" t="s">
        <v>2076</v>
      </c>
      <c r="N134" s="1" t="s">
        <v>2076</v>
      </c>
      <c r="O134" s="1" t="s">
        <v>2076</v>
      </c>
      <c r="P134" s="1" t="s">
        <v>2076</v>
      </c>
      <c r="Q134" s="1" t="s">
        <v>2076</v>
      </c>
      <c r="R134" s="1" t="s">
        <v>2076</v>
      </c>
      <c r="S134" s="1" t="s">
        <v>1983</v>
      </c>
      <c r="T134" s="1" t="s">
        <v>1979</v>
      </c>
      <c r="U134" s="1" t="s">
        <v>1983</v>
      </c>
      <c r="V134" s="1" t="s">
        <v>1979</v>
      </c>
      <c r="W134" s="1" t="s">
        <v>1985</v>
      </c>
      <c r="X134" s="1" t="s">
        <v>1985</v>
      </c>
      <c r="Y134" s="1" t="s">
        <v>1988</v>
      </c>
      <c r="Z134" s="1" t="s">
        <v>1988</v>
      </c>
      <c r="AA134" s="1"/>
      <c r="AB134" s="1" t="s">
        <v>2055</v>
      </c>
      <c r="AC134" s="1" t="s">
        <v>2059</v>
      </c>
      <c r="AD134" s="1" t="s">
        <v>2083</v>
      </c>
      <c r="AE134" s="1" t="s">
        <v>2088</v>
      </c>
      <c r="AF134" s="1" t="s">
        <v>1961</v>
      </c>
      <c r="AG134" s="1" t="s">
        <v>1961</v>
      </c>
      <c r="AH134" s="1" t="s">
        <v>2162</v>
      </c>
      <c r="AI134" s="1" t="s">
        <v>2162</v>
      </c>
      <c r="AJ134" s="34" t="s">
        <v>1968</v>
      </c>
      <c r="AK134" s="1" t="s">
        <v>2070</v>
      </c>
      <c r="AL134" s="1" t="s">
        <v>2097</v>
      </c>
      <c r="AM134" s="34" t="s">
        <v>2098</v>
      </c>
      <c r="AN134" s="1"/>
      <c r="AO134" s="1"/>
      <c r="AP134" s="1" t="s">
        <v>2138</v>
      </c>
      <c r="AQ134" s="1" t="s">
        <v>1994</v>
      </c>
      <c r="AR134" s="1" t="s">
        <v>1972</v>
      </c>
      <c r="AS134" s="1" t="s">
        <v>1974</v>
      </c>
      <c r="AT134" s="1" t="s">
        <v>1974</v>
      </c>
      <c r="AU134" s="1" t="s">
        <v>1997</v>
      </c>
      <c r="AV134" s="1" t="s">
        <v>2001</v>
      </c>
      <c r="AW134" s="1" t="s">
        <v>2003</v>
      </c>
      <c r="AX134" s="34" t="s">
        <v>2005</v>
      </c>
      <c r="AY134" s="1" t="s">
        <v>2044</v>
      </c>
      <c r="AZ134" s="1" t="s">
        <v>2072</v>
      </c>
      <c r="BA134" s="1" t="s">
        <v>2072</v>
      </c>
      <c r="BB134" s="34" t="s">
        <v>2032</v>
      </c>
      <c r="BC134" s="1" t="s">
        <v>2099</v>
      </c>
      <c r="BD134" s="1" t="s">
        <v>2094</v>
      </c>
      <c r="BE134" s="1"/>
      <c r="BF134" s="1"/>
      <c r="BG134" s="1"/>
      <c r="BH134" s="1"/>
      <c r="BI134" s="1"/>
      <c r="BJ134" s="1"/>
      <c r="BK134" s="1"/>
      <c r="BL134" s="1"/>
      <c r="BM134" s="1"/>
      <c r="BN134" s="1"/>
      <c r="BO134" s="1"/>
      <c r="BP134" s="1"/>
      <c r="BQ134" s="1"/>
    </row>
    <row r="135" ht="11.25" customHeight="1">
      <c r="A135" s="3" t="s">
        <v>2416</v>
      </c>
      <c r="B135" s="3" t="s">
        <v>2417</v>
      </c>
      <c r="C135" s="1" t="s">
        <v>2165</v>
      </c>
      <c r="D135" s="1" t="s">
        <v>2166</v>
      </c>
      <c r="E135" s="1"/>
      <c r="F135" s="154" t="s">
        <v>2153</v>
      </c>
      <c r="G135" s="3" t="s">
        <v>2416</v>
      </c>
      <c r="H135" s="3" t="s">
        <v>2417</v>
      </c>
      <c r="I135" s="7" t="s">
        <v>2416</v>
      </c>
      <c r="J135" s="7" t="s">
        <v>2166</v>
      </c>
      <c r="K135" s="7"/>
      <c r="L135" s="7" t="s">
        <v>2165</v>
      </c>
      <c r="M135" s="1" t="s">
        <v>2076</v>
      </c>
      <c r="N135" s="1" t="s">
        <v>2076</v>
      </c>
      <c r="O135" s="1" t="s">
        <v>2076</v>
      </c>
      <c r="P135" s="1" t="s">
        <v>2076</v>
      </c>
      <c r="Q135" s="1"/>
      <c r="R135" s="1" t="s">
        <v>2076</v>
      </c>
      <c r="S135" s="1" t="s">
        <v>1983</v>
      </c>
      <c r="T135" s="1" t="s">
        <v>1979</v>
      </c>
      <c r="U135" s="1" t="s">
        <v>1983</v>
      </c>
      <c r="V135" s="1" t="s">
        <v>1979</v>
      </c>
      <c r="W135" s="1"/>
      <c r="X135" s="1"/>
      <c r="Y135" s="1"/>
      <c r="Z135" s="1"/>
      <c r="AA135" s="1"/>
      <c r="AB135" s="1" t="s">
        <v>2055</v>
      </c>
      <c r="AC135" s="1" t="s">
        <v>2059</v>
      </c>
      <c r="AD135" s="1" t="s">
        <v>2083</v>
      </c>
      <c r="AE135" s="1" t="s">
        <v>2088</v>
      </c>
      <c r="AF135" s="1" t="s">
        <v>1961</v>
      </c>
      <c r="AG135" s="1" t="s">
        <v>1961</v>
      </c>
      <c r="AH135" s="1" t="s">
        <v>2018</v>
      </c>
      <c r="AI135" s="1" t="s">
        <v>2018</v>
      </c>
      <c r="AJ135" s="34" t="s">
        <v>1968</v>
      </c>
      <c r="AK135" s="1" t="s">
        <v>2070</v>
      </c>
      <c r="AL135" s="1" t="s">
        <v>2097</v>
      </c>
      <c r="AM135" s="34" t="s">
        <v>2098</v>
      </c>
      <c r="AN135" s="1" t="s">
        <v>2062</v>
      </c>
      <c r="AO135" s="1" t="s">
        <v>2062</v>
      </c>
      <c r="AP135" s="1" t="s">
        <v>2138</v>
      </c>
      <c r="AQ135" s="1"/>
      <c r="AR135" s="1" t="s">
        <v>1972</v>
      </c>
      <c r="AS135" s="1" t="s">
        <v>1974</v>
      </c>
      <c r="AT135" s="1" t="s">
        <v>1974</v>
      </c>
      <c r="AU135" s="1" t="s">
        <v>1997</v>
      </c>
      <c r="AV135" s="1" t="s">
        <v>2001</v>
      </c>
      <c r="AW135" s="1" t="s">
        <v>2003</v>
      </c>
      <c r="AX135" s="34" t="s">
        <v>2005</v>
      </c>
      <c r="AY135" s="1" t="s">
        <v>2044</v>
      </c>
      <c r="AZ135" s="1" t="s">
        <v>2072</v>
      </c>
      <c r="BA135" s="1" t="s">
        <v>2072</v>
      </c>
      <c r="BB135" s="34" t="s">
        <v>2032</v>
      </c>
      <c r="BC135" s="1" t="s">
        <v>2099</v>
      </c>
      <c r="BD135" s="1" t="s">
        <v>2094</v>
      </c>
      <c r="BE135" s="1"/>
      <c r="BF135" s="1"/>
      <c r="BG135" s="1"/>
      <c r="BH135" s="1"/>
      <c r="BI135" s="1"/>
      <c r="BJ135" s="1"/>
      <c r="BK135" s="1"/>
      <c r="BL135" s="1"/>
      <c r="BM135" s="1"/>
      <c r="BN135" s="1"/>
      <c r="BO135" s="1"/>
      <c r="BP135" s="1"/>
      <c r="BQ135" s="1"/>
    </row>
    <row r="136" ht="11.25" customHeight="1">
      <c r="A136" s="3" t="s">
        <v>2418</v>
      </c>
      <c r="B136" s="3" t="s">
        <v>2419</v>
      </c>
      <c r="C136" s="1" t="s">
        <v>2010</v>
      </c>
      <c r="D136" s="1" t="s">
        <v>2152</v>
      </c>
      <c r="E136" s="1"/>
      <c r="F136" s="154"/>
      <c r="G136" s="3" t="s">
        <v>2418</v>
      </c>
      <c r="H136" s="3" t="s">
        <v>2419</v>
      </c>
      <c r="I136" s="7" t="s">
        <v>2418</v>
      </c>
      <c r="J136" s="7" t="s">
        <v>2152</v>
      </c>
      <c r="K136" s="7"/>
      <c r="L136" s="7" t="s">
        <v>2010</v>
      </c>
      <c r="M136" s="1" t="s">
        <v>2076</v>
      </c>
      <c r="N136" s="1" t="s">
        <v>2076</v>
      </c>
      <c r="O136" s="1" t="s">
        <v>2076</v>
      </c>
      <c r="P136" s="1" t="s">
        <v>2076</v>
      </c>
      <c r="Q136" s="1"/>
      <c r="R136" s="1" t="s">
        <v>2076</v>
      </c>
      <c r="S136" s="1" t="s">
        <v>1983</v>
      </c>
      <c r="T136" s="1" t="s">
        <v>1979</v>
      </c>
      <c r="U136" s="1" t="s">
        <v>1983</v>
      </c>
      <c r="V136" s="1" t="s">
        <v>1979</v>
      </c>
      <c r="W136" s="1"/>
      <c r="X136" s="1"/>
      <c r="Y136" s="1"/>
      <c r="Z136" s="1"/>
      <c r="AA136" s="1"/>
      <c r="AB136" s="1" t="s">
        <v>2055</v>
      </c>
      <c r="AC136" s="1" t="s">
        <v>2059</v>
      </c>
      <c r="AD136" s="1" t="s">
        <v>2083</v>
      </c>
      <c r="AE136" s="1" t="s">
        <v>2088</v>
      </c>
      <c r="AF136" s="1" t="s">
        <v>1961</v>
      </c>
      <c r="AG136" s="1" t="s">
        <v>1961</v>
      </c>
      <c r="AH136" s="1" t="s">
        <v>2018</v>
      </c>
      <c r="AI136" s="1" t="s">
        <v>2018</v>
      </c>
      <c r="AJ136" s="34" t="s">
        <v>1968</v>
      </c>
      <c r="AK136" s="1" t="s">
        <v>2070</v>
      </c>
      <c r="AL136" s="1" t="s">
        <v>2097</v>
      </c>
      <c r="AM136" s="34" t="s">
        <v>2098</v>
      </c>
      <c r="AN136" s="1"/>
      <c r="AO136" s="1"/>
      <c r="AP136" s="1"/>
      <c r="AQ136" s="1"/>
      <c r="AR136" s="1" t="s">
        <v>1972</v>
      </c>
      <c r="AS136" s="1" t="s">
        <v>1974</v>
      </c>
      <c r="AT136" s="1" t="s">
        <v>1974</v>
      </c>
      <c r="AU136" s="1" t="s">
        <v>1997</v>
      </c>
      <c r="AV136" s="1" t="s">
        <v>2001</v>
      </c>
      <c r="AW136" s="1" t="s">
        <v>2003</v>
      </c>
      <c r="AX136" s="34" t="s">
        <v>2005</v>
      </c>
      <c r="AY136" s="1"/>
      <c r="AZ136" s="1" t="s">
        <v>2072</v>
      </c>
      <c r="BA136" s="1" t="s">
        <v>2072</v>
      </c>
      <c r="BB136" s="34" t="s">
        <v>2032</v>
      </c>
      <c r="BC136" s="1" t="s">
        <v>2099</v>
      </c>
      <c r="BD136" s="1" t="s">
        <v>2094</v>
      </c>
      <c r="BE136" s="1"/>
      <c r="BF136" s="1"/>
      <c r="BG136" s="1"/>
      <c r="BH136" s="1"/>
      <c r="BI136" s="1"/>
      <c r="BJ136" s="1"/>
      <c r="BK136" s="1"/>
      <c r="BL136" s="1"/>
      <c r="BM136" s="1"/>
      <c r="BN136" s="1"/>
      <c r="BO136" s="1"/>
      <c r="BP136" s="1"/>
      <c r="BQ136" s="1"/>
    </row>
    <row r="137" ht="11.25" customHeight="1">
      <c r="A137" s="3" t="s">
        <v>2420</v>
      </c>
      <c r="B137" s="3" t="s">
        <v>2421</v>
      </c>
      <c r="C137" s="1" t="s">
        <v>2160</v>
      </c>
      <c r="D137" s="1"/>
      <c r="E137" s="1"/>
      <c r="F137" s="154"/>
      <c r="G137" s="3" t="s">
        <v>2420</v>
      </c>
      <c r="H137" s="3" t="s">
        <v>2421</v>
      </c>
      <c r="I137" s="7" t="s">
        <v>2420</v>
      </c>
      <c r="J137" s="7"/>
      <c r="K137" s="7"/>
      <c r="L137" s="7" t="s">
        <v>2160</v>
      </c>
      <c r="M137" s="1" t="s">
        <v>2076</v>
      </c>
      <c r="N137" s="1" t="s">
        <v>2076</v>
      </c>
      <c r="O137" s="1" t="s">
        <v>2076</v>
      </c>
      <c r="P137" s="1" t="s">
        <v>2076</v>
      </c>
      <c r="Q137" s="1"/>
      <c r="R137" s="1" t="s">
        <v>2076</v>
      </c>
      <c r="S137" s="1" t="s">
        <v>1983</v>
      </c>
      <c r="T137" s="1" t="s">
        <v>1979</v>
      </c>
      <c r="U137" s="1" t="s">
        <v>1983</v>
      </c>
      <c r="V137" s="1" t="s">
        <v>1979</v>
      </c>
      <c r="W137" s="1"/>
      <c r="X137" s="1"/>
      <c r="Y137" s="1"/>
      <c r="Z137" s="1"/>
      <c r="AA137" s="1"/>
      <c r="AB137" s="1" t="s">
        <v>2055</v>
      </c>
      <c r="AC137" s="1" t="s">
        <v>2059</v>
      </c>
      <c r="AD137" s="1" t="s">
        <v>2162</v>
      </c>
      <c r="AE137" s="1" t="s">
        <v>2162</v>
      </c>
      <c r="AF137" s="1" t="s">
        <v>1961</v>
      </c>
      <c r="AG137" s="1" t="s">
        <v>1961</v>
      </c>
      <c r="AH137" s="1" t="s">
        <v>2162</v>
      </c>
      <c r="AI137" s="1" t="s">
        <v>2162</v>
      </c>
      <c r="AJ137" s="34" t="s">
        <v>1968</v>
      </c>
      <c r="AK137" s="1" t="s">
        <v>2070</v>
      </c>
      <c r="AL137" s="1" t="s">
        <v>2097</v>
      </c>
      <c r="AM137" s="34" t="s">
        <v>2098</v>
      </c>
      <c r="AN137" s="1"/>
      <c r="AO137" s="1"/>
      <c r="AP137" s="1"/>
      <c r="AQ137" s="1"/>
      <c r="AR137" s="1" t="s">
        <v>1972</v>
      </c>
      <c r="AS137" s="1" t="s">
        <v>1974</v>
      </c>
      <c r="AT137" s="1" t="s">
        <v>1974</v>
      </c>
      <c r="AU137" s="1" t="s">
        <v>1997</v>
      </c>
      <c r="AV137" s="1" t="s">
        <v>2001</v>
      </c>
      <c r="AW137" s="1" t="s">
        <v>2003</v>
      </c>
      <c r="AX137" s="34" t="s">
        <v>2005</v>
      </c>
      <c r="AY137" s="1"/>
      <c r="AZ137" s="1" t="s">
        <v>2072</v>
      </c>
      <c r="BA137" s="1" t="s">
        <v>2072</v>
      </c>
      <c r="BB137" s="34" t="s">
        <v>2032</v>
      </c>
      <c r="BC137" s="1" t="s">
        <v>2099</v>
      </c>
      <c r="BD137" s="1" t="s">
        <v>2094</v>
      </c>
      <c r="BE137" s="1"/>
      <c r="BF137" s="1"/>
      <c r="BG137" s="1"/>
      <c r="BH137" s="1"/>
      <c r="BI137" s="1"/>
      <c r="BJ137" s="1"/>
      <c r="BK137" s="1"/>
      <c r="BL137" s="1"/>
      <c r="BM137" s="1"/>
      <c r="BN137" s="1"/>
      <c r="BO137" s="1"/>
      <c r="BP137" s="1"/>
      <c r="BQ137" s="1"/>
    </row>
    <row r="138" ht="11.25" customHeight="1">
      <c r="A138" s="3" t="s">
        <v>2422</v>
      </c>
      <c r="B138" s="3" t="s">
        <v>2423</v>
      </c>
      <c r="C138" s="1" t="s">
        <v>2010</v>
      </c>
      <c r="D138" s="1" t="s">
        <v>2156</v>
      </c>
      <c r="E138" s="1"/>
      <c r="F138" s="154"/>
      <c r="G138" s="3" t="s">
        <v>2422</v>
      </c>
      <c r="H138" s="3" t="s">
        <v>2423</v>
      </c>
      <c r="I138" s="7" t="s">
        <v>2422</v>
      </c>
      <c r="J138" s="7" t="s">
        <v>2156</v>
      </c>
      <c r="K138" s="7"/>
      <c r="L138" s="7" t="s">
        <v>2010</v>
      </c>
      <c r="M138" s="1" t="s">
        <v>2076</v>
      </c>
      <c r="N138" s="1" t="s">
        <v>2076</v>
      </c>
      <c r="O138" s="1" t="s">
        <v>2076</v>
      </c>
      <c r="P138" s="1" t="s">
        <v>2076</v>
      </c>
      <c r="Q138" s="1"/>
      <c r="R138" s="1" t="s">
        <v>2076</v>
      </c>
      <c r="S138" s="1" t="s">
        <v>1983</v>
      </c>
      <c r="T138" s="1" t="s">
        <v>1979</v>
      </c>
      <c r="U138" s="1" t="s">
        <v>1983</v>
      </c>
      <c r="V138" s="1" t="s">
        <v>1979</v>
      </c>
      <c r="W138" s="1"/>
      <c r="X138" s="1"/>
      <c r="Y138" s="1"/>
      <c r="Z138" s="1"/>
      <c r="AA138" s="1"/>
      <c r="AB138" s="1" t="s">
        <v>2055</v>
      </c>
      <c r="AC138" s="1" t="s">
        <v>2059</v>
      </c>
      <c r="AD138" s="1" t="s">
        <v>2083</v>
      </c>
      <c r="AE138" s="1" t="s">
        <v>2088</v>
      </c>
      <c r="AF138" s="1" t="s">
        <v>1961</v>
      </c>
      <c r="AG138" s="1" t="s">
        <v>1961</v>
      </c>
      <c r="AH138" s="1" t="s">
        <v>2018</v>
      </c>
      <c r="AI138" s="1" t="s">
        <v>2018</v>
      </c>
      <c r="AJ138" s="34" t="s">
        <v>1968</v>
      </c>
      <c r="AK138" s="1" t="s">
        <v>2070</v>
      </c>
      <c r="AL138" s="1" t="s">
        <v>2097</v>
      </c>
      <c r="AM138" s="34" t="s">
        <v>2098</v>
      </c>
      <c r="AN138" s="1"/>
      <c r="AO138" s="1"/>
      <c r="AP138" s="1"/>
      <c r="AQ138" s="1"/>
      <c r="AR138" s="1" t="s">
        <v>1972</v>
      </c>
      <c r="AS138" s="1" t="s">
        <v>1974</v>
      </c>
      <c r="AT138" s="1" t="s">
        <v>1974</v>
      </c>
      <c r="AU138" s="1" t="s">
        <v>1997</v>
      </c>
      <c r="AV138" s="1" t="s">
        <v>2001</v>
      </c>
      <c r="AW138" s="1" t="s">
        <v>2003</v>
      </c>
      <c r="AX138" s="34" t="s">
        <v>2005</v>
      </c>
      <c r="AY138" s="1"/>
      <c r="AZ138" s="1" t="s">
        <v>2072</v>
      </c>
      <c r="BA138" s="1" t="s">
        <v>2072</v>
      </c>
      <c r="BB138" s="34" t="s">
        <v>2032</v>
      </c>
      <c r="BC138" s="1" t="s">
        <v>2099</v>
      </c>
      <c r="BD138" s="1" t="s">
        <v>2094</v>
      </c>
      <c r="BE138" s="1"/>
      <c r="BF138" s="1"/>
      <c r="BG138" s="1"/>
      <c r="BH138" s="1"/>
      <c r="BI138" s="1"/>
      <c r="BJ138" s="1"/>
      <c r="BK138" s="1"/>
      <c r="BL138" s="1"/>
      <c r="BM138" s="1"/>
      <c r="BN138" s="1"/>
      <c r="BO138" s="1"/>
      <c r="BP138" s="1"/>
      <c r="BQ138" s="1"/>
    </row>
    <row r="139" ht="11.25" customHeight="1">
      <c r="A139" s="3" t="s">
        <v>2424</v>
      </c>
      <c r="B139" s="3" t="s">
        <v>2425</v>
      </c>
      <c r="C139" s="1" t="s">
        <v>2165</v>
      </c>
      <c r="D139" s="1" t="s">
        <v>2166</v>
      </c>
      <c r="E139" s="1"/>
      <c r="F139" s="154"/>
      <c r="G139" s="3" t="s">
        <v>2424</v>
      </c>
      <c r="H139" s="3" t="s">
        <v>2425</v>
      </c>
      <c r="I139" s="7" t="s">
        <v>2424</v>
      </c>
      <c r="J139" s="7" t="s">
        <v>2166</v>
      </c>
      <c r="K139" s="7"/>
      <c r="L139" s="7" t="s">
        <v>2165</v>
      </c>
      <c r="M139" s="1" t="s">
        <v>2076</v>
      </c>
      <c r="N139" s="1" t="s">
        <v>2076</v>
      </c>
      <c r="O139" s="1" t="s">
        <v>2076</v>
      </c>
      <c r="P139" s="1" t="s">
        <v>2076</v>
      </c>
      <c r="Q139" s="1"/>
      <c r="R139" s="1" t="s">
        <v>2076</v>
      </c>
      <c r="S139" s="1" t="s">
        <v>1983</v>
      </c>
      <c r="T139" s="1" t="s">
        <v>1979</v>
      </c>
      <c r="U139" s="1" t="s">
        <v>1983</v>
      </c>
      <c r="V139" s="1" t="s">
        <v>1979</v>
      </c>
      <c r="W139" s="1"/>
      <c r="X139" s="1"/>
      <c r="Y139" s="1"/>
      <c r="Z139" s="1"/>
      <c r="AA139" s="1"/>
      <c r="AB139" s="1" t="s">
        <v>2055</v>
      </c>
      <c r="AC139" s="1" t="s">
        <v>2059</v>
      </c>
      <c r="AD139" s="1" t="s">
        <v>2083</v>
      </c>
      <c r="AE139" s="1" t="s">
        <v>2088</v>
      </c>
      <c r="AF139" s="1" t="s">
        <v>1961</v>
      </c>
      <c r="AG139" s="1" t="s">
        <v>1961</v>
      </c>
      <c r="AH139" s="1" t="s">
        <v>2018</v>
      </c>
      <c r="AI139" s="1" t="s">
        <v>2018</v>
      </c>
      <c r="AJ139" s="34" t="s">
        <v>1968</v>
      </c>
      <c r="AK139" s="1" t="s">
        <v>2070</v>
      </c>
      <c r="AL139" s="1" t="s">
        <v>2097</v>
      </c>
      <c r="AM139" s="34" t="s">
        <v>2098</v>
      </c>
      <c r="AN139" s="1" t="s">
        <v>2062</v>
      </c>
      <c r="AO139" s="1" t="s">
        <v>2062</v>
      </c>
      <c r="AP139" s="1"/>
      <c r="AQ139" s="1"/>
      <c r="AR139" s="1" t="s">
        <v>1972</v>
      </c>
      <c r="AS139" s="1" t="s">
        <v>1974</v>
      </c>
      <c r="AT139" s="1" t="s">
        <v>1974</v>
      </c>
      <c r="AU139" s="1" t="s">
        <v>1997</v>
      </c>
      <c r="AV139" s="1" t="s">
        <v>2001</v>
      </c>
      <c r="AW139" s="1" t="s">
        <v>2003</v>
      </c>
      <c r="AX139" s="34" t="s">
        <v>2005</v>
      </c>
      <c r="AY139" s="1"/>
      <c r="AZ139" s="1" t="s">
        <v>2072</v>
      </c>
      <c r="BA139" s="1" t="s">
        <v>2072</v>
      </c>
      <c r="BB139" s="34" t="s">
        <v>2032</v>
      </c>
      <c r="BC139" s="1" t="s">
        <v>2099</v>
      </c>
      <c r="BD139" s="1" t="s">
        <v>2094</v>
      </c>
      <c r="BE139" s="1"/>
      <c r="BF139" s="1"/>
      <c r="BG139" s="1"/>
      <c r="BH139" s="1"/>
      <c r="BI139" s="1"/>
      <c r="BJ139" s="1"/>
      <c r="BK139" s="1"/>
      <c r="BL139" s="1"/>
      <c r="BM139" s="1"/>
      <c r="BN139" s="1"/>
      <c r="BO139" s="1"/>
      <c r="BP139" s="1"/>
      <c r="BQ139" s="1"/>
    </row>
    <row r="140" ht="11.25" customHeight="1">
      <c r="A140" s="3" t="s">
        <v>2426</v>
      </c>
      <c r="B140" s="3" t="s">
        <v>2427</v>
      </c>
      <c r="C140" s="1" t="s">
        <v>2010</v>
      </c>
      <c r="D140" s="1" t="s">
        <v>2152</v>
      </c>
      <c r="E140" s="1"/>
      <c r="F140" s="7" t="s">
        <v>2153</v>
      </c>
      <c r="G140" s="3" t="s">
        <v>2426</v>
      </c>
      <c r="H140" s="3" t="s">
        <v>2427</v>
      </c>
      <c r="I140" s="7" t="s">
        <v>2426</v>
      </c>
      <c r="J140" s="7" t="s">
        <v>2152</v>
      </c>
      <c r="K140" s="7"/>
      <c r="L140" s="7" t="s">
        <v>2010</v>
      </c>
      <c r="M140" s="1" t="s">
        <v>2076</v>
      </c>
      <c r="N140" s="1" t="s">
        <v>2076</v>
      </c>
      <c r="O140" s="1" t="s">
        <v>2076</v>
      </c>
      <c r="P140" s="1" t="s">
        <v>2076</v>
      </c>
      <c r="Q140" s="1" t="s">
        <v>2076</v>
      </c>
      <c r="R140" s="1" t="s">
        <v>2076</v>
      </c>
      <c r="S140" s="1" t="s">
        <v>1983</v>
      </c>
      <c r="T140" s="1" t="s">
        <v>1979</v>
      </c>
      <c r="U140" s="1" t="s">
        <v>1983</v>
      </c>
      <c r="V140" s="1" t="s">
        <v>1979</v>
      </c>
      <c r="W140" s="1"/>
      <c r="X140" s="1"/>
      <c r="Y140" s="1"/>
      <c r="Z140" s="1"/>
      <c r="AA140" s="1" t="s">
        <v>2029</v>
      </c>
      <c r="AB140" s="1" t="s">
        <v>2055</v>
      </c>
      <c r="AC140" s="1" t="s">
        <v>2059</v>
      </c>
      <c r="AD140" s="1" t="s">
        <v>2083</v>
      </c>
      <c r="AE140" s="1" t="s">
        <v>2088</v>
      </c>
      <c r="AF140" s="1" t="s">
        <v>1961</v>
      </c>
      <c r="AG140" s="1" t="s">
        <v>1961</v>
      </c>
      <c r="AH140" s="1" t="s">
        <v>2018</v>
      </c>
      <c r="AI140" s="1" t="s">
        <v>2018</v>
      </c>
      <c r="AJ140" s="34" t="s">
        <v>1968</v>
      </c>
      <c r="AK140" s="1" t="s">
        <v>2070</v>
      </c>
      <c r="AL140" s="1" t="s">
        <v>2097</v>
      </c>
      <c r="AM140" s="34" t="s">
        <v>2098</v>
      </c>
      <c r="AN140" s="1"/>
      <c r="AO140" s="1"/>
      <c r="AP140" s="1" t="s">
        <v>2138</v>
      </c>
      <c r="AQ140" s="1" t="s">
        <v>1994</v>
      </c>
      <c r="AR140" s="1" t="s">
        <v>1972</v>
      </c>
      <c r="AS140" s="1" t="s">
        <v>1974</v>
      </c>
      <c r="AT140" s="1" t="s">
        <v>1974</v>
      </c>
      <c r="AU140" s="1" t="s">
        <v>1997</v>
      </c>
      <c r="AV140" s="1" t="s">
        <v>2001</v>
      </c>
      <c r="AW140" s="1" t="s">
        <v>2003</v>
      </c>
      <c r="AX140" s="34" t="s">
        <v>2005</v>
      </c>
      <c r="AY140" s="1" t="s">
        <v>2048</v>
      </c>
      <c r="AZ140" s="1" t="s">
        <v>2072</v>
      </c>
      <c r="BA140" s="1" t="s">
        <v>2072</v>
      </c>
      <c r="BB140" s="34" t="s">
        <v>2032</v>
      </c>
      <c r="BC140" s="1" t="s">
        <v>2099</v>
      </c>
      <c r="BD140" s="1" t="s">
        <v>2094</v>
      </c>
      <c r="BE140" s="1"/>
      <c r="BF140" s="1"/>
      <c r="BG140" s="1"/>
      <c r="BH140" s="1"/>
      <c r="BI140" s="1"/>
      <c r="BJ140" s="1"/>
      <c r="BK140" s="1"/>
      <c r="BL140" s="1"/>
      <c r="BM140" s="1"/>
      <c r="BN140" s="1"/>
      <c r="BO140" s="1"/>
      <c r="BP140" s="1"/>
      <c r="BQ140" s="1"/>
    </row>
    <row r="141" ht="11.25" customHeight="1">
      <c r="A141" s="3" t="s">
        <v>2428</v>
      </c>
      <c r="B141" s="3" t="s">
        <v>2429</v>
      </c>
      <c r="C141" s="1" t="s">
        <v>2160</v>
      </c>
      <c r="D141" s="1"/>
      <c r="E141" s="1"/>
      <c r="F141" s="7"/>
      <c r="G141" s="3" t="s">
        <v>2428</v>
      </c>
      <c r="H141" s="3" t="s">
        <v>2429</v>
      </c>
      <c r="I141" s="7" t="s">
        <v>2428</v>
      </c>
      <c r="J141" s="7"/>
      <c r="K141" s="7"/>
      <c r="L141" s="7" t="s">
        <v>2160</v>
      </c>
      <c r="M141" s="1" t="s">
        <v>2076</v>
      </c>
      <c r="N141" s="1" t="s">
        <v>2076</v>
      </c>
      <c r="O141" s="1" t="s">
        <v>2076</v>
      </c>
      <c r="P141" s="1" t="s">
        <v>2076</v>
      </c>
      <c r="Q141" s="1"/>
      <c r="R141" s="1" t="s">
        <v>2076</v>
      </c>
      <c r="S141" s="1" t="s">
        <v>1983</v>
      </c>
      <c r="T141" s="1" t="s">
        <v>1979</v>
      </c>
      <c r="U141" s="1" t="s">
        <v>1983</v>
      </c>
      <c r="V141" s="1" t="s">
        <v>1979</v>
      </c>
      <c r="W141" s="1"/>
      <c r="X141" s="1"/>
      <c r="Y141" s="1"/>
      <c r="Z141" s="1"/>
      <c r="AA141" s="1"/>
      <c r="AB141" s="1" t="s">
        <v>2055</v>
      </c>
      <c r="AC141" s="1" t="s">
        <v>2059</v>
      </c>
      <c r="AD141" s="1" t="s">
        <v>2162</v>
      </c>
      <c r="AE141" s="1" t="s">
        <v>2162</v>
      </c>
      <c r="AF141" s="1" t="s">
        <v>1961</v>
      </c>
      <c r="AG141" s="1" t="s">
        <v>1961</v>
      </c>
      <c r="AH141" s="1" t="s">
        <v>2162</v>
      </c>
      <c r="AI141" s="1" t="s">
        <v>2162</v>
      </c>
      <c r="AJ141" s="34" t="s">
        <v>1968</v>
      </c>
      <c r="AK141" s="1" t="s">
        <v>2070</v>
      </c>
      <c r="AL141" s="1" t="s">
        <v>2097</v>
      </c>
      <c r="AM141" s="34" t="s">
        <v>2098</v>
      </c>
      <c r="AN141" s="1"/>
      <c r="AO141" s="1"/>
      <c r="AP141" s="1"/>
      <c r="AQ141" s="1"/>
      <c r="AR141" s="1" t="s">
        <v>1972</v>
      </c>
      <c r="AS141" s="1" t="s">
        <v>1974</v>
      </c>
      <c r="AT141" s="1" t="s">
        <v>1974</v>
      </c>
      <c r="AU141" s="1" t="s">
        <v>1997</v>
      </c>
      <c r="AV141" s="1" t="s">
        <v>2001</v>
      </c>
      <c r="AW141" s="1" t="s">
        <v>2003</v>
      </c>
      <c r="AX141" s="34" t="s">
        <v>2005</v>
      </c>
      <c r="AY141" s="1"/>
      <c r="AZ141" s="1" t="s">
        <v>2072</v>
      </c>
      <c r="BA141" s="1" t="s">
        <v>2072</v>
      </c>
      <c r="BB141" s="34" t="s">
        <v>2032</v>
      </c>
      <c r="BC141" s="1" t="s">
        <v>2099</v>
      </c>
      <c r="BD141" s="1" t="s">
        <v>2094</v>
      </c>
      <c r="BE141" s="1"/>
      <c r="BF141" s="1"/>
      <c r="BG141" s="1"/>
      <c r="BH141" s="1"/>
      <c r="BI141" s="1"/>
      <c r="BJ141" s="1"/>
      <c r="BK141" s="1"/>
      <c r="BL141" s="1"/>
      <c r="BM141" s="1"/>
      <c r="BN141" s="1"/>
      <c r="BO141" s="1"/>
      <c r="BP141" s="1"/>
      <c r="BQ141" s="1"/>
    </row>
    <row r="142" ht="11.25" customHeight="1">
      <c r="A142" s="3" t="s">
        <v>2430</v>
      </c>
      <c r="B142" s="3" t="s">
        <v>2431</v>
      </c>
      <c r="C142" s="1" t="s">
        <v>2010</v>
      </c>
      <c r="D142" s="1" t="s">
        <v>2177</v>
      </c>
      <c r="E142" s="1"/>
      <c r="F142" s="7"/>
      <c r="G142" s="3" t="s">
        <v>2430</v>
      </c>
      <c r="H142" s="3" t="s">
        <v>2431</v>
      </c>
      <c r="I142" s="7" t="s">
        <v>2430</v>
      </c>
      <c r="J142" s="7" t="s">
        <v>2177</v>
      </c>
      <c r="K142" s="7"/>
      <c r="L142" s="7" t="s">
        <v>2010</v>
      </c>
      <c r="M142" s="1" t="s">
        <v>2076</v>
      </c>
      <c r="N142" s="1" t="s">
        <v>2076</v>
      </c>
      <c r="O142" s="1" t="s">
        <v>2076</v>
      </c>
      <c r="P142" s="1" t="s">
        <v>2076</v>
      </c>
      <c r="Q142" s="1"/>
      <c r="R142" s="1" t="s">
        <v>2076</v>
      </c>
      <c r="S142" s="1" t="s">
        <v>1983</v>
      </c>
      <c r="T142" s="1" t="s">
        <v>1979</v>
      </c>
      <c r="U142" s="1" t="s">
        <v>1983</v>
      </c>
      <c r="V142" s="1" t="s">
        <v>1979</v>
      </c>
      <c r="W142" s="1"/>
      <c r="X142" s="1"/>
      <c r="Y142" s="1"/>
      <c r="Z142" s="1"/>
      <c r="AA142" s="1"/>
      <c r="AB142" s="1" t="s">
        <v>2055</v>
      </c>
      <c r="AC142" s="1" t="s">
        <v>2059</v>
      </c>
      <c r="AD142" s="1" t="s">
        <v>2083</v>
      </c>
      <c r="AE142" s="1" t="s">
        <v>2088</v>
      </c>
      <c r="AF142" s="1" t="s">
        <v>1961</v>
      </c>
      <c r="AG142" s="1" t="s">
        <v>1961</v>
      </c>
      <c r="AH142" s="1" t="s">
        <v>2018</v>
      </c>
      <c r="AI142" s="1" t="s">
        <v>2018</v>
      </c>
      <c r="AJ142" s="34" t="s">
        <v>1968</v>
      </c>
      <c r="AK142" s="1" t="s">
        <v>2070</v>
      </c>
      <c r="AL142" s="1" t="s">
        <v>2097</v>
      </c>
      <c r="AM142" s="34" t="s">
        <v>2098</v>
      </c>
      <c r="AN142" s="1"/>
      <c r="AO142" s="1"/>
      <c r="AP142" s="1"/>
      <c r="AQ142" s="1"/>
      <c r="AR142" s="1" t="s">
        <v>1972</v>
      </c>
      <c r="AS142" s="1" t="s">
        <v>1974</v>
      </c>
      <c r="AT142" s="1" t="s">
        <v>1974</v>
      </c>
      <c r="AU142" s="1" t="s">
        <v>1997</v>
      </c>
      <c r="AV142" s="1" t="s">
        <v>2001</v>
      </c>
      <c r="AW142" s="1" t="s">
        <v>2003</v>
      </c>
      <c r="AX142" s="34" t="s">
        <v>2005</v>
      </c>
      <c r="AY142" s="1"/>
      <c r="AZ142" s="1" t="s">
        <v>2072</v>
      </c>
      <c r="BA142" s="1" t="s">
        <v>2072</v>
      </c>
      <c r="BB142" s="34" t="s">
        <v>2032</v>
      </c>
      <c r="BC142" s="1" t="s">
        <v>2099</v>
      </c>
      <c r="BD142" s="1" t="s">
        <v>2094</v>
      </c>
      <c r="BE142" s="1"/>
      <c r="BF142" s="1"/>
      <c r="BG142" s="1"/>
      <c r="BH142" s="1"/>
      <c r="BI142" s="1"/>
      <c r="BJ142" s="1"/>
      <c r="BK142" s="1"/>
      <c r="BL142" s="1"/>
      <c r="BM142" s="1"/>
      <c r="BN142" s="1"/>
      <c r="BO142" s="1"/>
      <c r="BP142" s="1"/>
      <c r="BQ142" s="1"/>
    </row>
    <row r="143" ht="11.25" customHeight="1">
      <c r="A143" s="3" t="s">
        <v>2432</v>
      </c>
      <c r="B143" s="3" t="s">
        <v>2433</v>
      </c>
      <c r="C143" s="1" t="s">
        <v>2010</v>
      </c>
      <c r="D143" s="1" t="s">
        <v>2177</v>
      </c>
      <c r="E143" s="1"/>
      <c r="F143" s="7"/>
      <c r="G143" s="3" t="s">
        <v>2432</v>
      </c>
      <c r="H143" s="3" t="s">
        <v>2433</v>
      </c>
      <c r="I143" s="7" t="s">
        <v>2432</v>
      </c>
      <c r="J143" s="7" t="s">
        <v>2177</v>
      </c>
      <c r="K143" s="7"/>
      <c r="L143" s="7" t="s">
        <v>2010</v>
      </c>
      <c r="M143" s="1" t="s">
        <v>2076</v>
      </c>
      <c r="N143" s="1" t="s">
        <v>2076</v>
      </c>
      <c r="O143" s="1" t="s">
        <v>2076</v>
      </c>
      <c r="P143" s="1" t="s">
        <v>2076</v>
      </c>
      <c r="Q143" s="1"/>
      <c r="R143" s="1" t="s">
        <v>2076</v>
      </c>
      <c r="S143" s="1" t="s">
        <v>1983</v>
      </c>
      <c r="T143" s="1" t="s">
        <v>1979</v>
      </c>
      <c r="U143" s="1" t="s">
        <v>1983</v>
      </c>
      <c r="V143" s="1" t="s">
        <v>1979</v>
      </c>
      <c r="W143" s="1"/>
      <c r="X143" s="1"/>
      <c r="Y143" s="1"/>
      <c r="Z143" s="1"/>
      <c r="AA143" s="1"/>
      <c r="AB143" s="1" t="s">
        <v>2055</v>
      </c>
      <c r="AC143" s="1" t="s">
        <v>2059</v>
      </c>
      <c r="AD143" s="1" t="s">
        <v>2083</v>
      </c>
      <c r="AE143" s="1" t="s">
        <v>2088</v>
      </c>
      <c r="AF143" s="1" t="s">
        <v>1961</v>
      </c>
      <c r="AG143" s="1" t="s">
        <v>1961</v>
      </c>
      <c r="AH143" s="1" t="s">
        <v>2018</v>
      </c>
      <c r="AI143" s="1" t="s">
        <v>2018</v>
      </c>
      <c r="AJ143" s="34" t="s">
        <v>1968</v>
      </c>
      <c r="AK143" s="1" t="s">
        <v>2070</v>
      </c>
      <c r="AL143" s="1" t="s">
        <v>2097</v>
      </c>
      <c r="AM143" s="34" t="s">
        <v>2098</v>
      </c>
      <c r="AN143" s="1"/>
      <c r="AO143" s="1"/>
      <c r="AP143" s="1"/>
      <c r="AQ143" s="1"/>
      <c r="AR143" s="1" t="s">
        <v>1972</v>
      </c>
      <c r="AS143" s="1" t="s">
        <v>1974</v>
      </c>
      <c r="AT143" s="1" t="s">
        <v>1974</v>
      </c>
      <c r="AU143" s="1" t="s">
        <v>1997</v>
      </c>
      <c r="AV143" s="1" t="s">
        <v>2001</v>
      </c>
      <c r="AW143" s="1" t="s">
        <v>2003</v>
      </c>
      <c r="AX143" s="34" t="s">
        <v>2005</v>
      </c>
      <c r="AY143" s="1"/>
      <c r="AZ143" s="1" t="s">
        <v>2072</v>
      </c>
      <c r="BA143" s="1" t="s">
        <v>2072</v>
      </c>
      <c r="BB143" s="34" t="s">
        <v>2032</v>
      </c>
      <c r="BC143" s="1" t="s">
        <v>2099</v>
      </c>
      <c r="BD143" s="1" t="s">
        <v>2094</v>
      </c>
      <c r="BE143" s="1"/>
      <c r="BF143" s="1"/>
      <c r="BG143" s="1"/>
      <c r="BH143" s="1"/>
      <c r="BI143" s="1"/>
      <c r="BJ143" s="1"/>
      <c r="BK143" s="1"/>
      <c r="BL143" s="1"/>
      <c r="BM143" s="1"/>
      <c r="BN143" s="1"/>
      <c r="BO143" s="1"/>
      <c r="BP143" s="1"/>
      <c r="BQ143" s="1"/>
    </row>
    <row r="144" ht="11.25" customHeight="1">
      <c r="A144" s="3" t="s">
        <v>2434</v>
      </c>
      <c r="B144" s="153" t="s">
        <v>2435</v>
      </c>
      <c r="C144" s="1" t="s">
        <v>2010</v>
      </c>
      <c r="D144" s="1" t="s">
        <v>2152</v>
      </c>
      <c r="E144" s="1" t="s">
        <v>2147</v>
      </c>
      <c r="F144" s="154" t="s">
        <v>2153</v>
      </c>
      <c r="G144" s="3" t="s">
        <v>2434</v>
      </c>
      <c r="H144" s="3" t="s">
        <v>2435</v>
      </c>
      <c r="I144" s="7" t="s">
        <v>2434</v>
      </c>
      <c r="J144" s="7" t="s">
        <v>2152</v>
      </c>
      <c r="K144" s="7" t="s">
        <v>2147</v>
      </c>
      <c r="L144" s="7" t="s">
        <v>2010</v>
      </c>
      <c r="M144" s="1" t="s">
        <v>2076</v>
      </c>
      <c r="N144" s="1" t="s">
        <v>2076</v>
      </c>
      <c r="O144" s="1" t="s">
        <v>2076</v>
      </c>
      <c r="P144" s="1" t="s">
        <v>2076</v>
      </c>
      <c r="Q144" s="1" t="s">
        <v>2076</v>
      </c>
      <c r="R144" s="1" t="s">
        <v>2076</v>
      </c>
      <c r="S144" s="1" t="s">
        <v>1983</v>
      </c>
      <c r="T144" s="1" t="s">
        <v>1979</v>
      </c>
      <c r="U144" s="1" t="s">
        <v>1983</v>
      </c>
      <c r="V144" s="1" t="s">
        <v>1979</v>
      </c>
      <c r="W144" s="1"/>
      <c r="X144" s="1"/>
      <c r="Y144" s="1"/>
      <c r="Z144" s="1"/>
      <c r="AA144" s="1" t="s">
        <v>2029</v>
      </c>
      <c r="AB144" s="1" t="s">
        <v>2055</v>
      </c>
      <c r="AC144" s="1" t="s">
        <v>2059</v>
      </c>
      <c r="AD144" s="1" t="s">
        <v>2083</v>
      </c>
      <c r="AE144" s="1" t="s">
        <v>2088</v>
      </c>
      <c r="AF144" s="1" t="s">
        <v>1961</v>
      </c>
      <c r="AG144" s="1" t="s">
        <v>1961</v>
      </c>
      <c r="AH144" s="1" t="s">
        <v>2018</v>
      </c>
      <c r="AI144" s="1" t="s">
        <v>2018</v>
      </c>
      <c r="AJ144" s="34" t="s">
        <v>1968</v>
      </c>
      <c r="AK144" s="1" t="s">
        <v>2070</v>
      </c>
      <c r="AL144" s="1" t="s">
        <v>2097</v>
      </c>
      <c r="AM144" s="34" t="s">
        <v>2098</v>
      </c>
      <c r="AN144" s="1" t="s">
        <v>2067</v>
      </c>
      <c r="AO144" s="1" t="s">
        <v>2067</v>
      </c>
      <c r="AP144" s="1" t="s">
        <v>2138</v>
      </c>
      <c r="AQ144" s="1"/>
      <c r="AR144" s="1" t="s">
        <v>1972</v>
      </c>
      <c r="AS144" s="1" t="s">
        <v>1974</v>
      </c>
      <c r="AT144" s="1" t="s">
        <v>1974</v>
      </c>
      <c r="AU144" s="1" t="s">
        <v>1997</v>
      </c>
      <c r="AV144" s="1" t="s">
        <v>2001</v>
      </c>
      <c r="AW144" s="1" t="s">
        <v>2003</v>
      </c>
      <c r="AX144" s="34" t="s">
        <v>2005</v>
      </c>
      <c r="AY144" s="1" t="s">
        <v>2044</v>
      </c>
      <c r="AZ144" s="1" t="s">
        <v>2072</v>
      </c>
      <c r="BA144" s="1" t="s">
        <v>2072</v>
      </c>
      <c r="BB144" s="34" t="s">
        <v>2032</v>
      </c>
      <c r="BC144" s="1" t="s">
        <v>2099</v>
      </c>
      <c r="BD144" s="1" t="s">
        <v>2094</v>
      </c>
      <c r="BE144" s="1"/>
      <c r="BF144" s="1"/>
      <c r="BG144" s="1"/>
      <c r="BH144" s="1"/>
      <c r="BI144" s="1"/>
      <c r="BJ144" s="1"/>
      <c r="BK144" s="1"/>
      <c r="BL144" s="1"/>
      <c r="BM144" s="1"/>
      <c r="BN144" s="1"/>
      <c r="BO144" s="1"/>
      <c r="BP144" s="1"/>
      <c r="BQ144" s="1"/>
    </row>
    <row r="145" ht="11.25" customHeight="1">
      <c r="A145" s="3" t="s">
        <v>2436</v>
      </c>
      <c r="B145" s="3" t="s">
        <v>2437</v>
      </c>
      <c r="C145" s="1" t="s">
        <v>2010</v>
      </c>
      <c r="D145" s="1" t="s">
        <v>2152</v>
      </c>
      <c r="E145" s="1" t="s">
        <v>2147</v>
      </c>
      <c r="F145" s="7" t="s">
        <v>2153</v>
      </c>
      <c r="G145" s="3" t="s">
        <v>2436</v>
      </c>
      <c r="H145" s="3" t="s">
        <v>2437</v>
      </c>
      <c r="I145" s="7" t="s">
        <v>2436</v>
      </c>
      <c r="J145" s="7" t="s">
        <v>2152</v>
      </c>
      <c r="K145" s="7" t="s">
        <v>2147</v>
      </c>
      <c r="L145" s="7" t="s">
        <v>2010</v>
      </c>
      <c r="M145" s="1" t="s">
        <v>2076</v>
      </c>
      <c r="N145" s="1" t="s">
        <v>2076</v>
      </c>
      <c r="O145" s="1" t="s">
        <v>2076</v>
      </c>
      <c r="P145" s="1" t="s">
        <v>2076</v>
      </c>
      <c r="Q145" s="1" t="s">
        <v>2076</v>
      </c>
      <c r="R145" s="1" t="s">
        <v>2076</v>
      </c>
      <c r="S145" s="1" t="s">
        <v>1983</v>
      </c>
      <c r="T145" s="1" t="s">
        <v>1979</v>
      </c>
      <c r="U145" s="1" t="s">
        <v>1983</v>
      </c>
      <c r="V145" s="1" t="s">
        <v>1979</v>
      </c>
      <c r="W145" s="1" t="s">
        <v>1985</v>
      </c>
      <c r="X145" s="1" t="s">
        <v>1985</v>
      </c>
      <c r="Y145" s="1" t="s">
        <v>1988</v>
      </c>
      <c r="Z145" s="1" t="s">
        <v>1988</v>
      </c>
      <c r="AA145" s="1" t="s">
        <v>2029</v>
      </c>
      <c r="AB145" s="1" t="s">
        <v>2055</v>
      </c>
      <c r="AC145" s="1" t="s">
        <v>2059</v>
      </c>
      <c r="AD145" s="1" t="s">
        <v>2083</v>
      </c>
      <c r="AE145" s="1" t="s">
        <v>2088</v>
      </c>
      <c r="AF145" s="1" t="s">
        <v>1961</v>
      </c>
      <c r="AG145" s="1" t="s">
        <v>1961</v>
      </c>
      <c r="AH145" s="1" t="s">
        <v>2018</v>
      </c>
      <c r="AI145" s="1" t="s">
        <v>2018</v>
      </c>
      <c r="AJ145" s="34" t="s">
        <v>1968</v>
      </c>
      <c r="AK145" s="1" t="s">
        <v>2070</v>
      </c>
      <c r="AL145" s="1" t="s">
        <v>2097</v>
      </c>
      <c r="AM145" s="34" t="s">
        <v>2098</v>
      </c>
      <c r="AN145" s="1" t="s">
        <v>2067</v>
      </c>
      <c r="AO145" s="1" t="s">
        <v>2067</v>
      </c>
      <c r="AP145" s="1" t="s">
        <v>2138</v>
      </c>
      <c r="AQ145" s="1"/>
      <c r="AR145" s="1" t="s">
        <v>1972</v>
      </c>
      <c r="AS145" s="1" t="s">
        <v>1974</v>
      </c>
      <c r="AT145" s="1" t="s">
        <v>1974</v>
      </c>
      <c r="AU145" s="1" t="s">
        <v>1997</v>
      </c>
      <c r="AV145" s="1" t="s">
        <v>2001</v>
      </c>
      <c r="AW145" s="1" t="s">
        <v>2003</v>
      </c>
      <c r="AX145" s="34" t="s">
        <v>2005</v>
      </c>
      <c r="AY145" s="1" t="s">
        <v>2048</v>
      </c>
      <c r="AZ145" s="1" t="s">
        <v>2072</v>
      </c>
      <c r="BA145" s="1" t="s">
        <v>2072</v>
      </c>
      <c r="BB145" s="34" t="s">
        <v>2032</v>
      </c>
      <c r="BC145" s="1" t="s">
        <v>2099</v>
      </c>
      <c r="BD145" s="1" t="s">
        <v>2094</v>
      </c>
      <c r="BE145" s="1"/>
      <c r="BF145" s="1"/>
      <c r="BG145" s="1"/>
      <c r="BH145" s="1"/>
      <c r="BI145" s="1"/>
      <c r="BJ145" s="1"/>
      <c r="BK145" s="1"/>
      <c r="BL145" s="1"/>
      <c r="BM145" s="1"/>
      <c r="BN145" s="1"/>
      <c r="BO145" s="1"/>
      <c r="BP145" s="1"/>
      <c r="BQ145" s="1"/>
    </row>
    <row r="146" ht="11.25" customHeight="1">
      <c r="A146" s="3" t="s">
        <v>2438</v>
      </c>
      <c r="B146" s="3" t="s">
        <v>2439</v>
      </c>
      <c r="C146" s="1" t="s">
        <v>2010</v>
      </c>
      <c r="D146" s="1" t="s">
        <v>2152</v>
      </c>
      <c r="E146" s="1" t="s">
        <v>2147</v>
      </c>
      <c r="F146" s="7" t="s">
        <v>2153</v>
      </c>
      <c r="G146" s="3" t="s">
        <v>2438</v>
      </c>
      <c r="H146" s="3" t="s">
        <v>2439</v>
      </c>
      <c r="I146" s="7" t="s">
        <v>2438</v>
      </c>
      <c r="J146" s="7" t="s">
        <v>2152</v>
      </c>
      <c r="K146" s="7" t="s">
        <v>2147</v>
      </c>
      <c r="L146" s="7" t="s">
        <v>2010</v>
      </c>
      <c r="M146" s="1" t="s">
        <v>2076</v>
      </c>
      <c r="N146" s="1" t="s">
        <v>2076</v>
      </c>
      <c r="O146" s="1" t="s">
        <v>2076</v>
      </c>
      <c r="P146" s="1" t="s">
        <v>2076</v>
      </c>
      <c r="Q146" s="1" t="s">
        <v>2076</v>
      </c>
      <c r="R146" s="1" t="s">
        <v>2076</v>
      </c>
      <c r="S146" s="1" t="s">
        <v>1983</v>
      </c>
      <c r="T146" s="1" t="s">
        <v>1979</v>
      </c>
      <c r="U146" s="1" t="s">
        <v>1983</v>
      </c>
      <c r="V146" s="1" t="s">
        <v>1979</v>
      </c>
      <c r="W146" s="1"/>
      <c r="X146" s="1"/>
      <c r="Y146" s="1"/>
      <c r="Z146" s="1"/>
      <c r="AA146" s="1" t="s">
        <v>2029</v>
      </c>
      <c r="AB146" s="1" t="s">
        <v>2055</v>
      </c>
      <c r="AC146" s="1" t="s">
        <v>2059</v>
      </c>
      <c r="AD146" s="1" t="s">
        <v>2083</v>
      </c>
      <c r="AE146" s="1" t="s">
        <v>2088</v>
      </c>
      <c r="AF146" s="1" t="s">
        <v>1961</v>
      </c>
      <c r="AG146" s="1" t="s">
        <v>1961</v>
      </c>
      <c r="AH146" s="1" t="s">
        <v>2018</v>
      </c>
      <c r="AI146" s="1" t="s">
        <v>2018</v>
      </c>
      <c r="AJ146" s="34" t="s">
        <v>1968</v>
      </c>
      <c r="AK146" s="1" t="s">
        <v>2070</v>
      </c>
      <c r="AL146" s="1" t="s">
        <v>2097</v>
      </c>
      <c r="AM146" s="34" t="s">
        <v>2098</v>
      </c>
      <c r="AN146" s="1" t="s">
        <v>2067</v>
      </c>
      <c r="AO146" s="1" t="s">
        <v>2067</v>
      </c>
      <c r="AP146" s="1" t="s">
        <v>2138</v>
      </c>
      <c r="AQ146" s="1" t="s">
        <v>1994</v>
      </c>
      <c r="AR146" s="1" t="s">
        <v>1972</v>
      </c>
      <c r="AS146" s="1" t="s">
        <v>1974</v>
      </c>
      <c r="AT146" s="1" t="s">
        <v>1974</v>
      </c>
      <c r="AU146" s="1" t="s">
        <v>1997</v>
      </c>
      <c r="AV146" s="1" t="s">
        <v>2001</v>
      </c>
      <c r="AW146" s="1" t="s">
        <v>2003</v>
      </c>
      <c r="AX146" s="34" t="s">
        <v>2005</v>
      </c>
      <c r="AY146" s="1" t="s">
        <v>2048</v>
      </c>
      <c r="AZ146" s="1" t="s">
        <v>2072</v>
      </c>
      <c r="BA146" s="1" t="s">
        <v>2072</v>
      </c>
      <c r="BB146" s="34" t="s">
        <v>2032</v>
      </c>
      <c r="BC146" s="1" t="s">
        <v>2099</v>
      </c>
      <c r="BD146" s="1" t="s">
        <v>2094</v>
      </c>
      <c r="BE146" s="1"/>
      <c r="BF146" s="1"/>
      <c r="BG146" s="1"/>
      <c r="BH146" s="1"/>
      <c r="BI146" s="1"/>
      <c r="BJ146" s="1"/>
      <c r="BK146" s="1"/>
      <c r="BL146" s="1"/>
      <c r="BM146" s="1"/>
      <c r="BN146" s="1"/>
      <c r="BO146" s="1"/>
      <c r="BP146" s="1"/>
      <c r="BQ146" s="1"/>
    </row>
    <row r="147" ht="11.25" customHeight="1">
      <c r="A147" s="3" t="s">
        <v>2440</v>
      </c>
      <c r="B147" s="3" t="s">
        <v>2441</v>
      </c>
      <c r="C147" s="1" t="s">
        <v>2010</v>
      </c>
      <c r="D147" s="1" t="s">
        <v>2177</v>
      </c>
      <c r="E147" s="1"/>
      <c r="F147" s="7"/>
      <c r="G147" s="3" t="s">
        <v>2440</v>
      </c>
      <c r="H147" s="3" t="s">
        <v>2441</v>
      </c>
      <c r="I147" s="7" t="s">
        <v>2440</v>
      </c>
      <c r="J147" s="7" t="s">
        <v>2177</v>
      </c>
      <c r="K147" s="7"/>
      <c r="L147" s="7" t="s">
        <v>2010</v>
      </c>
      <c r="M147" s="1" t="s">
        <v>2076</v>
      </c>
      <c r="N147" s="1" t="s">
        <v>2076</v>
      </c>
      <c r="O147" s="1" t="s">
        <v>2076</v>
      </c>
      <c r="P147" s="1" t="s">
        <v>2076</v>
      </c>
      <c r="Q147" s="1"/>
      <c r="R147" s="1" t="s">
        <v>2076</v>
      </c>
      <c r="S147" s="1" t="s">
        <v>1983</v>
      </c>
      <c r="T147" s="1" t="s">
        <v>1979</v>
      </c>
      <c r="U147" s="1" t="s">
        <v>1983</v>
      </c>
      <c r="V147" s="1" t="s">
        <v>1979</v>
      </c>
      <c r="W147" s="1"/>
      <c r="X147" s="1"/>
      <c r="Y147" s="1"/>
      <c r="Z147" s="1"/>
      <c r="AA147" s="1"/>
      <c r="AB147" s="1" t="s">
        <v>2055</v>
      </c>
      <c r="AC147" s="1" t="s">
        <v>2059</v>
      </c>
      <c r="AD147" s="1" t="s">
        <v>2083</v>
      </c>
      <c r="AE147" s="1" t="s">
        <v>2088</v>
      </c>
      <c r="AF147" s="1" t="s">
        <v>1961</v>
      </c>
      <c r="AG147" s="1" t="s">
        <v>1961</v>
      </c>
      <c r="AH147" s="1" t="s">
        <v>2018</v>
      </c>
      <c r="AI147" s="1" t="s">
        <v>2018</v>
      </c>
      <c r="AJ147" s="34" t="s">
        <v>1968</v>
      </c>
      <c r="AK147" s="1" t="s">
        <v>2070</v>
      </c>
      <c r="AL147" s="1" t="s">
        <v>2097</v>
      </c>
      <c r="AM147" s="34" t="s">
        <v>2098</v>
      </c>
      <c r="AN147" s="1"/>
      <c r="AO147" s="1"/>
      <c r="AP147" s="1"/>
      <c r="AQ147" s="1"/>
      <c r="AR147" s="1" t="s">
        <v>1972</v>
      </c>
      <c r="AS147" s="1" t="s">
        <v>1974</v>
      </c>
      <c r="AT147" s="1" t="s">
        <v>1974</v>
      </c>
      <c r="AU147" s="1" t="s">
        <v>1997</v>
      </c>
      <c r="AV147" s="1" t="s">
        <v>2001</v>
      </c>
      <c r="AW147" s="1" t="s">
        <v>2003</v>
      </c>
      <c r="AX147" s="34" t="s">
        <v>2005</v>
      </c>
      <c r="AY147" s="1"/>
      <c r="AZ147" s="1" t="s">
        <v>2072</v>
      </c>
      <c r="BA147" s="1" t="s">
        <v>2072</v>
      </c>
      <c r="BB147" s="34" t="s">
        <v>2032</v>
      </c>
      <c r="BC147" s="1" t="s">
        <v>2099</v>
      </c>
      <c r="BD147" s="1" t="s">
        <v>2094</v>
      </c>
      <c r="BE147" s="1"/>
      <c r="BF147" s="1"/>
      <c r="BG147" s="1"/>
      <c r="BH147" s="1"/>
      <c r="BI147" s="1"/>
      <c r="BJ147" s="1"/>
      <c r="BK147" s="1"/>
      <c r="BL147" s="1"/>
      <c r="BM147" s="1"/>
      <c r="BN147" s="1"/>
      <c r="BO147" s="1"/>
      <c r="BP147" s="1"/>
      <c r="BQ147" s="1"/>
    </row>
    <row r="148" ht="11.25" customHeight="1">
      <c r="A148" s="3" t="s">
        <v>2442</v>
      </c>
      <c r="B148" s="3" t="s">
        <v>2443</v>
      </c>
      <c r="C148" s="1" t="s">
        <v>2010</v>
      </c>
      <c r="D148" s="1" t="s">
        <v>2177</v>
      </c>
      <c r="E148" s="1"/>
      <c r="F148" s="7"/>
      <c r="G148" s="3" t="s">
        <v>2442</v>
      </c>
      <c r="H148" s="3" t="s">
        <v>2443</v>
      </c>
      <c r="I148" s="7" t="s">
        <v>2442</v>
      </c>
      <c r="J148" s="7" t="s">
        <v>2177</v>
      </c>
      <c r="K148" s="7"/>
      <c r="L148" s="7" t="s">
        <v>2010</v>
      </c>
      <c r="M148" s="1" t="s">
        <v>2076</v>
      </c>
      <c r="N148" s="1" t="s">
        <v>2076</v>
      </c>
      <c r="O148" s="1" t="s">
        <v>2076</v>
      </c>
      <c r="P148" s="1" t="s">
        <v>2076</v>
      </c>
      <c r="Q148" s="1"/>
      <c r="R148" s="1" t="s">
        <v>2076</v>
      </c>
      <c r="S148" s="1" t="s">
        <v>1983</v>
      </c>
      <c r="T148" s="1" t="s">
        <v>1979</v>
      </c>
      <c r="U148" s="1" t="s">
        <v>1983</v>
      </c>
      <c r="V148" s="1" t="s">
        <v>1979</v>
      </c>
      <c r="W148" s="1"/>
      <c r="X148" s="1"/>
      <c r="Y148" s="1"/>
      <c r="Z148" s="1"/>
      <c r="AA148" s="1"/>
      <c r="AB148" s="1" t="s">
        <v>2055</v>
      </c>
      <c r="AC148" s="1" t="s">
        <v>2059</v>
      </c>
      <c r="AD148" s="1" t="s">
        <v>2083</v>
      </c>
      <c r="AE148" s="1" t="s">
        <v>2088</v>
      </c>
      <c r="AF148" s="1" t="s">
        <v>1961</v>
      </c>
      <c r="AG148" s="1" t="s">
        <v>1961</v>
      </c>
      <c r="AH148" s="1" t="s">
        <v>2018</v>
      </c>
      <c r="AI148" s="1" t="s">
        <v>2018</v>
      </c>
      <c r="AJ148" s="34" t="s">
        <v>1968</v>
      </c>
      <c r="AK148" s="1" t="s">
        <v>2070</v>
      </c>
      <c r="AL148" s="1" t="s">
        <v>2097</v>
      </c>
      <c r="AM148" s="34" t="s">
        <v>2098</v>
      </c>
      <c r="AN148" s="1"/>
      <c r="AO148" s="1"/>
      <c r="AP148" s="1"/>
      <c r="AQ148" s="1"/>
      <c r="AR148" s="1" t="s">
        <v>1972</v>
      </c>
      <c r="AS148" s="1" t="s">
        <v>1974</v>
      </c>
      <c r="AT148" s="1" t="s">
        <v>1974</v>
      </c>
      <c r="AU148" s="1" t="s">
        <v>1997</v>
      </c>
      <c r="AV148" s="1" t="s">
        <v>2001</v>
      </c>
      <c r="AW148" s="1" t="s">
        <v>2003</v>
      </c>
      <c r="AX148" s="34" t="s">
        <v>2005</v>
      </c>
      <c r="AY148" s="1"/>
      <c r="AZ148" s="1" t="s">
        <v>2072</v>
      </c>
      <c r="BA148" s="1" t="s">
        <v>2072</v>
      </c>
      <c r="BB148" s="34" t="s">
        <v>2032</v>
      </c>
      <c r="BC148" s="1" t="s">
        <v>2099</v>
      </c>
      <c r="BD148" s="1" t="s">
        <v>2094</v>
      </c>
      <c r="BE148" s="1"/>
      <c r="BF148" s="1"/>
      <c r="BG148" s="1"/>
      <c r="BH148" s="1"/>
      <c r="BI148" s="1"/>
      <c r="BJ148" s="1"/>
      <c r="BK148" s="1"/>
      <c r="BL148" s="1"/>
      <c r="BM148" s="1"/>
      <c r="BN148" s="1"/>
      <c r="BO148" s="1"/>
      <c r="BP148" s="1"/>
      <c r="BQ148" s="1"/>
    </row>
    <row r="149" ht="11.25" customHeight="1">
      <c r="A149" s="3" t="s">
        <v>2444</v>
      </c>
      <c r="B149" s="3" t="s">
        <v>2445</v>
      </c>
      <c r="C149" s="1" t="s">
        <v>2010</v>
      </c>
      <c r="D149" s="1" t="s">
        <v>2152</v>
      </c>
      <c r="E149" s="1"/>
      <c r="F149" s="7"/>
      <c r="G149" s="3" t="s">
        <v>2444</v>
      </c>
      <c r="H149" s="3" t="s">
        <v>2445</v>
      </c>
      <c r="I149" s="7" t="s">
        <v>2444</v>
      </c>
      <c r="J149" s="7" t="s">
        <v>2152</v>
      </c>
      <c r="K149" s="7"/>
      <c r="L149" s="7" t="s">
        <v>2010</v>
      </c>
      <c r="M149" s="1" t="s">
        <v>2076</v>
      </c>
      <c r="N149" s="1" t="s">
        <v>2076</v>
      </c>
      <c r="O149" s="1" t="s">
        <v>2076</v>
      </c>
      <c r="P149" s="1" t="s">
        <v>2076</v>
      </c>
      <c r="Q149" s="1"/>
      <c r="R149" s="1" t="s">
        <v>2076</v>
      </c>
      <c r="S149" s="1" t="s">
        <v>1983</v>
      </c>
      <c r="T149" s="1" t="s">
        <v>1979</v>
      </c>
      <c r="U149" s="1" t="s">
        <v>1983</v>
      </c>
      <c r="V149" s="1" t="s">
        <v>1979</v>
      </c>
      <c r="W149" s="1"/>
      <c r="X149" s="1"/>
      <c r="Y149" s="1"/>
      <c r="Z149" s="1"/>
      <c r="AA149" s="1"/>
      <c r="AB149" s="1" t="s">
        <v>2055</v>
      </c>
      <c r="AC149" s="1" t="s">
        <v>2059</v>
      </c>
      <c r="AD149" s="1" t="s">
        <v>2083</v>
      </c>
      <c r="AE149" s="1" t="s">
        <v>2088</v>
      </c>
      <c r="AF149" s="1" t="s">
        <v>1961</v>
      </c>
      <c r="AG149" s="1" t="s">
        <v>1961</v>
      </c>
      <c r="AH149" s="1" t="s">
        <v>2018</v>
      </c>
      <c r="AI149" s="1" t="s">
        <v>2018</v>
      </c>
      <c r="AJ149" s="34" t="s">
        <v>1968</v>
      </c>
      <c r="AK149" s="1" t="s">
        <v>2070</v>
      </c>
      <c r="AL149" s="1" t="s">
        <v>2097</v>
      </c>
      <c r="AM149" s="34" t="s">
        <v>2098</v>
      </c>
      <c r="AN149" s="1"/>
      <c r="AO149" s="1"/>
      <c r="AP149" s="1"/>
      <c r="AQ149" s="1"/>
      <c r="AR149" s="1" t="s">
        <v>1972</v>
      </c>
      <c r="AS149" s="1" t="s">
        <v>1974</v>
      </c>
      <c r="AT149" s="1" t="s">
        <v>1974</v>
      </c>
      <c r="AU149" s="1" t="s">
        <v>1997</v>
      </c>
      <c r="AV149" s="1" t="s">
        <v>2001</v>
      </c>
      <c r="AW149" s="1" t="s">
        <v>2003</v>
      </c>
      <c r="AX149" s="34" t="s">
        <v>2005</v>
      </c>
      <c r="AY149" s="1"/>
      <c r="AZ149" s="1" t="s">
        <v>2072</v>
      </c>
      <c r="BA149" s="1" t="s">
        <v>2072</v>
      </c>
      <c r="BB149" s="34" t="s">
        <v>2032</v>
      </c>
      <c r="BC149" s="1" t="s">
        <v>2099</v>
      </c>
      <c r="BD149" s="1" t="s">
        <v>2094</v>
      </c>
      <c r="BE149" s="1"/>
      <c r="BF149" s="1"/>
      <c r="BG149" s="1"/>
      <c r="BH149" s="1"/>
      <c r="BI149" s="1"/>
      <c r="BJ149" s="1"/>
      <c r="BK149" s="1"/>
      <c r="BL149" s="1"/>
      <c r="BM149" s="1"/>
      <c r="BN149" s="1"/>
      <c r="BO149" s="1"/>
      <c r="BP149" s="1"/>
      <c r="BQ149" s="1"/>
    </row>
    <row r="150" ht="11.25" customHeight="1">
      <c r="A150" s="3" t="s">
        <v>2446</v>
      </c>
      <c r="B150" s="3" t="s">
        <v>2447</v>
      </c>
      <c r="C150" s="1" t="s">
        <v>2010</v>
      </c>
      <c r="D150" s="1" t="s">
        <v>2152</v>
      </c>
      <c r="E150" s="1"/>
      <c r="F150" s="7"/>
      <c r="G150" s="3" t="s">
        <v>2446</v>
      </c>
      <c r="H150" s="3" t="s">
        <v>2447</v>
      </c>
      <c r="I150" s="7" t="s">
        <v>2446</v>
      </c>
      <c r="J150" s="7" t="s">
        <v>2152</v>
      </c>
      <c r="K150" s="7"/>
      <c r="L150" s="7" t="s">
        <v>2010</v>
      </c>
      <c r="M150" s="1" t="s">
        <v>2076</v>
      </c>
      <c r="N150" s="1" t="s">
        <v>2076</v>
      </c>
      <c r="O150" s="1" t="s">
        <v>2076</v>
      </c>
      <c r="P150" s="1" t="s">
        <v>2076</v>
      </c>
      <c r="Q150" s="1"/>
      <c r="R150" s="1" t="s">
        <v>2076</v>
      </c>
      <c r="S150" s="1" t="s">
        <v>1983</v>
      </c>
      <c r="T150" s="1" t="s">
        <v>1979</v>
      </c>
      <c r="U150" s="1" t="s">
        <v>1983</v>
      </c>
      <c r="V150" s="1" t="s">
        <v>1979</v>
      </c>
      <c r="W150" s="1"/>
      <c r="X150" s="1"/>
      <c r="Y150" s="1"/>
      <c r="Z150" s="1"/>
      <c r="AA150" s="1"/>
      <c r="AB150" s="1" t="s">
        <v>2055</v>
      </c>
      <c r="AC150" s="1" t="s">
        <v>2059</v>
      </c>
      <c r="AD150" s="1" t="s">
        <v>2083</v>
      </c>
      <c r="AE150" s="1" t="s">
        <v>2088</v>
      </c>
      <c r="AF150" s="1" t="s">
        <v>1961</v>
      </c>
      <c r="AG150" s="1" t="s">
        <v>1961</v>
      </c>
      <c r="AH150" s="1" t="s">
        <v>2018</v>
      </c>
      <c r="AI150" s="1" t="s">
        <v>2018</v>
      </c>
      <c r="AJ150" s="34" t="s">
        <v>1968</v>
      </c>
      <c r="AK150" s="1" t="s">
        <v>2070</v>
      </c>
      <c r="AL150" s="1" t="s">
        <v>2097</v>
      </c>
      <c r="AM150" s="34" t="s">
        <v>2098</v>
      </c>
      <c r="AN150" s="1"/>
      <c r="AO150" s="1"/>
      <c r="AP150" s="1"/>
      <c r="AQ150" s="1"/>
      <c r="AR150" s="1" t="s">
        <v>1972</v>
      </c>
      <c r="AS150" s="1" t="s">
        <v>1974</v>
      </c>
      <c r="AT150" s="1" t="s">
        <v>1974</v>
      </c>
      <c r="AU150" s="1" t="s">
        <v>1997</v>
      </c>
      <c r="AV150" s="1" t="s">
        <v>2001</v>
      </c>
      <c r="AW150" s="1" t="s">
        <v>2003</v>
      </c>
      <c r="AX150" s="34" t="s">
        <v>2005</v>
      </c>
      <c r="AY150" s="1"/>
      <c r="AZ150" s="1" t="s">
        <v>2072</v>
      </c>
      <c r="BA150" s="1" t="s">
        <v>2072</v>
      </c>
      <c r="BB150" s="34" t="s">
        <v>2032</v>
      </c>
      <c r="BC150" s="1" t="s">
        <v>2099</v>
      </c>
      <c r="BD150" s="1" t="s">
        <v>2094</v>
      </c>
      <c r="BE150" s="1"/>
      <c r="BF150" s="1"/>
      <c r="BG150" s="1"/>
      <c r="BH150" s="1"/>
      <c r="BI150" s="1"/>
      <c r="BJ150" s="1"/>
      <c r="BK150" s="1"/>
      <c r="BL150" s="1"/>
      <c r="BM150" s="1"/>
      <c r="BN150" s="1"/>
      <c r="BO150" s="1"/>
      <c r="BP150" s="1"/>
      <c r="BQ150" s="1"/>
    </row>
    <row r="151" ht="11.25" customHeight="1">
      <c r="A151" s="3" t="s">
        <v>2448</v>
      </c>
      <c r="B151" s="3" t="s">
        <v>2449</v>
      </c>
      <c r="C151" s="1" t="s">
        <v>2010</v>
      </c>
      <c r="D151" s="1" t="s">
        <v>2152</v>
      </c>
      <c r="E151" s="1"/>
      <c r="F151" s="7"/>
      <c r="G151" s="3" t="s">
        <v>2448</v>
      </c>
      <c r="H151" s="3" t="s">
        <v>2449</v>
      </c>
      <c r="I151" s="7" t="s">
        <v>2448</v>
      </c>
      <c r="J151" s="7" t="s">
        <v>2152</v>
      </c>
      <c r="K151" s="7"/>
      <c r="L151" s="7" t="s">
        <v>2010</v>
      </c>
      <c r="M151" s="1" t="s">
        <v>2076</v>
      </c>
      <c r="N151" s="1" t="s">
        <v>2076</v>
      </c>
      <c r="O151" s="1" t="s">
        <v>2076</v>
      </c>
      <c r="P151" s="1" t="s">
        <v>2076</v>
      </c>
      <c r="Q151" s="1" t="s">
        <v>2076</v>
      </c>
      <c r="R151" s="1" t="s">
        <v>2076</v>
      </c>
      <c r="S151" s="1" t="s">
        <v>1983</v>
      </c>
      <c r="T151" s="1" t="s">
        <v>1979</v>
      </c>
      <c r="U151" s="1" t="s">
        <v>1983</v>
      </c>
      <c r="V151" s="1" t="s">
        <v>1979</v>
      </c>
      <c r="W151" s="1"/>
      <c r="X151" s="1"/>
      <c r="Y151" s="1"/>
      <c r="Z151" s="1"/>
      <c r="AA151" s="1"/>
      <c r="AB151" s="1" t="s">
        <v>2055</v>
      </c>
      <c r="AC151" s="1" t="s">
        <v>2059</v>
      </c>
      <c r="AD151" s="1" t="s">
        <v>2083</v>
      </c>
      <c r="AE151" s="1" t="s">
        <v>2088</v>
      </c>
      <c r="AF151" s="1" t="s">
        <v>1961</v>
      </c>
      <c r="AG151" s="1" t="s">
        <v>1961</v>
      </c>
      <c r="AH151" s="1" t="s">
        <v>2018</v>
      </c>
      <c r="AI151" s="1" t="s">
        <v>2018</v>
      </c>
      <c r="AJ151" s="34" t="s">
        <v>1968</v>
      </c>
      <c r="AK151" s="1" t="s">
        <v>2070</v>
      </c>
      <c r="AL151" s="1" t="s">
        <v>2097</v>
      </c>
      <c r="AM151" s="34" t="s">
        <v>2098</v>
      </c>
      <c r="AN151" s="1"/>
      <c r="AO151" s="1"/>
      <c r="AP151" s="1"/>
      <c r="AQ151" s="1"/>
      <c r="AR151" s="1" t="s">
        <v>1972</v>
      </c>
      <c r="AS151" s="1" t="s">
        <v>1974</v>
      </c>
      <c r="AT151" s="1" t="s">
        <v>1974</v>
      </c>
      <c r="AU151" s="1" t="s">
        <v>1997</v>
      </c>
      <c r="AV151" s="1" t="s">
        <v>2001</v>
      </c>
      <c r="AW151" s="1" t="s">
        <v>2003</v>
      </c>
      <c r="AX151" s="34" t="s">
        <v>2005</v>
      </c>
      <c r="AY151" s="1"/>
      <c r="AZ151" s="1" t="s">
        <v>2072</v>
      </c>
      <c r="BA151" s="1" t="s">
        <v>2072</v>
      </c>
      <c r="BB151" s="34" t="s">
        <v>2032</v>
      </c>
      <c r="BC151" s="1" t="s">
        <v>2099</v>
      </c>
      <c r="BD151" s="1" t="s">
        <v>2094</v>
      </c>
      <c r="BE151" s="1"/>
      <c r="BF151" s="1"/>
      <c r="BG151" s="1"/>
      <c r="BH151" s="1"/>
      <c r="BI151" s="1"/>
      <c r="BJ151" s="1"/>
      <c r="BK151" s="1"/>
      <c r="BL151" s="1"/>
      <c r="BM151" s="1"/>
      <c r="BN151" s="1"/>
      <c r="BO151" s="1"/>
      <c r="BP151" s="1"/>
      <c r="BQ151" s="1"/>
    </row>
    <row r="152" ht="11.25" customHeight="1">
      <c r="A152" s="3" t="s">
        <v>2450</v>
      </c>
      <c r="B152" s="3" t="s">
        <v>2451</v>
      </c>
      <c r="C152" s="1" t="s">
        <v>2165</v>
      </c>
      <c r="D152" s="1" t="s">
        <v>2166</v>
      </c>
      <c r="E152" s="1"/>
      <c r="F152" s="7"/>
      <c r="G152" s="3" t="s">
        <v>2450</v>
      </c>
      <c r="H152" s="3" t="s">
        <v>2451</v>
      </c>
      <c r="I152" s="7" t="s">
        <v>2450</v>
      </c>
      <c r="J152" s="7" t="s">
        <v>2166</v>
      </c>
      <c r="K152" s="7"/>
      <c r="L152" s="7" t="s">
        <v>2165</v>
      </c>
      <c r="M152" s="1" t="s">
        <v>2076</v>
      </c>
      <c r="N152" s="1" t="s">
        <v>2076</v>
      </c>
      <c r="O152" s="1" t="s">
        <v>2076</v>
      </c>
      <c r="P152" s="1" t="s">
        <v>2076</v>
      </c>
      <c r="Q152" s="1"/>
      <c r="R152" s="1" t="s">
        <v>2076</v>
      </c>
      <c r="S152" s="1" t="s">
        <v>1983</v>
      </c>
      <c r="T152" s="1" t="s">
        <v>1979</v>
      </c>
      <c r="U152" s="1" t="s">
        <v>1983</v>
      </c>
      <c r="V152" s="1" t="s">
        <v>1979</v>
      </c>
      <c r="W152" s="1"/>
      <c r="X152" s="1"/>
      <c r="Y152" s="1"/>
      <c r="Z152" s="1"/>
      <c r="AA152" s="1"/>
      <c r="AB152" s="1" t="s">
        <v>2055</v>
      </c>
      <c r="AC152" s="1" t="s">
        <v>2059</v>
      </c>
      <c r="AD152" s="1" t="s">
        <v>2083</v>
      </c>
      <c r="AE152" s="1" t="s">
        <v>2088</v>
      </c>
      <c r="AF152" s="1" t="s">
        <v>1961</v>
      </c>
      <c r="AG152" s="1" t="s">
        <v>1961</v>
      </c>
      <c r="AH152" s="1" t="s">
        <v>2018</v>
      </c>
      <c r="AI152" s="1" t="s">
        <v>2018</v>
      </c>
      <c r="AJ152" s="34" t="s">
        <v>1968</v>
      </c>
      <c r="AK152" s="1" t="s">
        <v>2070</v>
      </c>
      <c r="AL152" s="1" t="s">
        <v>2097</v>
      </c>
      <c r="AM152" s="34" t="s">
        <v>2098</v>
      </c>
      <c r="AN152" s="1" t="s">
        <v>2062</v>
      </c>
      <c r="AO152" s="1" t="s">
        <v>2062</v>
      </c>
      <c r="AP152" s="1"/>
      <c r="AQ152" s="1"/>
      <c r="AR152" s="1" t="s">
        <v>1972</v>
      </c>
      <c r="AS152" s="1" t="s">
        <v>1974</v>
      </c>
      <c r="AT152" s="1" t="s">
        <v>1974</v>
      </c>
      <c r="AU152" s="1" t="s">
        <v>1997</v>
      </c>
      <c r="AV152" s="1" t="s">
        <v>2001</v>
      </c>
      <c r="AW152" s="1" t="s">
        <v>2003</v>
      </c>
      <c r="AX152" s="34" t="s">
        <v>2005</v>
      </c>
      <c r="AY152" s="1"/>
      <c r="AZ152" s="1" t="s">
        <v>2072</v>
      </c>
      <c r="BA152" s="1" t="s">
        <v>2072</v>
      </c>
      <c r="BB152" s="34" t="s">
        <v>2032</v>
      </c>
      <c r="BC152" s="1" t="s">
        <v>2099</v>
      </c>
      <c r="BD152" s="1" t="s">
        <v>2094</v>
      </c>
      <c r="BE152" s="1"/>
      <c r="BF152" s="1"/>
      <c r="BG152" s="1"/>
      <c r="BH152" s="1"/>
      <c r="BI152" s="1"/>
      <c r="BJ152" s="1"/>
      <c r="BK152" s="1"/>
      <c r="BL152" s="1"/>
      <c r="BM152" s="1"/>
      <c r="BN152" s="1"/>
      <c r="BO152" s="1"/>
      <c r="BP152" s="1"/>
      <c r="BQ152" s="1"/>
    </row>
    <row r="153" ht="11.25" customHeight="1">
      <c r="A153" s="3" t="s">
        <v>2452</v>
      </c>
      <c r="B153" s="3" t="s">
        <v>2453</v>
      </c>
      <c r="C153" s="1" t="s">
        <v>2010</v>
      </c>
      <c r="D153" s="1" t="s">
        <v>2177</v>
      </c>
      <c r="E153" s="1"/>
      <c r="F153" s="7"/>
      <c r="G153" s="3" t="s">
        <v>2452</v>
      </c>
      <c r="H153" s="3" t="s">
        <v>2453</v>
      </c>
      <c r="I153" s="7" t="s">
        <v>2452</v>
      </c>
      <c r="J153" s="7" t="s">
        <v>2177</v>
      </c>
      <c r="K153" s="7"/>
      <c r="L153" s="7" t="s">
        <v>2010</v>
      </c>
      <c r="M153" s="1" t="s">
        <v>2076</v>
      </c>
      <c r="N153" s="1" t="s">
        <v>2076</v>
      </c>
      <c r="O153" s="1" t="s">
        <v>2076</v>
      </c>
      <c r="P153" s="1" t="s">
        <v>2076</v>
      </c>
      <c r="Q153" s="1"/>
      <c r="R153" s="1" t="s">
        <v>2076</v>
      </c>
      <c r="S153" s="1" t="s">
        <v>1983</v>
      </c>
      <c r="T153" s="1" t="s">
        <v>1979</v>
      </c>
      <c r="U153" s="1" t="s">
        <v>1983</v>
      </c>
      <c r="V153" s="1" t="s">
        <v>1979</v>
      </c>
      <c r="W153" s="1"/>
      <c r="X153" s="1"/>
      <c r="Y153" s="1"/>
      <c r="Z153" s="1"/>
      <c r="AA153" s="1"/>
      <c r="AB153" s="1" t="s">
        <v>2055</v>
      </c>
      <c r="AC153" s="1" t="s">
        <v>2059</v>
      </c>
      <c r="AD153" s="1" t="s">
        <v>2083</v>
      </c>
      <c r="AE153" s="1" t="s">
        <v>2088</v>
      </c>
      <c r="AF153" s="1" t="s">
        <v>1961</v>
      </c>
      <c r="AG153" s="1" t="s">
        <v>1961</v>
      </c>
      <c r="AH153" s="1" t="s">
        <v>2018</v>
      </c>
      <c r="AI153" s="1" t="s">
        <v>2018</v>
      </c>
      <c r="AJ153" s="34" t="s">
        <v>1968</v>
      </c>
      <c r="AK153" s="1" t="s">
        <v>2070</v>
      </c>
      <c r="AL153" s="1" t="s">
        <v>2097</v>
      </c>
      <c r="AM153" s="34" t="s">
        <v>2098</v>
      </c>
      <c r="AN153" s="1"/>
      <c r="AO153" s="1"/>
      <c r="AP153" s="1"/>
      <c r="AQ153" s="1"/>
      <c r="AR153" s="1" t="s">
        <v>1972</v>
      </c>
      <c r="AS153" s="1" t="s">
        <v>1974</v>
      </c>
      <c r="AT153" s="1" t="s">
        <v>1974</v>
      </c>
      <c r="AU153" s="1" t="s">
        <v>1997</v>
      </c>
      <c r="AV153" s="1" t="s">
        <v>2001</v>
      </c>
      <c r="AW153" s="1" t="s">
        <v>2003</v>
      </c>
      <c r="AX153" s="34" t="s">
        <v>2005</v>
      </c>
      <c r="AY153" s="1"/>
      <c r="AZ153" s="1" t="s">
        <v>2072</v>
      </c>
      <c r="BA153" s="1" t="s">
        <v>2072</v>
      </c>
      <c r="BB153" s="34" t="s">
        <v>2032</v>
      </c>
      <c r="BC153" s="1" t="s">
        <v>2099</v>
      </c>
      <c r="BD153" s="1" t="s">
        <v>2094</v>
      </c>
      <c r="BE153" s="1"/>
      <c r="BF153" s="1"/>
      <c r="BG153" s="1"/>
      <c r="BH153" s="1"/>
      <c r="BI153" s="1"/>
      <c r="BJ153" s="1"/>
      <c r="BK153" s="1"/>
      <c r="BL153" s="1"/>
      <c r="BM153" s="1"/>
      <c r="BN153" s="1"/>
      <c r="BO153" s="1"/>
      <c r="BP153" s="1"/>
      <c r="BQ153" s="1"/>
    </row>
    <row r="154" ht="11.25" customHeight="1">
      <c r="A154" s="3" t="s">
        <v>2454</v>
      </c>
      <c r="B154" s="3" t="s">
        <v>2455</v>
      </c>
      <c r="C154" s="1" t="s">
        <v>2160</v>
      </c>
      <c r="D154" s="1" t="s">
        <v>2189</v>
      </c>
      <c r="E154" s="1"/>
      <c r="F154" s="7"/>
      <c r="G154" s="3" t="s">
        <v>2454</v>
      </c>
      <c r="H154" s="3" t="s">
        <v>2455</v>
      </c>
      <c r="I154" s="7" t="s">
        <v>2454</v>
      </c>
      <c r="J154" s="7"/>
      <c r="K154" s="7"/>
      <c r="L154" s="7" t="s">
        <v>2160</v>
      </c>
      <c r="M154" s="1" t="s">
        <v>2076</v>
      </c>
      <c r="N154" s="1" t="s">
        <v>2076</v>
      </c>
      <c r="O154" s="1" t="s">
        <v>2076</v>
      </c>
      <c r="P154" s="1" t="s">
        <v>2076</v>
      </c>
      <c r="Q154" s="1"/>
      <c r="R154" s="1" t="s">
        <v>2076</v>
      </c>
      <c r="S154" s="1" t="s">
        <v>1983</v>
      </c>
      <c r="T154" s="1" t="s">
        <v>1979</v>
      </c>
      <c r="U154" s="1" t="s">
        <v>1983</v>
      </c>
      <c r="V154" s="1" t="s">
        <v>1979</v>
      </c>
      <c r="W154" s="1"/>
      <c r="X154" s="1"/>
      <c r="Y154" s="1"/>
      <c r="Z154" s="1"/>
      <c r="AA154" s="1"/>
      <c r="AB154" s="1" t="s">
        <v>2055</v>
      </c>
      <c r="AC154" s="1" t="s">
        <v>2059</v>
      </c>
      <c r="AD154" s="1" t="s">
        <v>2083</v>
      </c>
      <c r="AE154" s="1" t="s">
        <v>2088</v>
      </c>
      <c r="AF154" s="1" t="s">
        <v>1961</v>
      </c>
      <c r="AG154" s="1" t="s">
        <v>1961</v>
      </c>
      <c r="AH154" s="1" t="s">
        <v>2018</v>
      </c>
      <c r="AI154" s="1" t="s">
        <v>2018</v>
      </c>
      <c r="AJ154" s="34" t="s">
        <v>1968</v>
      </c>
      <c r="AK154" s="1" t="s">
        <v>2070</v>
      </c>
      <c r="AL154" s="1" t="s">
        <v>2097</v>
      </c>
      <c r="AM154" s="34" t="s">
        <v>2098</v>
      </c>
      <c r="AN154" s="1"/>
      <c r="AO154" s="1"/>
      <c r="AP154" s="1"/>
      <c r="AQ154" s="1"/>
      <c r="AR154" s="1" t="s">
        <v>1972</v>
      </c>
      <c r="AS154" s="1" t="s">
        <v>1974</v>
      </c>
      <c r="AT154" s="1" t="s">
        <v>1974</v>
      </c>
      <c r="AU154" s="1" t="s">
        <v>1997</v>
      </c>
      <c r="AV154" s="1" t="s">
        <v>2001</v>
      </c>
      <c r="AW154" s="1" t="s">
        <v>2003</v>
      </c>
      <c r="AX154" s="34" t="s">
        <v>2005</v>
      </c>
      <c r="AY154" s="1"/>
      <c r="AZ154" s="1" t="s">
        <v>2072</v>
      </c>
      <c r="BA154" s="1" t="s">
        <v>2072</v>
      </c>
      <c r="BB154" s="34" t="s">
        <v>2032</v>
      </c>
      <c r="BC154" s="1" t="s">
        <v>2099</v>
      </c>
      <c r="BD154" s="1" t="s">
        <v>2094</v>
      </c>
      <c r="BE154" s="1"/>
      <c r="BF154" s="1"/>
      <c r="BG154" s="1"/>
      <c r="BH154" s="1"/>
      <c r="BI154" s="1"/>
      <c r="BJ154" s="1"/>
      <c r="BK154" s="1"/>
      <c r="BL154" s="1"/>
      <c r="BM154" s="1"/>
      <c r="BN154" s="1"/>
      <c r="BO154" s="1"/>
      <c r="BP154" s="1"/>
      <c r="BQ154" s="1"/>
    </row>
    <row r="155" ht="11.25" customHeight="1">
      <c r="A155" s="3" t="s">
        <v>2456</v>
      </c>
      <c r="B155" s="3" t="s">
        <v>2457</v>
      </c>
      <c r="C155" s="1" t="s">
        <v>2010</v>
      </c>
      <c r="D155" s="1" t="s">
        <v>2152</v>
      </c>
      <c r="E155" s="1"/>
      <c r="F155" s="7"/>
      <c r="G155" s="3" t="s">
        <v>2456</v>
      </c>
      <c r="H155" s="3" t="s">
        <v>2457</v>
      </c>
      <c r="I155" s="7" t="s">
        <v>2456</v>
      </c>
      <c r="J155" s="7" t="s">
        <v>2152</v>
      </c>
      <c r="K155" s="7"/>
      <c r="L155" s="7" t="s">
        <v>2010</v>
      </c>
      <c r="M155" s="1" t="s">
        <v>2076</v>
      </c>
      <c r="N155" s="1" t="s">
        <v>2076</v>
      </c>
      <c r="O155" s="1" t="s">
        <v>2076</v>
      </c>
      <c r="P155" s="1" t="s">
        <v>2076</v>
      </c>
      <c r="Q155" s="1" t="s">
        <v>2076</v>
      </c>
      <c r="R155" s="1" t="s">
        <v>2076</v>
      </c>
      <c r="S155" s="1" t="s">
        <v>1983</v>
      </c>
      <c r="T155" s="1" t="s">
        <v>1979</v>
      </c>
      <c r="U155" s="1" t="s">
        <v>1983</v>
      </c>
      <c r="V155" s="1" t="s">
        <v>1979</v>
      </c>
      <c r="W155" s="1"/>
      <c r="X155" s="1"/>
      <c r="Y155" s="1"/>
      <c r="Z155" s="1"/>
      <c r="AA155" s="1"/>
      <c r="AB155" s="1" t="s">
        <v>2055</v>
      </c>
      <c r="AC155" s="1" t="s">
        <v>2059</v>
      </c>
      <c r="AD155" s="1" t="s">
        <v>2083</v>
      </c>
      <c r="AE155" s="1" t="s">
        <v>2088</v>
      </c>
      <c r="AF155" s="1" t="s">
        <v>1961</v>
      </c>
      <c r="AG155" s="1" t="s">
        <v>1961</v>
      </c>
      <c r="AH155" s="1" t="s">
        <v>2018</v>
      </c>
      <c r="AI155" s="1" t="s">
        <v>2018</v>
      </c>
      <c r="AJ155" s="34" t="s">
        <v>1968</v>
      </c>
      <c r="AK155" s="1" t="s">
        <v>2070</v>
      </c>
      <c r="AL155" s="1" t="s">
        <v>2097</v>
      </c>
      <c r="AM155" s="34" t="s">
        <v>2098</v>
      </c>
      <c r="AN155" s="1"/>
      <c r="AO155" s="1"/>
      <c r="AP155" s="1"/>
      <c r="AQ155" s="1"/>
      <c r="AR155" s="1" t="s">
        <v>1972</v>
      </c>
      <c r="AS155" s="1" t="s">
        <v>1974</v>
      </c>
      <c r="AT155" s="1" t="s">
        <v>1974</v>
      </c>
      <c r="AU155" s="1" t="s">
        <v>1997</v>
      </c>
      <c r="AV155" s="1" t="s">
        <v>2001</v>
      </c>
      <c r="AW155" s="1" t="s">
        <v>2003</v>
      </c>
      <c r="AX155" s="34" t="s">
        <v>2005</v>
      </c>
      <c r="AY155" s="1"/>
      <c r="AZ155" s="1" t="s">
        <v>2072</v>
      </c>
      <c r="BA155" s="1" t="s">
        <v>2072</v>
      </c>
      <c r="BB155" s="34" t="s">
        <v>2032</v>
      </c>
      <c r="BC155" s="1" t="s">
        <v>2099</v>
      </c>
      <c r="BD155" s="1" t="s">
        <v>2094</v>
      </c>
      <c r="BE155" s="1"/>
      <c r="BF155" s="1"/>
      <c r="BG155" s="1"/>
      <c r="BH155" s="1"/>
      <c r="BI155" s="1"/>
      <c r="BJ155" s="1"/>
      <c r="BK155" s="1"/>
      <c r="BL155" s="1"/>
      <c r="BM155" s="1"/>
      <c r="BN155" s="1"/>
      <c r="BO155" s="1"/>
      <c r="BP155" s="1"/>
      <c r="BQ155" s="1"/>
    </row>
    <row r="156" ht="11.25" customHeight="1">
      <c r="A156" s="3" t="s">
        <v>2458</v>
      </c>
      <c r="B156" s="3" t="s">
        <v>2459</v>
      </c>
      <c r="C156" s="1" t="s">
        <v>2010</v>
      </c>
      <c r="D156" s="1" t="s">
        <v>2177</v>
      </c>
      <c r="E156" s="1"/>
      <c r="F156" s="7"/>
      <c r="G156" s="3" t="s">
        <v>2458</v>
      </c>
      <c r="H156" s="3" t="s">
        <v>2459</v>
      </c>
      <c r="I156" s="7" t="s">
        <v>2458</v>
      </c>
      <c r="J156" s="7" t="s">
        <v>2177</v>
      </c>
      <c r="K156" s="7"/>
      <c r="L156" s="7" t="s">
        <v>2010</v>
      </c>
      <c r="M156" s="1" t="s">
        <v>2076</v>
      </c>
      <c r="N156" s="1" t="s">
        <v>2076</v>
      </c>
      <c r="O156" s="1" t="s">
        <v>2076</v>
      </c>
      <c r="P156" s="1" t="s">
        <v>2076</v>
      </c>
      <c r="Q156" s="1"/>
      <c r="R156" s="1" t="s">
        <v>2076</v>
      </c>
      <c r="S156" s="1" t="s">
        <v>1983</v>
      </c>
      <c r="T156" s="1" t="s">
        <v>1979</v>
      </c>
      <c r="U156" s="1" t="s">
        <v>1983</v>
      </c>
      <c r="V156" s="1" t="s">
        <v>1979</v>
      </c>
      <c r="W156" s="1"/>
      <c r="X156" s="1"/>
      <c r="Y156" s="1"/>
      <c r="Z156" s="1"/>
      <c r="AA156" s="1"/>
      <c r="AB156" s="1" t="s">
        <v>2055</v>
      </c>
      <c r="AC156" s="1" t="s">
        <v>2059</v>
      </c>
      <c r="AD156" s="1" t="s">
        <v>2083</v>
      </c>
      <c r="AE156" s="1" t="s">
        <v>2088</v>
      </c>
      <c r="AF156" s="1" t="s">
        <v>1961</v>
      </c>
      <c r="AG156" s="1" t="s">
        <v>1961</v>
      </c>
      <c r="AH156" s="1" t="s">
        <v>2018</v>
      </c>
      <c r="AI156" s="1" t="s">
        <v>2018</v>
      </c>
      <c r="AJ156" s="34" t="s">
        <v>1968</v>
      </c>
      <c r="AK156" s="1" t="s">
        <v>2070</v>
      </c>
      <c r="AL156" s="1" t="s">
        <v>2097</v>
      </c>
      <c r="AM156" s="34" t="s">
        <v>2098</v>
      </c>
      <c r="AN156" s="1"/>
      <c r="AO156" s="1"/>
      <c r="AP156" s="1"/>
      <c r="AQ156" s="1"/>
      <c r="AR156" s="1" t="s">
        <v>1972</v>
      </c>
      <c r="AS156" s="1" t="s">
        <v>1974</v>
      </c>
      <c r="AT156" s="1" t="s">
        <v>1974</v>
      </c>
      <c r="AU156" s="1" t="s">
        <v>1997</v>
      </c>
      <c r="AV156" s="1" t="s">
        <v>2001</v>
      </c>
      <c r="AW156" s="1" t="s">
        <v>2003</v>
      </c>
      <c r="AX156" s="34" t="s">
        <v>2005</v>
      </c>
      <c r="AY156" s="1"/>
      <c r="AZ156" s="1" t="s">
        <v>2072</v>
      </c>
      <c r="BA156" s="1" t="s">
        <v>2072</v>
      </c>
      <c r="BB156" s="34" t="s">
        <v>2032</v>
      </c>
      <c r="BC156" s="1" t="s">
        <v>2099</v>
      </c>
      <c r="BD156" s="1" t="s">
        <v>2094</v>
      </c>
      <c r="BE156" s="1"/>
      <c r="BF156" s="1"/>
      <c r="BG156" s="1"/>
      <c r="BH156" s="1"/>
      <c r="BI156" s="1"/>
      <c r="BJ156" s="1"/>
      <c r="BK156" s="1"/>
      <c r="BL156" s="1"/>
      <c r="BM156" s="1"/>
      <c r="BN156" s="1"/>
      <c r="BO156" s="1"/>
      <c r="BP156" s="1"/>
      <c r="BQ156" s="1"/>
    </row>
    <row r="157" ht="11.25" customHeight="1">
      <c r="A157" s="3" t="s">
        <v>2460</v>
      </c>
      <c r="B157" s="3" t="s">
        <v>2461</v>
      </c>
      <c r="C157" s="1" t="s">
        <v>2160</v>
      </c>
      <c r="D157" s="1"/>
      <c r="E157" s="1"/>
      <c r="F157" s="7"/>
      <c r="G157" s="3" t="s">
        <v>2460</v>
      </c>
      <c r="H157" s="3" t="s">
        <v>2461</v>
      </c>
      <c r="I157" s="7" t="s">
        <v>2460</v>
      </c>
      <c r="J157" s="7"/>
      <c r="K157" s="7"/>
      <c r="L157" s="7" t="s">
        <v>2160</v>
      </c>
      <c r="M157" s="1" t="s">
        <v>2076</v>
      </c>
      <c r="N157" s="1" t="s">
        <v>2076</v>
      </c>
      <c r="O157" s="1" t="s">
        <v>2076</v>
      </c>
      <c r="P157" s="1" t="s">
        <v>2076</v>
      </c>
      <c r="Q157" s="1"/>
      <c r="R157" s="1" t="s">
        <v>2076</v>
      </c>
      <c r="S157" s="1" t="s">
        <v>1983</v>
      </c>
      <c r="T157" s="1" t="s">
        <v>1979</v>
      </c>
      <c r="U157" s="1" t="s">
        <v>1983</v>
      </c>
      <c r="V157" s="1" t="s">
        <v>1979</v>
      </c>
      <c r="W157" s="1" t="s">
        <v>1985</v>
      </c>
      <c r="X157" s="1" t="s">
        <v>1985</v>
      </c>
      <c r="Y157" s="1" t="s">
        <v>1988</v>
      </c>
      <c r="Z157" s="1" t="s">
        <v>1988</v>
      </c>
      <c r="AA157" s="1"/>
      <c r="AB157" s="1" t="s">
        <v>2055</v>
      </c>
      <c r="AC157" s="1" t="s">
        <v>2059</v>
      </c>
      <c r="AD157" s="1" t="s">
        <v>2162</v>
      </c>
      <c r="AE157" s="1" t="s">
        <v>2162</v>
      </c>
      <c r="AF157" s="1" t="s">
        <v>1961</v>
      </c>
      <c r="AG157" s="1" t="s">
        <v>1961</v>
      </c>
      <c r="AH157" s="1" t="s">
        <v>2162</v>
      </c>
      <c r="AI157" s="1" t="s">
        <v>2162</v>
      </c>
      <c r="AJ157" s="34" t="s">
        <v>1968</v>
      </c>
      <c r="AK157" s="1" t="s">
        <v>2070</v>
      </c>
      <c r="AL157" s="1" t="s">
        <v>2097</v>
      </c>
      <c r="AM157" s="34" t="s">
        <v>2098</v>
      </c>
      <c r="AN157" s="1"/>
      <c r="AO157" s="1"/>
      <c r="AP157" s="1"/>
      <c r="AQ157" s="1"/>
      <c r="AR157" s="1" t="s">
        <v>1972</v>
      </c>
      <c r="AS157" s="1" t="s">
        <v>1974</v>
      </c>
      <c r="AT157" s="1" t="s">
        <v>1974</v>
      </c>
      <c r="AU157" s="1" t="s">
        <v>1997</v>
      </c>
      <c r="AV157" s="1" t="s">
        <v>2001</v>
      </c>
      <c r="AW157" s="1" t="s">
        <v>2003</v>
      </c>
      <c r="AX157" s="34" t="s">
        <v>2005</v>
      </c>
      <c r="AY157" s="1"/>
      <c r="AZ157" s="1" t="s">
        <v>2072</v>
      </c>
      <c r="BA157" s="1" t="s">
        <v>2072</v>
      </c>
      <c r="BB157" s="34" t="s">
        <v>2032</v>
      </c>
      <c r="BC157" s="1" t="s">
        <v>2099</v>
      </c>
      <c r="BD157" s="1" t="s">
        <v>2094</v>
      </c>
      <c r="BE157" s="1"/>
      <c r="BF157" s="1"/>
      <c r="BG157" s="1"/>
      <c r="BH157" s="1"/>
      <c r="BI157" s="1"/>
      <c r="BJ157" s="1"/>
      <c r="BK157" s="1"/>
      <c r="BL157" s="1"/>
      <c r="BM157" s="1"/>
      <c r="BN157" s="1"/>
      <c r="BO157" s="1"/>
      <c r="BP157" s="1"/>
      <c r="BQ157" s="1"/>
    </row>
    <row r="158" ht="11.25" customHeight="1">
      <c r="A158" s="3" t="s">
        <v>2462</v>
      </c>
      <c r="B158" s="3" t="s">
        <v>2463</v>
      </c>
      <c r="C158" s="1" t="s">
        <v>2160</v>
      </c>
      <c r="D158" s="1"/>
      <c r="E158" s="1"/>
      <c r="F158" s="7"/>
      <c r="G158" s="3" t="s">
        <v>2462</v>
      </c>
      <c r="H158" s="3" t="s">
        <v>2463</v>
      </c>
      <c r="I158" s="7" t="s">
        <v>2462</v>
      </c>
      <c r="J158" s="7"/>
      <c r="K158" s="7"/>
      <c r="L158" s="7" t="s">
        <v>2160</v>
      </c>
      <c r="M158" s="1" t="s">
        <v>2076</v>
      </c>
      <c r="N158" s="1" t="s">
        <v>2076</v>
      </c>
      <c r="O158" s="1" t="s">
        <v>2076</v>
      </c>
      <c r="P158" s="1" t="s">
        <v>2076</v>
      </c>
      <c r="Q158" s="1"/>
      <c r="R158" s="1" t="s">
        <v>2076</v>
      </c>
      <c r="S158" s="1" t="s">
        <v>1983</v>
      </c>
      <c r="T158" s="1" t="s">
        <v>1979</v>
      </c>
      <c r="U158" s="1" t="s">
        <v>1983</v>
      </c>
      <c r="V158" s="1" t="s">
        <v>1979</v>
      </c>
      <c r="W158" s="1"/>
      <c r="X158" s="1"/>
      <c r="Y158" s="1"/>
      <c r="Z158" s="1"/>
      <c r="AA158" s="1"/>
      <c r="AB158" s="1" t="s">
        <v>2055</v>
      </c>
      <c r="AC158" s="1" t="s">
        <v>2059</v>
      </c>
      <c r="AD158" s="1" t="s">
        <v>2162</v>
      </c>
      <c r="AE158" s="1" t="s">
        <v>2162</v>
      </c>
      <c r="AF158" s="1" t="s">
        <v>1961</v>
      </c>
      <c r="AG158" s="1" t="s">
        <v>1961</v>
      </c>
      <c r="AH158" s="1" t="s">
        <v>2162</v>
      </c>
      <c r="AI158" s="1" t="s">
        <v>2162</v>
      </c>
      <c r="AJ158" s="34" t="s">
        <v>1968</v>
      </c>
      <c r="AK158" s="1" t="s">
        <v>2070</v>
      </c>
      <c r="AL158" s="1" t="s">
        <v>2097</v>
      </c>
      <c r="AM158" s="34" t="s">
        <v>2098</v>
      </c>
      <c r="AN158" s="1"/>
      <c r="AO158" s="1"/>
      <c r="AP158" s="1"/>
      <c r="AQ158" s="1"/>
      <c r="AR158" s="1" t="s">
        <v>1972</v>
      </c>
      <c r="AS158" s="1" t="s">
        <v>1974</v>
      </c>
      <c r="AT158" s="1" t="s">
        <v>1974</v>
      </c>
      <c r="AU158" s="1" t="s">
        <v>1997</v>
      </c>
      <c r="AV158" s="1" t="s">
        <v>2001</v>
      </c>
      <c r="AW158" s="1" t="s">
        <v>2003</v>
      </c>
      <c r="AX158" s="34" t="s">
        <v>2005</v>
      </c>
      <c r="AY158" s="1"/>
      <c r="AZ158" s="1" t="s">
        <v>2072</v>
      </c>
      <c r="BA158" s="1" t="s">
        <v>2072</v>
      </c>
      <c r="BB158" s="34" t="s">
        <v>2032</v>
      </c>
      <c r="BC158" s="1" t="s">
        <v>2099</v>
      </c>
      <c r="BD158" s="1" t="s">
        <v>2094</v>
      </c>
      <c r="BE158" s="1"/>
      <c r="BF158" s="1"/>
      <c r="BG158" s="1"/>
      <c r="BH158" s="1"/>
      <c r="BI158" s="1"/>
      <c r="BJ158" s="1"/>
      <c r="BK158" s="1"/>
      <c r="BL158" s="1"/>
      <c r="BM158" s="1"/>
      <c r="BN158" s="1"/>
      <c r="BO158" s="1"/>
      <c r="BP158" s="1"/>
      <c r="BQ158" s="1"/>
    </row>
    <row r="159" ht="11.25" customHeight="1">
      <c r="A159" s="3" t="s">
        <v>2464</v>
      </c>
      <c r="B159" s="3" t="s">
        <v>2465</v>
      </c>
      <c r="C159" s="1" t="s">
        <v>2160</v>
      </c>
      <c r="D159" s="1"/>
      <c r="E159" s="1"/>
      <c r="F159" s="7" t="s">
        <v>2157</v>
      </c>
      <c r="G159" s="3"/>
      <c r="H159" s="3"/>
      <c r="I159" s="7"/>
      <c r="J159" s="7"/>
      <c r="K159" s="7"/>
      <c r="L159" s="7"/>
      <c r="M159" s="1" t="s">
        <v>2076</v>
      </c>
      <c r="N159" s="1" t="s">
        <v>2076</v>
      </c>
      <c r="O159" s="1" t="s">
        <v>2076</v>
      </c>
      <c r="P159" s="1" t="s">
        <v>2076</v>
      </c>
      <c r="Q159" s="1"/>
      <c r="R159" s="1" t="s">
        <v>2076</v>
      </c>
      <c r="S159" s="1" t="s">
        <v>1983</v>
      </c>
      <c r="T159" s="1" t="s">
        <v>1979</v>
      </c>
      <c r="U159" s="1" t="s">
        <v>1983</v>
      </c>
      <c r="V159" s="1" t="s">
        <v>1979</v>
      </c>
      <c r="W159" s="1"/>
      <c r="X159" s="1"/>
      <c r="Y159" s="1"/>
      <c r="Z159" s="1"/>
      <c r="AA159" s="1"/>
      <c r="AB159" s="1" t="s">
        <v>2055</v>
      </c>
      <c r="AC159" s="1" t="s">
        <v>2059</v>
      </c>
      <c r="AD159" s="1" t="s">
        <v>2083</v>
      </c>
      <c r="AE159" s="1" t="s">
        <v>2088</v>
      </c>
      <c r="AF159" s="1" t="s">
        <v>1961</v>
      </c>
      <c r="AG159" s="1" t="s">
        <v>1961</v>
      </c>
      <c r="AH159" s="1" t="s">
        <v>2162</v>
      </c>
      <c r="AI159" s="1" t="s">
        <v>2162</v>
      </c>
      <c r="AJ159" s="34" t="s">
        <v>1968</v>
      </c>
      <c r="AK159" s="1" t="s">
        <v>2070</v>
      </c>
      <c r="AL159" s="1" t="s">
        <v>2097</v>
      </c>
      <c r="AM159" s="34" t="s">
        <v>2098</v>
      </c>
      <c r="AN159" s="1"/>
      <c r="AO159" s="1"/>
      <c r="AP159" s="1" t="s">
        <v>2138</v>
      </c>
      <c r="AQ159" s="1" t="s">
        <v>1994</v>
      </c>
      <c r="AR159" s="1" t="s">
        <v>1972</v>
      </c>
      <c r="AS159" s="1" t="s">
        <v>1974</v>
      </c>
      <c r="AT159" s="1" t="s">
        <v>1974</v>
      </c>
      <c r="AU159" s="1" t="s">
        <v>1997</v>
      </c>
      <c r="AV159" s="1" t="s">
        <v>2001</v>
      </c>
      <c r="AW159" s="1" t="s">
        <v>2003</v>
      </c>
      <c r="AX159" s="34" t="s">
        <v>2005</v>
      </c>
      <c r="AY159" s="1" t="s">
        <v>2044</v>
      </c>
      <c r="AZ159" s="1" t="s">
        <v>2072</v>
      </c>
      <c r="BA159" s="1" t="s">
        <v>2072</v>
      </c>
      <c r="BB159" s="34" t="s">
        <v>2032</v>
      </c>
      <c r="BC159" s="1" t="s">
        <v>2099</v>
      </c>
      <c r="BD159" s="1" t="s">
        <v>2094</v>
      </c>
      <c r="BE159" s="1"/>
      <c r="BF159" s="1"/>
      <c r="BG159" s="1"/>
      <c r="BH159" s="1"/>
      <c r="BI159" s="1"/>
      <c r="BJ159" s="1"/>
      <c r="BK159" s="1"/>
      <c r="BL159" s="1"/>
      <c r="BM159" s="1"/>
      <c r="BN159" s="1"/>
      <c r="BO159" s="1"/>
      <c r="BP159" s="1"/>
      <c r="BQ159" s="1"/>
    </row>
    <row r="160" ht="11.25" customHeight="1">
      <c r="A160" s="3" t="s">
        <v>2464</v>
      </c>
      <c r="B160" s="3" t="s">
        <v>2466</v>
      </c>
      <c r="C160" s="1" t="s">
        <v>2160</v>
      </c>
      <c r="D160" s="1"/>
      <c r="E160" s="1"/>
      <c r="F160" s="7" t="s">
        <v>2157</v>
      </c>
      <c r="G160" s="3" t="s">
        <v>2464</v>
      </c>
      <c r="H160" s="3" t="s">
        <v>2466</v>
      </c>
      <c r="I160" s="7" t="s">
        <v>2464</v>
      </c>
      <c r="J160" s="7"/>
      <c r="K160" s="7"/>
      <c r="L160" s="7" t="s">
        <v>2160</v>
      </c>
      <c r="M160" s="1" t="s">
        <v>2076</v>
      </c>
      <c r="N160" s="1" t="s">
        <v>2076</v>
      </c>
      <c r="O160" s="1" t="s">
        <v>2076</v>
      </c>
      <c r="P160" s="1" t="s">
        <v>2076</v>
      </c>
      <c r="Q160" s="1"/>
      <c r="R160" s="1" t="s">
        <v>2076</v>
      </c>
      <c r="S160" s="1" t="s">
        <v>1983</v>
      </c>
      <c r="T160" s="1" t="s">
        <v>1979</v>
      </c>
      <c r="U160" s="1" t="s">
        <v>1983</v>
      </c>
      <c r="V160" s="1" t="s">
        <v>1979</v>
      </c>
      <c r="W160" s="1"/>
      <c r="X160" s="1"/>
      <c r="Y160" s="1"/>
      <c r="Z160" s="1"/>
      <c r="AA160" s="1"/>
      <c r="AB160" s="1" t="s">
        <v>2055</v>
      </c>
      <c r="AC160" s="1" t="s">
        <v>2059</v>
      </c>
      <c r="AD160" s="1" t="s">
        <v>2162</v>
      </c>
      <c r="AE160" s="1" t="s">
        <v>2162</v>
      </c>
      <c r="AF160" s="1" t="s">
        <v>1961</v>
      </c>
      <c r="AG160" s="1" t="s">
        <v>1961</v>
      </c>
      <c r="AH160" s="1" t="s">
        <v>2162</v>
      </c>
      <c r="AI160" s="1" t="s">
        <v>2162</v>
      </c>
      <c r="AJ160" s="34" t="s">
        <v>1968</v>
      </c>
      <c r="AK160" s="1" t="s">
        <v>2070</v>
      </c>
      <c r="AL160" s="1" t="s">
        <v>2097</v>
      </c>
      <c r="AM160" s="34" t="s">
        <v>2098</v>
      </c>
      <c r="AN160" s="1"/>
      <c r="AO160" s="1"/>
      <c r="AP160" s="1" t="s">
        <v>2138</v>
      </c>
      <c r="AQ160" s="1" t="s">
        <v>1994</v>
      </c>
      <c r="AR160" s="1" t="s">
        <v>1972</v>
      </c>
      <c r="AS160" s="1" t="s">
        <v>1974</v>
      </c>
      <c r="AT160" s="1" t="s">
        <v>1974</v>
      </c>
      <c r="AU160" s="1" t="s">
        <v>1997</v>
      </c>
      <c r="AV160" s="1" t="s">
        <v>2001</v>
      </c>
      <c r="AW160" s="1" t="s">
        <v>2003</v>
      </c>
      <c r="AX160" s="34" t="s">
        <v>2005</v>
      </c>
      <c r="AY160" s="1" t="s">
        <v>2044</v>
      </c>
      <c r="AZ160" s="1" t="s">
        <v>2072</v>
      </c>
      <c r="BA160" s="1" t="s">
        <v>2072</v>
      </c>
      <c r="BB160" s="34" t="s">
        <v>2032</v>
      </c>
      <c r="BC160" s="1" t="s">
        <v>2099</v>
      </c>
      <c r="BD160" s="1" t="s">
        <v>2094</v>
      </c>
      <c r="BE160" s="1"/>
      <c r="BF160" s="1"/>
      <c r="BG160" s="1"/>
      <c r="BH160" s="1"/>
      <c r="BI160" s="1"/>
      <c r="BJ160" s="1"/>
      <c r="BK160" s="1"/>
      <c r="BL160" s="1"/>
      <c r="BM160" s="1"/>
      <c r="BN160" s="1"/>
      <c r="BO160" s="1"/>
      <c r="BP160" s="1"/>
      <c r="BQ160" s="1"/>
    </row>
    <row r="161" ht="11.25" customHeight="1">
      <c r="A161" s="3" t="s">
        <v>2467</v>
      </c>
      <c r="B161" s="3" t="s">
        <v>2468</v>
      </c>
      <c r="C161" s="1" t="s">
        <v>2160</v>
      </c>
      <c r="D161" s="1"/>
      <c r="E161" s="1"/>
      <c r="F161" s="7"/>
      <c r="G161" s="3" t="s">
        <v>2467</v>
      </c>
      <c r="H161" s="3" t="s">
        <v>2468</v>
      </c>
      <c r="I161" s="7" t="s">
        <v>2467</v>
      </c>
      <c r="J161" s="7"/>
      <c r="K161" s="7"/>
      <c r="L161" s="7" t="s">
        <v>2160</v>
      </c>
      <c r="M161" s="1" t="s">
        <v>2076</v>
      </c>
      <c r="N161" s="1" t="s">
        <v>2076</v>
      </c>
      <c r="O161" s="1" t="s">
        <v>2076</v>
      </c>
      <c r="P161" s="1" t="s">
        <v>2076</v>
      </c>
      <c r="Q161" s="1"/>
      <c r="R161" s="1" t="s">
        <v>2076</v>
      </c>
      <c r="S161" s="1" t="s">
        <v>1983</v>
      </c>
      <c r="T161" s="1" t="s">
        <v>1979</v>
      </c>
      <c r="U161" s="1" t="s">
        <v>1983</v>
      </c>
      <c r="V161" s="1" t="s">
        <v>1979</v>
      </c>
      <c r="W161" s="1"/>
      <c r="X161" s="1"/>
      <c r="Y161" s="1"/>
      <c r="Z161" s="1"/>
      <c r="AA161" s="1"/>
      <c r="AB161" s="1" t="s">
        <v>2055</v>
      </c>
      <c r="AC161" s="1" t="s">
        <v>2059</v>
      </c>
      <c r="AD161" s="1" t="s">
        <v>2083</v>
      </c>
      <c r="AE161" s="1" t="s">
        <v>2088</v>
      </c>
      <c r="AF161" s="1" t="s">
        <v>1961</v>
      </c>
      <c r="AG161" s="1" t="s">
        <v>1961</v>
      </c>
      <c r="AH161" s="1" t="s">
        <v>2162</v>
      </c>
      <c r="AI161" s="1" t="s">
        <v>2162</v>
      </c>
      <c r="AJ161" s="34" t="s">
        <v>1968</v>
      </c>
      <c r="AK161" s="1" t="s">
        <v>2070</v>
      </c>
      <c r="AL161" s="1" t="s">
        <v>2097</v>
      </c>
      <c r="AM161" s="34" t="s">
        <v>2098</v>
      </c>
      <c r="AN161" s="1"/>
      <c r="AO161" s="1"/>
      <c r="AP161" s="1"/>
      <c r="AQ161" s="1"/>
      <c r="AR161" s="1" t="s">
        <v>1972</v>
      </c>
      <c r="AS161" s="1" t="s">
        <v>1974</v>
      </c>
      <c r="AT161" s="1" t="s">
        <v>1974</v>
      </c>
      <c r="AU161" s="1" t="s">
        <v>1997</v>
      </c>
      <c r="AV161" s="1" t="s">
        <v>2001</v>
      </c>
      <c r="AW161" s="1" t="s">
        <v>2003</v>
      </c>
      <c r="AX161" s="34" t="s">
        <v>2005</v>
      </c>
      <c r="AY161" s="1"/>
      <c r="AZ161" s="1" t="s">
        <v>2072</v>
      </c>
      <c r="BA161" s="1" t="s">
        <v>2072</v>
      </c>
      <c r="BB161" s="34" t="s">
        <v>2032</v>
      </c>
      <c r="BC161" s="1" t="s">
        <v>2099</v>
      </c>
      <c r="BD161" s="1" t="s">
        <v>2094</v>
      </c>
      <c r="BE161" s="1"/>
      <c r="BF161" s="1"/>
      <c r="BG161" s="1"/>
      <c r="BH161" s="1"/>
      <c r="BI161" s="1"/>
      <c r="BJ161" s="1"/>
      <c r="BK161" s="1"/>
      <c r="BL161" s="1"/>
      <c r="BM161" s="1"/>
      <c r="BN161" s="1"/>
      <c r="BO161" s="1"/>
      <c r="BP161" s="1"/>
      <c r="BQ161" s="1"/>
    </row>
    <row r="162" ht="11.25" customHeight="1">
      <c r="A162" s="3" t="s">
        <v>2469</v>
      </c>
      <c r="B162" s="3" t="s">
        <v>2470</v>
      </c>
      <c r="C162" s="1" t="s">
        <v>2165</v>
      </c>
      <c r="D162" s="1" t="s">
        <v>2166</v>
      </c>
      <c r="E162" s="1"/>
      <c r="F162" s="7"/>
      <c r="G162" s="3" t="s">
        <v>2469</v>
      </c>
      <c r="H162" s="3" t="s">
        <v>2470</v>
      </c>
      <c r="I162" s="7" t="s">
        <v>2469</v>
      </c>
      <c r="J162" s="7" t="s">
        <v>2166</v>
      </c>
      <c r="K162" s="7"/>
      <c r="L162" s="7" t="s">
        <v>2165</v>
      </c>
      <c r="M162" s="1" t="s">
        <v>2076</v>
      </c>
      <c r="N162" s="1" t="s">
        <v>2076</v>
      </c>
      <c r="O162" s="1" t="s">
        <v>2076</v>
      </c>
      <c r="P162" s="1" t="s">
        <v>2076</v>
      </c>
      <c r="Q162" s="1"/>
      <c r="R162" s="1" t="s">
        <v>2076</v>
      </c>
      <c r="S162" s="1" t="s">
        <v>1983</v>
      </c>
      <c r="T162" s="1" t="s">
        <v>1979</v>
      </c>
      <c r="U162" s="1" t="s">
        <v>1983</v>
      </c>
      <c r="V162" s="1" t="s">
        <v>1979</v>
      </c>
      <c r="W162" s="1"/>
      <c r="X162" s="1"/>
      <c r="Y162" s="1"/>
      <c r="Z162" s="1"/>
      <c r="AA162" s="1"/>
      <c r="AB162" s="1" t="s">
        <v>2055</v>
      </c>
      <c r="AC162" s="1" t="s">
        <v>2059</v>
      </c>
      <c r="AD162" s="1" t="s">
        <v>2083</v>
      </c>
      <c r="AE162" s="1" t="s">
        <v>2088</v>
      </c>
      <c r="AF162" s="1" t="s">
        <v>1961</v>
      </c>
      <c r="AG162" s="1" t="s">
        <v>1961</v>
      </c>
      <c r="AH162" s="1" t="s">
        <v>2018</v>
      </c>
      <c r="AI162" s="1" t="s">
        <v>2018</v>
      </c>
      <c r="AJ162" s="34" t="s">
        <v>1968</v>
      </c>
      <c r="AK162" s="1" t="s">
        <v>2070</v>
      </c>
      <c r="AL162" s="1" t="s">
        <v>2097</v>
      </c>
      <c r="AM162" s="34" t="s">
        <v>2098</v>
      </c>
      <c r="AN162" s="1" t="s">
        <v>2062</v>
      </c>
      <c r="AO162" s="1" t="s">
        <v>2062</v>
      </c>
      <c r="AP162" s="1"/>
      <c r="AQ162" s="1"/>
      <c r="AR162" s="1" t="s">
        <v>1972</v>
      </c>
      <c r="AS162" s="1" t="s">
        <v>1974</v>
      </c>
      <c r="AT162" s="1" t="s">
        <v>1974</v>
      </c>
      <c r="AU162" s="1" t="s">
        <v>1997</v>
      </c>
      <c r="AV162" s="1" t="s">
        <v>2001</v>
      </c>
      <c r="AW162" s="1" t="s">
        <v>2003</v>
      </c>
      <c r="AX162" s="34" t="s">
        <v>2005</v>
      </c>
      <c r="AY162" s="1"/>
      <c r="AZ162" s="1" t="s">
        <v>2072</v>
      </c>
      <c r="BA162" s="1" t="s">
        <v>2072</v>
      </c>
      <c r="BB162" s="34" t="s">
        <v>2032</v>
      </c>
      <c r="BC162" s="1" t="s">
        <v>2099</v>
      </c>
      <c r="BD162" s="1" t="s">
        <v>2094</v>
      </c>
      <c r="BE162" s="1"/>
      <c r="BF162" s="1"/>
      <c r="BG162" s="1"/>
      <c r="BH162" s="1"/>
      <c r="BI162" s="1"/>
      <c r="BJ162" s="1"/>
      <c r="BK162" s="1"/>
      <c r="BL162" s="1"/>
      <c r="BM162" s="1"/>
      <c r="BN162" s="1"/>
      <c r="BO162" s="1"/>
      <c r="BP162" s="1"/>
      <c r="BQ162" s="1"/>
    </row>
    <row r="163" ht="11.25" customHeight="1">
      <c r="A163" s="3" t="s">
        <v>2471</v>
      </c>
      <c r="B163" s="3" t="s">
        <v>2472</v>
      </c>
      <c r="C163" s="1" t="s">
        <v>2010</v>
      </c>
      <c r="D163" s="1" t="s">
        <v>2177</v>
      </c>
      <c r="E163" s="1"/>
      <c r="F163" s="7"/>
      <c r="G163" s="3" t="s">
        <v>2471</v>
      </c>
      <c r="H163" s="3" t="s">
        <v>2472</v>
      </c>
      <c r="I163" s="7" t="s">
        <v>2471</v>
      </c>
      <c r="J163" s="7" t="s">
        <v>2177</v>
      </c>
      <c r="K163" s="7"/>
      <c r="L163" s="7" t="s">
        <v>2010</v>
      </c>
      <c r="M163" s="1" t="s">
        <v>2076</v>
      </c>
      <c r="N163" s="1" t="s">
        <v>2076</v>
      </c>
      <c r="O163" s="1" t="s">
        <v>2076</v>
      </c>
      <c r="P163" s="1" t="s">
        <v>2076</v>
      </c>
      <c r="Q163" s="1"/>
      <c r="R163" s="1" t="s">
        <v>2076</v>
      </c>
      <c r="S163" s="1" t="s">
        <v>1983</v>
      </c>
      <c r="T163" s="1" t="s">
        <v>1979</v>
      </c>
      <c r="U163" s="1" t="s">
        <v>1983</v>
      </c>
      <c r="V163" s="1" t="s">
        <v>1979</v>
      </c>
      <c r="W163" s="1"/>
      <c r="X163" s="1"/>
      <c r="Y163" s="1"/>
      <c r="Z163" s="1"/>
      <c r="AA163" s="1"/>
      <c r="AB163" s="1" t="s">
        <v>2055</v>
      </c>
      <c r="AC163" s="1" t="s">
        <v>2059</v>
      </c>
      <c r="AD163" s="1" t="s">
        <v>2083</v>
      </c>
      <c r="AE163" s="1" t="s">
        <v>2088</v>
      </c>
      <c r="AF163" s="1" t="s">
        <v>1961</v>
      </c>
      <c r="AG163" s="1" t="s">
        <v>1961</v>
      </c>
      <c r="AH163" s="1" t="s">
        <v>2018</v>
      </c>
      <c r="AI163" s="1" t="s">
        <v>2018</v>
      </c>
      <c r="AJ163" s="34" t="s">
        <v>1968</v>
      </c>
      <c r="AK163" s="1" t="s">
        <v>2070</v>
      </c>
      <c r="AL163" s="1" t="s">
        <v>2097</v>
      </c>
      <c r="AM163" s="34" t="s">
        <v>2098</v>
      </c>
      <c r="AN163" s="1"/>
      <c r="AO163" s="1"/>
      <c r="AP163" s="1"/>
      <c r="AQ163" s="1"/>
      <c r="AR163" s="1" t="s">
        <v>1972</v>
      </c>
      <c r="AS163" s="1" t="s">
        <v>1974</v>
      </c>
      <c r="AT163" s="1" t="s">
        <v>1974</v>
      </c>
      <c r="AU163" s="1" t="s">
        <v>1997</v>
      </c>
      <c r="AV163" s="1" t="s">
        <v>2001</v>
      </c>
      <c r="AW163" s="1" t="s">
        <v>2003</v>
      </c>
      <c r="AX163" s="34" t="s">
        <v>2005</v>
      </c>
      <c r="AY163" s="1"/>
      <c r="AZ163" s="1" t="s">
        <v>2072</v>
      </c>
      <c r="BA163" s="1" t="s">
        <v>2072</v>
      </c>
      <c r="BB163" s="34" t="s">
        <v>2032</v>
      </c>
      <c r="BC163" s="1" t="s">
        <v>2099</v>
      </c>
      <c r="BD163" s="1" t="s">
        <v>2094</v>
      </c>
      <c r="BE163" s="1"/>
      <c r="BF163" s="1"/>
      <c r="BG163" s="1"/>
      <c r="BH163" s="1"/>
      <c r="BI163" s="1"/>
      <c r="BJ163" s="1"/>
      <c r="BK163" s="1"/>
      <c r="BL163" s="1"/>
      <c r="BM163" s="1"/>
      <c r="BN163" s="1"/>
      <c r="BO163" s="1"/>
      <c r="BP163" s="1"/>
      <c r="BQ163" s="1"/>
    </row>
    <row r="164" ht="11.25" customHeight="1">
      <c r="A164" s="3" t="s">
        <v>2473</v>
      </c>
      <c r="B164" s="3" t="s">
        <v>2474</v>
      </c>
      <c r="C164" s="1" t="s">
        <v>2165</v>
      </c>
      <c r="D164" s="1" t="s">
        <v>2166</v>
      </c>
      <c r="E164" s="1"/>
      <c r="F164" s="7"/>
      <c r="G164" s="3" t="s">
        <v>2473</v>
      </c>
      <c r="H164" s="3" t="s">
        <v>2474</v>
      </c>
      <c r="I164" s="7" t="s">
        <v>2473</v>
      </c>
      <c r="J164" s="7" t="s">
        <v>2166</v>
      </c>
      <c r="K164" s="7"/>
      <c r="L164" s="7" t="s">
        <v>2165</v>
      </c>
      <c r="M164" s="1" t="s">
        <v>2076</v>
      </c>
      <c r="N164" s="1" t="s">
        <v>2076</v>
      </c>
      <c r="O164" s="1" t="s">
        <v>2076</v>
      </c>
      <c r="P164" s="1" t="s">
        <v>2076</v>
      </c>
      <c r="Q164" s="1"/>
      <c r="R164" s="1" t="s">
        <v>2076</v>
      </c>
      <c r="S164" s="1" t="s">
        <v>1983</v>
      </c>
      <c r="T164" s="1" t="s">
        <v>1979</v>
      </c>
      <c r="U164" s="1" t="s">
        <v>1983</v>
      </c>
      <c r="V164" s="1" t="s">
        <v>1979</v>
      </c>
      <c r="W164" s="1"/>
      <c r="X164" s="1"/>
      <c r="Y164" s="1"/>
      <c r="Z164" s="1"/>
      <c r="AA164" s="1"/>
      <c r="AB164" s="1" t="s">
        <v>2055</v>
      </c>
      <c r="AC164" s="1" t="s">
        <v>2059</v>
      </c>
      <c r="AD164" s="1" t="s">
        <v>2083</v>
      </c>
      <c r="AE164" s="1" t="s">
        <v>2088</v>
      </c>
      <c r="AF164" s="1" t="s">
        <v>1961</v>
      </c>
      <c r="AG164" s="1" t="s">
        <v>1961</v>
      </c>
      <c r="AH164" s="1" t="s">
        <v>2018</v>
      </c>
      <c r="AI164" s="1" t="s">
        <v>2018</v>
      </c>
      <c r="AJ164" s="34" t="s">
        <v>1968</v>
      </c>
      <c r="AK164" s="1" t="s">
        <v>2070</v>
      </c>
      <c r="AL164" s="1" t="s">
        <v>2097</v>
      </c>
      <c r="AM164" s="34" t="s">
        <v>2098</v>
      </c>
      <c r="AN164" s="1" t="s">
        <v>2062</v>
      </c>
      <c r="AO164" s="1" t="s">
        <v>2062</v>
      </c>
      <c r="AP164" s="1"/>
      <c r="AQ164" s="1"/>
      <c r="AR164" s="1" t="s">
        <v>1972</v>
      </c>
      <c r="AS164" s="1" t="s">
        <v>1974</v>
      </c>
      <c r="AT164" s="1" t="s">
        <v>1974</v>
      </c>
      <c r="AU164" s="1" t="s">
        <v>1997</v>
      </c>
      <c r="AV164" s="1" t="s">
        <v>2001</v>
      </c>
      <c r="AW164" s="1" t="s">
        <v>2003</v>
      </c>
      <c r="AX164" s="34" t="s">
        <v>2005</v>
      </c>
      <c r="AY164" s="1"/>
      <c r="AZ164" s="1" t="s">
        <v>2072</v>
      </c>
      <c r="BA164" s="1" t="s">
        <v>2072</v>
      </c>
      <c r="BB164" s="34" t="s">
        <v>2032</v>
      </c>
      <c r="BC164" s="1" t="s">
        <v>2099</v>
      </c>
      <c r="BD164" s="1" t="s">
        <v>2094</v>
      </c>
      <c r="BE164" s="1"/>
      <c r="BF164" s="1"/>
      <c r="BG164" s="1"/>
      <c r="BH164" s="1"/>
      <c r="BI164" s="1"/>
      <c r="BJ164" s="1"/>
      <c r="BK164" s="1"/>
      <c r="BL164" s="1"/>
      <c r="BM164" s="1"/>
      <c r="BN164" s="1"/>
      <c r="BO164" s="1"/>
      <c r="BP164" s="1"/>
      <c r="BQ164" s="1"/>
    </row>
    <row r="165" ht="11.25" customHeight="1">
      <c r="A165" s="3" t="s">
        <v>2475</v>
      </c>
      <c r="B165" s="153" t="s">
        <v>2476</v>
      </c>
      <c r="C165" s="1" t="s">
        <v>2010</v>
      </c>
      <c r="D165" s="1" t="s">
        <v>2152</v>
      </c>
      <c r="E165" s="1" t="s">
        <v>2147</v>
      </c>
      <c r="F165" s="7" t="s">
        <v>2153</v>
      </c>
      <c r="G165" s="3" t="s">
        <v>2475</v>
      </c>
      <c r="H165" s="3" t="s">
        <v>2476</v>
      </c>
      <c r="I165" s="7" t="s">
        <v>2475</v>
      </c>
      <c r="J165" s="7" t="s">
        <v>2152</v>
      </c>
      <c r="K165" s="7" t="s">
        <v>2147</v>
      </c>
      <c r="L165" s="7" t="s">
        <v>2010</v>
      </c>
      <c r="M165" s="1" t="s">
        <v>2076</v>
      </c>
      <c r="N165" s="1" t="s">
        <v>2076</v>
      </c>
      <c r="O165" s="1" t="s">
        <v>2076</v>
      </c>
      <c r="P165" s="1" t="s">
        <v>2076</v>
      </c>
      <c r="Q165" s="1" t="s">
        <v>2076</v>
      </c>
      <c r="R165" s="1" t="s">
        <v>2076</v>
      </c>
      <c r="S165" s="1" t="s">
        <v>1983</v>
      </c>
      <c r="T165" s="1" t="s">
        <v>1979</v>
      </c>
      <c r="U165" s="1" t="s">
        <v>1983</v>
      </c>
      <c r="V165" s="1" t="s">
        <v>1979</v>
      </c>
      <c r="W165" s="1"/>
      <c r="X165" s="1"/>
      <c r="Y165" s="1"/>
      <c r="Z165" s="1"/>
      <c r="AA165" s="1" t="s">
        <v>2029</v>
      </c>
      <c r="AB165" s="1" t="s">
        <v>2055</v>
      </c>
      <c r="AC165" s="1" t="s">
        <v>2059</v>
      </c>
      <c r="AD165" s="1" t="s">
        <v>2083</v>
      </c>
      <c r="AE165" s="1" t="s">
        <v>2088</v>
      </c>
      <c r="AF165" s="1" t="s">
        <v>1961</v>
      </c>
      <c r="AG165" s="1" t="s">
        <v>1961</v>
      </c>
      <c r="AH165" s="1" t="s">
        <v>2018</v>
      </c>
      <c r="AI165" s="1" t="s">
        <v>2018</v>
      </c>
      <c r="AJ165" s="34" t="s">
        <v>1968</v>
      </c>
      <c r="AK165" s="1" t="s">
        <v>2070</v>
      </c>
      <c r="AL165" s="1" t="s">
        <v>2097</v>
      </c>
      <c r="AM165" s="34" t="s">
        <v>2098</v>
      </c>
      <c r="AN165" s="1" t="s">
        <v>2067</v>
      </c>
      <c r="AO165" s="1" t="s">
        <v>2067</v>
      </c>
      <c r="AP165" s="1" t="s">
        <v>2138</v>
      </c>
      <c r="AQ165" s="1"/>
      <c r="AR165" s="1" t="s">
        <v>1972</v>
      </c>
      <c r="AS165" s="1" t="s">
        <v>1974</v>
      </c>
      <c r="AT165" s="1" t="s">
        <v>1974</v>
      </c>
      <c r="AU165" s="1" t="s">
        <v>1997</v>
      </c>
      <c r="AV165" s="1" t="s">
        <v>2001</v>
      </c>
      <c r="AW165" s="1" t="s">
        <v>2003</v>
      </c>
      <c r="AX165" s="34" t="s">
        <v>2005</v>
      </c>
      <c r="AY165" s="1" t="s">
        <v>2048</v>
      </c>
      <c r="AZ165" s="1" t="s">
        <v>2072</v>
      </c>
      <c r="BA165" s="1" t="s">
        <v>2072</v>
      </c>
      <c r="BB165" s="34" t="s">
        <v>2032</v>
      </c>
      <c r="BC165" s="1" t="s">
        <v>2099</v>
      </c>
      <c r="BD165" s="1" t="s">
        <v>2094</v>
      </c>
      <c r="BE165" s="1"/>
      <c r="BF165" s="1"/>
      <c r="BG165" s="1"/>
      <c r="BH165" s="1"/>
      <c r="BI165" s="1"/>
      <c r="BJ165" s="1"/>
      <c r="BK165" s="1"/>
      <c r="BL165" s="1"/>
      <c r="BM165" s="1"/>
      <c r="BN165" s="1"/>
      <c r="BO165" s="1"/>
      <c r="BP165" s="1"/>
      <c r="BQ165" s="1"/>
    </row>
    <row r="166" ht="11.25" customHeight="1">
      <c r="A166" s="3" t="s">
        <v>2477</v>
      </c>
      <c r="B166" s="155" t="s">
        <v>2478</v>
      </c>
      <c r="C166" s="1" t="s">
        <v>2160</v>
      </c>
      <c r="D166" s="1" t="s">
        <v>2177</v>
      </c>
      <c r="E166" s="1"/>
      <c r="F166" s="7" t="s">
        <v>2157</v>
      </c>
      <c r="G166" s="3" t="s">
        <v>2477</v>
      </c>
      <c r="H166" s="3" t="s">
        <v>2478</v>
      </c>
      <c r="I166" s="7" t="s">
        <v>2477</v>
      </c>
      <c r="J166" s="7" t="s">
        <v>2177</v>
      </c>
      <c r="K166" s="7"/>
      <c r="L166" s="7" t="s">
        <v>2010</v>
      </c>
      <c r="M166" s="1" t="s">
        <v>2076</v>
      </c>
      <c r="N166" s="1" t="s">
        <v>2076</v>
      </c>
      <c r="O166" s="1" t="s">
        <v>2076</v>
      </c>
      <c r="P166" s="1" t="s">
        <v>2076</v>
      </c>
      <c r="Q166" s="1"/>
      <c r="R166" s="1" t="s">
        <v>2076</v>
      </c>
      <c r="S166" s="1" t="s">
        <v>1983</v>
      </c>
      <c r="T166" s="1" t="s">
        <v>1979</v>
      </c>
      <c r="U166" s="1" t="s">
        <v>1983</v>
      </c>
      <c r="V166" s="1" t="s">
        <v>1979</v>
      </c>
      <c r="W166" s="1"/>
      <c r="X166" s="1"/>
      <c r="Y166" s="1"/>
      <c r="Z166" s="1"/>
      <c r="AA166" s="1"/>
      <c r="AB166" s="1" t="s">
        <v>2055</v>
      </c>
      <c r="AC166" s="1" t="s">
        <v>2059</v>
      </c>
      <c r="AD166" s="1" t="s">
        <v>2083</v>
      </c>
      <c r="AE166" s="1" t="s">
        <v>2088</v>
      </c>
      <c r="AF166" s="1" t="s">
        <v>1961</v>
      </c>
      <c r="AG166" s="1" t="s">
        <v>1961</v>
      </c>
      <c r="AH166" s="1" t="s">
        <v>2162</v>
      </c>
      <c r="AI166" s="1" t="s">
        <v>2162</v>
      </c>
      <c r="AJ166" s="34" t="s">
        <v>1968</v>
      </c>
      <c r="AK166" s="1" t="s">
        <v>2070</v>
      </c>
      <c r="AL166" s="1" t="s">
        <v>2097</v>
      </c>
      <c r="AM166" s="34" t="s">
        <v>2098</v>
      </c>
      <c r="AN166" s="1"/>
      <c r="AO166" s="1"/>
      <c r="AP166" s="1" t="s">
        <v>2138</v>
      </c>
      <c r="AQ166" s="1"/>
      <c r="AR166" s="1" t="s">
        <v>1972</v>
      </c>
      <c r="AS166" s="1" t="s">
        <v>1974</v>
      </c>
      <c r="AT166" s="1" t="s">
        <v>1974</v>
      </c>
      <c r="AU166" s="1" t="s">
        <v>1997</v>
      </c>
      <c r="AV166" s="1" t="s">
        <v>2001</v>
      </c>
      <c r="AW166" s="1" t="s">
        <v>2003</v>
      </c>
      <c r="AX166" s="34" t="s">
        <v>2005</v>
      </c>
      <c r="AY166" s="1" t="s">
        <v>2037</v>
      </c>
      <c r="AZ166" s="1" t="s">
        <v>2072</v>
      </c>
      <c r="BA166" s="1" t="s">
        <v>2072</v>
      </c>
      <c r="BB166" s="34" t="s">
        <v>2032</v>
      </c>
      <c r="BC166" s="1" t="s">
        <v>2099</v>
      </c>
      <c r="BD166" s="1" t="s">
        <v>2094</v>
      </c>
      <c r="BE166" s="1"/>
      <c r="BF166" s="1"/>
      <c r="BG166" s="1"/>
      <c r="BH166" s="1"/>
      <c r="BI166" s="1"/>
      <c r="BJ166" s="1"/>
      <c r="BK166" s="1"/>
      <c r="BL166" s="1"/>
      <c r="BM166" s="1"/>
      <c r="BN166" s="1"/>
      <c r="BO166" s="1"/>
      <c r="BP166" s="1"/>
      <c r="BQ166" s="1"/>
    </row>
    <row r="167" ht="11.25" customHeight="1">
      <c r="A167" s="3" t="s">
        <v>2479</v>
      </c>
      <c r="B167" s="3" t="s">
        <v>2480</v>
      </c>
      <c r="C167" s="1" t="s">
        <v>2160</v>
      </c>
      <c r="D167" s="1"/>
      <c r="E167" s="1"/>
      <c r="F167" s="7"/>
      <c r="G167" s="3" t="s">
        <v>2479</v>
      </c>
      <c r="H167" s="3" t="s">
        <v>2480</v>
      </c>
      <c r="I167" s="7" t="s">
        <v>2479</v>
      </c>
      <c r="J167" s="7"/>
      <c r="K167" s="7"/>
      <c r="L167" s="7" t="s">
        <v>2160</v>
      </c>
      <c r="M167" s="1" t="s">
        <v>2076</v>
      </c>
      <c r="N167" s="1" t="s">
        <v>2076</v>
      </c>
      <c r="O167" s="1" t="s">
        <v>2076</v>
      </c>
      <c r="P167" s="1" t="s">
        <v>2076</v>
      </c>
      <c r="Q167" s="1"/>
      <c r="R167" s="1" t="s">
        <v>2076</v>
      </c>
      <c r="S167" s="1" t="s">
        <v>1983</v>
      </c>
      <c r="T167" s="1" t="s">
        <v>1979</v>
      </c>
      <c r="U167" s="1" t="s">
        <v>1983</v>
      </c>
      <c r="V167" s="1" t="s">
        <v>1979</v>
      </c>
      <c r="W167" s="1"/>
      <c r="X167" s="1"/>
      <c r="Y167" s="1"/>
      <c r="Z167" s="1"/>
      <c r="AA167" s="1"/>
      <c r="AB167" s="1" t="s">
        <v>2055</v>
      </c>
      <c r="AC167" s="1" t="s">
        <v>2059</v>
      </c>
      <c r="AD167" s="1" t="s">
        <v>2162</v>
      </c>
      <c r="AE167" s="1" t="s">
        <v>2162</v>
      </c>
      <c r="AF167" s="1" t="s">
        <v>1961</v>
      </c>
      <c r="AG167" s="1" t="s">
        <v>1961</v>
      </c>
      <c r="AH167" s="1" t="s">
        <v>2162</v>
      </c>
      <c r="AI167" s="1" t="s">
        <v>2162</v>
      </c>
      <c r="AJ167" s="34" t="s">
        <v>1968</v>
      </c>
      <c r="AK167" s="1" t="s">
        <v>2070</v>
      </c>
      <c r="AL167" s="1" t="s">
        <v>2097</v>
      </c>
      <c r="AM167" s="34" t="s">
        <v>2098</v>
      </c>
      <c r="AN167" s="1"/>
      <c r="AO167" s="1"/>
      <c r="AP167" s="1"/>
      <c r="AQ167" s="1"/>
      <c r="AR167" s="1" t="s">
        <v>1972</v>
      </c>
      <c r="AS167" s="1" t="s">
        <v>1974</v>
      </c>
      <c r="AT167" s="1" t="s">
        <v>1974</v>
      </c>
      <c r="AU167" s="1" t="s">
        <v>1997</v>
      </c>
      <c r="AV167" s="1" t="s">
        <v>2001</v>
      </c>
      <c r="AW167" s="1" t="s">
        <v>2003</v>
      </c>
      <c r="AX167" s="34" t="s">
        <v>2005</v>
      </c>
      <c r="AY167" s="1"/>
      <c r="AZ167" s="1" t="s">
        <v>2072</v>
      </c>
      <c r="BA167" s="1" t="s">
        <v>2072</v>
      </c>
      <c r="BB167" s="34" t="s">
        <v>2032</v>
      </c>
      <c r="BC167" s="1" t="s">
        <v>2099</v>
      </c>
      <c r="BD167" s="1" t="s">
        <v>2094</v>
      </c>
      <c r="BE167" s="1"/>
      <c r="BF167" s="1"/>
      <c r="BG167" s="1"/>
      <c r="BH167" s="1"/>
      <c r="BI167" s="1"/>
      <c r="BJ167" s="1"/>
      <c r="BK167" s="1"/>
      <c r="BL167" s="1"/>
      <c r="BM167" s="1"/>
      <c r="BN167" s="1"/>
      <c r="BO167" s="1"/>
      <c r="BP167" s="1"/>
      <c r="BQ167" s="1"/>
    </row>
    <row r="168" ht="11.25" customHeight="1">
      <c r="A168" s="3" t="s">
        <v>2481</v>
      </c>
      <c r="B168" s="3" t="s">
        <v>2482</v>
      </c>
      <c r="C168" s="1" t="s">
        <v>2010</v>
      </c>
      <c r="D168" s="1" t="s">
        <v>2177</v>
      </c>
      <c r="E168" s="1"/>
      <c r="F168" s="7"/>
      <c r="G168" s="3" t="s">
        <v>2481</v>
      </c>
      <c r="H168" s="3" t="s">
        <v>2482</v>
      </c>
      <c r="I168" s="7" t="s">
        <v>2481</v>
      </c>
      <c r="J168" s="7" t="s">
        <v>2177</v>
      </c>
      <c r="K168" s="7"/>
      <c r="L168" s="7" t="s">
        <v>2010</v>
      </c>
      <c r="M168" s="1" t="s">
        <v>2076</v>
      </c>
      <c r="N168" s="1" t="s">
        <v>2076</v>
      </c>
      <c r="O168" s="1" t="s">
        <v>2076</v>
      </c>
      <c r="P168" s="1" t="s">
        <v>2076</v>
      </c>
      <c r="Q168" s="1"/>
      <c r="R168" s="1" t="s">
        <v>2076</v>
      </c>
      <c r="S168" s="1" t="s">
        <v>1983</v>
      </c>
      <c r="T168" s="1" t="s">
        <v>1979</v>
      </c>
      <c r="U168" s="1" t="s">
        <v>1983</v>
      </c>
      <c r="V168" s="1" t="s">
        <v>1979</v>
      </c>
      <c r="W168" s="1"/>
      <c r="X168" s="1"/>
      <c r="Y168" s="1"/>
      <c r="Z168" s="1"/>
      <c r="AA168" s="1"/>
      <c r="AB168" s="1" t="s">
        <v>2055</v>
      </c>
      <c r="AC168" s="1" t="s">
        <v>2059</v>
      </c>
      <c r="AD168" s="1" t="s">
        <v>2083</v>
      </c>
      <c r="AE168" s="1" t="s">
        <v>2088</v>
      </c>
      <c r="AF168" s="1" t="s">
        <v>1961</v>
      </c>
      <c r="AG168" s="1" t="s">
        <v>1961</v>
      </c>
      <c r="AH168" s="1" t="s">
        <v>2018</v>
      </c>
      <c r="AI168" s="1" t="s">
        <v>2018</v>
      </c>
      <c r="AJ168" s="34" t="s">
        <v>1968</v>
      </c>
      <c r="AK168" s="1" t="s">
        <v>2070</v>
      </c>
      <c r="AL168" s="1" t="s">
        <v>2097</v>
      </c>
      <c r="AM168" s="34" t="s">
        <v>2098</v>
      </c>
      <c r="AN168" s="1"/>
      <c r="AO168" s="1"/>
      <c r="AP168" s="1"/>
      <c r="AQ168" s="1"/>
      <c r="AR168" s="1" t="s">
        <v>1972</v>
      </c>
      <c r="AS168" s="1" t="s">
        <v>1974</v>
      </c>
      <c r="AT168" s="1" t="s">
        <v>1974</v>
      </c>
      <c r="AU168" s="1" t="s">
        <v>1997</v>
      </c>
      <c r="AV168" s="1" t="s">
        <v>2001</v>
      </c>
      <c r="AW168" s="1" t="s">
        <v>2003</v>
      </c>
      <c r="AX168" s="34" t="s">
        <v>2005</v>
      </c>
      <c r="AY168" s="1"/>
      <c r="AZ168" s="1" t="s">
        <v>2072</v>
      </c>
      <c r="BA168" s="1" t="s">
        <v>2072</v>
      </c>
      <c r="BB168" s="34" t="s">
        <v>2032</v>
      </c>
      <c r="BC168" s="1" t="s">
        <v>2099</v>
      </c>
      <c r="BD168" s="1" t="s">
        <v>2094</v>
      </c>
      <c r="BE168" s="1"/>
      <c r="BF168" s="1"/>
      <c r="BG168" s="1"/>
      <c r="BH168" s="1"/>
      <c r="BI168" s="1"/>
      <c r="BJ168" s="1"/>
      <c r="BK168" s="1"/>
      <c r="BL168" s="1"/>
      <c r="BM168" s="1"/>
      <c r="BN168" s="1"/>
      <c r="BO168" s="1"/>
      <c r="BP168" s="1"/>
      <c r="BQ168" s="1"/>
    </row>
    <row r="169" ht="11.25" customHeight="1">
      <c r="A169" s="3" t="s">
        <v>2483</v>
      </c>
      <c r="B169" s="3" t="s">
        <v>2484</v>
      </c>
      <c r="C169" s="1" t="s">
        <v>2165</v>
      </c>
      <c r="D169" s="1" t="s">
        <v>1991</v>
      </c>
      <c r="E169" s="1"/>
      <c r="F169" s="7" t="s">
        <v>2161</v>
      </c>
      <c r="G169" s="3" t="s">
        <v>2483</v>
      </c>
      <c r="H169" s="3" t="s">
        <v>2484</v>
      </c>
      <c r="I169" s="7" t="s">
        <v>2483</v>
      </c>
      <c r="J169" s="7" t="s">
        <v>1991</v>
      </c>
      <c r="K169" s="7"/>
      <c r="L169" s="7" t="s">
        <v>2165</v>
      </c>
      <c r="M169" s="1" t="s">
        <v>2076</v>
      </c>
      <c r="N169" s="1" t="s">
        <v>2076</v>
      </c>
      <c r="O169" s="1" t="s">
        <v>2076</v>
      </c>
      <c r="P169" s="1" t="s">
        <v>2076</v>
      </c>
      <c r="Q169" s="1" t="s">
        <v>2076</v>
      </c>
      <c r="R169" s="1" t="s">
        <v>2076</v>
      </c>
      <c r="S169" s="1" t="s">
        <v>1983</v>
      </c>
      <c r="T169" s="1" t="s">
        <v>1979</v>
      </c>
      <c r="U169" s="1" t="s">
        <v>1983</v>
      </c>
      <c r="V169" s="1" t="s">
        <v>1979</v>
      </c>
      <c r="W169" s="1" t="s">
        <v>1985</v>
      </c>
      <c r="X169" s="1" t="s">
        <v>1985</v>
      </c>
      <c r="Y169" s="1" t="s">
        <v>1988</v>
      </c>
      <c r="Z169" s="1" t="s">
        <v>1988</v>
      </c>
      <c r="AA169" s="1" t="s">
        <v>2025</v>
      </c>
      <c r="AB169" s="1" t="s">
        <v>2055</v>
      </c>
      <c r="AC169" s="1" t="s">
        <v>2059</v>
      </c>
      <c r="AD169" s="1" t="s">
        <v>2083</v>
      </c>
      <c r="AE169" s="1" t="s">
        <v>2088</v>
      </c>
      <c r="AF169" s="1" t="s">
        <v>1961</v>
      </c>
      <c r="AG169" s="1" t="s">
        <v>1961</v>
      </c>
      <c r="AH169" s="1" t="s">
        <v>2018</v>
      </c>
      <c r="AI169" s="1" t="s">
        <v>2018</v>
      </c>
      <c r="AJ169" s="34" t="s">
        <v>1968</v>
      </c>
      <c r="AK169" s="1" t="s">
        <v>2070</v>
      </c>
      <c r="AL169" s="1" t="s">
        <v>2097</v>
      </c>
      <c r="AM169" s="34" t="s">
        <v>2098</v>
      </c>
      <c r="AN169" s="1" t="s">
        <v>2062</v>
      </c>
      <c r="AO169" s="1" t="s">
        <v>2062</v>
      </c>
      <c r="AP169" s="1" t="s">
        <v>2138</v>
      </c>
      <c r="AQ169" s="1" t="s">
        <v>1994</v>
      </c>
      <c r="AR169" s="1" t="s">
        <v>1972</v>
      </c>
      <c r="AS169" s="1" t="s">
        <v>1974</v>
      </c>
      <c r="AT169" s="1" t="s">
        <v>1974</v>
      </c>
      <c r="AU169" s="1" t="s">
        <v>1997</v>
      </c>
      <c r="AV169" s="1" t="s">
        <v>2001</v>
      </c>
      <c r="AW169" s="1" t="s">
        <v>2003</v>
      </c>
      <c r="AX169" s="34" t="s">
        <v>2005</v>
      </c>
      <c r="AY169" s="1" t="s">
        <v>2040</v>
      </c>
      <c r="AZ169" s="1" t="s">
        <v>2072</v>
      </c>
      <c r="BA169" s="1" t="s">
        <v>2072</v>
      </c>
      <c r="BB169" s="34" t="s">
        <v>2032</v>
      </c>
      <c r="BC169" s="1" t="s">
        <v>2099</v>
      </c>
      <c r="BD169" s="1" t="s">
        <v>2094</v>
      </c>
      <c r="BE169" s="1"/>
      <c r="BF169" s="1"/>
      <c r="BG169" s="1"/>
      <c r="BH169" s="1"/>
      <c r="BI169" s="1"/>
      <c r="BJ169" s="1"/>
      <c r="BK169" s="1"/>
      <c r="BL169" s="1"/>
      <c r="BM169" s="1"/>
      <c r="BN169" s="1"/>
      <c r="BO169" s="1"/>
      <c r="BP169" s="1"/>
      <c r="BQ169" s="1"/>
    </row>
    <row r="170" ht="11.25" customHeight="1">
      <c r="A170" s="3" t="s">
        <v>2485</v>
      </c>
      <c r="B170" s="153" t="s">
        <v>2486</v>
      </c>
      <c r="C170" s="1" t="s">
        <v>2160</v>
      </c>
      <c r="D170" s="1"/>
      <c r="E170" s="1"/>
      <c r="F170" s="7" t="s">
        <v>2157</v>
      </c>
      <c r="G170" s="3" t="s">
        <v>2485</v>
      </c>
      <c r="H170" s="3" t="s">
        <v>2486</v>
      </c>
      <c r="I170" s="7" t="s">
        <v>2485</v>
      </c>
      <c r="J170" s="7"/>
      <c r="K170" s="7"/>
      <c r="L170" s="7" t="s">
        <v>2160</v>
      </c>
      <c r="M170" s="1" t="s">
        <v>2076</v>
      </c>
      <c r="N170" s="1" t="s">
        <v>2076</v>
      </c>
      <c r="O170" s="1" t="s">
        <v>2076</v>
      </c>
      <c r="P170" s="1" t="s">
        <v>2076</v>
      </c>
      <c r="Q170" s="1"/>
      <c r="R170" s="1" t="s">
        <v>2076</v>
      </c>
      <c r="S170" s="1" t="s">
        <v>1983</v>
      </c>
      <c r="T170" s="1" t="s">
        <v>1979</v>
      </c>
      <c r="U170" s="1" t="s">
        <v>1983</v>
      </c>
      <c r="V170" s="1" t="s">
        <v>1979</v>
      </c>
      <c r="W170" s="1" t="s">
        <v>1985</v>
      </c>
      <c r="X170" s="1" t="s">
        <v>1985</v>
      </c>
      <c r="Y170" s="1" t="s">
        <v>1988</v>
      </c>
      <c r="Z170" s="1" t="s">
        <v>1988</v>
      </c>
      <c r="AA170" s="1"/>
      <c r="AB170" s="1" t="s">
        <v>2055</v>
      </c>
      <c r="AC170" s="1" t="s">
        <v>2059</v>
      </c>
      <c r="AD170" s="1" t="s">
        <v>2162</v>
      </c>
      <c r="AE170" s="1" t="s">
        <v>2162</v>
      </c>
      <c r="AF170" s="1" t="s">
        <v>1961</v>
      </c>
      <c r="AG170" s="1" t="s">
        <v>1961</v>
      </c>
      <c r="AH170" s="1" t="s">
        <v>2162</v>
      </c>
      <c r="AI170" s="1" t="s">
        <v>2162</v>
      </c>
      <c r="AJ170" s="34" t="s">
        <v>1968</v>
      </c>
      <c r="AK170" s="1" t="s">
        <v>2070</v>
      </c>
      <c r="AL170" s="1" t="s">
        <v>2097</v>
      </c>
      <c r="AM170" s="34" t="s">
        <v>2098</v>
      </c>
      <c r="AN170" s="1"/>
      <c r="AO170" s="1"/>
      <c r="AP170" s="1" t="s">
        <v>2138</v>
      </c>
      <c r="AQ170" s="1" t="s">
        <v>1994</v>
      </c>
      <c r="AR170" s="1" t="s">
        <v>1972</v>
      </c>
      <c r="AS170" s="1" t="s">
        <v>1974</v>
      </c>
      <c r="AT170" s="1" t="s">
        <v>1974</v>
      </c>
      <c r="AU170" s="1" t="s">
        <v>1997</v>
      </c>
      <c r="AV170" s="1" t="s">
        <v>2001</v>
      </c>
      <c r="AW170" s="1" t="s">
        <v>2003</v>
      </c>
      <c r="AX170" s="34" t="s">
        <v>2005</v>
      </c>
      <c r="AY170" s="1" t="s">
        <v>2044</v>
      </c>
      <c r="AZ170" s="1" t="s">
        <v>2072</v>
      </c>
      <c r="BA170" s="1" t="s">
        <v>2072</v>
      </c>
      <c r="BB170" s="34" t="s">
        <v>2032</v>
      </c>
      <c r="BC170" s="1" t="s">
        <v>2099</v>
      </c>
      <c r="BD170" s="1" t="s">
        <v>2094</v>
      </c>
      <c r="BE170" s="1"/>
      <c r="BF170" s="1"/>
      <c r="BG170" s="1"/>
      <c r="BH170" s="1"/>
      <c r="BI170" s="1"/>
      <c r="BJ170" s="1"/>
      <c r="BK170" s="1"/>
      <c r="BL170" s="1"/>
      <c r="BM170" s="1"/>
      <c r="BN170" s="1"/>
      <c r="BO170" s="1"/>
      <c r="BP170" s="1"/>
      <c r="BQ170" s="1"/>
    </row>
    <row r="171" ht="11.25" customHeight="1">
      <c r="A171" s="3" t="s">
        <v>2487</v>
      </c>
      <c r="B171" s="3" t="s">
        <v>2488</v>
      </c>
      <c r="C171" s="1" t="s">
        <v>2160</v>
      </c>
      <c r="D171" s="1" t="s">
        <v>2177</v>
      </c>
      <c r="E171" s="1"/>
      <c r="F171" s="7" t="s">
        <v>2157</v>
      </c>
      <c r="G171" s="3" t="s">
        <v>2487</v>
      </c>
      <c r="H171" s="3" t="s">
        <v>2488</v>
      </c>
      <c r="I171" s="7" t="s">
        <v>2487</v>
      </c>
      <c r="J171" s="7" t="s">
        <v>2177</v>
      </c>
      <c r="K171" s="7"/>
      <c r="L171" s="7" t="s">
        <v>2010</v>
      </c>
      <c r="M171" s="1" t="s">
        <v>2076</v>
      </c>
      <c r="N171" s="1" t="s">
        <v>2076</v>
      </c>
      <c r="O171" s="1" t="s">
        <v>2076</v>
      </c>
      <c r="P171" s="1" t="s">
        <v>2076</v>
      </c>
      <c r="Q171" s="1"/>
      <c r="R171" s="1" t="s">
        <v>2076</v>
      </c>
      <c r="S171" s="1" t="s">
        <v>1983</v>
      </c>
      <c r="T171" s="1" t="s">
        <v>1979</v>
      </c>
      <c r="U171" s="1" t="s">
        <v>1983</v>
      </c>
      <c r="V171" s="1" t="s">
        <v>1979</v>
      </c>
      <c r="W171" s="1"/>
      <c r="X171" s="1"/>
      <c r="Y171" s="1"/>
      <c r="Z171" s="1"/>
      <c r="AA171" s="1"/>
      <c r="AB171" s="1" t="s">
        <v>2055</v>
      </c>
      <c r="AC171" s="1" t="s">
        <v>2059</v>
      </c>
      <c r="AD171" s="1" t="s">
        <v>2083</v>
      </c>
      <c r="AE171" s="1" t="s">
        <v>2088</v>
      </c>
      <c r="AF171" s="1" t="s">
        <v>1961</v>
      </c>
      <c r="AG171" s="1" t="s">
        <v>1961</v>
      </c>
      <c r="AH171" s="1" t="s">
        <v>2162</v>
      </c>
      <c r="AI171" s="1" t="s">
        <v>2162</v>
      </c>
      <c r="AJ171" s="34" t="s">
        <v>1968</v>
      </c>
      <c r="AK171" s="1" t="s">
        <v>2070</v>
      </c>
      <c r="AL171" s="1" t="s">
        <v>2097</v>
      </c>
      <c r="AM171" s="34" t="s">
        <v>2098</v>
      </c>
      <c r="AN171" s="1"/>
      <c r="AO171" s="1"/>
      <c r="AP171" s="1" t="s">
        <v>2138</v>
      </c>
      <c r="AQ171" s="1"/>
      <c r="AR171" s="1" t="s">
        <v>1972</v>
      </c>
      <c r="AS171" s="1" t="s">
        <v>1974</v>
      </c>
      <c r="AT171" s="1" t="s">
        <v>1974</v>
      </c>
      <c r="AU171" s="1" t="s">
        <v>1997</v>
      </c>
      <c r="AV171" s="1" t="s">
        <v>2001</v>
      </c>
      <c r="AW171" s="1" t="s">
        <v>2003</v>
      </c>
      <c r="AX171" s="34" t="s">
        <v>2005</v>
      </c>
      <c r="AY171" s="1" t="s">
        <v>2044</v>
      </c>
      <c r="AZ171" s="1" t="s">
        <v>2072</v>
      </c>
      <c r="BA171" s="1" t="s">
        <v>2072</v>
      </c>
      <c r="BB171" s="34" t="s">
        <v>2032</v>
      </c>
      <c r="BC171" s="1" t="s">
        <v>2099</v>
      </c>
      <c r="BD171" s="1" t="s">
        <v>2094</v>
      </c>
      <c r="BE171" s="1"/>
      <c r="BF171" s="1"/>
      <c r="BG171" s="1"/>
      <c r="BH171" s="1"/>
      <c r="BI171" s="1"/>
      <c r="BJ171" s="1"/>
      <c r="BK171" s="1"/>
      <c r="BL171" s="1"/>
      <c r="BM171" s="1"/>
      <c r="BN171" s="1"/>
      <c r="BO171" s="1"/>
      <c r="BP171" s="1"/>
      <c r="BQ171" s="1"/>
    </row>
    <row r="172" ht="11.25" customHeight="1">
      <c r="A172" s="3" t="s">
        <v>2489</v>
      </c>
      <c r="B172" s="3" t="s">
        <v>2490</v>
      </c>
      <c r="C172" s="1" t="s">
        <v>2010</v>
      </c>
      <c r="D172" s="1" t="s">
        <v>2177</v>
      </c>
      <c r="E172" s="1"/>
      <c r="F172" s="7"/>
      <c r="G172" s="3" t="s">
        <v>2489</v>
      </c>
      <c r="H172" s="3" t="s">
        <v>2490</v>
      </c>
      <c r="I172" s="7" t="s">
        <v>2489</v>
      </c>
      <c r="J172" s="7" t="s">
        <v>2177</v>
      </c>
      <c r="K172" s="7"/>
      <c r="L172" s="7" t="s">
        <v>2010</v>
      </c>
      <c r="M172" s="1" t="s">
        <v>2076</v>
      </c>
      <c r="N172" s="1" t="s">
        <v>2076</v>
      </c>
      <c r="O172" s="1" t="s">
        <v>2076</v>
      </c>
      <c r="P172" s="1" t="s">
        <v>2076</v>
      </c>
      <c r="Q172" s="1"/>
      <c r="R172" s="1" t="s">
        <v>2076</v>
      </c>
      <c r="S172" s="1" t="s">
        <v>1983</v>
      </c>
      <c r="T172" s="1" t="s">
        <v>1979</v>
      </c>
      <c r="U172" s="1" t="s">
        <v>1983</v>
      </c>
      <c r="V172" s="1" t="s">
        <v>1979</v>
      </c>
      <c r="W172" s="1"/>
      <c r="X172" s="1"/>
      <c r="Y172" s="1"/>
      <c r="Z172" s="1"/>
      <c r="AA172" s="1"/>
      <c r="AB172" s="1" t="s">
        <v>2055</v>
      </c>
      <c r="AC172" s="1" t="s">
        <v>2059</v>
      </c>
      <c r="AD172" s="1" t="s">
        <v>2083</v>
      </c>
      <c r="AE172" s="1" t="s">
        <v>2088</v>
      </c>
      <c r="AF172" s="1" t="s">
        <v>1961</v>
      </c>
      <c r="AG172" s="1" t="s">
        <v>1961</v>
      </c>
      <c r="AH172" s="1" t="s">
        <v>2018</v>
      </c>
      <c r="AI172" s="1" t="s">
        <v>2018</v>
      </c>
      <c r="AJ172" s="34" t="s">
        <v>1968</v>
      </c>
      <c r="AK172" s="1" t="s">
        <v>2070</v>
      </c>
      <c r="AL172" s="1" t="s">
        <v>2097</v>
      </c>
      <c r="AM172" s="34" t="s">
        <v>2098</v>
      </c>
      <c r="AN172" s="1"/>
      <c r="AO172" s="1"/>
      <c r="AP172" s="1"/>
      <c r="AQ172" s="1"/>
      <c r="AR172" s="1" t="s">
        <v>1972</v>
      </c>
      <c r="AS172" s="1" t="s">
        <v>1974</v>
      </c>
      <c r="AT172" s="1" t="s">
        <v>1974</v>
      </c>
      <c r="AU172" s="1" t="s">
        <v>1997</v>
      </c>
      <c r="AV172" s="1" t="s">
        <v>2001</v>
      </c>
      <c r="AW172" s="1" t="s">
        <v>2003</v>
      </c>
      <c r="AX172" s="34" t="s">
        <v>2005</v>
      </c>
      <c r="AY172" s="1"/>
      <c r="AZ172" s="1" t="s">
        <v>2072</v>
      </c>
      <c r="BA172" s="1" t="s">
        <v>2072</v>
      </c>
      <c r="BB172" s="34" t="s">
        <v>2032</v>
      </c>
      <c r="BC172" s="1" t="s">
        <v>2099</v>
      </c>
      <c r="BD172" s="1" t="s">
        <v>2094</v>
      </c>
      <c r="BE172" s="1"/>
      <c r="BF172" s="1"/>
      <c r="BG172" s="1"/>
      <c r="BH172" s="1"/>
      <c r="BI172" s="1"/>
      <c r="BJ172" s="1"/>
      <c r="BK172" s="1"/>
      <c r="BL172" s="1"/>
      <c r="BM172" s="1"/>
      <c r="BN172" s="1"/>
      <c r="BO172" s="1"/>
      <c r="BP172" s="1"/>
      <c r="BQ172" s="1"/>
    </row>
    <row r="173" ht="11.25" customHeight="1">
      <c r="A173" s="3" t="s">
        <v>2491</v>
      </c>
      <c r="B173" s="3" t="s">
        <v>2492</v>
      </c>
      <c r="C173" s="1" t="s">
        <v>2160</v>
      </c>
      <c r="D173" s="1"/>
      <c r="E173" s="1"/>
      <c r="F173" s="7"/>
      <c r="G173" s="3" t="s">
        <v>2491</v>
      </c>
      <c r="H173" s="3" t="s">
        <v>2492</v>
      </c>
      <c r="I173" s="7" t="s">
        <v>2491</v>
      </c>
      <c r="J173" s="7"/>
      <c r="K173" s="7"/>
      <c r="L173" s="7" t="s">
        <v>2160</v>
      </c>
      <c r="M173" s="1" t="s">
        <v>2076</v>
      </c>
      <c r="N173" s="1" t="s">
        <v>2076</v>
      </c>
      <c r="O173" s="1" t="s">
        <v>2076</v>
      </c>
      <c r="P173" s="1" t="s">
        <v>2076</v>
      </c>
      <c r="Q173" s="1"/>
      <c r="R173" s="1" t="s">
        <v>2076</v>
      </c>
      <c r="S173" s="1" t="s">
        <v>1983</v>
      </c>
      <c r="T173" s="1" t="s">
        <v>1979</v>
      </c>
      <c r="U173" s="1" t="s">
        <v>1983</v>
      </c>
      <c r="V173" s="1" t="s">
        <v>1979</v>
      </c>
      <c r="W173" s="1"/>
      <c r="X173" s="1"/>
      <c r="Y173" s="1"/>
      <c r="Z173" s="1"/>
      <c r="AA173" s="1"/>
      <c r="AB173" s="1" t="s">
        <v>2055</v>
      </c>
      <c r="AC173" s="1" t="s">
        <v>2059</v>
      </c>
      <c r="AD173" s="1" t="s">
        <v>2083</v>
      </c>
      <c r="AE173" s="1" t="s">
        <v>2088</v>
      </c>
      <c r="AF173" s="1" t="s">
        <v>1961</v>
      </c>
      <c r="AG173" s="1" t="s">
        <v>1961</v>
      </c>
      <c r="AH173" s="1" t="s">
        <v>2162</v>
      </c>
      <c r="AI173" s="1" t="s">
        <v>2162</v>
      </c>
      <c r="AJ173" s="34" t="s">
        <v>1968</v>
      </c>
      <c r="AK173" s="1" t="s">
        <v>2070</v>
      </c>
      <c r="AL173" s="1" t="s">
        <v>2097</v>
      </c>
      <c r="AM173" s="34" t="s">
        <v>2098</v>
      </c>
      <c r="AN173" s="1"/>
      <c r="AO173" s="1"/>
      <c r="AP173" s="1"/>
      <c r="AQ173" s="1"/>
      <c r="AR173" s="1" t="s">
        <v>1972</v>
      </c>
      <c r="AS173" s="1" t="s">
        <v>1974</v>
      </c>
      <c r="AT173" s="1" t="s">
        <v>1974</v>
      </c>
      <c r="AU173" s="1" t="s">
        <v>1997</v>
      </c>
      <c r="AV173" s="1" t="s">
        <v>2001</v>
      </c>
      <c r="AW173" s="1" t="s">
        <v>2003</v>
      </c>
      <c r="AX173" s="34" t="s">
        <v>2005</v>
      </c>
      <c r="AY173" s="1"/>
      <c r="AZ173" s="1" t="s">
        <v>2072</v>
      </c>
      <c r="BA173" s="1" t="s">
        <v>2072</v>
      </c>
      <c r="BB173" s="34" t="s">
        <v>2032</v>
      </c>
      <c r="BC173" s="1" t="s">
        <v>2099</v>
      </c>
      <c r="BD173" s="1" t="s">
        <v>2094</v>
      </c>
      <c r="BE173" s="1"/>
      <c r="BF173" s="1"/>
      <c r="BG173" s="1"/>
      <c r="BH173" s="1"/>
      <c r="BI173" s="1"/>
      <c r="BJ173" s="1"/>
      <c r="BK173" s="1"/>
      <c r="BL173" s="1"/>
      <c r="BM173" s="1"/>
      <c r="BN173" s="1"/>
      <c r="BO173" s="1"/>
      <c r="BP173" s="1"/>
      <c r="BQ173" s="1"/>
    </row>
    <row r="174" ht="11.25" customHeight="1">
      <c r="A174" s="3" t="s">
        <v>2493</v>
      </c>
      <c r="B174" s="3" t="s">
        <v>2494</v>
      </c>
      <c r="C174" s="1" t="s">
        <v>2010</v>
      </c>
      <c r="D174" s="1" t="s">
        <v>2177</v>
      </c>
      <c r="E174" s="1"/>
      <c r="F174" s="7"/>
      <c r="G174" s="3" t="s">
        <v>2493</v>
      </c>
      <c r="H174" s="3" t="s">
        <v>2494</v>
      </c>
      <c r="I174" s="7" t="s">
        <v>2493</v>
      </c>
      <c r="J174" s="7" t="s">
        <v>2177</v>
      </c>
      <c r="K174" s="7"/>
      <c r="L174" s="7" t="s">
        <v>2010</v>
      </c>
      <c r="M174" s="1" t="s">
        <v>2076</v>
      </c>
      <c r="N174" s="1" t="s">
        <v>2076</v>
      </c>
      <c r="O174" s="1" t="s">
        <v>2076</v>
      </c>
      <c r="P174" s="1" t="s">
        <v>2076</v>
      </c>
      <c r="Q174" s="1"/>
      <c r="R174" s="1" t="s">
        <v>2076</v>
      </c>
      <c r="S174" s="1" t="s">
        <v>1983</v>
      </c>
      <c r="T174" s="1" t="s">
        <v>1979</v>
      </c>
      <c r="U174" s="1" t="s">
        <v>1983</v>
      </c>
      <c r="V174" s="1" t="s">
        <v>1979</v>
      </c>
      <c r="W174" s="1"/>
      <c r="X174" s="1"/>
      <c r="Y174" s="1"/>
      <c r="Z174" s="1"/>
      <c r="AA174" s="1"/>
      <c r="AB174" s="1" t="s">
        <v>2055</v>
      </c>
      <c r="AC174" s="1" t="s">
        <v>2059</v>
      </c>
      <c r="AD174" s="1" t="s">
        <v>2083</v>
      </c>
      <c r="AE174" s="1" t="s">
        <v>2088</v>
      </c>
      <c r="AF174" s="1" t="s">
        <v>1961</v>
      </c>
      <c r="AG174" s="1" t="s">
        <v>1961</v>
      </c>
      <c r="AH174" s="1" t="s">
        <v>2018</v>
      </c>
      <c r="AI174" s="1" t="s">
        <v>2018</v>
      </c>
      <c r="AJ174" s="34" t="s">
        <v>1968</v>
      </c>
      <c r="AK174" s="1" t="s">
        <v>2070</v>
      </c>
      <c r="AL174" s="1" t="s">
        <v>2097</v>
      </c>
      <c r="AM174" s="34" t="s">
        <v>2098</v>
      </c>
      <c r="AN174" s="1"/>
      <c r="AO174" s="1"/>
      <c r="AP174" s="1"/>
      <c r="AQ174" s="1"/>
      <c r="AR174" s="1" t="s">
        <v>1972</v>
      </c>
      <c r="AS174" s="1" t="s">
        <v>1974</v>
      </c>
      <c r="AT174" s="1" t="s">
        <v>1974</v>
      </c>
      <c r="AU174" s="1" t="s">
        <v>1997</v>
      </c>
      <c r="AV174" s="1" t="s">
        <v>2001</v>
      </c>
      <c r="AW174" s="1" t="s">
        <v>2003</v>
      </c>
      <c r="AX174" s="34" t="s">
        <v>2005</v>
      </c>
      <c r="AY174" s="1"/>
      <c r="AZ174" s="1" t="s">
        <v>2072</v>
      </c>
      <c r="BA174" s="1" t="s">
        <v>2072</v>
      </c>
      <c r="BB174" s="34" t="s">
        <v>2032</v>
      </c>
      <c r="BC174" s="1" t="s">
        <v>2099</v>
      </c>
      <c r="BD174" s="1" t="s">
        <v>2094</v>
      </c>
      <c r="BE174" s="1"/>
      <c r="BF174" s="1"/>
      <c r="BG174" s="1"/>
      <c r="BH174" s="1"/>
      <c r="BI174" s="1"/>
      <c r="BJ174" s="1"/>
      <c r="BK174" s="1"/>
      <c r="BL174" s="1"/>
      <c r="BM174" s="1"/>
      <c r="BN174" s="1"/>
      <c r="BO174" s="1"/>
      <c r="BP174" s="1"/>
      <c r="BQ174" s="1"/>
    </row>
    <row r="175" ht="11.25" customHeight="1">
      <c r="A175" s="3" t="s">
        <v>2495</v>
      </c>
      <c r="B175" s="3" t="s">
        <v>2496</v>
      </c>
      <c r="C175" s="1" t="s">
        <v>2160</v>
      </c>
      <c r="D175" s="1"/>
      <c r="E175" s="1"/>
      <c r="F175" s="7"/>
      <c r="G175" s="3" t="s">
        <v>2495</v>
      </c>
      <c r="H175" s="3" t="s">
        <v>2496</v>
      </c>
      <c r="I175" s="7" t="s">
        <v>2495</v>
      </c>
      <c r="J175" s="7"/>
      <c r="K175" s="7"/>
      <c r="L175" s="7" t="s">
        <v>2160</v>
      </c>
      <c r="M175" s="1" t="s">
        <v>2076</v>
      </c>
      <c r="N175" s="1" t="s">
        <v>2076</v>
      </c>
      <c r="O175" s="1" t="s">
        <v>2076</v>
      </c>
      <c r="P175" s="1" t="s">
        <v>2076</v>
      </c>
      <c r="Q175" s="1"/>
      <c r="R175" s="1" t="s">
        <v>2076</v>
      </c>
      <c r="S175" s="1" t="s">
        <v>1983</v>
      </c>
      <c r="T175" s="1" t="s">
        <v>1979</v>
      </c>
      <c r="U175" s="1" t="s">
        <v>1983</v>
      </c>
      <c r="V175" s="1" t="s">
        <v>1979</v>
      </c>
      <c r="W175" s="1"/>
      <c r="X175" s="1"/>
      <c r="Y175" s="1"/>
      <c r="Z175" s="1"/>
      <c r="AA175" s="1"/>
      <c r="AB175" s="1" t="s">
        <v>2055</v>
      </c>
      <c r="AC175" s="1" t="s">
        <v>2059</v>
      </c>
      <c r="AD175" s="1" t="s">
        <v>2083</v>
      </c>
      <c r="AE175" s="1" t="s">
        <v>2088</v>
      </c>
      <c r="AF175" s="1" t="s">
        <v>1961</v>
      </c>
      <c r="AG175" s="1" t="s">
        <v>1961</v>
      </c>
      <c r="AH175" s="1" t="s">
        <v>2162</v>
      </c>
      <c r="AI175" s="1" t="s">
        <v>2162</v>
      </c>
      <c r="AJ175" s="34" t="s">
        <v>1968</v>
      </c>
      <c r="AK175" s="1" t="s">
        <v>2070</v>
      </c>
      <c r="AL175" s="1" t="s">
        <v>2097</v>
      </c>
      <c r="AM175" s="34" t="s">
        <v>2098</v>
      </c>
      <c r="AN175" s="1"/>
      <c r="AO175" s="1"/>
      <c r="AP175" s="1"/>
      <c r="AQ175" s="1"/>
      <c r="AR175" s="1" t="s">
        <v>1972</v>
      </c>
      <c r="AS175" s="1" t="s">
        <v>1974</v>
      </c>
      <c r="AT175" s="1" t="s">
        <v>1974</v>
      </c>
      <c r="AU175" s="1" t="s">
        <v>1997</v>
      </c>
      <c r="AV175" s="1" t="s">
        <v>2001</v>
      </c>
      <c r="AW175" s="1" t="s">
        <v>2003</v>
      </c>
      <c r="AX175" s="34" t="s">
        <v>2005</v>
      </c>
      <c r="AY175" s="1"/>
      <c r="AZ175" s="1" t="s">
        <v>2072</v>
      </c>
      <c r="BA175" s="1" t="s">
        <v>2072</v>
      </c>
      <c r="BB175" s="34" t="s">
        <v>2032</v>
      </c>
      <c r="BC175" s="1" t="s">
        <v>2099</v>
      </c>
      <c r="BD175" s="1" t="s">
        <v>2094</v>
      </c>
      <c r="BE175" s="1"/>
      <c r="BF175" s="1"/>
      <c r="BG175" s="1"/>
      <c r="BH175" s="1"/>
      <c r="BI175" s="1"/>
      <c r="BJ175" s="1"/>
      <c r="BK175" s="1"/>
      <c r="BL175" s="1"/>
      <c r="BM175" s="1"/>
      <c r="BN175" s="1"/>
      <c r="BO175" s="1"/>
      <c r="BP175" s="1"/>
      <c r="BQ175" s="1"/>
    </row>
    <row r="176" ht="11.25" customHeight="1">
      <c r="A176" s="3" t="s">
        <v>2497</v>
      </c>
      <c r="B176" s="3" t="s">
        <v>2498</v>
      </c>
      <c r="C176" s="1" t="s">
        <v>2010</v>
      </c>
      <c r="D176" s="1" t="s">
        <v>2177</v>
      </c>
      <c r="E176" s="1"/>
      <c r="F176" s="7"/>
      <c r="G176" s="3" t="s">
        <v>2497</v>
      </c>
      <c r="H176" s="3" t="s">
        <v>2498</v>
      </c>
      <c r="I176" s="7" t="s">
        <v>2497</v>
      </c>
      <c r="J176" s="7" t="s">
        <v>2177</v>
      </c>
      <c r="K176" s="7"/>
      <c r="L176" s="7" t="s">
        <v>2010</v>
      </c>
      <c r="M176" s="1" t="s">
        <v>2076</v>
      </c>
      <c r="N176" s="1" t="s">
        <v>2076</v>
      </c>
      <c r="O176" s="1" t="s">
        <v>2076</v>
      </c>
      <c r="P176" s="1" t="s">
        <v>2076</v>
      </c>
      <c r="Q176" s="1"/>
      <c r="R176" s="1" t="s">
        <v>2076</v>
      </c>
      <c r="S176" s="1" t="s">
        <v>1983</v>
      </c>
      <c r="T176" s="1" t="s">
        <v>1979</v>
      </c>
      <c r="U176" s="1" t="s">
        <v>1983</v>
      </c>
      <c r="V176" s="1" t="s">
        <v>1979</v>
      </c>
      <c r="W176" s="1"/>
      <c r="X176" s="1"/>
      <c r="Y176" s="1"/>
      <c r="Z176" s="1"/>
      <c r="AA176" s="1"/>
      <c r="AB176" s="1" t="s">
        <v>2055</v>
      </c>
      <c r="AC176" s="1" t="s">
        <v>2059</v>
      </c>
      <c r="AD176" s="1" t="s">
        <v>2083</v>
      </c>
      <c r="AE176" s="1" t="s">
        <v>2088</v>
      </c>
      <c r="AF176" s="1" t="s">
        <v>1961</v>
      </c>
      <c r="AG176" s="1" t="s">
        <v>1961</v>
      </c>
      <c r="AH176" s="1" t="s">
        <v>2018</v>
      </c>
      <c r="AI176" s="1" t="s">
        <v>2018</v>
      </c>
      <c r="AJ176" s="34" t="s">
        <v>1968</v>
      </c>
      <c r="AK176" s="1" t="s">
        <v>2070</v>
      </c>
      <c r="AL176" s="1" t="s">
        <v>2097</v>
      </c>
      <c r="AM176" s="34" t="s">
        <v>2098</v>
      </c>
      <c r="AN176" s="1"/>
      <c r="AO176" s="1"/>
      <c r="AP176" s="1"/>
      <c r="AQ176" s="1"/>
      <c r="AR176" s="1" t="s">
        <v>1972</v>
      </c>
      <c r="AS176" s="1" t="s">
        <v>1974</v>
      </c>
      <c r="AT176" s="1" t="s">
        <v>1974</v>
      </c>
      <c r="AU176" s="1" t="s">
        <v>1997</v>
      </c>
      <c r="AV176" s="1" t="s">
        <v>2001</v>
      </c>
      <c r="AW176" s="1" t="s">
        <v>2003</v>
      </c>
      <c r="AX176" s="34" t="s">
        <v>2005</v>
      </c>
      <c r="AY176" s="1"/>
      <c r="AZ176" s="1" t="s">
        <v>2072</v>
      </c>
      <c r="BA176" s="1" t="s">
        <v>2072</v>
      </c>
      <c r="BB176" s="34" t="s">
        <v>2032</v>
      </c>
      <c r="BC176" s="1" t="s">
        <v>2099</v>
      </c>
      <c r="BD176" s="1" t="s">
        <v>2094</v>
      </c>
      <c r="BE176" s="1"/>
      <c r="BF176" s="1"/>
      <c r="BG176" s="1"/>
      <c r="BH176" s="1"/>
      <c r="BI176" s="1"/>
      <c r="BJ176" s="1"/>
      <c r="BK176" s="1"/>
      <c r="BL176" s="1"/>
      <c r="BM176" s="1"/>
      <c r="BN176" s="1"/>
      <c r="BO176" s="1"/>
      <c r="BP176" s="1"/>
      <c r="BQ176" s="1"/>
    </row>
    <row r="177" ht="11.25" customHeight="1">
      <c r="A177" s="3" t="s">
        <v>2499</v>
      </c>
      <c r="B177" s="3" t="s">
        <v>2500</v>
      </c>
      <c r="C177" s="1" t="s">
        <v>2165</v>
      </c>
      <c r="D177" s="1" t="s">
        <v>2238</v>
      </c>
      <c r="E177" s="1"/>
      <c r="F177" s="7"/>
      <c r="G177" s="3" t="s">
        <v>2499</v>
      </c>
      <c r="H177" s="3" t="s">
        <v>2500</v>
      </c>
      <c r="I177" s="7" t="s">
        <v>2499</v>
      </c>
      <c r="J177" s="7" t="s">
        <v>2238</v>
      </c>
      <c r="K177" s="7"/>
      <c r="L177" s="7" t="s">
        <v>2165</v>
      </c>
      <c r="M177" s="1" t="s">
        <v>2076</v>
      </c>
      <c r="N177" s="1" t="s">
        <v>2076</v>
      </c>
      <c r="O177" s="1" t="s">
        <v>2076</v>
      </c>
      <c r="P177" s="1" t="s">
        <v>2076</v>
      </c>
      <c r="Q177" s="1" t="s">
        <v>2076</v>
      </c>
      <c r="R177" s="1" t="s">
        <v>2076</v>
      </c>
      <c r="S177" s="1" t="s">
        <v>1983</v>
      </c>
      <c r="T177" s="1" t="s">
        <v>1979</v>
      </c>
      <c r="U177" s="1" t="s">
        <v>1983</v>
      </c>
      <c r="V177" s="1" t="s">
        <v>1979</v>
      </c>
      <c r="W177" s="1"/>
      <c r="X177" s="1"/>
      <c r="Y177" s="1"/>
      <c r="Z177" s="1"/>
      <c r="AA177" s="1"/>
      <c r="AB177" s="1" t="s">
        <v>2055</v>
      </c>
      <c r="AC177" s="1" t="s">
        <v>2059</v>
      </c>
      <c r="AD177" s="1" t="s">
        <v>2083</v>
      </c>
      <c r="AE177" s="1" t="s">
        <v>2088</v>
      </c>
      <c r="AF177" s="1" t="s">
        <v>1961</v>
      </c>
      <c r="AG177" s="1" t="s">
        <v>1961</v>
      </c>
      <c r="AH177" s="1" t="s">
        <v>2018</v>
      </c>
      <c r="AI177" s="1" t="s">
        <v>2018</v>
      </c>
      <c r="AJ177" s="34" t="s">
        <v>1968</v>
      </c>
      <c r="AK177" s="1" t="s">
        <v>2070</v>
      </c>
      <c r="AL177" s="1" t="s">
        <v>2097</v>
      </c>
      <c r="AM177" s="34" t="s">
        <v>2098</v>
      </c>
      <c r="AN177" s="1" t="s">
        <v>2062</v>
      </c>
      <c r="AO177" s="1" t="s">
        <v>2062</v>
      </c>
      <c r="AP177" s="1"/>
      <c r="AQ177" s="1"/>
      <c r="AR177" s="1" t="s">
        <v>1972</v>
      </c>
      <c r="AS177" s="1" t="s">
        <v>1974</v>
      </c>
      <c r="AT177" s="1" t="s">
        <v>1974</v>
      </c>
      <c r="AU177" s="1" t="s">
        <v>1997</v>
      </c>
      <c r="AV177" s="1" t="s">
        <v>2001</v>
      </c>
      <c r="AW177" s="1" t="s">
        <v>2003</v>
      </c>
      <c r="AX177" s="34" t="s">
        <v>2005</v>
      </c>
      <c r="AY177" s="1"/>
      <c r="AZ177" s="1" t="s">
        <v>2072</v>
      </c>
      <c r="BA177" s="1" t="s">
        <v>2072</v>
      </c>
      <c r="BB177" s="34" t="s">
        <v>2032</v>
      </c>
      <c r="BC177" s="1" t="s">
        <v>2099</v>
      </c>
      <c r="BD177" s="1" t="s">
        <v>2094</v>
      </c>
      <c r="BE177" s="1"/>
      <c r="BF177" s="1"/>
      <c r="BG177" s="1"/>
      <c r="BH177" s="1"/>
      <c r="BI177" s="1"/>
      <c r="BJ177" s="1"/>
      <c r="BK177" s="1"/>
      <c r="BL177" s="1"/>
      <c r="BM177" s="1"/>
      <c r="BN177" s="1"/>
      <c r="BO177" s="1"/>
      <c r="BP177" s="1"/>
      <c r="BQ177" s="1"/>
    </row>
    <row r="178" ht="11.25" customHeight="1">
      <c r="A178" s="3" t="s">
        <v>2501</v>
      </c>
      <c r="B178" s="3" t="s">
        <v>2502</v>
      </c>
      <c r="C178" s="1" t="s">
        <v>2010</v>
      </c>
      <c r="D178" s="1" t="s">
        <v>2152</v>
      </c>
      <c r="E178" s="1" t="s">
        <v>2147</v>
      </c>
      <c r="F178" s="7" t="s">
        <v>2153</v>
      </c>
      <c r="G178" s="3" t="s">
        <v>2501</v>
      </c>
      <c r="H178" s="3" t="s">
        <v>2502</v>
      </c>
      <c r="I178" s="7" t="s">
        <v>2501</v>
      </c>
      <c r="J178" s="7" t="s">
        <v>2152</v>
      </c>
      <c r="K178" s="7" t="s">
        <v>2147</v>
      </c>
      <c r="L178" s="7" t="s">
        <v>2010</v>
      </c>
      <c r="M178" s="1" t="s">
        <v>2076</v>
      </c>
      <c r="N178" s="1" t="s">
        <v>2076</v>
      </c>
      <c r="O178" s="1" t="s">
        <v>2076</v>
      </c>
      <c r="P178" s="1" t="s">
        <v>2076</v>
      </c>
      <c r="Q178" s="1" t="s">
        <v>2076</v>
      </c>
      <c r="R178" s="1" t="s">
        <v>2076</v>
      </c>
      <c r="S178" s="1" t="s">
        <v>1983</v>
      </c>
      <c r="T178" s="1" t="s">
        <v>1979</v>
      </c>
      <c r="U178" s="1" t="s">
        <v>1983</v>
      </c>
      <c r="V178" s="1" t="s">
        <v>1979</v>
      </c>
      <c r="W178" s="1" t="s">
        <v>1985</v>
      </c>
      <c r="X178" s="1" t="s">
        <v>1985</v>
      </c>
      <c r="Y178" s="1" t="s">
        <v>1988</v>
      </c>
      <c r="Z178" s="1" t="s">
        <v>1988</v>
      </c>
      <c r="AA178" s="1" t="s">
        <v>2029</v>
      </c>
      <c r="AB178" s="1" t="s">
        <v>2055</v>
      </c>
      <c r="AC178" s="1" t="s">
        <v>2059</v>
      </c>
      <c r="AD178" s="1" t="s">
        <v>2083</v>
      </c>
      <c r="AE178" s="1" t="s">
        <v>2088</v>
      </c>
      <c r="AF178" s="1" t="s">
        <v>1961</v>
      </c>
      <c r="AG178" s="1" t="s">
        <v>1961</v>
      </c>
      <c r="AH178" s="1" t="s">
        <v>2018</v>
      </c>
      <c r="AI178" s="1" t="s">
        <v>2018</v>
      </c>
      <c r="AJ178" s="34" t="s">
        <v>1968</v>
      </c>
      <c r="AK178" s="1" t="s">
        <v>2070</v>
      </c>
      <c r="AL178" s="1" t="s">
        <v>2097</v>
      </c>
      <c r="AM178" s="34" t="s">
        <v>2098</v>
      </c>
      <c r="AN178" s="1" t="s">
        <v>2067</v>
      </c>
      <c r="AO178" s="1" t="s">
        <v>2067</v>
      </c>
      <c r="AP178" s="1" t="s">
        <v>2138</v>
      </c>
      <c r="AQ178" s="1"/>
      <c r="AR178" s="1" t="s">
        <v>1972</v>
      </c>
      <c r="AS178" s="1" t="s">
        <v>1974</v>
      </c>
      <c r="AT178" s="1" t="s">
        <v>1974</v>
      </c>
      <c r="AU178" s="1" t="s">
        <v>1997</v>
      </c>
      <c r="AV178" s="1" t="s">
        <v>2001</v>
      </c>
      <c r="AW178" s="1" t="s">
        <v>2003</v>
      </c>
      <c r="AX178" s="34" t="s">
        <v>2005</v>
      </c>
      <c r="AY178" s="1" t="s">
        <v>2048</v>
      </c>
      <c r="AZ178" s="1" t="s">
        <v>2072</v>
      </c>
      <c r="BA178" s="1" t="s">
        <v>2072</v>
      </c>
      <c r="BB178" s="34" t="s">
        <v>2032</v>
      </c>
      <c r="BC178" s="1" t="s">
        <v>2099</v>
      </c>
      <c r="BD178" s="1" t="s">
        <v>2094</v>
      </c>
      <c r="BE178" s="1"/>
      <c r="BF178" s="1"/>
      <c r="BG178" s="1"/>
      <c r="BH178" s="1"/>
      <c r="BI178" s="1"/>
      <c r="BJ178" s="1"/>
      <c r="BK178" s="1"/>
      <c r="BL178" s="1"/>
      <c r="BM178" s="1"/>
      <c r="BN178" s="1"/>
      <c r="BO178" s="1"/>
      <c r="BP178" s="1"/>
      <c r="BQ178" s="1"/>
    </row>
    <row r="179" ht="11.25" customHeight="1">
      <c r="A179" s="3" t="s">
        <v>2503</v>
      </c>
      <c r="B179" s="3" t="s">
        <v>2504</v>
      </c>
      <c r="C179" s="1" t="s">
        <v>2010</v>
      </c>
      <c r="D179" s="1" t="s">
        <v>2152</v>
      </c>
      <c r="E179" s="1"/>
      <c r="F179" s="7" t="s">
        <v>2157</v>
      </c>
      <c r="G179" s="3" t="s">
        <v>2503</v>
      </c>
      <c r="H179" s="3" t="s">
        <v>2504</v>
      </c>
      <c r="I179" s="7" t="s">
        <v>2503</v>
      </c>
      <c r="J179" s="7" t="s">
        <v>2152</v>
      </c>
      <c r="K179" s="7"/>
      <c r="L179" s="7" t="s">
        <v>2010</v>
      </c>
      <c r="M179" s="1" t="s">
        <v>2076</v>
      </c>
      <c r="N179" s="1" t="s">
        <v>2076</v>
      </c>
      <c r="O179" s="1" t="s">
        <v>2076</v>
      </c>
      <c r="P179" s="1" t="s">
        <v>2076</v>
      </c>
      <c r="Q179" s="1" t="s">
        <v>2076</v>
      </c>
      <c r="R179" s="1" t="s">
        <v>2076</v>
      </c>
      <c r="S179" s="1" t="s">
        <v>1983</v>
      </c>
      <c r="T179" s="1" t="s">
        <v>1979</v>
      </c>
      <c r="U179" s="1" t="s">
        <v>1983</v>
      </c>
      <c r="V179" s="1" t="s">
        <v>1979</v>
      </c>
      <c r="W179" s="1" t="s">
        <v>1985</v>
      </c>
      <c r="X179" s="1" t="s">
        <v>1985</v>
      </c>
      <c r="Y179" s="1" t="s">
        <v>1988</v>
      </c>
      <c r="Z179" s="1" t="s">
        <v>1988</v>
      </c>
      <c r="AA179" s="1"/>
      <c r="AB179" s="1" t="s">
        <v>2055</v>
      </c>
      <c r="AC179" s="1" t="s">
        <v>2059</v>
      </c>
      <c r="AD179" s="1" t="s">
        <v>2083</v>
      </c>
      <c r="AE179" s="1" t="s">
        <v>2088</v>
      </c>
      <c r="AF179" s="1" t="s">
        <v>1961</v>
      </c>
      <c r="AG179" s="1" t="s">
        <v>1961</v>
      </c>
      <c r="AH179" s="1" t="s">
        <v>2018</v>
      </c>
      <c r="AI179" s="1" t="s">
        <v>2018</v>
      </c>
      <c r="AJ179" s="34" t="s">
        <v>1968</v>
      </c>
      <c r="AK179" s="1" t="s">
        <v>2070</v>
      </c>
      <c r="AL179" s="1" t="s">
        <v>2097</v>
      </c>
      <c r="AM179" s="34" t="s">
        <v>2098</v>
      </c>
      <c r="AN179" s="1"/>
      <c r="AO179" s="1"/>
      <c r="AP179" s="1" t="s">
        <v>2138</v>
      </c>
      <c r="AQ179" s="1" t="s">
        <v>1994</v>
      </c>
      <c r="AR179" s="1" t="s">
        <v>1972</v>
      </c>
      <c r="AS179" s="1" t="s">
        <v>1974</v>
      </c>
      <c r="AT179" s="1" t="s">
        <v>1974</v>
      </c>
      <c r="AU179" s="1" t="s">
        <v>1997</v>
      </c>
      <c r="AV179" s="1" t="s">
        <v>2001</v>
      </c>
      <c r="AW179" s="1" t="s">
        <v>2003</v>
      </c>
      <c r="AX179" s="34" t="s">
        <v>2005</v>
      </c>
      <c r="AY179" s="1" t="s">
        <v>2048</v>
      </c>
      <c r="AZ179" s="1" t="s">
        <v>2072</v>
      </c>
      <c r="BA179" s="1" t="s">
        <v>2072</v>
      </c>
      <c r="BB179" s="34" t="s">
        <v>2032</v>
      </c>
      <c r="BC179" s="1" t="s">
        <v>2099</v>
      </c>
      <c r="BD179" s="1" t="s">
        <v>2094</v>
      </c>
      <c r="BE179" s="1"/>
      <c r="BF179" s="1"/>
      <c r="BG179" s="1"/>
      <c r="BH179" s="1"/>
      <c r="BI179" s="1"/>
      <c r="BJ179" s="1"/>
      <c r="BK179" s="1"/>
      <c r="BL179" s="1"/>
      <c r="BM179" s="1"/>
      <c r="BN179" s="1"/>
      <c r="BO179" s="1"/>
      <c r="BP179" s="1"/>
      <c r="BQ179" s="1"/>
    </row>
    <row r="180" ht="11.25" customHeight="1">
      <c r="A180" s="3" t="s">
        <v>2505</v>
      </c>
      <c r="B180" s="3" t="s">
        <v>2506</v>
      </c>
      <c r="C180" s="1" t="s">
        <v>2160</v>
      </c>
      <c r="D180" s="1"/>
      <c r="E180" s="1"/>
      <c r="F180" s="7"/>
      <c r="G180" s="3" t="s">
        <v>2505</v>
      </c>
      <c r="H180" s="3" t="s">
        <v>2506</v>
      </c>
      <c r="I180" s="7" t="s">
        <v>2505</v>
      </c>
      <c r="J180" s="7"/>
      <c r="K180" s="7"/>
      <c r="L180" s="7" t="s">
        <v>2160</v>
      </c>
      <c r="M180" s="1" t="s">
        <v>2076</v>
      </c>
      <c r="N180" s="1" t="s">
        <v>2076</v>
      </c>
      <c r="O180" s="1" t="s">
        <v>2076</v>
      </c>
      <c r="P180" s="1" t="s">
        <v>2076</v>
      </c>
      <c r="Q180" s="1"/>
      <c r="R180" s="1" t="s">
        <v>2076</v>
      </c>
      <c r="S180" s="1" t="s">
        <v>1983</v>
      </c>
      <c r="T180" s="1" t="s">
        <v>1979</v>
      </c>
      <c r="U180" s="1" t="s">
        <v>1983</v>
      </c>
      <c r="V180" s="1" t="s">
        <v>1979</v>
      </c>
      <c r="W180" s="1"/>
      <c r="X180" s="1"/>
      <c r="Y180" s="1"/>
      <c r="Z180" s="1"/>
      <c r="AA180" s="1"/>
      <c r="AB180" s="1" t="s">
        <v>2055</v>
      </c>
      <c r="AC180" s="1" t="s">
        <v>2059</v>
      </c>
      <c r="AD180" s="1" t="s">
        <v>2162</v>
      </c>
      <c r="AE180" s="1" t="s">
        <v>2162</v>
      </c>
      <c r="AF180" s="1" t="s">
        <v>1961</v>
      </c>
      <c r="AG180" s="1" t="s">
        <v>1961</v>
      </c>
      <c r="AH180" s="1" t="s">
        <v>2162</v>
      </c>
      <c r="AI180" s="1" t="s">
        <v>2162</v>
      </c>
      <c r="AJ180" s="34" t="s">
        <v>1968</v>
      </c>
      <c r="AK180" s="1" t="s">
        <v>2070</v>
      </c>
      <c r="AL180" s="1" t="s">
        <v>2097</v>
      </c>
      <c r="AM180" s="34" t="s">
        <v>2098</v>
      </c>
      <c r="AN180" s="1"/>
      <c r="AO180" s="1"/>
      <c r="AP180" s="1"/>
      <c r="AQ180" s="1"/>
      <c r="AR180" s="1" t="s">
        <v>1972</v>
      </c>
      <c r="AS180" s="1" t="s">
        <v>1974</v>
      </c>
      <c r="AT180" s="1" t="s">
        <v>1974</v>
      </c>
      <c r="AU180" s="1" t="s">
        <v>1997</v>
      </c>
      <c r="AV180" s="1" t="s">
        <v>2001</v>
      </c>
      <c r="AW180" s="1" t="s">
        <v>2003</v>
      </c>
      <c r="AX180" s="34" t="s">
        <v>2005</v>
      </c>
      <c r="AY180" s="1"/>
      <c r="AZ180" s="1" t="s">
        <v>2072</v>
      </c>
      <c r="BA180" s="1" t="s">
        <v>2072</v>
      </c>
      <c r="BB180" s="34" t="s">
        <v>2032</v>
      </c>
      <c r="BC180" s="1" t="s">
        <v>2099</v>
      </c>
      <c r="BD180" s="1" t="s">
        <v>2094</v>
      </c>
      <c r="BE180" s="1"/>
      <c r="BF180" s="1"/>
      <c r="BG180" s="1"/>
      <c r="BH180" s="1"/>
      <c r="BI180" s="1"/>
      <c r="BJ180" s="1"/>
      <c r="BK180" s="1"/>
      <c r="BL180" s="1"/>
      <c r="BM180" s="1"/>
      <c r="BN180" s="1"/>
      <c r="BO180" s="1"/>
      <c r="BP180" s="1"/>
      <c r="BQ180" s="1"/>
    </row>
    <row r="181" ht="11.25" customHeight="1">
      <c r="A181" s="3" t="s">
        <v>2507</v>
      </c>
      <c r="B181" s="3" t="s">
        <v>2508</v>
      </c>
      <c r="C181" s="1" t="s">
        <v>2160</v>
      </c>
      <c r="D181" s="1" t="s">
        <v>2189</v>
      </c>
      <c r="E181" s="1"/>
      <c r="F181" s="7"/>
      <c r="G181" s="3" t="s">
        <v>2507</v>
      </c>
      <c r="H181" s="3" t="s">
        <v>2508</v>
      </c>
      <c r="I181" s="7" t="s">
        <v>2507</v>
      </c>
      <c r="J181" s="7"/>
      <c r="K181" s="7"/>
      <c r="L181" s="7" t="s">
        <v>2160</v>
      </c>
      <c r="M181" s="1" t="s">
        <v>2076</v>
      </c>
      <c r="N181" s="1" t="s">
        <v>2076</v>
      </c>
      <c r="O181" s="1" t="s">
        <v>2076</v>
      </c>
      <c r="P181" s="1" t="s">
        <v>2076</v>
      </c>
      <c r="Q181" s="1"/>
      <c r="R181" s="1" t="s">
        <v>2076</v>
      </c>
      <c r="S181" s="1" t="s">
        <v>1983</v>
      </c>
      <c r="T181" s="1" t="s">
        <v>1979</v>
      </c>
      <c r="U181" s="1" t="s">
        <v>1983</v>
      </c>
      <c r="V181" s="1" t="s">
        <v>1979</v>
      </c>
      <c r="W181" s="1"/>
      <c r="X181" s="1"/>
      <c r="Y181" s="1"/>
      <c r="Z181" s="1"/>
      <c r="AA181" s="1"/>
      <c r="AB181" s="1" t="s">
        <v>2055</v>
      </c>
      <c r="AC181" s="1" t="s">
        <v>2059</v>
      </c>
      <c r="AD181" s="1" t="s">
        <v>2083</v>
      </c>
      <c r="AE181" s="1" t="s">
        <v>2088</v>
      </c>
      <c r="AF181" s="1" t="s">
        <v>1961</v>
      </c>
      <c r="AG181" s="1" t="s">
        <v>1961</v>
      </c>
      <c r="AH181" s="1" t="s">
        <v>2018</v>
      </c>
      <c r="AI181" s="1" t="s">
        <v>2018</v>
      </c>
      <c r="AJ181" s="34" t="s">
        <v>1968</v>
      </c>
      <c r="AK181" s="1" t="s">
        <v>2070</v>
      </c>
      <c r="AL181" s="1" t="s">
        <v>2097</v>
      </c>
      <c r="AM181" s="34" t="s">
        <v>2098</v>
      </c>
      <c r="AN181" s="1"/>
      <c r="AO181" s="1"/>
      <c r="AP181" s="1"/>
      <c r="AQ181" s="1"/>
      <c r="AR181" s="1" t="s">
        <v>1972</v>
      </c>
      <c r="AS181" s="1" t="s">
        <v>1974</v>
      </c>
      <c r="AT181" s="1" t="s">
        <v>1974</v>
      </c>
      <c r="AU181" s="1" t="s">
        <v>1997</v>
      </c>
      <c r="AV181" s="1" t="s">
        <v>2001</v>
      </c>
      <c r="AW181" s="1" t="s">
        <v>2003</v>
      </c>
      <c r="AX181" s="34" t="s">
        <v>2005</v>
      </c>
      <c r="AY181" s="1"/>
      <c r="AZ181" s="1" t="s">
        <v>2072</v>
      </c>
      <c r="BA181" s="1" t="s">
        <v>2072</v>
      </c>
      <c r="BB181" s="34" t="s">
        <v>2032</v>
      </c>
      <c r="BC181" s="1" t="s">
        <v>2099</v>
      </c>
      <c r="BD181" s="1" t="s">
        <v>2094</v>
      </c>
      <c r="BE181" s="1"/>
      <c r="BF181" s="1"/>
      <c r="BG181" s="1"/>
      <c r="BH181" s="1"/>
      <c r="BI181" s="1"/>
      <c r="BJ181" s="1"/>
      <c r="BK181" s="1"/>
      <c r="BL181" s="1"/>
      <c r="BM181" s="1"/>
      <c r="BN181" s="1"/>
      <c r="BO181" s="1"/>
      <c r="BP181" s="1"/>
      <c r="BQ181" s="1"/>
    </row>
    <row r="182" ht="11.25" customHeight="1">
      <c r="A182" s="3" t="s">
        <v>2509</v>
      </c>
      <c r="B182" s="3" t="s">
        <v>2510</v>
      </c>
      <c r="C182" s="1" t="s">
        <v>2160</v>
      </c>
      <c r="D182" s="1"/>
      <c r="E182" s="1"/>
      <c r="F182" s="7"/>
      <c r="G182" s="3" t="s">
        <v>2509</v>
      </c>
      <c r="H182" s="3" t="s">
        <v>2510</v>
      </c>
      <c r="I182" s="7" t="s">
        <v>2509</v>
      </c>
      <c r="J182" s="7"/>
      <c r="K182" s="7"/>
      <c r="L182" s="7" t="s">
        <v>2160</v>
      </c>
      <c r="M182" s="1" t="s">
        <v>2076</v>
      </c>
      <c r="N182" s="1" t="s">
        <v>2076</v>
      </c>
      <c r="O182" s="1" t="s">
        <v>2076</v>
      </c>
      <c r="P182" s="1" t="s">
        <v>2076</v>
      </c>
      <c r="Q182" s="1"/>
      <c r="R182" s="1" t="s">
        <v>2076</v>
      </c>
      <c r="S182" s="1" t="s">
        <v>1983</v>
      </c>
      <c r="T182" s="1" t="s">
        <v>1979</v>
      </c>
      <c r="U182" s="1" t="s">
        <v>1983</v>
      </c>
      <c r="V182" s="1" t="s">
        <v>1979</v>
      </c>
      <c r="W182" s="1"/>
      <c r="X182" s="1"/>
      <c r="Y182" s="1"/>
      <c r="Z182" s="1"/>
      <c r="AA182" s="1"/>
      <c r="AB182" s="1" t="s">
        <v>2055</v>
      </c>
      <c r="AC182" s="1" t="s">
        <v>2059</v>
      </c>
      <c r="AD182" s="1" t="s">
        <v>2083</v>
      </c>
      <c r="AE182" s="1" t="s">
        <v>2088</v>
      </c>
      <c r="AF182" s="1" t="s">
        <v>1961</v>
      </c>
      <c r="AG182" s="1" t="s">
        <v>1961</v>
      </c>
      <c r="AH182" s="1" t="s">
        <v>2162</v>
      </c>
      <c r="AI182" s="1" t="s">
        <v>2162</v>
      </c>
      <c r="AJ182" s="34" t="s">
        <v>1968</v>
      </c>
      <c r="AK182" s="1" t="s">
        <v>2070</v>
      </c>
      <c r="AL182" s="1" t="s">
        <v>2097</v>
      </c>
      <c r="AM182" s="34" t="s">
        <v>2098</v>
      </c>
      <c r="AN182" s="1"/>
      <c r="AO182" s="1"/>
      <c r="AP182" s="1"/>
      <c r="AQ182" s="1"/>
      <c r="AR182" s="1" t="s">
        <v>1972</v>
      </c>
      <c r="AS182" s="1" t="s">
        <v>1974</v>
      </c>
      <c r="AT182" s="1" t="s">
        <v>1974</v>
      </c>
      <c r="AU182" s="1" t="s">
        <v>1997</v>
      </c>
      <c r="AV182" s="1" t="s">
        <v>2001</v>
      </c>
      <c r="AW182" s="1" t="s">
        <v>2003</v>
      </c>
      <c r="AX182" s="34" t="s">
        <v>2005</v>
      </c>
      <c r="AY182" s="1"/>
      <c r="AZ182" s="1" t="s">
        <v>2072</v>
      </c>
      <c r="BA182" s="1" t="s">
        <v>2072</v>
      </c>
      <c r="BB182" s="34" t="s">
        <v>2032</v>
      </c>
      <c r="BC182" s="1" t="s">
        <v>2099</v>
      </c>
      <c r="BD182" s="1" t="s">
        <v>2094</v>
      </c>
      <c r="BE182" s="1"/>
      <c r="BF182" s="1"/>
      <c r="BG182" s="1"/>
      <c r="BH182" s="1"/>
      <c r="BI182" s="1"/>
      <c r="BJ182" s="1"/>
      <c r="BK182" s="1"/>
      <c r="BL182" s="1"/>
      <c r="BM182" s="1"/>
      <c r="BN182" s="1"/>
      <c r="BO182" s="1"/>
      <c r="BP182" s="1"/>
      <c r="BQ182" s="1"/>
    </row>
    <row r="183" ht="11.25" customHeight="1">
      <c r="A183" s="3" t="s">
        <v>2511</v>
      </c>
      <c r="B183" s="3" t="s">
        <v>2512</v>
      </c>
      <c r="C183" s="1" t="s">
        <v>2160</v>
      </c>
      <c r="D183" s="1" t="s">
        <v>2189</v>
      </c>
      <c r="E183" s="1"/>
      <c r="F183" s="7" t="s">
        <v>2157</v>
      </c>
      <c r="G183" s="3" t="s">
        <v>2511</v>
      </c>
      <c r="H183" s="3" t="s">
        <v>2512</v>
      </c>
      <c r="I183" s="7" t="s">
        <v>2511</v>
      </c>
      <c r="J183" s="7"/>
      <c r="K183" s="7"/>
      <c r="L183" s="7" t="s">
        <v>2160</v>
      </c>
      <c r="M183" s="1" t="s">
        <v>2076</v>
      </c>
      <c r="N183" s="1" t="s">
        <v>2076</v>
      </c>
      <c r="O183" s="1" t="s">
        <v>2076</v>
      </c>
      <c r="P183" s="1" t="s">
        <v>2076</v>
      </c>
      <c r="Q183" s="1" t="s">
        <v>2076</v>
      </c>
      <c r="R183" s="1" t="s">
        <v>2076</v>
      </c>
      <c r="S183" s="1" t="s">
        <v>1983</v>
      </c>
      <c r="T183" s="1" t="s">
        <v>1979</v>
      </c>
      <c r="U183" s="1" t="s">
        <v>1983</v>
      </c>
      <c r="V183" s="1" t="s">
        <v>1979</v>
      </c>
      <c r="W183" s="1" t="s">
        <v>1985</v>
      </c>
      <c r="X183" s="1" t="s">
        <v>1985</v>
      </c>
      <c r="Y183" s="1" t="s">
        <v>1988</v>
      </c>
      <c r="Z183" s="1" t="s">
        <v>1988</v>
      </c>
      <c r="AA183" s="1" t="s">
        <v>2025</v>
      </c>
      <c r="AB183" s="1" t="s">
        <v>2055</v>
      </c>
      <c r="AC183" s="1" t="s">
        <v>2059</v>
      </c>
      <c r="AD183" s="1" t="s">
        <v>2083</v>
      </c>
      <c r="AE183" s="1" t="s">
        <v>2088</v>
      </c>
      <c r="AF183" s="1" t="s">
        <v>1961</v>
      </c>
      <c r="AG183" s="1" t="s">
        <v>1961</v>
      </c>
      <c r="AH183" s="1" t="s">
        <v>2018</v>
      </c>
      <c r="AI183" s="1" t="s">
        <v>2018</v>
      </c>
      <c r="AJ183" s="34" t="s">
        <v>1968</v>
      </c>
      <c r="AK183" s="1" t="s">
        <v>2070</v>
      </c>
      <c r="AL183" s="1" t="s">
        <v>2097</v>
      </c>
      <c r="AM183" s="34" t="s">
        <v>2098</v>
      </c>
      <c r="AN183" s="1" t="s">
        <v>2062</v>
      </c>
      <c r="AO183" s="1" t="s">
        <v>2062</v>
      </c>
      <c r="AP183" s="1" t="s">
        <v>2138</v>
      </c>
      <c r="AQ183" s="1" t="s">
        <v>1994</v>
      </c>
      <c r="AR183" s="1" t="s">
        <v>1972</v>
      </c>
      <c r="AS183" s="1" t="s">
        <v>1974</v>
      </c>
      <c r="AT183" s="1" t="s">
        <v>1974</v>
      </c>
      <c r="AU183" s="1" t="s">
        <v>1997</v>
      </c>
      <c r="AV183" s="1" t="s">
        <v>2001</v>
      </c>
      <c r="AW183" s="1" t="s">
        <v>2003</v>
      </c>
      <c r="AX183" s="34" t="s">
        <v>2005</v>
      </c>
      <c r="AY183" s="1" t="s">
        <v>2044</v>
      </c>
      <c r="AZ183" s="1" t="s">
        <v>2072</v>
      </c>
      <c r="BA183" s="1" t="s">
        <v>2072</v>
      </c>
      <c r="BB183" s="34" t="s">
        <v>2032</v>
      </c>
      <c r="BC183" s="1" t="s">
        <v>2099</v>
      </c>
      <c r="BD183" s="1" t="s">
        <v>2094</v>
      </c>
      <c r="BE183" s="1"/>
      <c r="BF183" s="1"/>
      <c r="BG183" s="1"/>
      <c r="BH183" s="1"/>
      <c r="BI183" s="1"/>
      <c r="BJ183" s="1"/>
      <c r="BK183" s="1"/>
      <c r="BL183" s="1"/>
      <c r="BM183" s="1"/>
      <c r="BN183" s="1"/>
      <c r="BO183" s="1"/>
      <c r="BP183" s="1"/>
      <c r="BQ183" s="1"/>
    </row>
    <row r="184" ht="11.25" customHeight="1">
      <c r="A184" s="153" t="s">
        <v>2513</v>
      </c>
      <c r="B184" s="3" t="s">
        <v>2514</v>
      </c>
      <c r="C184" s="1" t="s">
        <v>2010</v>
      </c>
      <c r="D184" s="1" t="s">
        <v>2177</v>
      </c>
      <c r="E184" s="1"/>
      <c r="F184" s="7" t="s">
        <v>2153</v>
      </c>
      <c r="G184" s="3" t="s">
        <v>2513</v>
      </c>
      <c r="H184" s="3" t="s">
        <v>2514</v>
      </c>
      <c r="I184" s="7" t="s">
        <v>2513</v>
      </c>
      <c r="J184" s="7" t="s">
        <v>2177</v>
      </c>
      <c r="K184" s="7"/>
      <c r="L184" s="7" t="s">
        <v>2010</v>
      </c>
      <c r="M184" s="1" t="s">
        <v>2076</v>
      </c>
      <c r="N184" s="1" t="s">
        <v>2076</v>
      </c>
      <c r="O184" s="1" t="s">
        <v>2076</v>
      </c>
      <c r="P184" s="1" t="s">
        <v>2076</v>
      </c>
      <c r="Q184" s="1" t="s">
        <v>2076</v>
      </c>
      <c r="R184" s="1" t="s">
        <v>2076</v>
      </c>
      <c r="S184" s="1" t="s">
        <v>1983</v>
      </c>
      <c r="T184" s="1" t="s">
        <v>1979</v>
      </c>
      <c r="U184" s="1" t="s">
        <v>1983</v>
      </c>
      <c r="V184" s="1" t="s">
        <v>1979</v>
      </c>
      <c r="W184" s="1"/>
      <c r="X184" s="1"/>
      <c r="Y184" s="1"/>
      <c r="Z184" s="1"/>
      <c r="AA184" s="1"/>
      <c r="AB184" s="1" t="s">
        <v>2055</v>
      </c>
      <c r="AC184" s="1" t="s">
        <v>2059</v>
      </c>
      <c r="AD184" s="1" t="s">
        <v>2083</v>
      </c>
      <c r="AE184" s="1" t="s">
        <v>2088</v>
      </c>
      <c r="AF184" s="1" t="s">
        <v>1961</v>
      </c>
      <c r="AG184" s="1" t="s">
        <v>1961</v>
      </c>
      <c r="AH184" s="1" t="s">
        <v>2018</v>
      </c>
      <c r="AI184" s="1" t="s">
        <v>2018</v>
      </c>
      <c r="AJ184" s="34" t="s">
        <v>1968</v>
      </c>
      <c r="AK184" s="1" t="s">
        <v>2070</v>
      </c>
      <c r="AL184" s="1" t="s">
        <v>2097</v>
      </c>
      <c r="AM184" s="34" t="s">
        <v>2098</v>
      </c>
      <c r="AN184" s="1"/>
      <c r="AO184" s="1"/>
      <c r="AP184" s="1" t="s">
        <v>2138</v>
      </c>
      <c r="AQ184" s="1" t="s">
        <v>1994</v>
      </c>
      <c r="AR184" s="1" t="s">
        <v>1972</v>
      </c>
      <c r="AS184" s="1" t="s">
        <v>1974</v>
      </c>
      <c r="AT184" s="1" t="s">
        <v>1974</v>
      </c>
      <c r="AU184" s="1" t="s">
        <v>1997</v>
      </c>
      <c r="AV184" s="1" t="s">
        <v>2001</v>
      </c>
      <c r="AW184" s="1" t="s">
        <v>2003</v>
      </c>
      <c r="AX184" s="34" t="s">
        <v>2005</v>
      </c>
      <c r="AY184" s="1" t="s">
        <v>2037</v>
      </c>
      <c r="AZ184" s="1" t="s">
        <v>2072</v>
      </c>
      <c r="BA184" s="1" t="s">
        <v>2072</v>
      </c>
      <c r="BB184" s="34" t="s">
        <v>2032</v>
      </c>
      <c r="BC184" s="1" t="s">
        <v>2099</v>
      </c>
      <c r="BD184" s="1" t="s">
        <v>2094</v>
      </c>
      <c r="BE184" s="1"/>
      <c r="BF184" s="1"/>
      <c r="BG184" s="1"/>
      <c r="BH184" s="1"/>
      <c r="BI184" s="1"/>
      <c r="BJ184" s="1"/>
      <c r="BK184" s="1"/>
      <c r="BL184" s="1"/>
      <c r="BM184" s="1"/>
      <c r="BN184" s="1"/>
      <c r="BO184" s="1"/>
      <c r="BP184" s="1"/>
      <c r="BQ184" s="1"/>
    </row>
    <row r="185" ht="11.25" customHeight="1">
      <c r="A185" s="3" t="s">
        <v>2515</v>
      </c>
      <c r="B185" s="3" t="s">
        <v>2516</v>
      </c>
      <c r="C185" s="1" t="s">
        <v>2165</v>
      </c>
      <c r="D185" s="1" t="s">
        <v>2238</v>
      </c>
      <c r="E185" s="1"/>
      <c r="F185" s="154" t="s">
        <v>2157</v>
      </c>
      <c r="G185" s="3" t="s">
        <v>2515</v>
      </c>
      <c r="H185" s="3" t="s">
        <v>2516</v>
      </c>
      <c r="I185" s="7" t="s">
        <v>2515</v>
      </c>
      <c r="J185" s="7" t="s">
        <v>2238</v>
      </c>
      <c r="K185" s="7"/>
      <c r="L185" s="7" t="s">
        <v>2165</v>
      </c>
      <c r="M185" s="1" t="s">
        <v>2076</v>
      </c>
      <c r="N185" s="1" t="s">
        <v>2076</v>
      </c>
      <c r="O185" s="1" t="s">
        <v>2076</v>
      </c>
      <c r="P185" s="1" t="s">
        <v>2076</v>
      </c>
      <c r="Q185" s="1" t="s">
        <v>2076</v>
      </c>
      <c r="R185" s="1" t="s">
        <v>2076</v>
      </c>
      <c r="S185" s="1" t="s">
        <v>1983</v>
      </c>
      <c r="T185" s="1" t="s">
        <v>1979</v>
      </c>
      <c r="U185" s="1" t="s">
        <v>1983</v>
      </c>
      <c r="V185" s="1" t="s">
        <v>1979</v>
      </c>
      <c r="W185" s="1"/>
      <c r="X185" s="1"/>
      <c r="Y185" s="1"/>
      <c r="Z185" s="1"/>
      <c r="AA185" s="1" t="s">
        <v>2025</v>
      </c>
      <c r="AB185" s="1" t="s">
        <v>2055</v>
      </c>
      <c r="AC185" s="1" t="s">
        <v>2059</v>
      </c>
      <c r="AD185" s="1" t="s">
        <v>2083</v>
      </c>
      <c r="AE185" s="1" t="s">
        <v>2088</v>
      </c>
      <c r="AF185" s="1" t="s">
        <v>1961</v>
      </c>
      <c r="AG185" s="1" t="s">
        <v>1961</v>
      </c>
      <c r="AH185" s="1" t="s">
        <v>2018</v>
      </c>
      <c r="AI185" s="1" t="s">
        <v>2018</v>
      </c>
      <c r="AJ185" s="34" t="s">
        <v>1968</v>
      </c>
      <c r="AK185" s="1" t="s">
        <v>2070</v>
      </c>
      <c r="AL185" s="1" t="s">
        <v>2097</v>
      </c>
      <c r="AM185" s="34" t="s">
        <v>2098</v>
      </c>
      <c r="AN185" s="1" t="s">
        <v>2062</v>
      </c>
      <c r="AO185" s="1" t="s">
        <v>2062</v>
      </c>
      <c r="AP185" s="1" t="s">
        <v>2138</v>
      </c>
      <c r="AQ185" s="1"/>
      <c r="AR185" s="1" t="s">
        <v>1972</v>
      </c>
      <c r="AS185" s="1" t="s">
        <v>1974</v>
      </c>
      <c r="AT185" s="1" t="s">
        <v>1974</v>
      </c>
      <c r="AU185" s="1" t="s">
        <v>1997</v>
      </c>
      <c r="AV185" s="1" t="s">
        <v>2001</v>
      </c>
      <c r="AW185" s="1" t="s">
        <v>2003</v>
      </c>
      <c r="AX185" s="34" t="s">
        <v>2005</v>
      </c>
      <c r="AY185" s="1" t="s">
        <v>2040</v>
      </c>
      <c r="AZ185" s="1" t="s">
        <v>2072</v>
      </c>
      <c r="BA185" s="1" t="s">
        <v>2072</v>
      </c>
      <c r="BB185" s="34" t="s">
        <v>2032</v>
      </c>
      <c r="BC185" s="1" t="s">
        <v>2099</v>
      </c>
      <c r="BD185" s="1" t="s">
        <v>2094</v>
      </c>
      <c r="BE185" s="1"/>
      <c r="BF185" s="1"/>
      <c r="BG185" s="1"/>
      <c r="BH185" s="1"/>
      <c r="BI185" s="1"/>
      <c r="BJ185" s="1"/>
      <c r="BK185" s="1"/>
      <c r="BL185" s="1"/>
      <c r="BM185" s="1"/>
      <c r="BN185" s="1"/>
      <c r="BO185" s="1"/>
      <c r="BP185" s="1"/>
      <c r="BQ185" s="1"/>
    </row>
    <row r="186" ht="11.25" customHeight="1">
      <c r="A186" s="3" t="s">
        <v>2517</v>
      </c>
      <c r="B186" s="3" t="s">
        <v>2518</v>
      </c>
      <c r="C186" s="1" t="s">
        <v>2165</v>
      </c>
      <c r="D186" s="1" t="s">
        <v>2180</v>
      </c>
      <c r="E186" s="1"/>
      <c r="F186" s="154" t="s">
        <v>2157</v>
      </c>
      <c r="G186" s="3" t="s">
        <v>2517</v>
      </c>
      <c r="H186" s="3" t="s">
        <v>2518</v>
      </c>
      <c r="I186" s="7" t="s">
        <v>2517</v>
      </c>
      <c r="J186" s="7" t="s">
        <v>2180</v>
      </c>
      <c r="K186" s="7"/>
      <c r="L186" s="7" t="s">
        <v>2165</v>
      </c>
      <c r="M186" s="1" t="s">
        <v>2076</v>
      </c>
      <c r="N186" s="1" t="s">
        <v>2076</v>
      </c>
      <c r="O186" s="1" t="s">
        <v>2076</v>
      </c>
      <c r="P186" s="1" t="s">
        <v>2076</v>
      </c>
      <c r="Q186" s="1" t="s">
        <v>2076</v>
      </c>
      <c r="R186" s="1" t="s">
        <v>2076</v>
      </c>
      <c r="S186" s="1" t="s">
        <v>1983</v>
      </c>
      <c r="T186" s="1" t="s">
        <v>1979</v>
      </c>
      <c r="U186" s="1" t="s">
        <v>1983</v>
      </c>
      <c r="V186" s="1" t="s">
        <v>1979</v>
      </c>
      <c r="W186" s="1" t="s">
        <v>1985</v>
      </c>
      <c r="X186" s="1" t="s">
        <v>1985</v>
      </c>
      <c r="Y186" s="1" t="s">
        <v>1988</v>
      </c>
      <c r="Z186" s="1" t="s">
        <v>1988</v>
      </c>
      <c r="AA186" s="1" t="s">
        <v>2025</v>
      </c>
      <c r="AB186" s="1" t="s">
        <v>2055</v>
      </c>
      <c r="AC186" s="1" t="s">
        <v>2059</v>
      </c>
      <c r="AD186" s="1" t="s">
        <v>2083</v>
      </c>
      <c r="AE186" s="1" t="s">
        <v>2088</v>
      </c>
      <c r="AF186" s="1" t="s">
        <v>1961</v>
      </c>
      <c r="AG186" s="1" t="s">
        <v>1961</v>
      </c>
      <c r="AH186" s="1" t="s">
        <v>2018</v>
      </c>
      <c r="AI186" s="1" t="s">
        <v>2018</v>
      </c>
      <c r="AJ186" s="34" t="s">
        <v>1968</v>
      </c>
      <c r="AK186" s="1" t="s">
        <v>2070</v>
      </c>
      <c r="AL186" s="1" t="s">
        <v>2097</v>
      </c>
      <c r="AM186" s="34" t="s">
        <v>2098</v>
      </c>
      <c r="AN186" s="1" t="s">
        <v>2062</v>
      </c>
      <c r="AO186" s="1" t="s">
        <v>2062</v>
      </c>
      <c r="AP186" s="1" t="s">
        <v>2138</v>
      </c>
      <c r="AQ186" s="1"/>
      <c r="AR186" s="1" t="s">
        <v>1972</v>
      </c>
      <c r="AS186" s="1" t="s">
        <v>1974</v>
      </c>
      <c r="AT186" s="1" t="s">
        <v>1974</v>
      </c>
      <c r="AU186" s="1" t="s">
        <v>1997</v>
      </c>
      <c r="AV186" s="1" t="s">
        <v>2001</v>
      </c>
      <c r="AW186" s="1" t="s">
        <v>2003</v>
      </c>
      <c r="AX186" s="34" t="s">
        <v>2005</v>
      </c>
      <c r="AY186" s="1" t="s">
        <v>2040</v>
      </c>
      <c r="AZ186" s="1" t="s">
        <v>2072</v>
      </c>
      <c r="BA186" s="1" t="s">
        <v>2072</v>
      </c>
      <c r="BB186" s="34" t="s">
        <v>2032</v>
      </c>
      <c r="BC186" s="1" t="s">
        <v>2099</v>
      </c>
      <c r="BD186" s="1" t="s">
        <v>2094</v>
      </c>
      <c r="BE186" s="1"/>
      <c r="BF186" s="1"/>
      <c r="BG186" s="1"/>
      <c r="BH186" s="1"/>
      <c r="BI186" s="1"/>
      <c r="BJ186" s="1"/>
      <c r="BK186" s="1"/>
      <c r="BL186" s="1"/>
      <c r="BM186" s="1"/>
      <c r="BN186" s="1"/>
      <c r="BO186" s="1"/>
      <c r="BP186" s="1"/>
      <c r="BQ186" s="1"/>
    </row>
    <row r="187" ht="11.25" customHeight="1">
      <c r="A187" s="3" t="s">
        <v>2519</v>
      </c>
      <c r="B187" s="3" t="s">
        <v>2520</v>
      </c>
      <c r="C187" s="1" t="s">
        <v>2160</v>
      </c>
      <c r="D187" s="1"/>
      <c r="E187" s="1"/>
      <c r="F187" s="7" t="s">
        <v>2157</v>
      </c>
      <c r="G187" s="3" t="s">
        <v>2519</v>
      </c>
      <c r="H187" s="3" t="s">
        <v>2520</v>
      </c>
      <c r="I187" s="7" t="s">
        <v>2519</v>
      </c>
      <c r="J187" s="7"/>
      <c r="K187" s="7"/>
      <c r="L187" s="7" t="s">
        <v>2160</v>
      </c>
      <c r="M187" s="1" t="s">
        <v>2076</v>
      </c>
      <c r="N187" s="1" t="s">
        <v>2076</v>
      </c>
      <c r="O187" s="1" t="s">
        <v>2076</v>
      </c>
      <c r="P187" s="1" t="s">
        <v>2076</v>
      </c>
      <c r="Q187" s="1"/>
      <c r="R187" s="1" t="s">
        <v>2076</v>
      </c>
      <c r="S187" s="1" t="s">
        <v>1983</v>
      </c>
      <c r="T187" s="1" t="s">
        <v>1979</v>
      </c>
      <c r="U187" s="1" t="s">
        <v>1983</v>
      </c>
      <c r="V187" s="1" t="s">
        <v>1979</v>
      </c>
      <c r="W187" s="1"/>
      <c r="X187" s="1"/>
      <c r="Y187" s="1"/>
      <c r="Z187" s="1"/>
      <c r="AA187" s="1" t="s">
        <v>2025</v>
      </c>
      <c r="AB187" s="1" t="s">
        <v>2055</v>
      </c>
      <c r="AC187" s="1" t="s">
        <v>2059</v>
      </c>
      <c r="AD187" s="1" t="s">
        <v>2083</v>
      </c>
      <c r="AE187" s="1" t="s">
        <v>2088</v>
      </c>
      <c r="AF187" s="1" t="s">
        <v>1961</v>
      </c>
      <c r="AG187" s="1" t="s">
        <v>1961</v>
      </c>
      <c r="AH187" s="1" t="s">
        <v>2162</v>
      </c>
      <c r="AI187" s="1" t="s">
        <v>2162</v>
      </c>
      <c r="AJ187" s="34" t="s">
        <v>1968</v>
      </c>
      <c r="AK187" s="1" t="s">
        <v>2070</v>
      </c>
      <c r="AL187" s="1" t="s">
        <v>2097</v>
      </c>
      <c r="AM187" s="34" t="s">
        <v>2098</v>
      </c>
      <c r="AN187" s="1"/>
      <c r="AO187" s="1"/>
      <c r="AP187" s="1" t="s">
        <v>2138</v>
      </c>
      <c r="AQ187" s="1" t="s">
        <v>1994</v>
      </c>
      <c r="AR187" s="1" t="s">
        <v>1972</v>
      </c>
      <c r="AS187" s="1" t="s">
        <v>1974</v>
      </c>
      <c r="AT187" s="1" t="s">
        <v>1974</v>
      </c>
      <c r="AU187" s="1" t="s">
        <v>1997</v>
      </c>
      <c r="AV187" s="1" t="s">
        <v>2001</v>
      </c>
      <c r="AW187" s="1" t="s">
        <v>2003</v>
      </c>
      <c r="AX187" s="34" t="s">
        <v>2005</v>
      </c>
      <c r="AY187" s="1" t="s">
        <v>2040</v>
      </c>
      <c r="AZ187" s="1" t="s">
        <v>2072</v>
      </c>
      <c r="BA187" s="1" t="s">
        <v>2072</v>
      </c>
      <c r="BB187" s="34" t="s">
        <v>2032</v>
      </c>
      <c r="BC187" s="1" t="s">
        <v>2099</v>
      </c>
      <c r="BD187" s="1" t="s">
        <v>2094</v>
      </c>
      <c r="BE187" s="1"/>
      <c r="BF187" s="1"/>
      <c r="BG187" s="1"/>
      <c r="BH187" s="1"/>
      <c r="BI187" s="1"/>
      <c r="BJ187" s="1"/>
      <c r="BK187" s="1"/>
      <c r="BL187" s="1"/>
      <c r="BM187" s="1"/>
      <c r="BN187" s="1"/>
      <c r="BO187" s="1"/>
      <c r="BP187" s="1"/>
      <c r="BQ187" s="1"/>
    </row>
    <row r="188" ht="11.25" customHeight="1">
      <c r="A188" s="3" t="s">
        <v>2521</v>
      </c>
      <c r="B188" s="3" t="s">
        <v>2522</v>
      </c>
      <c r="C188" s="1" t="s">
        <v>2160</v>
      </c>
      <c r="D188" s="1" t="s">
        <v>2189</v>
      </c>
      <c r="E188" s="1"/>
      <c r="F188" s="7"/>
      <c r="G188" s="3" t="s">
        <v>2521</v>
      </c>
      <c r="H188" s="3" t="s">
        <v>2522</v>
      </c>
      <c r="I188" s="7" t="s">
        <v>2521</v>
      </c>
      <c r="J188" s="7"/>
      <c r="K188" s="7"/>
      <c r="L188" s="7" t="s">
        <v>2160</v>
      </c>
      <c r="M188" s="1" t="s">
        <v>2076</v>
      </c>
      <c r="N188" s="1" t="s">
        <v>2076</v>
      </c>
      <c r="O188" s="1" t="s">
        <v>2076</v>
      </c>
      <c r="P188" s="1" t="s">
        <v>2076</v>
      </c>
      <c r="Q188" s="1"/>
      <c r="R188" s="1" t="s">
        <v>2076</v>
      </c>
      <c r="S188" s="1" t="s">
        <v>1983</v>
      </c>
      <c r="T188" s="1" t="s">
        <v>1979</v>
      </c>
      <c r="U188" s="1" t="s">
        <v>1983</v>
      </c>
      <c r="V188" s="1" t="s">
        <v>1979</v>
      </c>
      <c r="W188" s="1"/>
      <c r="X188" s="1"/>
      <c r="Y188" s="1"/>
      <c r="Z188" s="1"/>
      <c r="AA188" s="1"/>
      <c r="AB188" s="1" t="s">
        <v>2055</v>
      </c>
      <c r="AC188" s="1" t="s">
        <v>2059</v>
      </c>
      <c r="AD188" s="1" t="s">
        <v>2162</v>
      </c>
      <c r="AE188" s="1" t="s">
        <v>2162</v>
      </c>
      <c r="AF188" s="1" t="s">
        <v>1961</v>
      </c>
      <c r="AG188" s="1" t="s">
        <v>1961</v>
      </c>
      <c r="AH188" s="1" t="s">
        <v>2018</v>
      </c>
      <c r="AI188" s="1" t="s">
        <v>2018</v>
      </c>
      <c r="AJ188" s="34" t="s">
        <v>1968</v>
      </c>
      <c r="AK188" s="1" t="s">
        <v>2070</v>
      </c>
      <c r="AL188" s="1" t="s">
        <v>2097</v>
      </c>
      <c r="AM188" s="34" t="s">
        <v>2098</v>
      </c>
      <c r="AN188" s="1"/>
      <c r="AO188" s="1"/>
      <c r="AP188" s="1"/>
      <c r="AQ188" s="1"/>
      <c r="AR188" s="1" t="s">
        <v>1972</v>
      </c>
      <c r="AS188" s="1" t="s">
        <v>1974</v>
      </c>
      <c r="AT188" s="1" t="s">
        <v>1974</v>
      </c>
      <c r="AU188" s="1" t="s">
        <v>1997</v>
      </c>
      <c r="AV188" s="1" t="s">
        <v>2001</v>
      </c>
      <c r="AW188" s="1" t="s">
        <v>2003</v>
      </c>
      <c r="AX188" s="34" t="s">
        <v>2005</v>
      </c>
      <c r="AY188" s="1"/>
      <c r="AZ188" s="1" t="s">
        <v>2072</v>
      </c>
      <c r="BA188" s="1" t="s">
        <v>2072</v>
      </c>
      <c r="BB188" s="34" t="s">
        <v>2032</v>
      </c>
      <c r="BC188" s="1" t="s">
        <v>2099</v>
      </c>
      <c r="BD188" s="1" t="s">
        <v>2094</v>
      </c>
      <c r="BE188" s="1"/>
      <c r="BF188" s="1"/>
      <c r="BG188" s="1"/>
      <c r="BH188" s="1"/>
      <c r="BI188" s="1"/>
      <c r="BJ188" s="1"/>
      <c r="BK188" s="1"/>
      <c r="BL188" s="1"/>
      <c r="BM188" s="1"/>
      <c r="BN188" s="1"/>
      <c r="BO188" s="1"/>
      <c r="BP188" s="1"/>
      <c r="BQ188" s="1"/>
    </row>
    <row r="189" ht="11.25" customHeight="1">
      <c r="A189" s="3" t="s">
        <v>2523</v>
      </c>
      <c r="B189" s="153" t="s">
        <v>2524</v>
      </c>
      <c r="C189" s="1" t="s">
        <v>2160</v>
      </c>
      <c r="D189" s="1"/>
      <c r="E189" s="1"/>
      <c r="F189" s="7" t="s">
        <v>2161</v>
      </c>
      <c r="G189" s="3" t="s">
        <v>2523</v>
      </c>
      <c r="H189" s="3" t="s">
        <v>2524</v>
      </c>
      <c r="I189" s="7" t="s">
        <v>2523</v>
      </c>
      <c r="J189" s="7"/>
      <c r="K189" s="7"/>
      <c r="L189" s="7" t="s">
        <v>2160</v>
      </c>
      <c r="M189" s="1" t="s">
        <v>2076</v>
      </c>
      <c r="N189" s="1" t="s">
        <v>2076</v>
      </c>
      <c r="O189" s="1" t="s">
        <v>2076</v>
      </c>
      <c r="P189" s="1" t="s">
        <v>2076</v>
      </c>
      <c r="Q189" s="1"/>
      <c r="R189" s="1" t="s">
        <v>2076</v>
      </c>
      <c r="S189" s="1" t="s">
        <v>1983</v>
      </c>
      <c r="T189" s="1" t="s">
        <v>1979</v>
      </c>
      <c r="U189" s="1" t="s">
        <v>1983</v>
      </c>
      <c r="V189" s="1" t="s">
        <v>1979</v>
      </c>
      <c r="W189" s="1" t="s">
        <v>1985</v>
      </c>
      <c r="X189" s="1" t="s">
        <v>1985</v>
      </c>
      <c r="Y189" s="1" t="s">
        <v>1988</v>
      </c>
      <c r="Z189" s="1" t="s">
        <v>1988</v>
      </c>
      <c r="AA189" s="1"/>
      <c r="AB189" s="1" t="s">
        <v>2055</v>
      </c>
      <c r="AC189" s="1" t="s">
        <v>2059</v>
      </c>
      <c r="AD189" s="1" t="s">
        <v>2162</v>
      </c>
      <c r="AE189" s="1" t="s">
        <v>2162</v>
      </c>
      <c r="AF189" s="1" t="s">
        <v>1961</v>
      </c>
      <c r="AG189" s="1" t="s">
        <v>1961</v>
      </c>
      <c r="AH189" s="1" t="s">
        <v>2162</v>
      </c>
      <c r="AI189" s="1" t="s">
        <v>2162</v>
      </c>
      <c r="AJ189" s="34" t="s">
        <v>1968</v>
      </c>
      <c r="AK189" s="1" t="s">
        <v>2070</v>
      </c>
      <c r="AL189" s="1" t="s">
        <v>2097</v>
      </c>
      <c r="AM189" s="34" t="s">
        <v>2098</v>
      </c>
      <c r="AN189" s="1"/>
      <c r="AO189" s="1"/>
      <c r="AP189" s="1" t="s">
        <v>2138</v>
      </c>
      <c r="AQ189" s="1"/>
      <c r="AR189" s="1" t="s">
        <v>1972</v>
      </c>
      <c r="AS189" s="1" t="s">
        <v>1974</v>
      </c>
      <c r="AT189" s="1" t="s">
        <v>1974</v>
      </c>
      <c r="AU189" s="1" t="s">
        <v>1997</v>
      </c>
      <c r="AV189" s="1" t="s">
        <v>2001</v>
      </c>
      <c r="AW189" s="1" t="s">
        <v>2003</v>
      </c>
      <c r="AX189" s="34" t="s">
        <v>2005</v>
      </c>
      <c r="AY189" s="1" t="s">
        <v>2040</v>
      </c>
      <c r="AZ189" s="1" t="s">
        <v>2072</v>
      </c>
      <c r="BA189" s="1" t="s">
        <v>2072</v>
      </c>
      <c r="BB189" s="34" t="s">
        <v>2032</v>
      </c>
      <c r="BC189" s="1" t="s">
        <v>2099</v>
      </c>
      <c r="BD189" s="1" t="s">
        <v>2094</v>
      </c>
      <c r="BE189" s="1"/>
      <c r="BF189" s="1"/>
      <c r="BG189" s="1"/>
      <c r="BH189" s="1"/>
      <c r="BI189" s="1"/>
      <c r="BJ189" s="1"/>
      <c r="BK189" s="1"/>
      <c r="BL189" s="1"/>
      <c r="BM189" s="1"/>
      <c r="BN189" s="1"/>
      <c r="BO189" s="1"/>
      <c r="BP189" s="1"/>
      <c r="BQ189" s="1"/>
    </row>
    <row r="190" ht="11.25" customHeight="1">
      <c r="A190" s="3" t="s">
        <v>2525</v>
      </c>
      <c r="B190" s="3" t="s">
        <v>2526</v>
      </c>
      <c r="C190" s="1" t="s">
        <v>2160</v>
      </c>
      <c r="D190" s="1"/>
      <c r="E190" s="1"/>
      <c r="F190" s="7"/>
      <c r="G190" s="3" t="s">
        <v>2525</v>
      </c>
      <c r="H190" s="3" t="s">
        <v>2526</v>
      </c>
      <c r="I190" s="7" t="s">
        <v>2525</v>
      </c>
      <c r="J190" s="7"/>
      <c r="K190" s="7"/>
      <c r="L190" s="7" t="s">
        <v>2160</v>
      </c>
      <c r="M190" s="1" t="s">
        <v>2076</v>
      </c>
      <c r="N190" s="1" t="s">
        <v>2076</v>
      </c>
      <c r="O190" s="1" t="s">
        <v>2076</v>
      </c>
      <c r="P190" s="1" t="s">
        <v>2076</v>
      </c>
      <c r="Q190" s="1"/>
      <c r="R190" s="1" t="s">
        <v>2076</v>
      </c>
      <c r="S190" s="1" t="s">
        <v>1983</v>
      </c>
      <c r="T190" s="1" t="s">
        <v>1979</v>
      </c>
      <c r="U190" s="1" t="s">
        <v>1983</v>
      </c>
      <c r="V190" s="1" t="s">
        <v>1979</v>
      </c>
      <c r="W190" s="1"/>
      <c r="X190" s="1"/>
      <c r="Y190" s="1"/>
      <c r="Z190" s="1"/>
      <c r="AA190" s="1"/>
      <c r="AB190" s="1" t="s">
        <v>2055</v>
      </c>
      <c r="AC190" s="1" t="s">
        <v>2059</v>
      </c>
      <c r="AD190" s="1" t="s">
        <v>2162</v>
      </c>
      <c r="AE190" s="1" t="s">
        <v>2162</v>
      </c>
      <c r="AF190" s="1" t="s">
        <v>1961</v>
      </c>
      <c r="AG190" s="1" t="s">
        <v>1961</v>
      </c>
      <c r="AH190" s="1" t="s">
        <v>2162</v>
      </c>
      <c r="AI190" s="1" t="s">
        <v>2162</v>
      </c>
      <c r="AJ190" s="34" t="s">
        <v>1968</v>
      </c>
      <c r="AK190" s="1" t="s">
        <v>2070</v>
      </c>
      <c r="AL190" s="1" t="s">
        <v>2097</v>
      </c>
      <c r="AM190" s="34" t="s">
        <v>2098</v>
      </c>
      <c r="AN190" s="1"/>
      <c r="AO190" s="1"/>
      <c r="AP190" s="1"/>
      <c r="AQ190" s="1"/>
      <c r="AR190" s="1" t="s">
        <v>1972</v>
      </c>
      <c r="AS190" s="1" t="s">
        <v>1974</v>
      </c>
      <c r="AT190" s="1" t="s">
        <v>1974</v>
      </c>
      <c r="AU190" s="1" t="s">
        <v>1997</v>
      </c>
      <c r="AV190" s="1" t="s">
        <v>2001</v>
      </c>
      <c r="AW190" s="1" t="s">
        <v>2003</v>
      </c>
      <c r="AX190" s="34" t="s">
        <v>2005</v>
      </c>
      <c r="AY190" s="1"/>
      <c r="AZ190" s="1" t="s">
        <v>2072</v>
      </c>
      <c r="BA190" s="1" t="s">
        <v>2072</v>
      </c>
      <c r="BB190" s="34" t="s">
        <v>2032</v>
      </c>
      <c r="BC190" s="1" t="s">
        <v>2099</v>
      </c>
      <c r="BD190" s="1" t="s">
        <v>2094</v>
      </c>
      <c r="BE190" s="1"/>
      <c r="BF190" s="1"/>
      <c r="BG190" s="1"/>
      <c r="BH190" s="1"/>
      <c r="BI190" s="1"/>
      <c r="BJ190" s="1"/>
      <c r="BK190" s="1"/>
      <c r="BL190" s="1"/>
      <c r="BM190" s="1"/>
      <c r="BN190" s="1"/>
      <c r="BO190" s="1"/>
      <c r="BP190" s="1"/>
      <c r="BQ190" s="1"/>
    </row>
    <row r="191" ht="11.25" customHeight="1">
      <c r="A191" s="3" t="s">
        <v>2527</v>
      </c>
      <c r="B191" s="3" t="s">
        <v>2528</v>
      </c>
      <c r="C191" s="1" t="s">
        <v>2010</v>
      </c>
      <c r="D191" s="1" t="s">
        <v>2152</v>
      </c>
      <c r="E191" s="1" t="s">
        <v>2147</v>
      </c>
      <c r="F191" s="7" t="s">
        <v>2153</v>
      </c>
      <c r="G191" s="3" t="s">
        <v>2527</v>
      </c>
      <c r="H191" s="3" t="s">
        <v>2528</v>
      </c>
      <c r="I191" s="7" t="s">
        <v>2527</v>
      </c>
      <c r="J191" s="7" t="s">
        <v>2152</v>
      </c>
      <c r="K191" s="7" t="s">
        <v>2147</v>
      </c>
      <c r="L191" s="7" t="s">
        <v>2010</v>
      </c>
      <c r="M191" s="1" t="s">
        <v>2076</v>
      </c>
      <c r="N191" s="1" t="s">
        <v>2076</v>
      </c>
      <c r="O191" s="1" t="s">
        <v>2076</v>
      </c>
      <c r="P191" s="1" t="s">
        <v>2076</v>
      </c>
      <c r="Q191" s="1" t="s">
        <v>2076</v>
      </c>
      <c r="R191" s="1" t="s">
        <v>2076</v>
      </c>
      <c r="S191" s="1" t="s">
        <v>1983</v>
      </c>
      <c r="T191" s="1" t="s">
        <v>1979</v>
      </c>
      <c r="U191" s="1" t="s">
        <v>1983</v>
      </c>
      <c r="V191" s="1" t="s">
        <v>1979</v>
      </c>
      <c r="W191" s="1" t="s">
        <v>1985</v>
      </c>
      <c r="X191" s="1" t="s">
        <v>1985</v>
      </c>
      <c r="Y191" s="1" t="s">
        <v>1988</v>
      </c>
      <c r="Z191" s="1" t="s">
        <v>1988</v>
      </c>
      <c r="AA191" s="1" t="s">
        <v>2029</v>
      </c>
      <c r="AB191" s="1" t="s">
        <v>2055</v>
      </c>
      <c r="AC191" s="1" t="s">
        <v>2059</v>
      </c>
      <c r="AD191" s="1" t="s">
        <v>2083</v>
      </c>
      <c r="AE191" s="1" t="s">
        <v>2088</v>
      </c>
      <c r="AF191" s="1" t="s">
        <v>1961</v>
      </c>
      <c r="AG191" s="1" t="s">
        <v>1961</v>
      </c>
      <c r="AH191" s="1" t="s">
        <v>2018</v>
      </c>
      <c r="AI191" s="1" t="s">
        <v>2018</v>
      </c>
      <c r="AJ191" s="34" t="s">
        <v>1968</v>
      </c>
      <c r="AK191" s="1" t="s">
        <v>2070</v>
      </c>
      <c r="AL191" s="1" t="s">
        <v>2097</v>
      </c>
      <c r="AM191" s="34" t="s">
        <v>2098</v>
      </c>
      <c r="AN191" s="1" t="s">
        <v>2067</v>
      </c>
      <c r="AO191" s="1" t="s">
        <v>2067</v>
      </c>
      <c r="AP191" s="1" t="s">
        <v>2138</v>
      </c>
      <c r="AQ191" s="1" t="s">
        <v>1994</v>
      </c>
      <c r="AR191" s="1" t="s">
        <v>1972</v>
      </c>
      <c r="AS191" s="1" t="s">
        <v>1974</v>
      </c>
      <c r="AT191" s="1" t="s">
        <v>1974</v>
      </c>
      <c r="AU191" s="1" t="s">
        <v>1997</v>
      </c>
      <c r="AV191" s="1" t="s">
        <v>2001</v>
      </c>
      <c r="AW191" s="1" t="s">
        <v>2003</v>
      </c>
      <c r="AX191" s="34" t="s">
        <v>2005</v>
      </c>
      <c r="AY191" s="1" t="s">
        <v>2048</v>
      </c>
      <c r="AZ191" s="1" t="s">
        <v>2072</v>
      </c>
      <c r="BA191" s="1" t="s">
        <v>2072</v>
      </c>
      <c r="BB191" s="34" t="s">
        <v>2032</v>
      </c>
      <c r="BC191" s="1" t="s">
        <v>2099</v>
      </c>
      <c r="BD191" s="1" t="s">
        <v>2094</v>
      </c>
      <c r="BE191" s="1"/>
      <c r="BF191" s="1"/>
      <c r="BG191" s="1"/>
      <c r="BH191" s="1"/>
      <c r="BI191" s="1"/>
      <c r="BJ191" s="1"/>
      <c r="BK191" s="1"/>
      <c r="BL191" s="1"/>
      <c r="BM191" s="1"/>
      <c r="BN191" s="1"/>
      <c r="BO191" s="1"/>
      <c r="BP191" s="1"/>
      <c r="BQ191" s="1"/>
    </row>
    <row r="192" ht="11.25" customHeight="1">
      <c r="A192" s="3" t="s">
        <v>2529</v>
      </c>
      <c r="B192" s="3" t="s">
        <v>2530</v>
      </c>
      <c r="C192" s="1" t="s">
        <v>2165</v>
      </c>
      <c r="D192" s="1" t="s">
        <v>2166</v>
      </c>
      <c r="E192" s="1"/>
      <c r="F192" s="7"/>
      <c r="G192" s="3" t="s">
        <v>2529</v>
      </c>
      <c r="H192" s="3" t="s">
        <v>2530</v>
      </c>
      <c r="I192" s="7" t="s">
        <v>2529</v>
      </c>
      <c r="J192" s="7" t="s">
        <v>2166</v>
      </c>
      <c r="K192" s="7"/>
      <c r="L192" s="7" t="s">
        <v>2165</v>
      </c>
      <c r="M192" s="1" t="s">
        <v>2076</v>
      </c>
      <c r="N192" s="1" t="s">
        <v>2076</v>
      </c>
      <c r="O192" s="1" t="s">
        <v>2076</v>
      </c>
      <c r="P192" s="1" t="s">
        <v>2076</v>
      </c>
      <c r="Q192" s="1"/>
      <c r="R192" s="1" t="s">
        <v>2076</v>
      </c>
      <c r="S192" s="1" t="s">
        <v>1983</v>
      </c>
      <c r="T192" s="1" t="s">
        <v>1979</v>
      </c>
      <c r="U192" s="1" t="s">
        <v>1983</v>
      </c>
      <c r="V192" s="1" t="s">
        <v>1979</v>
      </c>
      <c r="W192" s="1"/>
      <c r="X192" s="1"/>
      <c r="Y192" s="1"/>
      <c r="Z192" s="1"/>
      <c r="AA192" s="1"/>
      <c r="AB192" s="1" t="s">
        <v>2055</v>
      </c>
      <c r="AC192" s="1" t="s">
        <v>2059</v>
      </c>
      <c r="AD192" s="1" t="s">
        <v>2083</v>
      </c>
      <c r="AE192" s="1" t="s">
        <v>2088</v>
      </c>
      <c r="AF192" s="1" t="s">
        <v>1961</v>
      </c>
      <c r="AG192" s="1" t="s">
        <v>1961</v>
      </c>
      <c r="AH192" s="1" t="s">
        <v>2018</v>
      </c>
      <c r="AI192" s="1" t="s">
        <v>2018</v>
      </c>
      <c r="AJ192" s="34" t="s">
        <v>1968</v>
      </c>
      <c r="AK192" s="1" t="s">
        <v>2070</v>
      </c>
      <c r="AL192" s="1" t="s">
        <v>2097</v>
      </c>
      <c r="AM192" s="34" t="s">
        <v>2098</v>
      </c>
      <c r="AN192" s="1" t="s">
        <v>2062</v>
      </c>
      <c r="AO192" s="1" t="s">
        <v>2062</v>
      </c>
      <c r="AP192" s="1"/>
      <c r="AQ192" s="1"/>
      <c r="AR192" s="1" t="s">
        <v>1972</v>
      </c>
      <c r="AS192" s="1" t="s">
        <v>1974</v>
      </c>
      <c r="AT192" s="1" t="s">
        <v>1974</v>
      </c>
      <c r="AU192" s="1" t="s">
        <v>1997</v>
      </c>
      <c r="AV192" s="1" t="s">
        <v>2001</v>
      </c>
      <c r="AW192" s="1" t="s">
        <v>2003</v>
      </c>
      <c r="AX192" s="34" t="s">
        <v>2005</v>
      </c>
      <c r="AY192" s="1"/>
      <c r="AZ192" s="1" t="s">
        <v>2072</v>
      </c>
      <c r="BA192" s="1" t="s">
        <v>2072</v>
      </c>
      <c r="BB192" s="34" t="s">
        <v>2032</v>
      </c>
      <c r="BC192" s="1" t="s">
        <v>2099</v>
      </c>
      <c r="BD192" s="1" t="s">
        <v>2094</v>
      </c>
      <c r="BE192" s="1"/>
      <c r="BF192" s="1"/>
      <c r="BG192" s="1"/>
      <c r="BH192" s="1"/>
      <c r="BI192" s="1"/>
      <c r="BJ192" s="1"/>
      <c r="BK192" s="1"/>
      <c r="BL192" s="1"/>
      <c r="BM192" s="1"/>
      <c r="BN192" s="1"/>
      <c r="BO192" s="1"/>
      <c r="BP192" s="1"/>
      <c r="BQ192" s="1"/>
    </row>
    <row r="193" ht="11.25" customHeight="1">
      <c r="A193" s="3" t="s">
        <v>2531</v>
      </c>
      <c r="B193" s="3" t="s">
        <v>2532</v>
      </c>
      <c r="C193" s="1" t="s">
        <v>2165</v>
      </c>
      <c r="D193" s="1" t="s">
        <v>2180</v>
      </c>
      <c r="E193" s="1"/>
      <c r="F193" s="7"/>
      <c r="G193" s="3" t="s">
        <v>2531</v>
      </c>
      <c r="H193" s="3" t="s">
        <v>2532</v>
      </c>
      <c r="I193" s="7" t="s">
        <v>2531</v>
      </c>
      <c r="J193" s="7" t="s">
        <v>2180</v>
      </c>
      <c r="K193" s="7"/>
      <c r="L193" s="7" t="s">
        <v>2165</v>
      </c>
      <c r="M193" s="1" t="s">
        <v>2076</v>
      </c>
      <c r="N193" s="1" t="s">
        <v>2076</v>
      </c>
      <c r="O193" s="1" t="s">
        <v>2076</v>
      </c>
      <c r="P193" s="1" t="s">
        <v>2076</v>
      </c>
      <c r="Q193" s="1"/>
      <c r="R193" s="1" t="s">
        <v>2076</v>
      </c>
      <c r="S193" s="1" t="s">
        <v>1983</v>
      </c>
      <c r="T193" s="1" t="s">
        <v>1979</v>
      </c>
      <c r="U193" s="1" t="s">
        <v>1983</v>
      </c>
      <c r="V193" s="1" t="s">
        <v>1979</v>
      </c>
      <c r="W193" s="1"/>
      <c r="X193" s="1"/>
      <c r="Y193" s="1"/>
      <c r="Z193" s="1"/>
      <c r="AA193" s="1"/>
      <c r="AB193" s="1" t="s">
        <v>2055</v>
      </c>
      <c r="AC193" s="1" t="s">
        <v>2059</v>
      </c>
      <c r="AD193" s="1" t="s">
        <v>2083</v>
      </c>
      <c r="AE193" s="1" t="s">
        <v>2088</v>
      </c>
      <c r="AF193" s="1" t="s">
        <v>1961</v>
      </c>
      <c r="AG193" s="1" t="s">
        <v>1961</v>
      </c>
      <c r="AH193" s="1" t="s">
        <v>2018</v>
      </c>
      <c r="AI193" s="1" t="s">
        <v>2018</v>
      </c>
      <c r="AJ193" s="34" t="s">
        <v>1968</v>
      </c>
      <c r="AK193" s="1" t="s">
        <v>2070</v>
      </c>
      <c r="AL193" s="1" t="s">
        <v>2097</v>
      </c>
      <c r="AM193" s="34" t="s">
        <v>2098</v>
      </c>
      <c r="AN193" s="1" t="s">
        <v>2062</v>
      </c>
      <c r="AO193" s="1" t="s">
        <v>2062</v>
      </c>
      <c r="AP193" s="1"/>
      <c r="AQ193" s="1"/>
      <c r="AR193" s="1" t="s">
        <v>1972</v>
      </c>
      <c r="AS193" s="1" t="s">
        <v>1974</v>
      </c>
      <c r="AT193" s="1" t="s">
        <v>1974</v>
      </c>
      <c r="AU193" s="1" t="s">
        <v>1997</v>
      </c>
      <c r="AV193" s="1" t="s">
        <v>2001</v>
      </c>
      <c r="AW193" s="1" t="s">
        <v>2003</v>
      </c>
      <c r="AX193" s="34" t="s">
        <v>2005</v>
      </c>
      <c r="AY193" s="1"/>
      <c r="AZ193" s="1" t="s">
        <v>2072</v>
      </c>
      <c r="BA193" s="1" t="s">
        <v>2072</v>
      </c>
      <c r="BB193" s="34" t="s">
        <v>2032</v>
      </c>
      <c r="BC193" s="1" t="s">
        <v>2099</v>
      </c>
      <c r="BD193" s="1" t="s">
        <v>2094</v>
      </c>
      <c r="BE193" s="1"/>
      <c r="BF193" s="1"/>
      <c r="BG193" s="1"/>
      <c r="BH193" s="1"/>
      <c r="BI193" s="1"/>
      <c r="BJ193" s="1"/>
      <c r="BK193" s="1"/>
      <c r="BL193" s="1"/>
      <c r="BM193" s="1"/>
      <c r="BN193" s="1"/>
      <c r="BO193" s="1"/>
      <c r="BP193" s="1"/>
      <c r="BQ193" s="1"/>
    </row>
    <row r="194" ht="11.25" customHeight="1">
      <c r="A194" s="3" t="s">
        <v>2533</v>
      </c>
      <c r="B194" s="3" t="s">
        <v>2534</v>
      </c>
      <c r="C194" s="1" t="s">
        <v>2165</v>
      </c>
      <c r="D194" s="1" t="s">
        <v>2166</v>
      </c>
      <c r="E194" s="1"/>
      <c r="F194" s="7" t="s">
        <v>2161</v>
      </c>
      <c r="G194" s="3" t="s">
        <v>2533</v>
      </c>
      <c r="H194" s="3" t="s">
        <v>2534</v>
      </c>
      <c r="I194" s="7" t="s">
        <v>2533</v>
      </c>
      <c r="J194" s="7" t="s">
        <v>2166</v>
      </c>
      <c r="K194" s="7"/>
      <c r="L194" s="7" t="s">
        <v>2165</v>
      </c>
      <c r="M194" s="1" t="s">
        <v>2076</v>
      </c>
      <c r="N194" s="1" t="s">
        <v>2076</v>
      </c>
      <c r="O194" s="1" t="s">
        <v>2076</v>
      </c>
      <c r="P194" s="1" t="s">
        <v>2076</v>
      </c>
      <c r="Q194" s="1"/>
      <c r="R194" s="1" t="s">
        <v>2076</v>
      </c>
      <c r="S194" s="1" t="s">
        <v>1983</v>
      </c>
      <c r="T194" s="1" t="s">
        <v>1979</v>
      </c>
      <c r="U194" s="1" t="s">
        <v>1983</v>
      </c>
      <c r="V194" s="1" t="s">
        <v>1979</v>
      </c>
      <c r="W194" s="1" t="s">
        <v>1985</v>
      </c>
      <c r="X194" s="1" t="s">
        <v>1985</v>
      </c>
      <c r="Y194" s="1" t="s">
        <v>1988</v>
      </c>
      <c r="Z194" s="1" t="s">
        <v>1988</v>
      </c>
      <c r="AA194" s="1" t="s">
        <v>2025</v>
      </c>
      <c r="AB194" s="1" t="s">
        <v>2055</v>
      </c>
      <c r="AC194" s="1" t="s">
        <v>2059</v>
      </c>
      <c r="AD194" s="1" t="s">
        <v>2083</v>
      </c>
      <c r="AE194" s="1" t="s">
        <v>2088</v>
      </c>
      <c r="AF194" s="1" t="s">
        <v>1961</v>
      </c>
      <c r="AG194" s="1" t="s">
        <v>1961</v>
      </c>
      <c r="AH194" s="1" t="s">
        <v>2018</v>
      </c>
      <c r="AI194" s="1" t="s">
        <v>2018</v>
      </c>
      <c r="AJ194" s="34" t="s">
        <v>1968</v>
      </c>
      <c r="AK194" s="1" t="s">
        <v>2070</v>
      </c>
      <c r="AL194" s="1" t="s">
        <v>2097</v>
      </c>
      <c r="AM194" s="34" t="s">
        <v>2098</v>
      </c>
      <c r="AN194" s="1" t="s">
        <v>2062</v>
      </c>
      <c r="AO194" s="1" t="s">
        <v>2062</v>
      </c>
      <c r="AP194" s="1" t="s">
        <v>2138</v>
      </c>
      <c r="AQ194" s="1" t="s">
        <v>1994</v>
      </c>
      <c r="AR194" s="1" t="s">
        <v>1972</v>
      </c>
      <c r="AS194" s="1" t="s">
        <v>1974</v>
      </c>
      <c r="AT194" s="1" t="s">
        <v>1974</v>
      </c>
      <c r="AU194" s="1" t="s">
        <v>1997</v>
      </c>
      <c r="AV194" s="1" t="s">
        <v>2001</v>
      </c>
      <c r="AW194" s="1" t="s">
        <v>2003</v>
      </c>
      <c r="AX194" s="34" t="s">
        <v>2005</v>
      </c>
      <c r="AY194" s="1" t="s">
        <v>2040</v>
      </c>
      <c r="AZ194" s="1" t="s">
        <v>2072</v>
      </c>
      <c r="BA194" s="1" t="s">
        <v>2072</v>
      </c>
      <c r="BB194" s="34" t="s">
        <v>2032</v>
      </c>
      <c r="BC194" s="1" t="s">
        <v>2099</v>
      </c>
      <c r="BD194" s="1" t="s">
        <v>2094</v>
      </c>
      <c r="BE194" s="1"/>
      <c r="BF194" s="1"/>
      <c r="BG194" s="1"/>
      <c r="BH194" s="1"/>
      <c r="BI194" s="1"/>
      <c r="BJ194" s="1"/>
      <c r="BK194" s="1"/>
      <c r="BL194" s="1"/>
      <c r="BM194" s="1"/>
      <c r="BN194" s="1"/>
      <c r="BO194" s="1"/>
      <c r="BP194" s="1"/>
      <c r="BQ194" s="1"/>
    </row>
    <row r="195" ht="11.25" customHeight="1">
      <c r="A195" s="3" t="s">
        <v>2535</v>
      </c>
      <c r="B195" s="3" t="s">
        <v>2536</v>
      </c>
      <c r="C195" s="1" t="s">
        <v>2010</v>
      </c>
      <c r="D195" s="1" t="s">
        <v>2156</v>
      </c>
      <c r="E195" s="1"/>
      <c r="F195" s="7"/>
      <c r="G195" s="3" t="s">
        <v>2535</v>
      </c>
      <c r="H195" s="3" t="s">
        <v>2536</v>
      </c>
      <c r="I195" s="7" t="s">
        <v>2535</v>
      </c>
      <c r="J195" s="7" t="s">
        <v>2156</v>
      </c>
      <c r="K195" s="7"/>
      <c r="L195" s="7" t="s">
        <v>2010</v>
      </c>
      <c r="M195" s="1" t="s">
        <v>2076</v>
      </c>
      <c r="N195" s="1" t="s">
        <v>2076</v>
      </c>
      <c r="O195" s="1" t="s">
        <v>2076</v>
      </c>
      <c r="P195" s="1" t="s">
        <v>2076</v>
      </c>
      <c r="Q195" s="1"/>
      <c r="R195" s="1" t="s">
        <v>2076</v>
      </c>
      <c r="S195" s="1" t="s">
        <v>1983</v>
      </c>
      <c r="T195" s="1" t="s">
        <v>1979</v>
      </c>
      <c r="U195" s="1" t="s">
        <v>1983</v>
      </c>
      <c r="V195" s="1" t="s">
        <v>1979</v>
      </c>
      <c r="W195" s="1"/>
      <c r="X195" s="1"/>
      <c r="Y195" s="1"/>
      <c r="Z195" s="1"/>
      <c r="AA195" s="1"/>
      <c r="AB195" s="1" t="s">
        <v>2055</v>
      </c>
      <c r="AC195" s="1" t="s">
        <v>2059</v>
      </c>
      <c r="AD195" s="1" t="s">
        <v>2083</v>
      </c>
      <c r="AE195" s="1" t="s">
        <v>2088</v>
      </c>
      <c r="AF195" s="1" t="s">
        <v>1961</v>
      </c>
      <c r="AG195" s="1" t="s">
        <v>1961</v>
      </c>
      <c r="AH195" s="1" t="s">
        <v>2018</v>
      </c>
      <c r="AI195" s="1" t="s">
        <v>2018</v>
      </c>
      <c r="AJ195" s="34" t="s">
        <v>1968</v>
      </c>
      <c r="AK195" s="1" t="s">
        <v>2070</v>
      </c>
      <c r="AL195" s="1" t="s">
        <v>2097</v>
      </c>
      <c r="AM195" s="34" t="s">
        <v>2098</v>
      </c>
      <c r="AN195" s="1"/>
      <c r="AO195" s="1"/>
      <c r="AP195" s="1"/>
      <c r="AQ195" s="1"/>
      <c r="AR195" s="1" t="s">
        <v>1972</v>
      </c>
      <c r="AS195" s="1" t="s">
        <v>1974</v>
      </c>
      <c r="AT195" s="1" t="s">
        <v>1974</v>
      </c>
      <c r="AU195" s="1" t="s">
        <v>1997</v>
      </c>
      <c r="AV195" s="1" t="s">
        <v>2001</v>
      </c>
      <c r="AW195" s="1" t="s">
        <v>2003</v>
      </c>
      <c r="AX195" s="34" t="s">
        <v>2005</v>
      </c>
      <c r="AY195" s="1"/>
      <c r="AZ195" s="1" t="s">
        <v>2072</v>
      </c>
      <c r="BA195" s="1" t="s">
        <v>2072</v>
      </c>
      <c r="BB195" s="34" t="s">
        <v>2032</v>
      </c>
      <c r="BC195" s="1" t="s">
        <v>2099</v>
      </c>
      <c r="BD195" s="1" t="s">
        <v>2094</v>
      </c>
      <c r="BE195" s="1"/>
      <c r="BF195" s="1"/>
      <c r="BG195" s="1"/>
      <c r="BH195" s="1"/>
      <c r="BI195" s="1"/>
      <c r="BJ195" s="1"/>
      <c r="BK195" s="1"/>
      <c r="BL195" s="1"/>
      <c r="BM195" s="1"/>
      <c r="BN195" s="1"/>
      <c r="BO195" s="1"/>
      <c r="BP195" s="1"/>
      <c r="BQ195" s="1"/>
    </row>
    <row r="196" ht="11.25" customHeight="1">
      <c r="A196" s="3" t="s">
        <v>2537</v>
      </c>
      <c r="B196" s="3" t="s">
        <v>2538</v>
      </c>
      <c r="C196" s="1" t="s">
        <v>2010</v>
      </c>
      <c r="D196" s="1" t="s">
        <v>2152</v>
      </c>
      <c r="E196" s="1" t="s">
        <v>2147</v>
      </c>
      <c r="F196" s="7" t="s">
        <v>2153</v>
      </c>
      <c r="G196" s="3" t="s">
        <v>2537</v>
      </c>
      <c r="H196" s="3" t="s">
        <v>2538</v>
      </c>
      <c r="I196" s="7" t="s">
        <v>2537</v>
      </c>
      <c r="J196" s="7" t="s">
        <v>2152</v>
      </c>
      <c r="K196" s="7" t="s">
        <v>2147</v>
      </c>
      <c r="L196" s="7" t="s">
        <v>2010</v>
      </c>
      <c r="M196" s="1" t="s">
        <v>2076</v>
      </c>
      <c r="N196" s="1" t="s">
        <v>2076</v>
      </c>
      <c r="O196" s="1" t="s">
        <v>2076</v>
      </c>
      <c r="P196" s="1" t="s">
        <v>2076</v>
      </c>
      <c r="Q196" s="1" t="s">
        <v>2076</v>
      </c>
      <c r="R196" s="1" t="s">
        <v>2076</v>
      </c>
      <c r="S196" s="1" t="s">
        <v>1983</v>
      </c>
      <c r="T196" s="1" t="s">
        <v>1979</v>
      </c>
      <c r="U196" s="1" t="s">
        <v>1983</v>
      </c>
      <c r="V196" s="1" t="s">
        <v>1979</v>
      </c>
      <c r="W196" s="1" t="s">
        <v>1985</v>
      </c>
      <c r="X196" s="1" t="s">
        <v>1985</v>
      </c>
      <c r="Y196" s="1" t="s">
        <v>1988</v>
      </c>
      <c r="Z196" s="1" t="s">
        <v>1988</v>
      </c>
      <c r="AA196" s="1" t="s">
        <v>2029</v>
      </c>
      <c r="AB196" s="1" t="s">
        <v>2055</v>
      </c>
      <c r="AC196" s="1" t="s">
        <v>2059</v>
      </c>
      <c r="AD196" s="1" t="s">
        <v>2083</v>
      </c>
      <c r="AE196" s="1" t="s">
        <v>2088</v>
      </c>
      <c r="AF196" s="1" t="s">
        <v>1961</v>
      </c>
      <c r="AG196" s="1" t="s">
        <v>1961</v>
      </c>
      <c r="AH196" s="1" t="s">
        <v>2018</v>
      </c>
      <c r="AI196" s="1" t="s">
        <v>2018</v>
      </c>
      <c r="AJ196" s="34" t="s">
        <v>1968</v>
      </c>
      <c r="AK196" s="1" t="s">
        <v>2070</v>
      </c>
      <c r="AL196" s="1" t="s">
        <v>2097</v>
      </c>
      <c r="AM196" s="34" t="s">
        <v>2098</v>
      </c>
      <c r="AN196" s="1" t="s">
        <v>2067</v>
      </c>
      <c r="AO196" s="1" t="s">
        <v>2067</v>
      </c>
      <c r="AP196" s="1" t="s">
        <v>2138</v>
      </c>
      <c r="AQ196" s="1" t="s">
        <v>1994</v>
      </c>
      <c r="AR196" s="1" t="s">
        <v>1972</v>
      </c>
      <c r="AS196" s="1" t="s">
        <v>1974</v>
      </c>
      <c r="AT196" s="1" t="s">
        <v>1974</v>
      </c>
      <c r="AU196" s="1" t="s">
        <v>1997</v>
      </c>
      <c r="AV196" s="1" t="s">
        <v>2001</v>
      </c>
      <c r="AW196" s="1" t="s">
        <v>2003</v>
      </c>
      <c r="AX196" s="34" t="s">
        <v>2005</v>
      </c>
      <c r="AY196" s="1" t="s">
        <v>2048</v>
      </c>
      <c r="AZ196" s="1" t="s">
        <v>2072</v>
      </c>
      <c r="BA196" s="1" t="s">
        <v>2072</v>
      </c>
      <c r="BB196" s="34" t="s">
        <v>2032</v>
      </c>
      <c r="BC196" s="1" t="s">
        <v>2099</v>
      </c>
      <c r="BD196" s="1" t="s">
        <v>2094</v>
      </c>
      <c r="BE196" s="1"/>
      <c r="BF196" s="1"/>
      <c r="BG196" s="1"/>
      <c r="BH196" s="1"/>
      <c r="BI196" s="1"/>
      <c r="BJ196" s="1"/>
      <c r="BK196" s="1"/>
      <c r="BL196" s="1"/>
      <c r="BM196" s="1"/>
      <c r="BN196" s="1"/>
      <c r="BO196" s="1"/>
      <c r="BP196" s="1"/>
      <c r="BQ196" s="1"/>
    </row>
    <row r="197" ht="11.25" customHeight="1">
      <c r="A197" s="3" t="s">
        <v>2539</v>
      </c>
      <c r="B197" s="3" t="s">
        <v>2540</v>
      </c>
      <c r="C197" s="1" t="s">
        <v>2160</v>
      </c>
      <c r="D197" s="1" t="s">
        <v>2189</v>
      </c>
      <c r="E197" s="1"/>
      <c r="F197" s="7"/>
      <c r="G197" s="3" t="s">
        <v>2539</v>
      </c>
      <c r="H197" s="3" t="s">
        <v>2540</v>
      </c>
      <c r="I197" s="7" t="s">
        <v>2539</v>
      </c>
      <c r="J197" s="7"/>
      <c r="K197" s="7"/>
      <c r="L197" s="7" t="s">
        <v>2160</v>
      </c>
      <c r="M197" s="1" t="s">
        <v>2076</v>
      </c>
      <c r="N197" s="1" t="s">
        <v>2076</v>
      </c>
      <c r="O197" s="1" t="s">
        <v>2076</v>
      </c>
      <c r="P197" s="1" t="s">
        <v>2076</v>
      </c>
      <c r="Q197" s="1"/>
      <c r="R197" s="1" t="s">
        <v>2076</v>
      </c>
      <c r="S197" s="1" t="s">
        <v>1983</v>
      </c>
      <c r="T197" s="1" t="s">
        <v>1979</v>
      </c>
      <c r="U197" s="1" t="s">
        <v>1983</v>
      </c>
      <c r="V197" s="1" t="s">
        <v>1979</v>
      </c>
      <c r="W197" s="1"/>
      <c r="X197" s="1"/>
      <c r="Y197" s="1"/>
      <c r="Z197" s="1"/>
      <c r="AA197" s="1"/>
      <c r="AB197" s="1" t="s">
        <v>2055</v>
      </c>
      <c r="AC197" s="1" t="s">
        <v>2059</v>
      </c>
      <c r="AD197" s="1" t="s">
        <v>2083</v>
      </c>
      <c r="AE197" s="1" t="s">
        <v>2088</v>
      </c>
      <c r="AF197" s="1" t="s">
        <v>1961</v>
      </c>
      <c r="AG197" s="1" t="s">
        <v>1961</v>
      </c>
      <c r="AH197" s="1" t="s">
        <v>2018</v>
      </c>
      <c r="AI197" s="1" t="s">
        <v>2018</v>
      </c>
      <c r="AJ197" s="34" t="s">
        <v>1968</v>
      </c>
      <c r="AK197" s="1" t="s">
        <v>2070</v>
      </c>
      <c r="AL197" s="1" t="s">
        <v>2097</v>
      </c>
      <c r="AM197" s="34" t="s">
        <v>2098</v>
      </c>
      <c r="AN197" s="1"/>
      <c r="AO197" s="1"/>
      <c r="AP197" s="1"/>
      <c r="AQ197" s="1"/>
      <c r="AR197" s="1" t="s">
        <v>1972</v>
      </c>
      <c r="AS197" s="1" t="s">
        <v>1974</v>
      </c>
      <c r="AT197" s="1" t="s">
        <v>1974</v>
      </c>
      <c r="AU197" s="1" t="s">
        <v>1997</v>
      </c>
      <c r="AV197" s="1" t="s">
        <v>2001</v>
      </c>
      <c r="AW197" s="1" t="s">
        <v>2003</v>
      </c>
      <c r="AX197" s="34" t="s">
        <v>2005</v>
      </c>
      <c r="AY197" s="1"/>
      <c r="AZ197" s="1" t="s">
        <v>2072</v>
      </c>
      <c r="BA197" s="1" t="s">
        <v>2072</v>
      </c>
      <c r="BB197" s="34" t="s">
        <v>2032</v>
      </c>
      <c r="BC197" s="1" t="s">
        <v>2099</v>
      </c>
      <c r="BD197" s="1" t="s">
        <v>2094</v>
      </c>
      <c r="BE197" s="1"/>
      <c r="BF197" s="1"/>
      <c r="BG197" s="1"/>
      <c r="BH197" s="1"/>
      <c r="BI197" s="1"/>
      <c r="BJ197" s="1"/>
      <c r="BK197" s="1"/>
      <c r="BL197" s="1"/>
      <c r="BM197" s="1"/>
      <c r="BN197" s="1"/>
      <c r="BO197" s="1"/>
      <c r="BP197" s="1"/>
      <c r="BQ197" s="1"/>
    </row>
    <row r="198" ht="11.25" customHeight="1">
      <c r="A198" s="3" t="s">
        <v>2541</v>
      </c>
      <c r="B198" s="3" t="s">
        <v>2542</v>
      </c>
      <c r="C198" s="1" t="s">
        <v>2165</v>
      </c>
      <c r="D198" s="1" t="s">
        <v>2180</v>
      </c>
      <c r="E198" s="1"/>
      <c r="F198" s="7"/>
      <c r="G198" s="3" t="s">
        <v>2541</v>
      </c>
      <c r="H198" s="3" t="s">
        <v>2542</v>
      </c>
      <c r="I198" s="7" t="s">
        <v>2541</v>
      </c>
      <c r="J198" s="7" t="s">
        <v>2180</v>
      </c>
      <c r="K198" s="7"/>
      <c r="L198" s="7" t="s">
        <v>2165</v>
      </c>
      <c r="M198" s="1" t="s">
        <v>2076</v>
      </c>
      <c r="N198" s="1" t="s">
        <v>2076</v>
      </c>
      <c r="O198" s="1" t="s">
        <v>2076</v>
      </c>
      <c r="P198" s="1" t="s">
        <v>2076</v>
      </c>
      <c r="Q198" s="1"/>
      <c r="R198" s="1" t="s">
        <v>2076</v>
      </c>
      <c r="S198" s="1" t="s">
        <v>1983</v>
      </c>
      <c r="T198" s="1" t="s">
        <v>1979</v>
      </c>
      <c r="U198" s="1" t="s">
        <v>1983</v>
      </c>
      <c r="V198" s="1" t="s">
        <v>1979</v>
      </c>
      <c r="W198" s="1"/>
      <c r="X198" s="1"/>
      <c r="Y198" s="1"/>
      <c r="Z198" s="1"/>
      <c r="AA198" s="1"/>
      <c r="AB198" s="1" t="s">
        <v>2055</v>
      </c>
      <c r="AC198" s="1" t="s">
        <v>2059</v>
      </c>
      <c r="AD198" s="1" t="s">
        <v>2083</v>
      </c>
      <c r="AE198" s="1" t="s">
        <v>2088</v>
      </c>
      <c r="AF198" s="1" t="s">
        <v>1961</v>
      </c>
      <c r="AG198" s="1" t="s">
        <v>1961</v>
      </c>
      <c r="AH198" s="1" t="s">
        <v>2018</v>
      </c>
      <c r="AI198" s="1" t="s">
        <v>2018</v>
      </c>
      <c r="AJ198" s="34" t="s">
        <v>1968</v>
      </c>
      <c r="AK198" s="1" t="s">
        <v>2070</v>
      </c>
      <c r="AL198" s="1" t="s">
        <v>2097</v>
      </c>
      <c r="AM198" s="34" t="s">
        <v>2098</v>
      </c>
      <c r="AN198" s="1" t="s">
        <v>2062</v>
      </c>
      <c r="AO198" s="1" t="s">
        <v>2062</v>
      </c>
      <c r="AP198" s="1"/>
      <c r="AQ198" s="1"/>
      <c r="AR198" s="1" t="s">
        <v>1972</v>
      </c>
      <c r="AS198" s="1" t="s">
        <v>1974</v>
      </c>
      <c r="AT198" s="1" t="s">
        <v>1974</v>
      </c>
      <c r="AU198" s="1" t="s">
        <v>1997</v>
      </c>
      <c r="AV198" s="1" t="s">
        <v>2001</v>
      </c>
      <c r="AW198" s="1" t="s">
        <v>2003</v>
      </c>
      <c r="AX198" s="34" t="s">
        <v>2005</v>
      </c>
      <c r="AY198" s="1"/>
      <c r="AZ198" s="1" t="s">
        <v>2072</v>
      </c>
      <c r="BA198" s="1" t="s">
        <v>2072</v>
      </c>
      <c r="BB198" s="34" t="s">
        <v>2032</v>
      </c>
      <c r="BC198" s="1" t="s">
        <v>2099</v>
      </c>
      <c r="BD198" s="1" t="s">
        <v>2094</v>
      </c>
      <c r="BE198" s="1"/>
      <c r="BF198" s="1"/>
      <c r="BG198" s="1"/>
      <c r="BH198" s="1"/>
      <c r="BI198" s="1"/>
      <c r="BJ198" s="1"/>
      <c r="BK198" s="1"/>
      <c r="BL198" s="1"/>
      <c r="BM198" s="1"/>
      <c r="BN198" s="1"/>
      <c r="BO198" s="1"/>
      <c r="BP198" s="1"/>
      <c r="BQ198" s="1"/>
    </row>
    <row r="199" ht="11.25" customHeight="1">
      <c r="A199" s="153" t="s">
        <v>2543</v>
      </c>
      <c r="B199" s="3" t="s">
        <v>2544</v>
      </c>
      <c r="C199" s="1" t="s">
        <v>2010</v>
      </c>
      <c r="D199" s="1" t="s">
        <v>2156</v>
      </c>
      <c r="E199" s="1"/>
      <c r="F199" s="7" t="s">
        <v>2157</v>
      </c>
      <c r="G199" s="3" t="s">
        <v>2543</v>
      </c>
      <c r="H199" s="3" t="s">
        <v>2544</v>
      </c>
      <c r="I199" s="7" t="s">
        <v>2543</v>
      </c>
      <c r="J199" s="7" t="s">
        <v>2156</v>
      </c>
      <c r="K199" s="7"/>
      <c r="L199" s="7" t="s">
        <v>2010</v>
      </c>
      <c r="M199" s="1" t="s">
        <v>2076</v>
      </c>
      <c r="N199" s="1" t="s">
        <v>2076</v>
      </c>
      <c r="O199" s="1" t="s">
        <v>2076</v>
      </c>
      <c r="P199" s="1" t="s">
        <v>2076</v>
      </c>
      <c r="Q199" s="1"/>
      <c r="R199" s="1" t="s">
        <v>2076</v>
      </c>
      <c r="S199" s="1" t="s">
        <v>1983</v>
      </c>
      <c r="T199" s="1" t="s">
        <v>1979</v>
      </c>
      <c r="U199" s="1" t="s">
        <v>1983</v>
      </c>
      <c r="V199" s="1" t="s">
        <v>1979</v>
      </c>
      <c r="W199" s="1" t="s">
        <v>1985</v>
      </c>
      <c r="X199" s="1" t="s">
        <v>1985</v>
      </c>
      <c r="Y199" s="1" t="s">
        <v>1988</v>
      </c>
      <c r="Z199" s="1" t="s">
        <v>1988</v>
      </c>
      <c r="AA199" s="1"/>
      <c r="AB199" s="1" t="s">
        <v>2055</v>
      </c>
      <c r="AC199" s="1" t="s">
        <v>2059</v>
      </c>
      <c r="AD199" s="1" t="s">
        <v>2083</v>
      </c>
      <c r="AE199" s="1" t="s">
        <v>2088</v>
      </c>
      <c r="AF199" s="1" t="s">
        <v>1961</v>
      </c>
      <c r="AG199" s="1" t="s">
        <v>1961</v>
      </c>
      <c r="AH199" s="1" t="s">
        <v>2018</v>
      </c>
      <c r="AI199" s="1" t="s">
        <v>2018</v>
      </c>
      <c r="AJ199" s="34" t="s">
        <v>1968</v>
      </c>
      <c r="AK199" s="1" t="s">
        <v>2070</v>
      </c>
      <c r="AL199" s="1" t="s">
        <v>2097</v>
      </c>
      <c r="AM199" s="34" t="s">
        <v>2098</v>
      </c>
      <c r="AN199" s="1"/>
      <c r="AO199" s="1"/>
      <c r="AP199" s="1" t="s">
        <v>2138</v>
      </c>
      <c r="AQ199" s="1" t="s">
        <v>1994</v>
      </c>
      <c r="AR199" s="1" t="s">
        <v>1972</v>
      </c>
      <c r="AS199" s="1" t="s">
        <v>1974</v>
      </c>
      <c r="AT199" s="1" t="s">
        <v>1974</v>
      </c>
      <c r="AU199" s="1" t="s">
        <v>1997</v>
      </c>
      <c r="AV199" s="1" t="s">
        <v>2001</v>
      </c>
      <c r="AW199" s="1" t="s">
        <v>2003</v>
      </c>
      <c r="AX199" s="34" t="s">
        <v>2005</v>
      </c>
      <c r="AY199" s="1" t="s">
        <v>2037</v>
      </c>
      <c r="AZ199" s="1" t="s">
        <v>2072</v>
      </c>
      <c r="BA199" s="1" t="s">
        <v>2072</v>
      </c>
      <c r="BB199" s="34" t="s">
        <v>2032</v>
      </c>
      <c r="BC199" s="1" t="s">
        <v>2099</v>
      </c>
      <c r="BD199" s="1" t="s">
        <v>2094</v>
      </c>
      <c r="BE199" s="1"/>
      <c r="BF199" s="1"/>
      <c r="BG199" s="1"/>
      <c r="BH199" s="1"/>
      <c r="BI199" s="1"/>
      <c r="BJ199" s="1"/>
      <c r="BK199" s="1"/>
      <c r="BL199" s="1"/>
      <c r="BM199" s="1"/>
      <c r="BN199" s="1"/>
      <c r="BO199" s="1"/>
      <c r="BP199" s="1"/>
      <c r="BQ199" s="1"/>
    </row>
    <row r="200" ht="11.25" customHeight="1">
      <c r="A200" s="3" t="s">
        <v>2545</v>
      </c>
      <c r="B200" s="153" t="s">
        <v>2546</v>
      </c>
      <c r="C200" s="1" t="s">
        <v>2165</v>
      </c>
      <c r="D200" s="1" t="s">
        <v>2156</v>
      </c>
      <c r="E200" s="1"/>
      <c r="F200" s="7" t="s">
        <v>2161</v>
      </c>
      <c r="G200" s="3" t="s">
        <v>2545</v>
      </c>
      <c r="H200" s="3" t="s">
        <v>2547</v>
      </c>
      <c r="I200" s="7" t="s">
        <v>2545</v>
      </c>
      <c r="J200" s="7" t="s">
        <v>2156</v>
      </c>
      <c r="K200" s="7"/>
      <c r="L200" s="7" t="s">
        <v>2010</v>
      </c>
      <c r="M200" s="1" t="s">
        <v>2076</v>
      </c>
      <c r="N200" s="1" t="s">
        <v>2076</v>
      </c>
      <c r="O200" s="1" t="s">
        <v>2076</v>
      </c>
      <c r="P200" s="1" t="s">
        <v>2076</v>
      </c>
      <c r="Q200" s="1"/>
      <c r="R200" s="1" t="s">
        <v>2076</v>
      </c>
      <c r="S200" s="1" t="s">
        <v>1983</v>
      </c>
      <c r="T200" s="1" t="s">
        <v>1979</v>
      </c>
      <c r="U200" s="1" t="s">
        <v>1983</v>
      </c>
      <c r="V200" s="1" t="s">
        <v>1979</v>
      </c>
      <c r="W200" s="1" t="s">
        <v>1985</v>
      </c>
      <c r="X200" s="1" t="s">
        <v>1985</v>
      </c>
      <c r="Y200" s="1" t="s">
        <v>1988</v>
      </c>
      <c r="Z200" s="1" t="s">
        <v>1988</v>
      </c>
      <c r="AA200" s="1" t="s">
        <v>2025</v>
      </c>
      <c r="AB200" s="1" t="s">
        <v>2055</v>
      </c>
      <c r="AC200" s="1" t="s">
        <v>2059</v>
      </c>
      <c r="AD200" s="1" t="s">
        <v>2083</v>
      </c>
      <c r="AE200" s="1" t="s">
        <v>2088</v>
      </c>
      <c r="AF200" s="1" t="s">
        <v>1961</v>
      </c>
      <c r="AG200" s="1" t="s">
        <v>1961</v>
      </c>
      <c r="AH200" s="1" t="s">
        <v>2018</v>
      </c>
      <c r="AI200" s="1" t="s">
        <v>2018</v>
      </c>
      <c r="AJ200" s="34" t="s">
        <v>1968</v>
      </c>
      <c r="AK200" s="1" t="s">
        <v>2070</v>
      </c>
      <c r="AL200" s="1" t="s">
        <v>2097</v>
      </c>
      <c r="AM200" s="34" t="s">
        <v>2098</v>
      </c>
      <c r="AN200" s="1" t="s">
        <v>2062</v>
      </c>
      <c r="AO200" s="1" t="s">
        <v>2062</v>
      </c>
      <c r="AP200" s="1" t="s">
        <v>2138</v>
      </c>
      <c r="AQ200" s="1"/>
      <c r="AR200" s="1" t="s">
        <v>1972</v>
      </c>
      <c r="AS200" s="1" t="s">
        <v>1974</v>
      </c>
      <c r="AT200" s="1" t="s">
        <v>1974</v>
      </c>
      <c r="AU200" s="1" t="s">
        <v>1997</v>
      </c>
      <c r="AV200" s="1" t="s">
        <v>2001</v>
      </c>
      <c r="AW200" s="1" t="s">
        <v>2003</v>
      </c>
      <c r="AX200" s="34" t="s">
        <v>2005</v>
      </c>
      <c r="AY200" s="1" t="s">
        <v>2040</v>
      </c>
      <c r="AZ200" s="1" t="s">
        <v>2072</v>
      </c>
      <c r="BA200" s="1" t="s">
        <v>2072</v>
      </c>
      <c r="BB200" s="34" t="s">
        <v>2032</v>
      </c>
      <c r="BC200" s="1" t="s">
        <v>2099</v>
      </c>
      <c r="BD200" s="1" t="s">
        <v>2094</v>
      </c>
      <c r="BE200" s="1"/>
      <c r="BF200" s="1"/>
      <c r="BG200" s="1"/>
      <c r="BH200" s="1"/>
      <c r="BI200" s="1"/>
      <c r="BJ200" s="1"/>
      <c r="BK200" s="1"/>
      <c r="BL200" s="1"/>
      <c r="BM200" s="1"/>
      <c r="BN200" s="1"/>
      <c r="BO200" s="1"/>
      <c r="BP200" s="1"/>
      <c r="BQ200" s="1"/>
    </row>
    <row r="201" ht="11.25" customHeight="1">
      <c r="A201" s="3" t="s">
        <v>2548</v>
      </c>
      <c r="B201" s="153" t="s">
        <v>2549</v>
      </c>
      <c r="C201" s="1" t="s">
        <v>2010</v>
      </c>
      <c r="D201" s="1" t="s">
        <v>2152</v>
      </c>
      <c r="E201" s="1" t="s">
        <v>2147</v>
      </c>
      <c r="F201" s="7" t="s">
        <v>2153</v>
      </c>
      <c r="G201" s="3" t="s">
        <v>2548</v>
      </c>
      <c r="H201" s="3" t="s">
        <v>2549</v>
      </c>
      <c r="I201" s="7" t="s">
        <v>2548</v>
      </c>
      <c r="J201" s="7" t="s">
        <v>2152</v>
      </c>
      <c r="K201" s="7" t="s">
        <v>2147</v>
      </c>
      <c r="L201" s="7" t="s">
        <v>2010</v>
      </c>
      <c r="M201" s="1" t="s">
        <v>2076</v>
      </c>
      <c r="N201" s="1" t="s">
        <v>2076</v>
      </c>
      <c r="O201" s="1" t="s">
        <v>2076</v>
      </c>
      <c r="P201" s="1" t="s">
        <v>2076</v>
      </c>
      <c r="Q201" s="1" t="s">
        <v>2076</v>
      </c>
      <c r="R201" s="1" t="s">
        <v>2076</v>
      </c>
      <c r="S201" s="1" t="s">
        <v>1983</v>
      </c>
      <c r="T201" s="1" t="s">
        <v>1979</v>
      </c>
      <c r="U201" s="1" t="s">
        <v>1983</v>
      </c>
      <c r="V201" s="1" t="s">
        <v>1979</v>
      </c>
      <c r="W201" s="1"/>
      <c r="X201" s="1"/>
      <c r="Y201" s="1"/>
      <c r="Z201" s="1"/>
      <c r="AA201" s="1" t="s">
        <v>2029</v>
      </c>
      <c r="AB201" s="1" t="s">
        <v>2055</v>
      </c>
      <c r="AC201" s="1" t="s">
        <v>2059</v>
      </c>
      <c r="AD201" s="1" t="s">
        <v>2083</v>
      </c>
      <c r="AE201" s="1" t="s">
        <v>2088</v>
      </c>
      <c r="AF201" s="1" t="s">
        <v>1961</v>
      </c>
      <c r="AG201" s="1" t="s">
        <v>1961</v>
      </c>
      <c r="AH201" s="1" t="s">
        <v>2018</v>
      </c>
      <c r="AI201" s="1" t="s">
        <v>2018</v>
      </c>
      <c r="AJ201" s="34" t="s">
        <v>1968</v>
      </c>
      <c r="AK201" s="1" t="s">
        <v>2070</v>
      </c>
      <c r="AL201" s="1" t="s">
        <v>2097</v>
      </c>
      <c r="AM201" s="34" t="s">
        <v>2098</v>
      </c>
      <c r="AN201" s="1" t="s">
        <v>2067</v>
      </c>
      <c r="AO201" s="1" t="s">
        <v>2067</v>
      </c>
      <c r="AP201" s="1" t="s">
        <v>2138</v>
      </c>
      <c r="AQ201" s="1"/>
      <c r="AR201" s="1" t="s">
        <v>1972</v>
      </c>
      <c r="AS201" s="1" t="s">
        <v>1974</v>
      </c>
      <c r="AT201" s="1" t="s">
        <v>1974</v>
      </c>
      <c r="AU201" s="1" t="s">
        <v>1997</v>
      </c>
      <c r="AV201" s="1" t="s">
        <v>2001</v>
      </c>
      <c r="AW201" s="1" t="s">
        <v>2003</v>
      </c>
      <c r="AX201" s="34" t="s">
        <v>2005</v>
      </c>
      <c r="AY201" s="1" t="s">
        <v>2048</v>
      </c>
      <c r="AZ201" s="1" t="s">
        <v>2072</v>
      </c>
      <c r="BA201" s="1" t="s">
        <v>2072</v>
      </c>
      <c r="BB201" s="34" t="s">
        <v>2032</v>
      </c>
      <c r="BC201" s="1" t="s">
        <v>2099</v>
      </c>
      <c r="BD201" s="1" t="s">
        <v>2094</v>
      </c>
      <c r="BE201" s="1"/>
      <c r="BF201" s="1"/>
      <c r="BG201" s="1"/>
      <c r="BH201" s="1"/>
      <c r="BI201" s="1"/>
      <c r="BJ201" s="1"/>
      <c r="BK201" s="1"/>
      <c r="BL201" s="1"/>
      <c r="BM201" s="1"/>
      <c r="BN201" s="1"/>
      <c r="BO201" s="1"/>
      <c r="BP201" s="1"/>
      <c r="BQ201" s="1"/>
    </row>
    <row r="202" ht="11.25" customHeight="1">
      <c r="A202" s="3" t="s">
        <v>2550</v>
      </c>
      <c r="B202" s="153" t="s">
        <v>2551</v>
      </c>
      <c r="C202" s="1" t="s">
        <v>2010</v>
      </c>
      <c r="D202" s="1" t="s">
        <v>2152</v>
      </c>
      <c r="E202" s="1"/>
      <c r="F202" s="154" t="s">
        <v>2153</v>
      </c>
      <c r="G202" s="3" t="s">
        <v>2550</v>
      </c>
      <c r="H202" s="3" t="s">
        <v>2551</v>
      </c>
      <c r="I202" s="7" t="s">
        <v>2550</v>
      </c>
      <c r="J202" s="7" t="s">
        <v>2152</v>
      </c>
      <c r="K202" s="7"/>
      <c r="L202" s="7" t="s">
        <v>2010</v>
      </c>
      <c r="M202" s="1" t="s">
        <v>2076</v>
      </c>
      <c r="N202" s="1" t="s">
        <v>2076</v>
      </c>
      <c r="O202" s="1" t="s">
        <v>2076</v>
      </c>
      <c r="P202" s="1" t="s">
        <v>2076</v>
      </c>
      <c r="Q202" s="1" t="s">
        <v>2076</v>
      </c>
      <c r="R202" s="1" t="s">
        <v>2076</v>
      </c>
      <c r="S202" s="1" t="s">
        <v>1983</v>
      </c>
      <c r="T202" s="1" t="s">
        <v>1979</v>
      </c>
      <c r="U202" s="1" t="s">
        <v>1983</v>
      </c>
      <c r="V202" s="1" t="s">
        <v>1979</v>
      </c>
      <c r="W202" s="1"/>
      <c r="X202" s="1"/>
      <c r="Y202" s="1"/>
      <c r="Z202" s="1"/>
      <c r="AA202" s="1"/>
      <c r="AB202" s="1" t="s">
        <v>2055</v>
      </c>
      <c r="AC202" s="1" t="s">
        <v>2059</v>
      </c>
      <c r="AD202" s="1" t="s">
        <v>2083</v>
      </c>
      <c r="AE202" s="1" t="s">
        <v>2088</v>
      </c>
      <c r="AF202" s="1" t="s">
        <v>1961</v>
      </c>
      <c r="AG202" s="1" t="s">
        <v>1961</v>
      </c>
      <c r="AH202" s="1" t="s">
        <v>2018</v>
      </c>
      <c r="AI202" s="1" t="s">
        <v>2018</v>
      </c>
      <c r="AJ202" s="34" t="s">
        <v>1968</v>
      </c>
      <c r="AK202" s="1" t="s">
        <v>2070</v>
      </c>
      <c r="AL202" s="1" t="s">
        <v>2097</v>
      </c>
      <c r="AM202" s="34" t="s">
        <v>2098</v>
      </c>
      <c r="AN202" s="1"/>
      <c r="AO202" s="1"/>
      <c r="AP202" s="1" t="s">
        <v>2138</v>
      </c>
      <c r="AQ202" s="1"/>
      <c r="AR202" s="1" t="s">
        <v>1972</v>
      </c>
      <c r="AS202" s="1" t="s">
        <v>1974</v>
      </c>
      <c r="AT202" s="1" t="s">
        <v>1974</v>
      </c>
      <c r="AU202" s="1" t="s">
        <v>1997</v>
      </c>
      <c r="AV202" s="1" t="s">
        <v>2001</v>
      </c>
      <c r="AW202" s="1" t="s">
        <v>2003</v>
      </c>
      <c r="AX202" s="34" t="s">
        <v>2005</v>
      </c>
      <c r="AY202" s="1" t="s">
        <v>2044</v>
      </c>
      <c r="AZ202" s="1" t="s">
        <v>2072</v>
      </c>
      <c r="BA202" s="1" t="s">
        <v>2072</v>
      </c>
      <c r="BB202" s="34" t="s">
        <v>2032</v>
      </c>
      <c r="BC202" s="1" t="s">
        <v>2099</v>
      </c>
      <c r="BD202" s="1" t="s">
        <v>2094</v>
      </c>
      <c r="BE202" s="1"/>
      <c r="BF202" s="1"/>
      <c r="BG202" s="1"/>
      <c r="BH202" s="1"/>
      <c r="BI202" s="1"/>
      <c r="BJ202" s="1"/>
      <c r="BK202" s="1"/>
      <c r="BL202" s="1"/>
      <c r="BM202" s="1"/>
      <c r="BN202" s="1"/>
      <c r="BO202" s="1"/>
      <c r="BP202" s="1"/>
      <c r="BQ202" s="1"/>
    </row>
    <row r="203" ht="11.25" customHeight="1">
      <c r="A203" s="3" t="s">
        <v>2552</v>
      </c>
      <c r="B203" s="153" t="s">
        <v>2553</v>
      </c>
      <c r="C203" s="1" t="s">
        <v>2010</v>
      </c>
      <c r="D203" s="1"/>
      <c r="E203" s="1"/>
      <c r="F203" s="7" t="s">
        <v>2157</v>
      </c>
      <c r="G203" s="3"/>
      <c r="H203" s="3"/>
      <c r="I203" s="7"/>
      <c r="J203" s="7"/>
      <c r="K203" s="7"/>
      <c r="L203" s="7"/>
      <c r="M203" s="1" t="s">
        <v>2076</v>
      </c>
      <c r="N203" s="1" t="s">
        <v>2076</v>
      </c>
      <c r="O203" s="1" t="s">
        <v>2076</v>
      </c>
      <c r="P203" s="1" t="s">
        <v>2076</v>
      </c>
      <c r="Q203" s="1"/>
      <c r="R203" s="1" t="s">
        <v>2076</v>
      </c>
      <c r="S203" s="1" t="s">
        <v>1983</v>
      </c>
      <c r="T203" s="1" t="s">
        <v>1979</v>
      </c>
      <c r="U203" s="1" t="s">
        <v>1983</v>
      </c>
      <c r="V203" s="1" t="s">
        <v>1979</v>
      </c>
      <c r="W203" s="1" t="s">
        <v>1985</v>
      </c>
      <c r="X203" s="1" t="s">
        <v>1985</v>
      </c>
      <c r="Y203" s="1" t="s">
        <v>1988</v>
      </c>
      <c r="Z203" s="1" t="s">
        <v>1988</v>
      </c>
      <c r="AA203" s="1"/>
      <c r="AB203" s="1" t="s">
        <v>2055</v>
      </c>
      <c r="AC203" s="1" t="s">
        <v>2059</v>
      </c>
      <c r="AD203" s="1" t="s">
        <v>2083</v>
      </c>
      <c r="AE203" s="1" t="s">
        <v>2088</v>
      </c>
      <c r="AF203" s="1" t="s">
        <v>1961</v>
      </c>
      <c r="AG203" s="1" t="s">
        <v>1961</v>
      </c>
      <c r="AH203" s="1" t="s">
        <v>2018</v>
      </c>
      <c r="AI203" s="1" t="s">
        <v>2018</v>
      </c>
      <c r="AJ203" s="34" t="s">
        <v>1968</v>
      </c>
      <c r="AK203" s="1" t="s">
        <v>2070</v>
      </c>
      <c r="AL203" s="1" t="s">
        <v>2097</v>
      </c>
      <c r="AM203" s="34" t="s">
        <v>2098</v>
      </c>
      <c r="AN203" s="1"/>
      <c r="AO203" s="1"/>
      <c r="AP203" s="1" t="s">
        <v>2138</v>
      </c>
      <c r="AQ203" s="1"/>
      <c r="AR203" s="1" t="s">
        <v>1972</v>
      </c>
      <c r="AS203" s="1" t="s">
        <v>1974</v>
      </c>
      <c r="AT203" s="1" t="s">
        <v>1974</v>
      </c>
      <c r="AU203" s="1" t="s">
        <v>1997</v>
      </c>
      <c r="AV203" s="1" t="s">
        <v>2001</v>
      </c>
      <c r="AW203" s="1" t="s">
        <v>2003</v>
      </c>
      <c r="AX203" s="34" t="s">
        <v>2005</v>
      </c>
      <c r="AY203" s="1" t="s">
        <v>2044</v>
      </c>
      <c r="AZ203" s="1" t="s">
        <v>2072</v>
      </c>
      <c r="BA203" s="1" t="s">
        <v>2072</v>
      </c>
      <c r="BB203" s="34" t="s">
        <v>2032</v>
      </c>
      <c r="BC203" s="1" t="s">
        <v>2099</v>
      </c>
      <c r="BD203" s="1" t="s">
        <v>2094</v>
      </c>
      <c r="BE203" s="1"/>
      <c r="BF203" s="1"/>
      <c r="BG203" s="1"/>
      <c r="BH203" s="1"/>
      <c r="BI203" s="1"/>
      <c r="BJ203" s="1"/>
      <c r="BK203" s="1"/>
      <c r="BL203" s="1"/>
      <c r="BM203" s="1"/>
      <c r="BN203" s="1"/>
      <c r="BO203" s="1"/>
      <c r="BP203" s="1"/>
      <c r="BQ203" s="1"/>
    </row>
    <row r="204" ht="11.25" customHeight="1">
      <c r="A204" s="3" t="s">
        <v>2552</v>
      </c>
      <c r="B204" s="153" t="s">
        <v>2554</v>
      </c>
      <c r="C204" s="1" t="s">
        <v>2010</v>
      </c>
      <c r="D204" s="1" t="s">
        <v>2152</v>
      </c>
      <c r="E204" s="1"/>
      <c r="F204" s="7" t="s">
        <v>2157</v>
      </c>
      <c r="G204" s="3" t="s">
        <v>2552</v>
      </c>
      <c r="H204" s="3" t="s">
        <v>2553</v>
      </c>
      <c r="I204" s="7" t="s">
        <v>2552</v>
      </c>
      <c r="J204" s="7" t="s">
        <v>2152</v>
      </c>
      <c r="K204" s="7"/>
      <c r="L204" s="7" t="s">
        <v>2010</v>
      </c>
      <c r="M204" s="1" t="s">
        <v>2076</v>
      </c>
      <c r="N204" s="1" t="s">
        <v>2076</v>
      </c>
      <c r="O204" s="1" t="s">
        <v>2076</v>
      </c>
      <c r="P204" s="1" t="s">
        <v>2076</v>
      </c>
      <c r="Q204" s="1"/>
      <c r="R204" s="1" t="s">
        <v>2076</v>
      </c>
      <c r="S204" s="1" t="s">
        <v>1983</v>
      </c>
      <c r="T204" s="1" t="s">
        <v>1979</v>
      </c>
      <c r="U204" s="1" t="s">
        <v>1983</v>
      </c>
      <c r="V204" s="1" t="s">
        <v>1979</v>
      </c>
      <c r="W204" s="1"/>
      <c r="X204" s="1"/>
      <c r="Y204" s="1"/>
      <c r="Z204" s="1"/>
      <c r="AA204" s="1"/>
      <c r="AB204" s="1" t="s">
        <v>2055</v>
      </c>
      <c r="AC204" s="1" t="s">
        <v>2059</v>
      </c>
      <c r="AD204" s="1" t="s">
        <v>2083</v>
      </c>
      <c r="AE204" s="1" t="s">
        <v>2088</v>
      </c>
      <c r="AF204" s="1" t="s">
        <v>1961</v>
      </c>
      <c r="AG204" s="1" t="s">
        <v>1961</v>
      </c>
      <c r="AH204" s="1" t="s">
        <v>2018</v>
      </c>
      <c r="AI204" s="1" t="s">
        <v>2018</v>
      </c>
      <c r="AJ204" s="34" t="s">
        <v>1968</v>
      </c>
      <c r="AK204" s="1" t="s">
        <v>2070</v>
      </c>
      <c r="AL204" s="1" t="s">
        <v>2097</v>
      </c>
      <c r="AM204" s="34" t="s">
        <v>2098</v>
      </c>
      <c r="AN204" s="1"/>
      <c r="AO204" s="1"/>
      <c r="AP204" s="1" t="s">
        <v>2138</v>
      </c>
      <c r="AQ204" s="1"/>
      <c r="AR204" s="1" t="s">
        <v>1972</v>
      </c>
      <c r="AS204" s="1" t="s">
        <v>1974</v>
      </c>
      <c r="AT204" s="1" t="s">
        <v>1974</v>
      </c>
      <c r="AU204" s="1" t="s">
        <v>1997</v>
      </c>
      <c r="AV204" s="1" t="s">
        <v>2001</v>
      </c>
      <c r="AW204" s="1" t="s">
        <v>2003</v>
      </c>
      <c r="AX204" s="34" t="s">
        <v>2005</v>
      </c>
      <c r="AY204" s="1" t="s">
        <v>2044</v>
      </c>
      <c r="AZ204" s="1" t="s">
        <v>2072</v>
      </c>
      <c r="BA204" s="1" t="s">
        <v>2072</v>
      </c>
      <c r="BB204" s="34" t="s">
        <v>2032</v>
      </c>
      <c r="BC204" s="1" t="s">
        <v>2099</v>
      </c>
      <c r="BD204" s="1" t="s">
        <v>2094</v>
      </c>
      <c r="BE204" s="1"/>
      <c r="BF204" s="1"/>
      <c r="BG204" s="1"/>
      <c r="BH204" s="1"/>
      <c r="BI204" s="1"/>
      <c r="BJ204" s="1"/>
      <c r="BK204" s="1"/>
      <c r="BL204" s="1"/>
      <c r="BM204" s="1"/>
      <c r="BN204" s="1"/>
      <c r="BO204" s="1"/>
      <c r="BP204" s="1"/>
      <c r="BQ204" s="1"/>
    </row>
    <row r="205" ht="11.25" customHeight="1">
      <c r="A205" s="3" t="s">
        <v>2555</v>
      </c>
      <c r="B205" s="3" t="s">
        <v>2556</v>
      </c>
      <c r="C205" s="1" t="s">
        <v>2010</v>
      </c>
      <c r="D205" s="1" t="s">
        <v>2177</v>
      </c>
      <c r="E205" s="1"/>
      <c r="F205" s="7"/>
      <c r="G205" s="3" t="s">
        <v>2555</v>
      </c>
      <c r="H205" s="3" t="s">
        <v>2556</v>
      </c>
      <c r="I205" s="7" t="s">
        <v>2555</v>
      </c>
      <c r="J205" s="7" t="s">
        <v>2177</v>
      </c>
      <c r="K205" s="7"/>
      <c r="L205" s="7" t="s">
        <v>2010</v>
      </c>
      <c r="M205" s="1" t="s">
        <v>2076</v>
      </c>
      <c r="N205" s="1" t="s">
        <v>2076</v>
      </c>
      <c r="O205" s="1" t="s">
        <v>2076</v>
      </c>
      <c r="P205" s="1" t="s">
        <v>2076</v>
      </c>
      <c r="Q205" s="1"/>
      <c r="R205" s="1" t="s">
        <v>2076</v>
      </c>
      <c r="S205" s="1" t="s">
        <v>1983</v>
      </c>
      <c r="T205" s="1" t="s">
        <v>1979</v>
      </c>
      <c r="U205" s="1" t="s">
        <v>1983</v>
      </c>
      <c r="V205" s="1" t="s">
        <v>1979</v>
      </c>
      <c r="W205" s="1"/>
      <c r="X205" s="1"/>
      <c r="Y205" s="1"/>
      <c r="Z205" s="1"/>
      <c r="AA205" s="1"/>
      <c r="AB205" s="1" t="s">
        <v>2055</v>
      </c>
      <c r="AC205" s="1" t="s">
        <v>2059</v>
      </c>
      <c r="AD205" s="1" t="s">
        <v>2083</v>
      </c>
      <c r="AE205" s="1" t="s">
        <v>2088</v>
      </c>
      <c r="AF205" s="1" t="s">
        <v>1961</v>
      </c>
      <c r="AG205" s="1" t="s">
        <v>1961</v>
      </c>
      <c r="AH205" s="1" t="s">
        <v>2018</v>
      </c>
      <c r="AI205" s="1" t="s">
        <v>2018</v>
      </c>
      <c r="AJ205" s="34" t="s">
        <v>1968</v>
      </c>
      <c r="AK205" s="1" t="s">
        <v>2070</v>
      </c>
      <c r="AL205" s="1" t="s">
        <v>2097</v>
      </c>
      <c r="AM205" s="34" t="s">
        <v>2098</v>
      </c>
      <c r="AN205" s="1"/>
      <c r="AO205" s="1"/>
      <c r="AP205" s="1"/>
      <c r="AQ205" s="1"/>
      <c r="AR205" s="1" t="s">
        <v>1972</v>
      </c>
      <c r="AS205" s="1" t="s">
        <v>1974</v>
      </c>
      <c r="AT205" s="1" t="s">
        <v>1974</v>
      </c>
      <c r="AU205" s="1" t="s">
        <v>1997</v>
      </c>
      <c r="AV205" s="1" t="s">
        <v>2001</v>
      </c>
      <c r="AW205" s="1" t="s">
        <v>2003</v>
      </c>
      <c r="AX205" s="34" t="s">
        <v>2005</v>
      </c>
      <c r="AY205" s="1"/>
      <c r="AZ205" s="1" t="s">
        <v>2072</v>
      </c>
      <c r="BA205" s="1" t="s">
        <v>2072</v>
      </c>
      <c r="BB205" s="34" t="s">
        <v>2032</v>
      </c>
      <c r="BC205" s="1" t="s">
        <v>2099</v>
      </c>
      <c r="BD205" s="1" t="s">
        <v>2094</v>
      </c>
      <c r="BE205" s="1"/>
      <c r="BF205" s="1"/>
      <c r="BG205" s="1"/>
      <c r="BH205" s="1"/>
      <c r="BI205" s="1"/>
      <c r="BJ205" s="1"/>
      <c r="BK205" s="1"/>
      <c r="BL205" s="1"/>
      <c r="BM205" s="1"/>
      <c r="BN205" s="1"/>
      <c r="BO205" s="1"/>
      <c r="BP205" s="1"/>
      <c r="BQ205" s="1"/>
    </row>
    <row r="206" ht="11.25" customHeight="1">
      <c r="A206" s="3" t="s">
        <v>2557</v>
      </c>
      <c r="B206" s="3" t="s">
        <v>2558</v>
      </c>
      <c r="C206" s="1" t="s">
        <v>2010</v>
      </c>
      <c r="D206" s="1" t="s">
        <v>2156</v>
      </c>
      <c r="E206" s="1"/>
      <c r="F206" s="7" t="s">
        <v>2157</v>
      </c>
      <c r="G206" s="3" t="s">
        <v>2557</v>
      </c>
      <c r="H206" s="3" t="s">
        <v>2558</v>
      </c>
      <c r="I206" s="7" t="s">
        <v>2557</v>
      </c>
      <c r="J206" s="7" t="s">
        <v>2156</v>
      </c>
      <c r="K206" s="7"/>
      <c r="L206" s="7" t="s">
        <v>2010</v>
      </c>
      <c r="M206" s="1" t="s">
        <v>2076</v>
      </c>
      <c r="N206" s="1" t="s">
        <v>2076</v>
      </c>
      <c r="O206" s="1" t="s">
        <v>2076</v>
      </c>
      <c r="P206" s="1" t="s">
        <v>2076</v>
      </c>
      <c r="Q206" s="1" t="s">
        <v>2076</v>
      </c>
      <c r="R206" s="1" t="s">
        <v>2076</v>
      </c>
      <c r="S206" s="1" t="s">
        <v>1983</v>
      </c>
      <c r="T206" s="1" t="s">
        <v>1979</v>
      </c>
      <c r="U206" s="1" t="s">
        <v>1983</v>
      </c>
      <c r="V206" s="1" t="s">
        <v>1979</v>
      </c>
      <c r="W206" s="1" t="s">
        <v>1985</v>
      </c>
      <c r="X206" s="1" t="s">
        <v>1985</v>
      </c>
      <c r="Y206" s="1" t="s">
        <v>1988</v>
      </c>
      <c r="Z206" s="1" t="s">
        <v>1988</v>
      </c>
      <c r="AA206" s="1"/>
      <c r="AB206" s="1" t="s">
        <v>2055</v>
      </c>
      <c r="AC206" s="1" t="s">
        <v>2059</v>
      </c>
      <c r="AD206" s="1" t="s">
        <v>2083</v>
      </c>
      <c r="AE206" s="1" t="s">
        <v>2088</v>
      </c>
      <c r="AF206" s="1" t="s">
        <v>1961</v>
      </c>
      <c r="AG206" s="1" t="s">
        <v>1961</v>
      </c>
      <c r="AH206" s="1" t="s">
        <v>2018</v>
      </c>
      <c r="AI206" s="1" t="s">
        <v>2018</v>
      </c>
      <c r="AJ206" s="34" t="s">
        <v>1968</v>
      </c>
      <c r="AK206" s="1" t="s">
        <v>2070</v>
      </c>
      <c r="AL206" s="1" t="s">
        <v>2097</v>
      </c>
      <c r="AM206" s="34" t="s">
        <v>2098</v>
      </c>
      <c r="AN206" s="1"/>
      <c r="AO206" s="1"/>
      <c r="AP206" s="1" t="s">
        <v>2138</v>
      </c>
      <c r="AQ206" s="1"/>
      <c r="AR206" s="1" t="s">
        <v>1972</v>
      </c>
      <c r="AS206" s="1" t="s">
        <v>1974</v>
      </c>
      <c r="AT206" s="1" t="s">
        <v>1974</v>
      </c>
      <c r="AU206" s="1" t="s">
        <v>1997</v>
      </c>
      <c r="AV206" s="1" t="s">
        <v>2001</v>
      </c>
      <c r="AW206" s="1" t="s">
        <v>2003</v>
      </c>
      <c r="AX206" s="34" t="s">
        <v>2005</v>
      </c>
      <c r="AY206" s="1" t="s">
        <v>2037</v>
      </c>
      <c r="AZ206" s="1" t="s">
        <v>2072</v>
      </c>
      <c r="BA206" s="1" t="s">
        <v>2072</v>
      </c>
      <c r="BB206" s="34" t="s">
        <v>2032</v>
      </c>
      <c r="BC206" s="1" t="s">
        <v>2099</v>
      </c>
      <c r="BD206" s="1" t="s">
        <v>2094</v>
      </c>
      <c r="BE206" s="1"/>
      <c r="BF206" s="1"/>
      <c r="BG206" s="1"/>
      <c r="BH206" s="1"/>
      <c r="BI206" s="1"/>
      <c r="BJ206" s="1"/>
      <c r="BK206" s="1"/>
      <c r="BL206" s="1"/>
      <c r="BM206" s="1"/>
      <c r="BN206" s="1"/>
      <c r="BO206" s="1"/>
      <c r="BP206" s="1"/>
      <c r="BQ206" s="1"/>
    </row>
    <row r="207" ht="11.25" customHeight="1">
      <c r="A207" s="3" t="s">
        <v>2559</v>
      </c>
      <c r="B207" s="3" t="s">
        <v>2560</v>
      </c>
      <c r="C207" s="1" t="s">
        <v>2160</v>
      </c>
      <c r="D207" s="1"/>
      <c r="E207" s="1"/>
      <c r="F207" s="7"/>
      <c r="G207" s="3" t="s">
        <v>2559</v>
      </c>
      <c r="H207" s="3" t="s">
        <v>2560</v>
      </c>
      <c r="I207" s="7" t="s">
        <v>2559</v>
      </c>
      <c r="J207" s="7"/>
      <c r="K207" s="7"/>
      <c r="L207" s="7" t="s">
        <v>2160</v>
      </c>
      <c r="M207" s="1" t="s">
        <v>2076</v>
      </c>
      <c r="N207" s="1" t="s">
        <v>2076</v>
      </c>
      <c r="O207" s="1" t="s">
        <v>2076</v>
      </c>
      <c r="P207" s="1" t="s">
        <v>2076</v>
      </c>
      <c r="Q207" s="1"/>
      <c r="R207" s="1" t="s">
        <v>2076</v>
      </c>
      <c r="S207" s="1" t="s">
        <v>1983</v>
      </c>
      <c r="T207" s="1" t="s">
        <v>1979</v>
      </c>
      <c r="U207" s="1" t="s">
        <v>1983</v>
      </c>
      <c r="V207" s="1" t="s">
        <v>1979</v>
      </c>
      <c r="W207" s="1"/>
      <c r="X207" s="1"/>
      <c r="Y207" s="1"/>
      <c r="Z207" s="1"/>
      <c r="AA207" s="1"/>
      <c r="AB207" s="1" t="s">
        <v>2055</v>
      </c>
      <c r="AC207" s="1" t="s">
        <v>2059</v>
      </c>
      <c r="AD207" s="1" t="s">
        <v>2083</v>
      </c>
      <c r="AE207" s="1" t="s">
        <v>2088</v>
      </c>
      <c r="AF207" s="1" t="s">
        <v>1961</v>
      </c>
      <c r="AG207" s="1" t="s">
        <v>1961</v>
      </c>
      <c r="AH207" s="1" t="s">
        <v>2162</v>
      </c>
      <c r="AI207" s="1" t="s">
        <v>2162</v>
      </c>
      <c r="AJ207" s="34" t="s">
        <v>1968</v>
      </c>
      <c r="AK207" s="1" t="s">
        <v>2070</v>
      </c>
      <c r="AL207" s="1" t="s">
        <v>2097</v>
      </c>
      <c r="AM207" s="34" t="s">
        <v>2098</v>
      </c>
      <c r="AN207" s="1"/>
      <c r="AO207" s="1"/>
      <c r="AP207" s="1"/>
      <c r="AQ207" s="1"/>
      <c r="AR207" s="1" t="s">
        <v>1972</v>
      </c>
      <c r="AS207" s="1" t="s">
        <v>1974</v>
      </c>
      <c r="AT207" s="1" t="s">
        <v>1974</v>
      </c>
      <c r="AU207" s="1" t="s">
        <v>1997</v>
      </c>
      <c r="AV207" s="1" t="s">
        <v>2001</v>
      </c>
      <c r="AW207" s="1" t="s">
        <v>2003</v>
      </c>
      <c r="AX207" s="34" t="s">
        <v>2005</v>
      </c>
      <c r="AY207" s="1"/>
      <c r="AZ207" s="1" t="s">
        <v>2072</v>
      </c>
      <c r="BA207" s="1" t="s">
        <v>2072</v>
      </c>
      <c r="BB207" s="34" t="s">
        <v>2032</v>
      </c>
      <c r="BC207" s="1" t="s">
        <v>2099</v>
      </c>
      <c r="BD207" s="1" t="s">
        <v>2094</v>
      </c>
      <c r="BE207" s="1"/>
      <c r="BF207" s="1"/>
      <c r="BG207" s="1"/>
      <c r="BH207" s="1"/>
      <c r="BI207" s="1"/>
      <c r="BJ207" s="1"/>
      <c r="BK207" s="1"/>
      <c r="BL207" s="1"/>
      <c r="BM207" s="1"/>
      <c r="BN207" s="1"/>
      <c r="BO207" s="1"/>
      <c r="BP207" s="1"/>
      <c r="BQ207" s="1"/>
    </row>
    <row r="208" ht="11.25" customHeight="1">
      <c r="A208" s="3" t="s">
        <v>2561</v>
      </c>
      <c r="B208" s="3" t="s">
        <v>2562</v>
      </c>
      <c r="C208" s="1" t="s">
        <v>2160</v>
      </c>
      <c r="D208" s="1" t="s">
        <v>2177</v>
      </c>
      <c r="E208" s="1"/>
      <c r="F208" s="7" t="s">
        <v>2153</v>
      </c>
      <c r="G208" s="3" t="s">
        <v>2561</v>
      </c>
      <c r="H208" s="3" t="s">
        <v>2562</v>
      </c>
      <c r="I208" s="7" t="s">
        <v>2561</v>
      </c>
      <c r="J208" s="7" t="s">
        <v>2177</v>
      </c>
      <c r="K208" s="7"/>
      <c r="L208" s="7" t="s">
        <v>2010</v>
      </c>
      <c r="M208" s="1" t="s">
        <v>2076</v>
      </c>
      <c r="N208" s="1" t="s">
        <v>2076</v>
      </c>
      <c r="O208" s="1" t="s">
        <v>2076</v>
      </c>
      <c r="P208" s="1" t="s">
        <v>2076</v>
      </c>
      <c r="Q208" s="1"/>
      <c r="R208" s="1" t="s">
        <v>2076</v>
      </c>
      <c r="S208" s="1" t="s">
        <v>1983</v>
      </c>
      <c r="T208" s="1" t="s">
        <v>1979</v>
      </c>
      <c r="U208" s="1" t="s">
        <v>1983</v>
      </c>
      <c r="V208" s="1" t="s">
        <v>1979</v>
      </c>
      <c r="W208" s="1"/>
      <c r="X208" s="1"/>
      <c r="Y208" s="1"/>
      <c r="Z208" s="1"/>
      <c r="AA208" s="1"/>
      <c r="AB208" s="1" t="s">
        <v>2055</v>
      </c>
      <c r="AC208" s="1" t="s">
        <v>2059</v>
      </c>
      <c r="AD208" s="1" t="s">
        <v>2083</v>
      </c>
      <c r="AE208" s="1" t="s">
        <v>2088</v>
      </c>
      <c r="AF208" s="1" t="s">
        <v>1961</v>
      </c>
      <c r="AG208" s="1" t="s">
        <v>1961</v>
      </c>
      <c r="AH208" s="1" t="s">
        <v>2162</v>
      </c>
      <c r="AI208" s="1" t="s">
        <v>2162</v>
      </c>
      <c r="AJ208" s="34" t="s">
        <v>1968</v>
      </c>
      <c r="AK208" s="1" t="s">
        <v>2070</v>
      </c>
      <c r="AL208" s="1" t="s">
        <v>2097</v>
      </c>
      <c r="AM208" s="34" t="s">
        <v>2098</v>
      </c>
      <c r="AN208" s="1"/>
      <c r="AO208" s="1"/>
      <c r="AP208" s="1" t="s">
        <v>2138</v>
      </c>
      <c r="AQ208" s="1"/>
      <c r="AR208" s="1" t="s">
        <v>1972</v>
      </c>
      <c r="AS208" s="1" t="s">
        <v>1974</v>
      </c>
      <c r="AT208" s="1" t="s">
        <v>1974</v>
      </c>
      <c r="AU208" s="1" t="s">
        <v>1997</v>
      </c>
      <c r="AV208" s="1" t="s">
        <v>2001</v>
      </c>
      <c r="AW208" s="1" t="s">
        <v>2003</v>
      </c>
      <c r="AX208" s="34" t="s">
        <v>2005</v>
      </c>
      <c r="AY208" s="1" t="s">
        <v>2044</v>
      </c>
      <c r="AZ208" s="1" t="s">
        <v>2072</v>
      </c>
      <c r="BA208" s="1" t="s">
        <v>2072</v>
      </c>
      <c r="BB208" s="34" t="s">
        <v>2032</v>
      </c>
      <c r="BC208" s="1" t="s">
        <v>2099</v>
      </c>
      <c r="BD208" s="1" t="s">
        <v>2094</v>
      </c>
      <c r="BE208" s="1"/>
      <c r="BF208" s="1"/>
      <c r="BG208" s="1"/>
      <c r="BH208" s="1"/>
      <c r="BI208" s="1"/>
      <c r="BJ208" s="1"/>
      <c r="BK208" s="1"/>
      <c r="BL208" s="1"/>
      <c r="BM208" s="1"/>
      <c r="BN208" s="1"/>
      <c r="BO208" s="1"/>
      <c r="BP208" s="1"/>
      <c r="BQ208" s="1"/>
    </row>
    <row r="209" ht="11.25" customHeight="1">
      <c r="A209" s="3" t="s">
        <v>2563</v>
      </c>
      <c r="B209" s="3" t="s">
        <v>2564</v>
      </c>
      <c r="C209" s="1" t="s">
        <v>2010</v>
      </c>
      <c r="D209" s="1" t="s">
        <v>2177</v>
      </c>
      <c r="E209" s="1"/>
      <c r="F209" s="7"/>
      <c r="G209" s="3" t="s">
        <v>2563</v>
      </c>
      <c r="H209" s="3" t="s">
        <v>2564</v>
      </c>
      <c r="I209" s="7" t="s">
        <v>2563</v>
      </c>
      <c r="J209" s="7" t="s">
        <v>2177</v>
      </c>
      <c r="K209" s="7"/>
      <c r="L209" s="7" t="s">
        <v>2010</v>
      </c>
      <c r="M209" s="1" t="s">
        <v>2076</v>
      </c>
      <c r="N209" s="1" t="s">
        <v>2076</v>
      </c>
      <c r="O209" s="1" t="s">
        <v>2076</v>
      </c>
      <c r="P209" s="1" t="s">
        <v>2076</v>
      </c>
      <c r="Q209" s="1"/>
      <c r="R209" s="1" t="s">
        <v>2076</v>
      </c>
      <c r="S209" s="1" t="s">
        <v>1983</v>
      </c>
      <c r="T209" s="1" t="s">
        <v>1979</v>
      </c>
      <c r="U209" s="1" t="s">
        <v>1983</v>
      </c>
      <c r="V209" s="1" t="s">
        <v>1979</v>
      </c>
      <c r="W209" s="1"/>
      <c r="X209" s="1"/>
      <c r="Y209" s="1"/>
      <c r="Z209" s="1"/>
      <c r="AA209" s="1" t="s">
        <v>2029</v>
      </c>
      <c r="AB209" s="1" t="s">
        <v>2055</v>
      </c>
      <c r="AC209" s="1" t="s">
        <v>2059</v>
      </c>
      <c r="AD209" s="1" t="s">
        <v>2083</v>
      </c>
      <c r="AE209" s="1" t="s">
        <v>2088</v>
      </c>
      <c r="AF209" s="1" t="s">
        <v>1961</v>
      </c>
      <c r="AG209" s="1" t="s">
        <v>1961</v>
      </c>
      <c r="AH209" s="1" t="s">
        <v>2018</v>
      </c>
      <c r="AI209" s="1" t="s">
        <v>2018</v>
      </c>
      <c r="AJ209" s="34" t="s">
        <v>1968</v>
      </c>
      <c r="AK209" s="1" t="s">
        <v>2070</v>
      </c>
      <c r="AL209" s="1" t="s">
        <v>2097</v>
      </c>
      <c r="AM209" s="34" t="s">
        <v>2098</v>
      </c>
      <c r="AN209" s="1"/>
      <c r="AO209" s="1"/>
      <c r="AP209" s="1"/>
      <c r="AQ209" s="1"/>
      <c r="AR209" s="1" t="s">
        <v>1972</v>
      </c>
      <c r="AS209" s="1" t="s">
        <v>1974</v>
      </c>
      <c r="AT209" s="1" t="s">
        <v>1974</v>
      </c>
      <c r="AU209" s="1" t="s">
        <v>1997</v>
      </c>
      <c r="AV209" s="1" t="s">
        <v>2001</v>
      </c>
      <c r="AW209" s="1" t="s">
        <v>2003</v>
      </c>
      <c r="AX209" s="34" t="s">
        <v>2005</v>
      </c>
      <c r="AY209" s="1"/>
      <c r="AZ209" s="1" t="s">
        <v>2072</v>
      </c>
      <c r="BA209" s="1" t="s">
        <v>2072</v>
      </c>
      <c r="BB209" s="34" t="s">
        <v>2032</v>
      </c>
      <c r="BC209" s="1" t="s">
        <v>2099</v>
      </c>
      <c r="BD209" s="1" t="s">
        <v>2094</v>
      </c>
      <c r="BE209" s="1"/>
      <c r="BF209" s="1"/>
      <c r="BG209" s="1"/>
      <c r="BH209" s="1"/>
      <c r="BI209" s="1"/>
      <c r="BJ209" s="1"/>
      <c r="BK209" s="1"/>
      <c r="BL209" s="1"/>
      <c r="BM209" s="1"/>
      <c r="BN209" s="1"/>
      <c r="BO209" s="1"/>
      <c r="BP209" s="1"/>
      <c r="BQ209" s="1"/>
    </row>
    <row r="210" ht="11.25" customHeight="1">
      <c r="A210" s="3" t="s">
        <v>2565</v>
      </c>
      <c r="B210" s="3" t="s">
        <v>2566</v>
      </c>
      <c r="C210" s="1" t="s">
        <v>2010</v>
      </c>
      <c r="D210" s="1" t="s">
        <v>2152</v>
      </c>
      <c r="E210" s="1" t="s">
        <v>2147</v>
      </c>
      <c r="F210" s="7" t="s">
        <v>2153</v>
      </c>
      <c r="G210" s="3" t="s">
        <v>2565</v>
      </c>
      <c r="H210" s="3" t="s">
        <v>2566</v>
      </c>
      <c r="I210" s="7" t="s">
        <v>2565</v>
      </c>
      <c r="J210" s="7" t="s">
        <v>2152</v>
      </c>
      <c r="K210" s="7" t="s">
        <v>2147</v>
      </c>
      <c r="L210" s="7" t="s">
        <v>2010</v>
      </c>
      <c r="M210" s="1" t="s">
        <v>2076</v>
      </c>
      <c r="N210" s="1" t="s">
        <v>2076</v>
      </c>
      <c r="O210" s="1" t="s">
        <v>2076</v>
      </c>
      <c r="P210" s="1" t="s">
        <v>2076</v>
      </c>
      <c r="Q210" s="1" t="s">
        <v>2076</v>
      </c>
      <c r="R210" s="1" t="s">
        <v>2076</v>
      </c>
      <c r="S210" s="1" t="s">
        <v>1983</v>
      </c>
      <c r="T210" s="1" t="s">
        <v>1979</v>
      </c>
      <c r="U210" s="1" t="s">
        <v>1983</v>
      </c>
      <c r="V210" s="1" t="s">
        <v>1979</v>
      </c>
      <c r="W210" s="1" t="s">
        <v>1985</v>
      </c>
      <c r="X210" s="1" t="s">
        <v>1985</v>
      </c>
      <c r="Y210" s="1" t="s">
        <v>1988</v>
      </c>
      <c r="Z210" s="1" t="s">
        <v>1988</v>
      </c>
      <c r="AA210" s="1" t="s">
        <v>2029</v>
      </c>
      <c r="AB210" s="1" t="s">
        <v>2055</v>
      </c>
      <c r="AC210" s="1" t="s">
        <v>2059</v>
      </c>
      <c r="AD210" s="1" t="s">
        <v>2083</v>
      </c>
      <c r="AE210" s="1" t="s">
        <v>2088</v>
      </c>
      <c r="AF210" s="1" t="s">
        <v>1961</v>
      </c>
      <c r="AG210" s="1" t="s">
        <v>1961</v>
      </c>
      <c r="AH210" s="1" t="s">
        <v>2018</v>
      </c>
      <c r="AI210" s="1" t="s">
        <v>2018</v>
      </c>
      <c r="AJ210" s="34" t="s">
        <v>1968</v>
      </c>
      <c r="AK210" s="1" t="s">
        <v>2070</v>
      </c>
      <c r="AL210" s="1" t="s">
        <v>2097</v>
      </c>
      <c r="AM210" s="34" t="s">
        <v>2098</v>
      </c>
      <c r="AN210" s="1" t="s">
        <v>2062</v>
      </c>
      <c r="AO210" s="1" t="s">
        <v>2062</v>
      </c>
      <c r="AP210" s="1" t="s">
        <v>2138</v>
      </c>
      <c r="AQ210" s="1" t="s">
        <v>1994</v>
      </c>
      <c r="AR210" s="1" t="s">
        <v>1972</v>
      </c>
      <c r="AS210" s="1" t="s">
        <v>1974</v>
      </c>
      <c r="AT210" s="1" t="s">
        <v>1974</v>
      </c>
      <c r="AU210" s="1" t="s">
        <v>1997</v>
      </c>
      <c r="AV210" s="1" t="s">
        <v>2001</v>
      </c>
      <c r="AW210" s="1" t="s">
        <v>2003</v>
      </c>
      <c r="AX210" s="34" t="s">
        <v>2005</v>
      </c>
      <c r="AY210" s="1" t="s">
        <v>2048</v>
      </c>
      <c r="AZ210" s="1" t="s">
        <v>2072</v>
      </c>
      <c r="BA210" s="1" t="s">
        <v>2072</v>
      </c>
      <c r="BB210" s="34" t="s">
        <v>2032</v>
      </c>
      <c r="BC210" s="1" t="s">
        <v>2099</v>
      </c>
      <c r="BD210" s="1" t="s">
        <v>2094</v>
      </c>
      <c r="BE210" s="1"/>
      <c r="BF210" s="1"/>
      <c r="BG210" s="1"/>
      <c r="BH210" s="1"/>
      <c r="BI210" s="1"/>
      <c r="BJ210" s="1"/>
      <c r="BK210" s="1"/>
      <c r="BL210" s="1"/>
      <c r="BM210" s="1"/>
      <c r="BN210" s="1"/>
      <c r="BO210" s="1"/>
      <c r="BP210" s="1"/>
      <c r="BQ210" s="1"/>
    </row>
    <row r="211" ht="11.25" customHeight="1">
      <c r="A211" s="3" t="s">
        <v>2567</v>
      </c>
      <c r="B211" s="3" t="s">
        <v>2568</v>
      </c>
      <c r="C211" s="1" t="s">
        <v>2160</v>
      </c>
      <c r="D211" s="1"/>
      <c r="E211" s="1"/>
      <c r="F211" s="7" t="s">
        <v>2157</v>
      </c>
      <c r="G211" s="3" t="s">
        <v>2567</v>
      </c>
      <c r="H211" s="3" t="s">
        <v>2568</v>
      </c>
      <c r="I211" s="7" t="s">
        <v>2567</v>
      </c>
      <c r="J211" s="7"/>
      <c r="K211" s="7"/>
      <c r="L211" s="7" t="s">
        <v>2160</v>
      </c>
      <c r="M211" s="1" t="s">
        <v>2076</v>
      </c>
      <c r="N211" s="1" t="s">
        <v>2076</v>
      </c>
      <c r="O211" s="1" t="s">
        <v>2076</v>
      </c>
      <c r="P211" s="1" t="s">
        <v>2076</v>
      </c>
      <c r="Q211" s="1"/>
      <c r="R211" s="1" t="s">
        <v>2076</v>
      </c>
      <c r="S211" s="1" t="s">
        <v>1983</v>
      </c>
      <c r="T211" s="1" t="s">
        <v>1979</v>
      </c>
      <c r="U211" s="1" t="s">
        <v>1983</v>
      </c>
      <c r="V211" s="1" t="s">
        <v>1979</v>
      </c>
      <c r="W211" s="1" t="s">
        <v>1985</v>
      </c>
      <c r="X211" s="1" t="s">
        <v>1985</v>
      </c>
      <c r="Y211" s="1" t="s">
        <v>1988</v>
      </c>
      <c r="Z211" s="1" t="s">
        <v>1988</v>
      </c>
      <c r="AA211" s="1"/>
      <c r="AB211" s="1" t="s">
        <v>2055</v>
      </c>
      <c r="AC211" s="1" t="s">
        <v>2059</v>
      </c>
      <c r="AD211" s="1" t="s">
        <v>2162</v>
      </c>
      <c r="AE211" s="1" t="s">
        <v>2162</v>
      </c>
      <c r="AF211" s="1" t="s">
        <v>1961</v>
      </c>
      <c r="AG211" s="1" t="s">
        <v>1961</v>
      </c>
      <c r="AH211" s="1" t="s">
        <v>2162</v>
      </c>
      <c r="AI211" s="1" t="s">
        <v>2162</v>
      </c>
      <c r="AJ211" s="34" t="s">
        <v>1968</v>
      </c>
      <c r="AK211" s="1" t="s">
        <v>2070</v>
      </c>
      <c r="AL211" s="1" t="s">
        <v>2097</v>
      </c>
      <c r="AM211" s="34" t="s">
        <v>2098</v>
      </c>
      <c r="AN211" s="1"/>
      <c r="AO211" s="1"/>
      <c r="AP211" s="1" t="s">
        <v>2138</v>
      </c>
      <c r="AQ211" s="1" t="s">
        <v>1994</v>
      </c>
      <c r="AR211" s="1" t="s">
        <v>1972</v>
      </c>
      <c r="AS211" s="1" t="s">
        <v>1974</v>
      </c>
      <c r="AT211" s="1" t="s">
        <v>1974</v>
      </c>
      <c r="AU211" s="1" t="s">
        <v>1997</v>
      </c>
      <c r="AV211" s="1" t="s">
        <v>2001</v>
      </c>
      <c r="AW211" s="1" t="s">
        <v>2003</v>
      </c>
      <c r="AX211" s="34" t="s">
        <v>2005</v>
      </c>
      <c r="AY211" s="1" t="s">
        <v>2044</v>
      </c>
      <c r="AZ211" s="1" t="s">
        <v>2072</v>
      </c>
      <c r="BA211" s="1" t="s">
        <v>2072</v>
      </c>
      <c r="BB211" s="34" t="s">
        <v>2032</v>
      </c>
      <c r="BC211" s="1" t="s">
        <v>2099</v>
      </c>
      <c r="BD211" s="1" t="s">
        <v>2094</v>
      </c>
      <c r="BE211" s="1"/>
      <c r="BF211" s="1"/>
      <c r="BG211" s="1"/>
      <c r="BH211" s="1"/>
      <c r="BI211" s="1"/>
      <c r="BJ211" s="1"/>
      <c r="BK211" s="1"/>
      <c r="BL211" s="1"/>
      <c r="BM211" s="1"/>
      <c r="BN211" s="1"/>
      <c r="BO211" s="1"/>
      <c r="BP211" s="1"/>
      <c r="BQ211" s="1"/>
    </row>
    <row r="212" ht="11.25" customHeight="1">
      <c r="A212" s="3" t="s">
        <v>2569</v>
      </c>
      <c r="B212" s="3" t="s">
        <v>2570</v>
      </c>
      <c r="C212" s="1" t="s">
        <v>2165</v>
      </c>
      <c r="D212" s="1" t="s">
        <v>2166</v>
      </c>
      <c r="E212" s="1"/>
      <c r="F212" s="7"/>
      <c r="G212" s="3" t="s">
        <v>2569</v>
      </c>
      <c r="H212" s="3" t="s">
        <v>2570</v>
      </c>
      <c r="I212" s="7" t="s">
        <v>2569</v>
      </c>
      <c r="J212" s="7" t="s">
        <v>2166</v>
      </c>
      <c r="K212" s="7"/>
      <c r="L212" s="7" t="s">
        <v>2165</v>
      </c>
      <c r="M212" s="1" t="s">
        <v>2076</v>
      </c>
      <c r="N212" s="1" t="s">
        <v>2076</v>
      </c>
      <c r="O212" s="1" t="s">
        <v>2076</v>
      </c>
      <c r="P212" s="1" t="s">
        <v>2076</v>
      </c>
      <c r="Q212" s="1"/>
      <c r="R212" s="1" t="s">
        <v>2076</v>
      </c>
      <c r="S212" s="1" t="s">
        <v>1983</v>
      </c>
      <c r="T212" s="1" t="s">
        <v>1979</v>
      </c>
      <c r="U212" s="1" t="s">
        <v>1983</v>
      </c>
      <c r="V212" s="1" t="s">
        <v>1979</v>
      </c>
      <c r="W212" s="1"/>
      <c r="X212" s="1"/>
      <c r="Y212" s="1"/>
      <c r="Z212" s="1"/>
      <c r="AA212" s="1"/>
      <c r="AB212" s="1" t="s">
        <v>2055</v>
      </c>
      <c r="AC212" s="1" t="s">
        <v>2059</v>
      </c>
      <c r="AD212" s="1" t="s">
        <v>2083</v>
      </c>
      <c r="AE212" s="1" t="s">
        <v>2088</v>
      </c>
      <c r="AF212" s="1" t="s">
        <v>1961</v>
      </c>
      <c r="AG212" s="1" t="s">
        <v>1961</v>
      </c>
      <c r="AH212" s="1" t="s">
        <v>2018</v>
      </c>
      <c r="AI212" s="1" t="s">
        <v>2018</v>
      </c>
      <c r="AJ212" s="34" t="s">
        <v>1968</v>
      </c>
      <c r="AK212" s="1" t="s">
        <v>2070</v>
      </c>
      <c r="AL212" s="1" t="s">
        <v>2097</v>
      </c>
      <c r="AM212" s="34" t="s">
        <v>2098</v>
      </c>
      <c r="AN212" s="1" t="s">
        <v>2062</v>
      </c>
      <c r="AO212" s="1" t="s">
        <v>2062</v>
      </c>
      <c r="AP212" s="1"/>
      <c r="AQ212" s="1"/>
      <c r="AR212" s="1" t="s">
        <v>1972</v>
      </c>
      <c r="AS212" s="1" t="s">
        <v>1974</v>
      </c>
      <c r="AT212" s="1" t="s">
        <v>1974</v>
      </c>
      <c r="AU212" s="1" t="s">
        <v>1997</v>
      </c>
      <c r="AV212" s="1" t="s">
        <v>2001</v>
      </c>
      <c r="AW212" s="1" t="s">
        <v>2003</v>
      </c>
      <c r="AX212" s="34" t="s">
        <v>2005</v>
      </c>
      <c r="AY212" s="1"/>
      <c r="AZ212" s="1" t="s">
        <v>2072</v>
      </c>
      <c r="BA212" s="1" t="s">
        <v>2072</v>
      </c>
      <c r="BB212" s="34" t="s">
        <v>2032</v>
      </c>
      <c r="BC212" s="1" t="s">
        <v>2099</v>
      </c>
      <c r="BD212" s="1" t="s">
        <v>2094</v>
      </c>
      <c r="BE212" s="1"/>
      <c r="BF212" s="1"/>
      <c r="BG212" s="1"/>
      <c r="BH212" s="1"/>
      <c r="BI212" s="1"/>
      <c r="BJ212" s="1"/>
      <c r="BK212" s="1"/>
      <c r="BL212" s="1"/>
      <c r="BM212" s="1"/>
      <c r="BN212" s="1"/>
      <c r="BO212" s="1"/>
      <c r="BP212" s="1"/>
      <c r="BQ212" s="1"/>
    </row>
    <row r="213" ht="11.25" customHeight="1">
      <c r="A213" s="3" t="s">
        <v>2571</v>
      </c>
      <c r="B213" s="3" t="s">
        <v>2572</v>
      </c>
      <c r="C213" s="1" t="s">
        <v>2010</v>
      </c>
      <c r="D213" s="1" t="s">
        <v>2152</v>
      </c>
      <c r="E213" s="1" t="s">
        <v>2147</v>
      </c>
      <c r="F213" s="7"/>
      <c r="G213" s="3" t="s">
        <v>2571</v>
      </c>
      <c r="H213" s="3" t="s">
        <v>2572</v>
      </c>
      <c r="I213" s="7" t="s">
        <v>2571</v>
      </c>
      <c r="J213" s="7" t="s">
        <v>2152</v>
      </c>
      <c r="K213" s="7" t="s">
        <v>2147</v>
      </c>
      <c r="L213" s="7" t="s">
        <v>2010</v>
      </c>
      <c r="M213" s="1" t="s">
        <v>2076</v>
      </c>
      <c r="N213" s="1" t="s">
        <v>2076</v>
      </c>
      <c r="O213" s="1" t="s">
        <v>2076</v>
      </c>
      <c r="P213" s="1" t="s">
        <v>2076</v>
      </c>
      <c r="Q213" s="1" t="s">
        <v>2076</v>
      </c>
      <c r="R213" s="1" t="s">
        <v>2076</v>
      </c>
      <c r="S213" s="1" t="s">
        <v>1983</v>
      </c>
      <c r="T213" s="1" t="s">
        <v>1979</v>
      </c>
      <c r="U213" s="1" t="s">
        <v>1983</v>
      </c>
      <c r="V213" s="1" t="s">
        <v>1979</v>
      </c>
      <c r="W213" s="1"/>
      <c r="X213" s="1"/>
      <c r="Y213" s="1"/>
      <c r="Z213" s="1"/>
      <c r="AA213" s="1" t="s">
        <v>2029</v>
      </c>
      <c r="AB213" s="1" t="s">
        <v>2055</v>
      </c>
      <c r="AC213" s="1" t="s">
        <v>2059</v>
      </c>
      <c r="AD213" s="1" t="s">
        <v>2083</v>
      </c>
      <c r="AE213" s="1" t="s">
        <v>2088</v>
      </c>
      <c r="AF213" s="1" t="s">
        <v>1961</v>
      </c>
      <c r="AG213" s="1" t="s">
        <v>1961</v>
      </c>
      <c r="AH213" s="1" t="s">
        <v>2018</v>
      </c>
      <c r="AI213" s="1" t="s">
        <v>2018</v>
      </c>
      <c r="AJ213" s="34" t="s">
        <v>1968</v>
      </c>
      <c r="AK213" s="1" t="s">
        <v>2070</v>
      </c>
      <c r="AL213" s="1" t="s">
        <v>2097</v>
      </c>
      <c r="AM213" s="34" t="s">
        <v>2098</v>
      </c>
      <c r="AN213" s="1" t="s">
        <v>2067</v>
      </c>
      <c r="AO213" s="1" t="s">
        <v>2067</v>
      </c>
      <c r="AP213" s="1"/>
      <c r="AQ213" s="1"/>
      <c r="AR213" s="1" t="s">
        <v>1972</v>
      </c>
      <c r="AS213" s="1" t="s">
        <v>1974</v>
      </c>
      <c r="AT213" s="1" t="s">
        <v>1974</v>
      </c>
      <c r="AU213" s="1" t="s">
        <v>1997</v>
      </c>
      <c r="AV213" s="1" t="s">
        <v>2001</v>
      </c>
      <c r="AW213" s="1" t="s">
        <v>2003</v>
      </c>
      <c r="AX213" s="34" t="s">
        <v>2005</v>
      </c>
      <c r="AY213" s="1"/>
      <c r="AZ213" s="1" t="s">
        <v>2072</v>
      </c>
      <c r="BA213" s="1" t="s">
        <v>2072</v>
      </c>
      <c r="BB213" s="34" t="s">
        <v>2032</v>
      </c>
      <c r="BC213" s="1" t="s">
        <v>2099</v>
      </c>
      <c r="BD213" s="1" t="s">
        <v>2094</v>
      </c>
      <c r="BE213" s="1"/>
      <c r="BF213" s="1"/>
      <c r="BG213" s="1"/>
      <c r="BH213" s="1"/>
      <c r="BI213" s="1"/>
      <c r="BJ213" s="1"/>
      <c r="BK213" s="1"/>
      <c r="BL213" s="1"/>
      <c r="BM213" s="1"/>
      <c r="BN213" s="1"/>
      <c r="BO213" s="1"/>
      <c r="BP213" s="1"/>
      <c r="BQ213" s="1"/>
    </row>
    <row r="214" ht="11.25" customHeight="1">
      <c r="A214" s="3" t="s">
        <v>2573</v>
      </c>
      <c r="B214" s="3" t="s">
        <v>2574</v>
      </c>
      <c r="C214" s="1" t="s">
        <v>2010</v>
      </c>
      <c r="D214" s="1" t="s">
        <v>2152</v>
      </c>
      <c r="E214" s="1"/>
      <c r="F214" s="7"/>
      <c r="G214" s="3" t="s">
        <v>2573</v>
      </c>
      <c r="H214" s="3" t="s">
        <v>2574</v>
      </c>
      <c r="I214" s="7" t="s">
        <v>2573</v>
      </c>
      <c r="J214" s="7" t="s">
        <v>2152</v>
      </c>
      <c r="K214" s="7"/>
      <c r="L214" s="7" t="s">
        <v>2010</v>
      </c>
      <c r="M214" s="1" t="s">
        <v>2076</v>
      </c>
      <c r="N214" s="1" t="s">
        <v>2076</v>
      </c>
      <c r="O214" s="1" t="s">
        <v>2076</v>
      </c>
      <c r="P214" s="1" t="s">
        <v>2076</v>
      </c>
      <c r="Q214" s="1"/>
      <c r="R214" s="1" t="s">
        <v>2076</v>
      </c>
      <c r="S214" s="1" t="s">
        <v>1983</v>
      </c>
      <c r="T214" s="1" t="s">
        <v>1979</v>
      </c>
      <c r="U214" s="1" t="s">
        <v>1983</v>
      </c>
      <c r="V214" s="1" t="s">
        <v>1979</v>
      </c>
      <c r="W214" s="1"/>
      <c r="X214" s="1"/>
      <c r="Y214" s="1"/>
      <c r="Z214" s="1"/>
      <c r="AA214" s="1"/>
      <c r="AB214" s="1" t="s">
        <v>2055</v>
      </c>
      <c r="AC214" s="1" t="s">
        <v>2059</v>
      </c>
      <c r="AD214" s="1" t="s">
        <v>2083</v>
      </c>
      <c r="AE214" s="1" t="s">
        <v>2088</v>
      </c>
      <c r="AF214" s="1" t="s">
        <v>1961</v>
      </c>
      <c r="AG214" s="1" t="s">
        <v>1961</v>
      </c>
      <c r="AH214" s="1" t="s">
        <v>2018</v>
      </c>
      <c r="AI214" s="1" t="s">
        <v>2018</v>
      </c>
      <c r="AJ214" s="34" t="s">
        <v>1968</v>
      </c>
      <c r="AK214" s="1" t="s">
        <v>2070</v>
      </c>
      <c r="AL214" s="1" t="s">
        <v>2097</v>
      </c>
      <c r="AM214" s="34" t="s">
        <v>2098</v>
      </c>
      <c r="AN214" s="1"/>
      <c r="AO214" s="1"/>
      <c r="AP214" s="1"/>
      <c r="AQ214" s="1"/>
      <c r="AR214" s="1" t="s">
        <v>1972</v>
      </c>
      <c r="AS214" s="1" t="s">
        <v>1974</v>
      </c>
      <c r="AT214" s="1" t="s">
        <v>1974</v>
      </c>
      <c r="AU214" s="1" t="s">
        <v>1997</v>
      </c>
      <c r="AV214" s="1" t="s">
        <v>2001</v>
      </c>
      <c r="AW214" s="1" t="s">
        <v>2003</v>
      </c>
      <c r="AX214" s="34" t="s">
        <v>2005</v>
      </c>
      <c r="AY214" s="1"/>
      <c r="AZ214" s="1" t="s">
        <v>2072</v>
      </c>
      <c r="BA214" s="1" t="s">
        <v>2072</v>
      </c>
      <c r="BB214" s="34" t="s">
        <v>2032</v>
      </c>
      <c r="BC214" s="1" t="s">
        <v>2099</v>
      </c>
      <c r="BD214" s="1" t="s">
        <v>2094</v>
      </c>
      <c r="BE214" s="1"/>
      <c r="BF214" s="1"/>
      <c r="BG214" s="1"/>
      <c r="BH214" s="1"/>
      <c r="BI214" s="1"/>
      <c r="BJ214" s="1"/>
      <c r="BK214" s="1"/>
      <c r="BL214" s="1"/>
      <c r="BM214" s="1"/>
      <c r="BN214" s="1"/>
      <c r="BO214" s="1"/>
      <c r="BP214" s="1"/>
      <c r="BQ214" s="1"/>
    </row>
    <row r="215" ht="11.25" customHeight="1">
      <c r="A215" s="3" t="s">
        <v>2153</v>
      </c>
      <c r="B215" s="153" t="s">
        <v>2575</v>
      </c>
      <c r="C215" s="1" t="s">
        <v>2010</v>
      </c>
      <c r="D215" s="1" t="s">
        <v>2152</v>
      </c>
      <c r="E215" s="1" t="s">
        <v>2147</v>
      </c>
      <c r="F215" s="7" t="s">
        <v>2153</v>
      </c>
      <c r="G215" s="3" t="s">
        <v>2153</v>
      </c>
      <c r="H215" s="3" t="s">
        <v>2575</v>
      </c>
      <c r="I215" s="7" t="s">
        <v>2153</v>
      </c>
      <c r="J215" s="7" t="s">
        <v>2152</v>
      </c>
      <c r="K215" s="7" t="s">
        <v>2147</v>
      </c>
      <c r="L215" s="7" t="s">
        <v>2010</v>
      </c>
      <c r="M215" s="1" t="s">
        <v>2076</v>
      </c>
      <c r="N215" s="1" t="s">
        <v>2076</v>
      </c>
      <c r="O215" s="1" t="s">
        <v>2076</v>
      </c>
      <c r="P215" s="1" t="s">
        <v>2076</v>
      </c>
      <c r="Q215" s="1" t="s">
        <v>2076</v>
      </c>
      <c r="R215" s="1" t="s">
        <v>2076</v>
      </c>
      <c r="S215" s="1" t="s">
        <v>1983</v>
      </c>
      <c r="T215" s="1" t="s">
        <v>1979</v>
      </c>
      <c r="U215" s="1" t="s">
        <v>1983</v>
      </c>
      <c r="V215" s="1" t="s">
        <v>1979</v>
      </c>
      <c r="W215" s="1"/>
      <c r="X215" s="1"/>
      <c r="Y215" s="1"/>
      <c r="Z215" s="1"/>
      <c r="AA215" s="1" t="s">
        <v>2029</v>
      </c>
      <c r="AB215" s="1" t="s">
        <v>2055</v>
      </c>
      <c r="AC215" s="1" t="s">
        <v>2059</v>
      </c>
      <c r="AD215" s="1" t="s">
        <v>2083</v>
      </c>
      <c r="AE215" s="1" t="s">
        <v>2088</v>
      </c>
      <c r="AF215" s="1" t="s">
        <v>1961</v>
      </c>
      <c r="AG215" s="1" t="s">
        <v>1961</v>
      </c>
      <c r="AH215" s="1" t="s">
        <v>2018</v>
      </c>
      <c r="AI215" s="1" t="s">
        <v>2018</v>
      </c>
      <c r="AJ215" s="34" t="s">
        <v>1968</v>
      </c>
      <c r="AK215" s="1" t="s">
        <v>2070</v>
      </c>
      <c r="AL215" s="1" t="s">
        <v>2097</v>
      </c>
      <c r="AM215" s="34" t="s">
        <v>2098</v>
      </c>
      <c r="AN215" s="1" t="s">
        <v>2067</v>
      </c>
      <c r="AO215" s="1" t="s">
        <v>2067</v>
      </c>
      <c r="AP215" s="1" t="s">
        <v>2138</v>
      </c>
      <c r="AQ215" s="1"/>
      <c r="AR215" s="1" t="s">
        <v>1972</v>
      </c>
      <c r="AS215" s="1" t="s">
        <v>1974</v>
      </c>
      <c r="AT215" s="1" t="s">
        <v>1974</v>
      </c>
      <c r="AU215" s="1" t="s">
        <v>1997</v>
      </c>
      <c r="AV215" s="1" t="s">
        <v>2001</v>
      </c>
      <c r="AW215" s="1" t="s">
        <v>2003</v>
      </c>
      <c r="AX215" s="34" t="s">
        <v>2005</v>
      </c>
      <c r="AY215" s="1" t="s">
        <v>2048</v>
      </c>
      <c r="AZ215" s="1" t="s">
        <v>2072</v>
      </c>
      <c r="BA215" s="1" t="s">
        <v>2072</v>
      </c>
      <c r="BB215" s="34" t="s">
        <v>2032</v>
      </c>
      <c r="BC215" s="1" t="s">
        <v>2099</v>
      </c>
      <c r="BD215" s="1" t="s">
        <v>2094</v>
      </c>
      <c r="BE215" s="1"/>
      <c r="BF215" s="1"/>
      <c r="BG215" s="1"/>
      <c r="BH215" s="1"/>
      <c r="BI215" s="1"/>
      <c r="BJ215" s="1"/>
      <c r="BK215" s="1"/>
      <c r="BL215" s="1"/>
      <c r="BM215" s="1"/>
      <c r="BN215" s="1"/>
      <c r="BO215" s="1"/>
      <c r="BP215" s="1"/>
      <c r="BQ215" s="1"/>
    </row>
    <row r="216" ht="11.25" customHeight="1">
      <c r="A216" s="3" t="s">
        <v>2576</v>
      </c>
      <c r="B216" s="3" t="s">
        <v>2577</v>
      </c>
      <c r="C216" s="1" t="s">
        <v>2010</v>
      </c>
      <c r="D216" s="1" t="s">
        <v>2177</v>
      </c>
      <c r="E216" s="1"/>
      <c r="F216" s="7"/>
      <c r="G216" s="3" t="s">
        <v>2576</v>
      </c>
      <c r="H216" s="3" t="s">
        <v>2577</v>
      </c>
      <c r="I216" s="7" t="s">
        <v>2576</v>
      </c>
      <c r="J216" s="7" t="s">
        <v>2177</v>
      </c>
      <c r="K216" s="7"/>
      <c r="L216" s="7" t="s">
        <v>2010</v>
      </c>
      <c r="M216" s="1" t="s">
        <v>2076</v>
      </c>
      <c r="N216" s="1" t="s">
        <v>2076</v>
      </c>
      <c r="O216" s="1" t="s">
        <v>2076</v>
      </c>
      <c r="P216" s="1" t="s">
        <v>2076</v>
      </c>
      <c r="Q216" s="1"/>
      <c r="R216" s="1" t="s">
        <v>2076</v>
      </c>
      <c r="S216" s="1" t="s">
        <v>1983</v>
      </c>
      <c r="T216" s="1" t="s">
        <v>1979</v>
      </c>
      <c r="U216" s="1" t="s">
        <v>1983</v>
      </c>
      <c r="V216" s="1" t="s">
        <v>1979</v>
      </c>
      <c r="W216" s="1"/>
      <c r="X216" s="1"/>
      <c r="Y216" s="1"/>
      <c r="Z216" s="1"/>
      <c r="AA216" s="1"/>
      <c r="AB216" s="1" t="s">
        <v>2055</v>
      </c>
      <c r="AC216" s="1" t="s">
        <v>2059</v>
      </c>
      <c r="AD216" s="1" t="s">
        <v>2083</v>
      </c>
      <c r="AE216" s="1" t="s">
        <v>2088</v>
      </c>
      <c r="AF216" s="1" t="s">
        <v>1961</v>
      </c>
      <c r="AG216" s="1" t="s">
        <v>1961</v>
      </c>
      <c r="AH216" s="1" t="s">
        <v>2018</v>
      </c>
      <c r="AI216" s="1" t="s">
        <v>2018</v>
      </c>
      <c r="AJ216" s="34" t="s">
        <v>1968</v>
      </c>
      <c r="AK216" s="1" t="s">
        <v>2070</v>
      </c>
      <c r="AL216" s="1" t="s">
        <v>2097</v>
      </c>
      <c r="AM216" s="34" t="s">
        <v>2098</v>
      </c>
      <c r="AN216" s="1"/>
      <c r="AO216" s="1"/>
      <c r="AP216" s="1"/>
      <c r="AQ216" s="1"/>
      <c r="AR216" s="1" t="s">
        <v>1972</v>
      </c>
      <c r="AS216" s="1" t="s">
        <v>1974</v>
      </c>
      <c r="AT216" s="1" t="s">
        <v>1974</v>
      </c>
      <c r="AU216" s="1" t="s">
        <v>1997</v>
      </c>
      <c r="AV216" s="1" t="s">
        <v>2001</v>
      </c>
      <c r="AW216" s="1" t="s">
        <v>2003</v>
      </c>
      <c r="AX216" s="34" t="s">
        <v>2005</v>
      </c>
      <c r="AY216" s="1"/>
      <c r="AZ216" s="1" t="s">
        <v>2072</v>
      </c>
      <c r="BA216" s="1" t="s">
        <v>2072</v>
      </c>
      <c r="BB216" s="34" t="s">
        <v>2032</v>
      </c>
      <c r="BC216" s="1" t="s">
        <v>2099</v>
      </c>
      <c r="BD216" s="1" t="s">
        <v>2094</v>
      </c>
      <c r="BE216" s="1"/>
      <c r="BF216" s="1"/>
      <c r="BG216" s="1"/>
      <c r="BH216" s="1"/>
      <c r="BI216" s="1"/>
      <c r="BJ216" s="1"/>
      <c r="BK216" s="1"/>
      <c r="BL216" s="1"/>
      <c r="BM216" s="1"/>
      <c r="BN216" s="1"/>
      <c r="BO216" s="1"/>
      <c r="BP216" s="1"/>
      <c r="BQ216" s="1"/>
    </row>
    <row r="217" ht="11.25" customHeight="1">
      <c r="A217" s="3" t="s">
        <v>2578</v>
      </c>
      <c r="B217" s="3" t="s">
        <v>2579</v>
      </c>
      <c r="C217" s="1" t="s">
        <v>2010</v>
      </c>
      <c r="D217" s="1" t="s">
        <v>2152</v>
      </c>
      <c r="E217" s="1"/>
      <c r="F217" s="7"/>
      <c r="G217" s="3" t="s">
        <v>2578</v>
      </c>
      <c r="H217" s="3" t="s">
        <v>2579</v>
      </c>
      <c r="I217" s="7" t="s">
        <v>2578</v>
      </c>
      <c r="J217" s="7" t="s">
        <v>2152</v>
      </c>
      <c r="K217" s="7"/>
      <c r="L217" s="7" t="s">
        <v>2010</v>
      </c>
      <c r="M217" s="1" t="s">
        <v>2076</v>
      </c>
      <c r="N217" s="1" t="s">
        <v>2076</v>
      </c>
      <c r="O217" s="1" t="s">
        <v>2076</v>
      </c>
      <c r="P217" s="1" t="s">
        <v>2076</v>
      </c>
      <c r="Q217" s="1"/>
      <c r="R217" s="1" t="s">
        <v>2076</v>
      </c>
      <c r="S217" s="1" t="s">
        <v>1983</v>
      </c>
      <c r="T217" s="1" t="s">
        <v>1979</v>
      </c>
      <c r="U217" s="1" t="s">
        <v>1983</v>
      </c>
      <c r="V217" s="1" t="s">
        <v>1979</v>
      </c>
      <c r="W217" s="1"/>
      <c r="X217" s="1"/>
      <c r="Y217" s="1"/>
      <c r="Z217" s="1"/>
      <c r="AA217" s="1"/>
      <c r="AB217" s="1" t="s">
        <v>2055</v>
      </c>
      <c r="AC217" s="1" t="s">
        <v>2059</v>
      </c>
      <c r="AD217" s="1" t="s">
        <v>2083</v>
      </c>
      <c r="AE217" s="1" t="s">
        <v>2088</v>
      </c>
      <c r="AF217" s="1" t="s">
        <v>1961</v>
      </c>
      <c r="AG217" s="1" t="s">
        <v>1961</v>
      </c>
      <c r="AH217" s="1" t="s">
        <v>2018</v>
      </c>
      <c r="AI217" s="1" t="s">
        <v>2018</v>
      </c>
      <c r="AJ217" s="34" t="s">
        <v>1968</v>
      </c>
      <c r="AK217" s="1" t="s">
        <v>2070</v>
      </c>
      <c r="AL217" s="1" t="s">
        <v>2097</v>
      </c>
      <c r="AM217" s="34" t="s">
        <v>2098</v>
      </c>
      <c r="AN217" s="1"/>
      <c r="AO217" s="1"/>
      <c r="AP217" s="1"/>
      <c r="AQ217" s="1"/>
      <c r="AR217" s="1" t="s">
        <v>1972</v>
      </c>
      <c r="AS217" s="1" t="s">
        <v>1974</v>
      </c>
      <c r="AT217" s="1" t="s">
        <v>1974</v>
      </c>
      <c r="AU217" s="1" t="s">
        <v>1997</v>
      </c>
      <c r="AV217" s="1" t="s">
        <v>2001</v>
      </c>
      <c r="AW217" s="1" t="s">
        <v>2003</v>
      </c>
      <c r="AX217" s="34" t="s">
        <v>2005</v>
      </c>
      <c r="AY217" s="1"/>
      <c r="AZ217" s="1" t="s">
        <v>2072</v>
      </c>
      <c r="BA217" s="1" t="s">
        <v>2072</v>
      </c>
      <c r="BB217" s="34" t="s">
        <v>2032</v>
      </c>
      <c r="BC217" s="1" t="s">
        <v>2099</v>
      </c>
      <c r="BD217" s="1" t="s">
        <v>2094</v>
      </c>
      <c r="BE217" s="1"/>
      <c r="BF217" s="1"/>
      <c r="BG217" s="1"/>
      <c r="BH217" s="1"/>
      <c r="BI217" s="1"/>
      <c r="BJ217" s="1"/>
      <c r="BK217" s="1"/>
      <c r="BL217" s="1"/>
      <c r="BM217" s="1"/>
      <c r="BN217" s="1"/>
      <c r="BO217" s="1"/>
      <c r="BP217" s="1"/>
      <c r="BQ217" s="1"/>
    </row>
    <row r="218" ht="11.25" customHeight="1">
      <c r="A218" s="3" t="s">
        <v>2580</v>
      </c>
      <c r="B218" s="3" t="s">
        <v>2581</v>
      </c>
      <c r="C218" s="1" t="s">
        <v>2010</v>
      </c>
      <c r="D218" s="1" t="s">
        <v>2177</v>
      </c>
      <c r="E218" s="1"/>
      <c r="F218" s="7"/>
      <c r="G218" s="3" t="s">
        <v>2580</v>
      </c>
      <c r="H218" s="3" t="s">
        <v>2581</v>
      </c>
      <c r="I218" s="7" t="s">
        <v>2580</v>
      </c>
      <c r="J218" s="7" t="s">
        <v>2177</v>
      </c>
      <c r="K218" s="7"/>
      <c r="L218" s="7" t="s">
        <v>2010</v>
      </c>
      <c r="M218" s="1" t="s">
        <v>2076</v>
      </c>
      <c r="N218" s="1" t="s">
        <v>2076</v>
      </c>
      <c r="O218" s="1" t="s">
        <v>2076</v>
      </c>
      <c r="P218" s="1" t="s">
        <v>2076</v>
      </c>
      <c r="Q218" s="1"/>
      <c r="R218" s="1" t="s">
        <v>2076</v>
      </c>
      <c r="S218" s="1" t="s">
        <v>1983</v>
      </c>
      <c r="T218" s="1" t="s">
        <v>1979</v>
      </c>
      <c r="U218" s="1" t="s">
        <v>1983</v>
      </c>
      <c r="V218" s="1" t="s">
        <v>1979</v>
      </c>
      <c r="W218" s="1"/>
      <c r="X218" s="1"/>
      <c r="Y218" s="1"/>
      <c r="Z218" s="1"/>
      <c r="AA218" s="1"/>
      <c r="AB218" s="1" t="s">
        <v>2055</v>
      </c>
      <c r="AC218" s="1" t="s">
        <v>2059</v>
      </c>
      <c r="AD218" s="1" t="s">
        <v>2083</v>
      </c>
      <c r="AE218" s="1" t="s">
        <v>2088</v>
      </c>
      <c r="AF218" s="1" t="s">
        <v>1961</v>
      </c>
      <c r="AG218" s="1" t="s">
        <v>1961</v>
      </c>
      <c r="AH218" s="1" t="s">
        <v>2018</v>
      </c>
      <c r="AI218" s="1" t="s">
        <v>2018</v>
      </c>
      <c r="AJ218" s="34" t="s">
        <v>1968</v>
      </c>
      <c r="AK218" s="1" t="s">
        <v>2070</v>
      </c>
      <c r="AL218" s="1" t="s">
        <v>2097</v>
      </c>
      <c r="AM218" s="34" t="s">
        <v>2098</v>
      </c>
      <c r="AN218" s="1"/>
      <c r="AO218" s="1"/>
      <c r="AP218" s="1"/>
      <c r="AQ218" s="1"/>
      <c r="AR218" s="1" t="s">
        <v>1972</v>
      </c>
      <c r="AS218" s="1" t="s">
        <v>1974</v>
      </c>
      <c r="AT218" s="1" t="s">
        <v>1974</v>
      </c>
      <c r="AU218" s="1" t="s">
        <v>1997</v>
      </c>
      <c r="AV218" s="1" t="s">
        <v>2001</v>
      </c>
      <c r="AW218" s="1" t="s">
        <v>2003</v>
      </c>
      <c r="AX218" s="34" t="s">
        <v>2005</v>
      </c>
      <c r="AY218" s="1"/>
      <c r="AZ218" s="1" t="s">
        <v>2072</v>
      </c>
      <c r="BA218" s="1" t="s">
        <v>2072</v>
      </c>
      <c r="BB218" s="34" t="s">
        <v>2032</v>
      </c>
      <c r="BC218" s="1" t="s">
        <v>2099</v>
      </c>
      <c r="BD218" s="1" t="s">
        <v>2094</v>
      </c>
      <c r="BE218" s="1"/>
      <c r="BF218" s="1"/>
      <c r="BG218" s="1"/>
      <c r="BH218" s="1"/>
      <c r="BI218" s="1"/>
      <c r="BJ218" s="1"/>
      <c r="BK218" s="1"/>
      <c r="BL218" s="1"/>
      <c r="BM218" s="1"/>
      <c r="BN218" s="1"/>
      <c r="BO218" s="1"/>
      <c r="BP218" s="1"/>
      <c r="BQ218" s="1"/>
    </row>
    <row r="219" ht="11.25" customHeight="1">
      <c r="A219" s="3" t="s">
        <v>2582</v>
      </c>
      <c r="B219" s="3" t="s">
        <v>2583</v>
      </c>
      <c r="C219" s="1" t="s">
        <v>2010</v>
      </c>
      <c r="D219" s="1" t="s">
        <v>2177</v>
      </c>
      <c r="E219" s="1"/>
      <c r="F219" s="7"/>
      <c r="G219" s="3" t="s">
        <v>2582</v>
      </c>
      <c r="H219" s="3" t="s">
        <v>2583</v>
      </c>
      <c r="I219" s="7" t="s">
        <v>2582</v>
      </c>
      <c r="J219" s="7" t="s">
        <v>2177</v>
      </c>
      <c r="K219" s="7"/>
      <c r="L219" s="7" t="s">
        <v>2010</v>
      </c>
      <c r="M219" s="1" t="s">
        <v>2076</v>
      </c>
      <c r="N219" s="1" t="s">
        <v>2076</v>
      </c>
      <c r="O219" s="1" t="s">
        <v>2076</v>
      </c>
      <c r="P219" s="1" t="s">
        <v>2076</v>
      </c>
      <c r="Q219" s="1"/>
      <c r="R219" s="1" t="s">
        <v>2076</v>
      </c>
      <c r="S219" s="1" t="s">
        <v>1983</v>
      </c>
      <c r="T219" s="1" t="s">
        <v>1979</v>
      </c>
      <c r="U219" s="1" t="s">
        <v>1983</v>
      </c>
      <c r="V219" s="1" t="s">
        <v>1979</v>
      </c>
      <c r="W219" s="1"/>
      <c r="X219" s="1"/>
      <c r="Y219" s="1"/>
      <c r="Z219" s="1"/>
      <c r="AA219" s="1"/>
      <c r="AB219" s="1" t="s">
        <v>2055</v>
      </c>
      <c r="AC219" s="1" t="s">
        <v>2059</v>
      </c>
      <c r="AD219" s="1" t="s">
        <v>2083</v>
      </c>
      <c r="AE219" s="1" t="s">
        <v>2088</v>
      </c>
      <c r="AF219" s="1" t="s">
        <v>1961</v>
      </c>
      <c r="AG219" s="1" t="s">
        <v>1961</v>
      </c>
      <c r="AH219" s="1" t="s">
        <v>2018</v>
      </c>
      <c r="AI219" s="1" t="s">
        <v>2018</v>
      </c>
      <c r="AJ219" s="34" t="s">
        <v>1968</v>
      </c>
      <c r="AK219" s="1" t="s">
        <v>2070</v>
      </c>
      <c r="AL219" s="1" t="s">
        <v>2097</v>
      </c>
      <c r="AM219" s="34" t="s">
        <v>2098</v>
      </c>
      <c r="AN219" s="1"/>
      <c r="AO219" s="1"/>
      <c r="AP219" s="1"/>
      <c r="AQ219" s="1"/>
      <c r="AR219" s="1" t="s">
        <v>1972</v>
      </c>
      <c r="AS219" s="1" t="s">
        <v>1974</v>
      </c>
      <c r="AT219" s="1" t="s">
        <v>1974</v>
      </c>
      <c r="AU219" s="1" t="s">
        <v>1997</v>
      </c>
      <c r="AV219" s="1" t="s">
        <v>2001</v>
      </c>
      <c r="AW219" s="1" t="s">
        <v>2003</v>
      </c>
      <c r="AX219" s="34" t="s">
        <v>2005</v>
      </c>
      <c r="AY219" s="1"/>
      <c r="AZ219" s="1" t="s">
        <v>2072</v>
      </c>
      <c r="BA219" s="1" t="s">
        <v>2072</v>
      </c>
      <c r="BB219" s="34" t="s">
        <v>2032</v>
      </c>
      <c r="BC219" s="1" t="s">
        <v>2099</v>
      </c>
      <c r="BD219" s="1" t="s">
        <v>2094</v>
      </c>
      <c r="BE219" s="1"/>
      <c r="BF219" s="1"/>
      <c r="BG219" s="1"/>
      <c r="BH219" s="1"/>
      <c r="BI219" s="1"/>
      <c r="BJ219" s="1"/>
      <c r="BK219" s="1"/>
      <c r="BL219" s="1"/>
      <c r="BM219" s="1"/>
      <c r="BN219" s="1"/>
      <c r="BO219" s="1"/>
      <c r="BP219" s="1"/>
      <c r="BQ219" s="1"/>
    </row>
    <row r="220" ht="11.25" customHeight="1">
      <c r="A220" s="3" t="s">
        <v>2584</v>
      </c>
      <c r="B220" s="3" t="s">
        <v>2585</v>
      </c>
      <c r="C220" s="1" t="s">
        <v>2165</v>
      </c>
      <c r="D220" s="1" t="s">
        <v>2180</v>
      </c>
      <c r="E220" s="1"/>
      <c r="F220" s="7"/>
      <c r="G220" s="3" t="s">
        <v>2584</v>
      </c>
      <c r="H220" s="3" t="s">
        <v>2585</v>
      </c>
      <c r="I220" s="7" t="s">
        <v>2584</v>
      </c>
      <c r="J220" s="7" t="s">
        <v>2180</v>
      </c>
      <c r="K220" s="7"/>
      <c r="L220" s="7" t="s">
        <v>2165</v>
      </c>
      <c r="M220" s="1" t="s">
        <v>2076</v>
      </c>
      <c r="N220" s="1" t="s">
        <v>2076</v>
      </c>
      <c r="O220" s="1" t="s">
        <v>2076</v>
      </c>
      <c r="P220" s="1" t="s">
        <v>2076</v>
      </c>
      <c r="Q220" s="1" t="s">
        <v>2076</v>
      </c>
      <c r="R220" s="1" t="s">
        <v>2076</v>
      </c>
      <c r="S220" s="1" t="s">
        <v>1983</v>
      </c>
      <c r="T220" s="1" t="s">
        <v>1979</v>
      </c>
      <c r="U220" s="1" t="s">
        <v>1983</v>
      </c>
      <c r="V220" s="1" t="s">
        <v>1979</v>
      </c>
      <c r="W220" s="1"/>
      <c r="X220" s="1"/>
      <c r="Y220" s="1"/>
      <c r="Z220" s="1"/>
      <c r="AA220" s="1"/>
      <c r="AB220" s="1" t="s">
        <v>2055</v>
      </c>
      <c r="AC220" s="1" t="s">
        <v>2059</v>
      </c>
      <c r="AD220" s="1" t="s">
        <v>2083</v>
      </c>
      <c r="AE220" s="1" t="s">
        <v>2088</v>
      </c>
      <c r="AF220" s="1" t="s">
        <v>1961</v>
      </c>
      <c r="AG220" s="1" t="s">
        <v>1961</v>
      </c>
      <c r="AH220" s="1" t="s">
        <v>2018</v>
      </c>
      <c r="AI220" s="1" t="s">
        <v>2018</v>
      </c>
      <c r="AJ220" s="34" t="s">
        <v>1968</v>
      </c>
      <c r="AK220" s="1" t="s">
        <v>2070</v>
      </c>
      <c r="AL220" s="1" t="s">
        <v>2097</v>
      </c>
      <c r="AM220" s="34" t="s">
        <v>2098</v>
      </c>
      <c r="AN220" s="1" t="s">
        <v>2062</v>
      </c>
      <c r="AO220" s="1" t="s">
        <v>2062</v>
      </c>
      <c r="AP220" s="1"/>
      <c r="AQ220" s="1"/>
      <c r="AR220" s="1" t="s">
        <v>1972</v>
      </c>
      <c r="AS220" s="1" t="s">
        <v>1974</v>
      </c>
      <c r="AT220" s="1" t="s">
        <v>1974</v>
      </c>
      <c r="AU220" s="1" t="s">
        <v>1997</v>
      </c>
      <c r="AV220" s="1" t="s">
        <v>2001</v>
      </c>
      <c r="AW220" s="1" t="s">
        <v>2003</v>
      </c>
      <c r="AX220" s="34" t="s">
        <v>2005</v>
      </c>
      <c r="AY220" s="1"/>
      <c r="AZ220" s="1" t="s">
        <v>2072</v>
      </c>
      <c r="BA220" s="1" t="s">
        <v>2072</v>
      </c>
      <c r="BB220" s="34" t="s">
        <v>2032</v>
      </c>
      <c r="BC220" s="1" t="s">
        <v>2099</v>
      </c>
      <c r="BD220" s="1" t="s">
        <v>2094</v>
      </c>
      <c r="BE220" s="1"/>
      <c r="BF220" s="1"/>
      <c r="BG220" s="1"/>
      <c r="BH220" s="1"/>
      <c r="BI220" s="1"/>
      <c r="BJ220" s="1"/>
      <c r="BK220" s="1"/>
      <c r="BL220" s="1"/>
      <c r="BM220" s="1"/>
      <c r="BN220" s="1"/>
      <c r="BO220" s="1"/>
      <c r="BP220" s="1"/>
      <c r="BQ220" s="1"/>
    </row>
    <row r="221" ht="11.25" customHeight="1">
      <c r="A221" s="3" t="s">
        <v>2586</v>
      </c>
      <c r="B221" s="3" t="s">
        <v>2587</v>
      </c>
      <c r="C221" s="1" t="s">
        <v>2010</v>
      </c>
      <c r="D221" s="1" t="s">
        <v>2177</v>
      </c>
      <c r="E221" s="1"/>
      <c r="F221" s="7"/>
      <c r="G221" s="3" t="s">
        <v>2586</v>
      </c>
      <c r="H221" s="3" t="s">
        <v>2587</v>
      </c>
      <c r="I221" s="7" t="s">
        <v>2586</v>
      </c>
      <c r="J221" s="7" t="s">
        <v>2177</v>
      </c>
      <c r="K221" s="7"/>
      <c r="L221" s="7" t="s">
        <v>2010</v>
      </c>
      <c r="M221" s="1" t="s">
        <v>2076</v>
      </c>
      <c r="N221" s="1" t="s">
        <v>2076</v>
      </c>
      <c r="O221" s="1" t="s">
        <v>2076</v>
      </c>
      <c r="P221" s="1" t="s">
        <v>2076</v>
      </c>
      <c r="Q221" s="1"/>
      <c r="R221" s="1" t="s">
        <v>2076</v>
      </c>
      <c r="S221" s="1" t="s">
        <v>1983</v>
      </c>
      <c r="T221" s="1" t="s">
        <v>1979</v>
      </c>
      <c r="U221" s="1" t="s">
        <v>1983</v>
      </c>
      <c r="V221" s="1" t="s">
        <v>1979</v>
      </c>
      <c r="W221" s="1"/>
      <c r="X221" s="1"/>
      <c r="Y221" s="1"/>
      <c r="Z221" s="1"/>
      <c r="AA221" s="1"/>
      <c r="AB221" s="1" t="s">
        <v>2055</v>
      </c>
      <c r="AC221" s="1" t="s">
        <v>2059</v>
      </c>
      <c r="AD221" s="1" t="s">
        <v>2083</v>
      </c>
      <c r="AE221" s="1" t="s">
        <v>2088</v>
      </c>
      <c r="AF221" s="1" t="s">
        <v>1961</v>
      </c>
      <c r="AG221" s="1" t="s">
        <v>1961</v>
      </c>
      <c r="AH221" s="1" t="s">
        <v>2018</v>
      </c>
      <c r="AI221" s="1" t="s">
        <v>2018</v>
      </c>
      <c r="AJ221" s="34" t="s">
        <v>1968</v>
      </c>
      <c r="AK221" s="1" t="s">
        <v>2070</v>
      </c>
      <c r="AL221" s="1" t="s">
        <v>2097</v>
      </c>
      <c r="AM221" s="34" t="s">
        <v>2098</v>
      </c>
      <c r="AN221" s="1"/>
      <c r="AO221" s="1"/>
      <c r="AP221" s="1"/>
      <c r="AQ221" s="1"/>
      <c r="AR221" s="1" t="s">
        <v>1972</v>
      </c>
      <c r="AS221" s="1" t="s">
        <v>1974</v>
      </c>
      <c r="AT221" s="1" t="s">
        <v>1974</v>
      </c>
      <c r="AU221" s="1" t="s">
        <v>1997</v>
      </c>
      <c r="AV221" s="1" t="s">
        <v>2001</v>
      </c>
      <c r="AW221" s="1" t="s">
        <v>2003</v>
      </c>
      <c r="AX221" s="34" t="s">
        <v>2005</v>
      </c>
      <c r="AY221" s="1"/>
      <c r="AZ221" s="1" t="s">
        <v>2072</v>
      </c>
      <c r="BA221" s="1" t="s">
        <v>2072</v>
      </c>
      <c r="BB221" s="34" t="s">
        <v>2032</v>
      </c>
      <c r="BC221" s="1" t="s">
        <v>2099</v>
      </c>
      <c r="BD221" s="1" t="s">
        <v>2094</v>
      </c>
      <c r="BE221" s="1"/>
      <c r="BF221" s="1"/>
      <c r="BG221" s="1"/>
      <c r="BH221" s="1"/>
      <c r="BI221" s="1"/>
      <c r="BJ221" s="1"/>
      <c r="BK221" s="1"/>
      <c r="BL221" s="1"/>
      <c r="BM221" s="1"/>
      <c r="BN221" s="1"/>
      <c r="BO221" s="1"/>
      <c r="BP221" s="1"/>
      <c r="BQ221" s="1"/>
    </row>
    <row r="222" ht="11.25" customHeight="1">
      <c r="A222" s="3" t="s">
        <v>2588</v>
      </c>
      <c r="B222" s="3" t="s">
        <v>2589</v>
      </c>
      <c r="C222" s="1" t="s">
        <v>2165</v>
      </c>
      <c r="D222" s="1" t="s">
        <v>2238</v>
      </c>
      <c r="E222" s="1"/>
      <c r="F222" s="7" t="s">
        <v>2161</v>
      </c>
      <c r="G222" s="3" t="s">
        <v>2588</v>
      </c>
      <c r="H222" s="3" t="s">
        <v>2589</v>
      </c>
      <c r="I222" s="7" t="s">
        <v>2588</v>
      </c>
      <c r="J222" s="7" t="s">
        <v>2238</v>
      </c>
      <c r="K222" s="7"/>
      <c r="L222" s="7" t="s">
        <v>2165</v>
      </c>
      <c r="M222" s="1" t="s">
        <v>2076</v>
      </c>
      <c r="N222" s="1" t="s">
        <v>2076</v>
      </c>
      <c r="O222" s="1" t="s">
        <v>2076</v>
      </c>
      <c r="P222" s="1" t="s">
        <v>2076</v>
      </c>
      <c r="Q222" s="1" t="s">
        <v>2076</v>
      </c>
      <c r="R222" s="1" t="s">
        <v>2076</v>
      </c>
      <c r="S222" s="1" t="s">
        <v>1983</v>
      </c>
      <c r="T222" s="1" t="s">
        <v>1979</v>
      </c>
      <c r="U222" s="1" t="s">
        <v>1983</v>
      </c>
      <c r="V222" s="1" t="s">
        <v>1979</v>
      </c>
      <c r="W222" s="1"/>
      <c r="X222" s="1"/>
      <c r="Y222" s="1"/>
      <c r="Z222" s="1"/>
      <c r="AA222" s="1" t="s">
        <v>2025</v>
      </c>
      <c r="AB222" s="1" t="s">
        <v>2055</v>
      </c>
      <c r="AC222" s="1" t="s">
        <v>2059</v>
      </c>
      <c r="AD222" s="1" t="s">
        <v>2083</v>
      </c>
      <c r="AE222" s="1" t="s">
        <v>2088</v>
      </c>
      <c r="AF222" s="1" t="s">
        <v>1961</v>
      </c>
      <c r="AG222" s="1" t="s">
        <v>1961</v>
      </c>
      <c r="AH222" s="1" t="s">
        <v>2018</v>
      </c>
      <c r="AI222" s="1" t="s">
        <v>2018</v>
      </c>
      <c r="AJ222" s="34" t="s">
        <v>1968</v>
      </c>
      <c r="AK222" s="1" t="s">
        <v>2070</v>
      </c>
      <c r="AL222" s="1" t="s">
        <v>2097</v>
      </c>
      <c r="AM222" s="34" t="s">
        <v>2098</v>
      </c>
      <c r="AN222" s="1" t="s">
        <v>2062</v>
      </c>
      <c r="AO222" s="1" t="s">
        <v>2062</v>
      </c>
      <c r="AP222" s="1" t="s">
        <v>2138</v>
      </c>
      <c r="AQ222" s="1"/>
      <c r="AR222" s="1" t="s">
        <v>1972</v>
      </c>
      <c r="AS222" s="1" t="s">
        <v>1974</v>
      </c>
      <c r="AT222" s="1" t="s">
        <v>1974</v>
      </c>
      <c r="AU222" s="1" t="s">
        <v>1997</v>
      </c>
      <c r="AV222" s="1" t="s">
        <v>2001</v>
      </c>
      <c r="AW222" s="1" t="s">
        <v>2003</v>
      </c>
      <c r="AX222" s="34" t="s">
        <v>2005</v>
      </c>
      <c r="AY222" s="1" t="s">
        <v>2040</v>
      </c>
      <c r="AZ222" s="1" t="s">
        <v>2072</v>
      </c>
      <c r="BA222" s="1" t="s">
        <v>2072</v>
      </c>
      <c r="BB222" s="34" t="s">
        <v>2032</v>
      </c>
      <c r="BC222" s="1" t="s">
        <v>2099</v>
      </c>
      <c r="BD222" s="1" t="s">
        <v>2094</v>
      </c>
      <c r="BE222" s="1"/>
      <c r="BF222" s="1"/>
      <c r="BG222" s="1"/>
      <c r="BH222" s="1"/>
      <c r="BI222" s="1"/>
      <c r="BJ222" s="1"/>
      <c r="BK222" s="1"/>
      <c r="BL222" s="1"/>
      <c r="BM222" s="1"/>
      <c r="BN222" s="1"/>
      <c r="BO222" s="1"/>
      <c r="BP222" s="1"/>
      <c r="BQ222" s="1"/>
    </row>
    <row r="223" ht="11.25" customHeight="1">
      <c r="A223" s="3" t="s">
        <v>2590</v>
      </c>
      <c r="B223" s="3" t="s">
        <v>2591</v>
      </c>
      <c r="C223" s="1" t="s">
        <v>2010</v>
      </c>
      <c r="D223" s="1" t="s">
        <v>2156</v>
      </c>
      <c r="E223" s="1"/>
      <c r="F223" s="7"/>
      <c r="G223" s="3" t="s">
        <v>2590</v>
      </c>
      <c r="H223" s="3" t="s">
        <v>2591</v>
      </c>
      <c r="I223" s="7" t="s">
        <v>2590</v>
      </c>
      <c r="J223" s="7" t="s">
        <v>2156</v>
      </c>
      <c r="K223" s="7"/>
      <c r="L223" s="7" t="s">
        <v>2010</v>
      </c>
      <c r="M223" s="1" t="s">
        <v>2076</v>
      </c>
      <c r="N223" s="1" t="s">
        <v>2076</v>
      </c>
      <c r="O223" s="1" t="s">
        <v>2076</v>
      </c>
      <c r="P223" s="1" t="s">
        <v>2076</v>
      </c>
      <c r="Q223" s="1"/>
      <c r="R223" s="1" t="s">
        <v>2076</v>
      </c>
      <c r="S223" s="1" t="s">
        <v>1983</v>
      </c>
      <c r="T223" s="1" t="s">
        <v>1979</v>
      </c>
      <c r="U223" s="1" t="s">
        <v>1983</v>
      </c>
      <c r="V223" s="1" t="s">
        <v>1979</v>
      </c>
      <c r="W223" s="1"/>
      <c r="X223" s="1"/>
      <c r="Y223" s="1"/>
      <c r="Z223" s="1"/>
      <c r="AA223" s="1"/>
      <c r="AB223" s="1" t="s">
        <v>2055</v>
      </c>
      <c r="AC223" s="1" t="s">
        <v>2059</v>
      </c>
      <c r="AD223" s="1" t="s">
        <v>2083</v>
      </c>
      <c r="AE223" s="1" t="s">
        <v>2088</v>
      </c>
      <c r="AF223" s="1" t="s">
        <v>1961</v>
      </c>
      <c r="AG223" s="1" t="s">
        <v>1961</v>
      </c>
      <c r="AH223" s="1" t="s">
        <v>2018</v>
      </c>
      <c r="AI223" s="1" t="s">
        <v>2018</v>
      </c>
      <c r="AJ223" s="34" t="s">
        <v>1968</v>
      </c>
      <c r="AK223" s="1" t="s">
        <v>2070</v>
      </c>
      <c r="AL223" s="1" t="s">
        <v>2097</v>
      </c>
      <c r="AM223" s="34" t="s">
        <v>2098</v>
      </c>
      <c r="AN223" s="1"/>
      <c r="AO223" s="1"/>
      <c r="AP223" s="1"/>
      <c r="AQ223" s="1"/>
      <c r="AR223" s="1" t="s">
        <v>1972</v>
      </c>
      <c r="AS223" s="1" t="s">
        <v>1974</v>
      </c>
      <c r="AT223" s="1" t="s">
        <v>1974</v>
      </c>
      <c r="AU223" s="1" t="s">
        <v>1997</v>
      </c>
      <c r="AV223" s="1" t="s">
        <v>2001</v>
      </c>
      <c r="AW223" s="1" t="s">
        <v>2003</v>
      </c>
      <c r="AX223" s="34" t="s">
        <v>2005</v>
      </c>
      <c r="AY223" s="1"/>
      <c r="AZ223" s="1" t="s">
        <v>2072</v>
      </c>
      <c r="BA223" s="1" t="s">
        <v>2072</v>
      </c>
      <c r="BB223" s="34" t="s">
        <v>2032</v>
      </c>
      <c r="BC223" s="1" t="s">
        <v>2099</v>
      </c>
      <c r="BD223" s="1" t="s">
        <v>2094</v>
      </c>
      <c r="BE223" s="1"/>
      <c r="BF223" s="1"/>
      <c r="BG223" s="1"/>
      <c r="BH223" s="1"/>
      <c r="BI223" s="1"/>
      <c r="BJ223" s="1"/>
      <c r="BK223" s="1"/>
      <c r="BL223" s="1"/>
      <c r="BM223" s="1"/>
      <c r="BN223" s="1"/>
      <c r="BO223" s="1"/>
      <c r="BP223" s="1"/>
      <c r="BQ223" s="1"/>
    </row>
    <row r="224" ht="11.25" customHeight="1">
      <c r="A224" s="3" t="s">
        <v>2592</v>
      </c>
      <c r="B224" s="3" t="s">
        <v>2593</v>
      </c>
      <c r="C224" s="1" t="s">
        <v>2010</v>
      </c>
      <c r="D224" s="1" t="s">
        <v>2177</v>
      </c>
      <c r="E224" s="1"/>
      <c r="F224" s="7"/>
      <c r="G224" s="3" t="s">
        <v>2592</v>
      </c>
      <c r="H224" s="3" t="s">
        <v>2593</v>
      </c>
      <c r="I224" s="7" t="s">
        <v>2592</v>
      </c>
      <c r="J224" s="7" t="s">
        <v>2177</v>
      </c>
      <c r="K224" s="7"/>
      <c r="L224" s="7" t="s">
        <v>2010</v>
      </c>
      <c r="M224" s="1" t="s">
        <v>2076</v>
      </c>
      <c r="N224" s="1" t="s">
        <v>2076</v>
      </c>
      <c r="O224" s="1" t="s">
        <v>2076</v>
      </c>
      <c r="P224" s="1" t="s">
        <v>2076</v>
      </c>
      <c r="Q224" s="1"/>
      <c r="R224" s="1" t="s">
        <v>2076</v>
      </c>
      <c r="S224" s="1" t="s">
        <v>1983</v>
      </c>
      <c r="T224" s="1" t="s">
        <v>1979</v>
      </c>
      <c r="U224" s="1" t="s">
        <v>1983</v>
      </c>
      <c r="V224" s="1" t="s">
        <v>1979</v>
      </c>
      <c r="W224" s="1"/>
      <c r="X224" s="1"/>
      <c r="Y224" s="1"/>
      <c r="Z224" s="1"/>
      <c r="AA224" s="1"/>
      <c r="AB224" s="1" t="s">
        <v>2055</v>
      </c>
      <c r="AC224" s="1" t="s">
        <v>2059</v>
      </c>
      <c r="AD224" s="1" t="s">
        <v>2083</v>
      </c>
      <c r="AE224" s="1" t="s">
        <v>2088</v>
      </c>
      <c r="AF224" s="1" t="s">
        <v>1961</v>
      </c>
      <c r="AG224" s="1" t="s">
        <v>1961</v>
      </c>
      <c r="AH224" s="1" t="s">
        <v>2018</v>
      </c>
      <c r="AI224" s="1" t="s">
        <v>2018</v>
      </c>
      <c r="AJ224" s="34" t="s">
        <v>1968</v>
      </c>
      <c r="AK224" s="1" t="s">
        <v>2070</v>
      </c>
      <c r="AL224" s="1" t="s">
        <v>2097</v>
      </c>
      <c r="AM224" s="34" t="s">
        <v>2098</v>
      </c>
      <c r="AN224" s="1"/>
      <c r="AO224" s="1"/>
      <c r="AP224" s="1"/>
      <c r="AQ224" s="1"/>
      <c r="AR224" s="1" t="s">
        <v>1972</v>
      </c>
      <c r="AS224" s="1" t="s">
        <v>1974</v>
      </c>
      <c r="AT224" s="1" t="s">
        <v>1974</v>
      </c>
      <c r="AU224" s="1" t="s">
        <v>1997</v>
      </c>
      <c r="AV224" s="1" t="s">
        <v>2001</v>
      </c>
      <c r="AW224" s="1" t="s">
        <v>2003</v>
      </c>
      <c r="AX224" s="34" t="s">
        <v>2005</v>
      </c>
      <c r="AY224" s="1"/>
      <c r="AZ224" s="1" t="s">
        <v>2072</v>
      </c>
      <c r="BA224" s="1" t="s">
        <v>2072</v>
      </c>
      <c r="BB224" s="34" t="s">
        <v>2032</v>
      </c>
      <c r="BC224" s="1" t="s">
        <v>2099</v>
      </c>
      <c r="BD224" s="1" t="s">
        <v>2094</v>
      </c>
      <c r="BE224" s="1"/>
      <c r="BF224" s="1"/>
      <c r="BG224" s="1"/>
      <c r="BH224" s="1"/>
      <c r="BI224" s="1"/>
      <c r="BJ224" s="1"/>
      <c r="BK224" s="1"/>
      <c r="BL224" s="1"/>
      <c r="BM224" s="1"/>
      <c r="BN224" s="1"/>
      <c r="BO224" s="1"/>
      <c r="BP224" s="1"/>
      <c r="BQ224" s="1"/>
    </row>
    <row r="225" ht="11.25" customHeight="1">
      <c r="A225" s="3" t="s">
        <v>2594</v>
      </c>
      <c r="B225" s="3" t="s">
        <v>2595</v>
      </c>
      <c r="C225" s="1" t="s">
        <v>2165</v>
      </c>
      <c r="D225" s="1" t="s">
        <v>2166</v>
      </c>
      <c r="E225" s="1"/>
      <c r="F225" s="7"/>
      <c r="G225" s="3" t="s">
        <v>2594</v>
      </c>
      <c r="H225" s="3" t="s">
        <v>2595</v>
      </c>
      <c r="I225" s="7" t="s">
        <v>2594</v>
      </c>
      <c r="J225" s="7" t="s">
        <v>2166</v>
      </c>
      <c r="K225" s="7"/>
      <c r="L225" s="7" t="s">
        <v>2165</v>
      </c>
      <c r="M225" s="1" t="s">
        <v>2076</v>
      </c>
      <c r="N225" s="1" t="s">
        <v>2076</v>
      </c>
      <c r="O225" s="1" t="s">
        <v>2076</v>
      </c>
      <c r="P225" s="1" t="s">
        <v>2076</v>
      </c>
      <c r="Q225" s="1"/>
      <c r="R225" s="1" t="s">
        <v>2076</v>
      </c>
      <c r="S225" s="1" t="s">
        <v>1983</v>
      </c>
      <c r="T225" s="1" t="s">
        <v>1979</v>
      </c>
      <c r="U225" s="1" t="s">
        <v>1983</v>
      </c>
      <c r="V225" s="1" t="s">
        <v>1979</v>
      </c>
      <c r="W225" s="1"/>
      <c r="X225" s="1"/>
      <c r="Y225" s="1"/>
      <c r="Z225" s="1"/>
      <c r="AA225" s="1"/>
      <c r="AB225" s="1" t="s">
        <v>2055</v>
      </c>
      <c r="AC225" s="1" t="s">
        <v>2059</v>
      </c>
      <c r="AD225" s="1" t="s">
        <v>2083</v>
      </c>
      <c r="AE225" s="1" t="s">
        <v>2088</v>
      </c>
      <c r="AF225" s="1" t="s">
        <v>1961</v>
      </c>
      <c r="AG225" s="1" t="s">
        <v>1961</v>
      </c>
      <c r="AH225" s="1" t="s">
        <v>2018</v>
      </c>
      <c r="AI225" s="1" t="s">
        <v>2018</v>
      </c>
      <c r="AJ225" s="34" t="s">
        <v>1968</v>
      </c>
      <c r="AK225" s="1" t="s">
        <v>2070</v>
      </c>
      <c r="AL225" s="1" t="s">
        <v>2097</v>
      </c>
      <c r="AM225" s="34" t="s">
        <v>2098</v>
      </c>
      <c r="AN225" s="1" t="s">
        <v>2062</v>
      </c>
      <c r="AO225" s="1" t="s">
        <v>2062</v>
      </c>
      <c r="AP225" s="1"/>
      <c r="AQ225" s="1"/>
      <c r="AR225" s="1" t="s">
        <v>1972</v>
      </c>
      <c r="AS225" s="1" t="s">
        <v>1974</v>
      </c>
      <c r="AT225" s="1" t="s">
        <v>1974</v>
      </c>
      <c r="AU225" s="1" t="s">
        <v>1997</v>
      </c>
      <c r="AV225" s="1" t="s">
        <v>2001</v>
      </c>
      <c r="AW225" s="1" t="s">
        <v>2003</v>
      </c>
      <c r="AX225" s="34" t="s">
        <v>2005</v>
      </c>
      <c r="AY225" s="1"/>
      <c r="AZ225" s="1" t="s">
        <v>2072</v>
      </c>
      <c r="BA225" s="1" t="s">
        <v>2072</v>
      </c>
      <c r="BB225" s="34" t="s">
        <v>2032</v>
      </c>
      <c r="BC225" s="1" t="s">
        <v>2099</v>
      </c>
      <c r="BD225" s="1" t="s">
        <v>2094</v>
      </c>
      <c r="BE225" s="1"/>
      <c r="BF225" s="1"/>
      <c r="BG225" s="1"/>
      <c r="BH225" s="1"/>
      <c r="BI225" s="1"/>
      <c r="BJ225" s="1"/>
      <c r="BK225" s="1"/>
      <c r="BL225" s="1"/>
      <c r="BM225" s="1"/>
      <c r="BN225" s="1"/>
      <c r="BO225" s="1"/>
      <c r="BP225" s="1"/>
      <c r="BQ225" s="1"/>
    </row>
    <row r="226" ht="11.25" customHeight="1">
      <c r="A226" s="3" t="s">
        <v>2596</v>
      </c>
      <c r="B226" s="3" t="s">
        <v>2597</v>
      </c>
      <c r="C226" s="1" t="s">
        <v>2010</v>
      </c>
      <c r="D226" s="1" t="s">
        <v>2177</v>
      </c>
      <c r="E226" s="1"/>
      <c r="F226" s="7"/>
      <c r="G226" s="3" t="s">
        <v>2596</v>
      </c>
      <c r="H226" s="3" t="s">
        <v>2597</v>
      </c>
      <c r="I226" s="7" t="s">
        <v>2596</v>
      </c>
      <c r="J226" s="7" t="s">
        <v>2177</v>
      </c>
      <c r="K226" s="7"/>
      <c r="L226" s="7" t="s">
        <v>2010</v>
      </c>
      <c r="M226" s="1" t="s">
        <v>2076</v>
      </c>
      <c r="N226" s="1" t="s">
        <v>2076</v>
      </c>
      <c r="O226" s="1" t="s">
        <v>2076</v>
      </c>
      <c r="P226" s="1" t="s">
        <v>2076</v>
      </c>
      <c r="Q226" s="1"/>
      <c r="R226" s="1" t="s">
        <v>2076</v>
      </c>
      <c r="S226" s="1" t="s">
        <v>1983</v>
      </c>
      <c r="T226" s="1" t="s">
        <v>1979</v>
      </c>
      <c r="U226" s="1" t="s">
        <v>1983</v>
      </c>
      <c r="V226" s="1" t="s">
        <v>1979</v>
      </c>
      <c r="W226" s="1"/>
      <c r="X226" s="1"/>
      <c r="Y226" s="1"/>
      <c r="Z226" s="1"/>
      <c r="AA226" s="1"/>
      <c r="AB226" s="1" t="s">
        <v>2055</v>
      </c>
      <c r="AC226" s="1" t="s">
        <v>2059</v>
      </c>
      <c r="AD226" s="1" t="s">
        <v>2083</v>
      </c>
      <c r="AE226" s="1" t="s">
        <v>2088</v>
      </c>
      <c r="AF226" s="1" t="s">
        <v>1961</v>
      </c>
      <c r="AG226" s="1" t="s">
        <v>1961</v>
      </c>
      <c r="AH226" s="1" t="s">
        <v>2018</v>
      </c>
      <c r="AI226" s="1" t="s">
        <v>2018</v>
      </c>
      <c r="AJ226" s="34" t="s">
        <v>1968</v>
      </c>
      <c r="AK226" s="1" t="s">
        <v>2070</v>
      </c>
      <c r="AL226" s="1" t="s">
        <v>2097</v>
      </c>
      <c r="AM226" s="34" t="s">
        <v>2098</v>
      </c>
      <c r="AN226" s="1"/>
      <c r="AO226" s="1"/>
      <c r="AP226" s="1"/>
      <c r="AQ226" s="1"/>
      <c r="AR226" s="1" t="s">
        <v>1972</v>
      </c>
      <c r="AS226" s="1" t="s">
        <v>1974</v>
      </c>
      <c r="AT226" s="1" t="s">
        <v>1974</v>
      </c>
      <c r="AU226" s="1" t="s">
        <v>1997</v>
      </c>
      <c r="AV226" s="1" t="s">
        <v>2001</v>
      </c>
      <c r="AW226" s="1" t="s">
        <v>2003</v>
      </c>
      <c r="AX226" s="34" t="s">
        <v>2005</v>
      </c>
      <c r="AY226" s="1"/>
      <c r="AZ226" s="1" t="s">
        <v>2072</v>
      </c>
      <c r="BA226" s="1" t="s">
        <v>2072</v>
      </c>
      <c r="BB226" s="34" t="s">
        <v>2032</v>
      </c>
      <c r="BC226" s="1" t="s">
        <v>2099</v>
      </c>
      <c r="BD226" s="1" t="s">
        <v>2094</v>
      </c>
      <c r="BE226" s="1"/>
      <c r="BF226" s="1"/>
      <c r="BG226" s="1"/>
      <c r="BH226" s="1"/>
      <c r="BI226" s="1"/>
      <c r="BJ226" s="1"/>
      <c r="BK226" s="1"/>
      <c r="BL226" s="1"/>
      <c r="BM226" s="1"/>
      <c r="BN226" s="1"/>
      <c r="BO226" s="1"/>
      <c r="BP226" s="1"/>
      <c r="BQ226" s="1"/>
    </row>
    <row r="227" ht="11.25" customHeight="1">
      <c r="A227" s="3" t="s">
        <v>2598</v>
      </c>
      <c r="B227" s="3" t="s">
        <v>2599</v>
      </c>
      <c r="C227" s="1" t="s">
        <v>2165</v>
      </c>
      <c r="D227" s="1" t="s">
        <v>2180</v>
      </c>
      <c r="E227" s="1"/>
      <c r="F227" s="7"/>
      <c r="G227" s="3" t="s">
        <v>2598</v>
      </c>
      <c r="H227" s="3" t="s">
        <v>2599</v>
      </c>
      <c r="I227" s="7" t="s">
        <v>2598</v>
      </c>
      <c r="J227" s="7" t="s">
        <v>2180</v>
      </c>
      <c r="K227" s="7"/>
      <c r="L227" s="7" t="s">
        <v>2165</v>
      </c>
      <c r="M227" s="1" t="s">
        <v>2076</v>
      </c>
      <c r="N227" s="1" t="s">
        <v>2076</v>
      </c>
      <c r="O227" s="1" t="s">
        <v>2076</v>
      </c>
      <c r="P227" s="1" t="s">
        <v>2076</v>
      </c>
      <c r="Q227" s="1"/>
      <c r="R227" s="1" t="s">
        <v>2076</v>
      </c>
      <c r="S227" s="1" t="s">
        <v>1983</v>
      </c>
      <c r="T227" s="1" t="s">
        <v>1979</v>
      </c>
      <c r="U227" s="1" t="s">
        <v>1983</v>
      </c>
      <c r="V227" s="1" t="s">
        <v>1979</v>
      </c>
      <c r="W227" s="1"/>
      <c r="X227" s="1"/>
      <c r="Y227" s="1"/>
      <c r="Z227" s="1"/>
      <c r="AA227" s="1"/>
      <c r="AB227" s="1" t="s">
        <v>2055</v>
      </c>
      <c r="AC227" s="1" t="s">
        <v>2059</v>
      </c>
      <c r="AD227" s="1" t="s">
        <v>2083</v>
      </c>
      <c r="AE227" s="1" t="s">
        <v>2088</v>
      </c>
      <c r="AF227" s="1" t="s">
        <v>1961</v>
      </c>
      <c r="AG227" s="1" t="s">
        <v>1961</v>
      </c>
      <c r="AH227" s="1" t="s">
        <v>2018</v>
      </c>
      <c r="AI227" s="1" t="s">
        <v>2018</v>
      </c>
      <c r="AJ227" s="34" t="s">
        <v>1968</v>
      </c>
      <c r="AK227" s="1" t="s">
        <v>2070</v>
      </c>
      <c r="AL227" s="1" t="s">
        <v>2097</v>
      </c>
      <c r="AM227" s="34" t="s">
        <v>2098</v>
      </c>
      <c r="AN227" s="1" t="s">
        <v>2062</v>
      </c>
      <c r="AO227" s="1" t="s">
        <v>2062</v>
      </c>
      <c r="AP227" s="1"/>
      <c r="AQ227" s="1"/>
      <c r="AR227" s="1" t="s">
        <v>1972</v>
      </c>
      <c r="AS227" s="1" t="s">
        <v>1974</v>
      </c>
      <c r="AT227" s="1" t="s">
        <v>1974</v>
      </c>
      <c r="AU227" s="1" t="s">
        <v>1997</v>
      </c>
      <c r="AV227" s="1" t="s">
        <v>2001</v>
      </c>
      <c r="AW227" s="1" t="s">
        <v>2003</v>
      </c>
      <c r="AX227" s="34" t="s">
        <v>2005</v>
      </c>
      <c r="AY227" s="1"/>
      <c r="AZ227" s="1" t="s">
        <v>2072</v>
      </c>
      <c r="BA227" s="1" t="s">
        <v>2072</v>
      </c>
      <c r="BB227" s="34" t="s">
        <v>2032</v>
      </c>
      <c r="BC227" s="1" t="s">
        <v>2099</v>
      </c>
      <c r="BD227" s="1" t="s">
        <v>2094</v>
      </c>
      <c r="BE227" s="1"/>
      <c r="BF227" s="1"/>
      <c r="BG227" s="1"/>
      <c r="BH227" s="1"/>
      <c r="BI227" s="1"/>
      <c r="BJ227" s="1"/>
      <c r="BK227" s="1"/>
      <c r="BL227" s="1"/>
      <c r="BM227" s="1"/>
      <c r="BN227" s="1"/>
      <c r="BO227" s="1"/>
      <c r="BP227" s="1"/>
      <c r="BQ227" s="1"/>
    </row>
    <row r="228" ht="11.25" customHeight="1">
      <c r="A228" s="3" t="s">
        <v>2600</v>
      </c>
      <c r="B228" s="3" t="s">
        <v>2601</v>
      </c>
      <c r="C228" s="1" t="s">
        <v>2010</v>
      </c>
      <c r="D228" s="1" t="s">
        <v>2177</v>
      </c>
      <c r="E228" s="1"/>
      <c r="F228" s="7"/>
      <c r="G228" s="3" t="s">
        <v>2600</v>
      </c>
      <c r="H228" s="3" t="s">
        <v>2601</v>
      </c>
      <c r="I228" s="7" t="s">
        <v>2600</v>
      </c>
      <c r="J228" s="7" t="s">
        <v>2177</v>
      </c>
      <c r="K228" s="7"/>
      <c r="L228" s="7" t="s">
        <v>2010</v>
      </c>
      <c r="M228" s="1" t="s">
        <v>2076</v>
      </c>
      <c r="N228" s="1" t="s">
        <v>2076</v>
      </c>
      <c r="O228" s="1" t="s">
        <v>2076</v>
      </c>
      <c r="P228" s="1" t="s">
        <v>2076</v>
      </c>
      <c r="Q228" s="1"/>
      <c r="R228" s="1" t="s">
        <v>2076</v>
      </c>
      <c r="S228" s="1" t="s">
        <v>1983</v>
      </c>
      <c r="T228" s="1" t="s">
        <v>1979</v>
      </c>
      <c r="U228" s="1" t="s">
        <v>1983</v>
      </c>
      <c r="V228" s="1" t="s">
        <v>1979</v>
      </c>
      <c r="W228" s="1"/>
      <c r="X228" s="1"/>
      <c r="Y228" s="1"/>
      <c r="Z228" s="1"/>
      <c r="AA228" s="1"/>
      <c r="AB228" s="1" t="s">
        <v>2055</v>
      </c>
      <c r="AC228" s="1" t="s">
        <v>2059</v>
      </c>
      <c r="AD228" s="1" t="s">
        <v>2083</v>
      </c>
      <c r="AE228" s="1" t="s">
        <v>2088</v>
      </c>
      <c r="AF228" s="1" t="s">
        <v>1961</v>
      </c>
      <c r="AG228" s="1" t="s">
        <v>1961</v>
      </c>
      <c r="AH228" s="1" t="s">
        <v>2018</v>
      </c>
      <c r="AI228" s="1" t="s">
        <v>2018</v>
      </c>
      <c r="AJ228" s="34" t="s">
        <v>1968</v>
      </c>
      <c r="AK228" s="1" t="s">
        <v>2070</v>
      </c>
      <c r="AL228" s="1" t="s">
        <v>2097</v>
      </c>
      <c r="AM228" s="34" t="s">
        <v>2098</v>
      </c>
      <c r="AN228" s="1"/>
      <c r="AO228" s="1"/>
      <c r="AP228" s="1"/>
      <c r="AQ228" s="1"/>
      <c r="AR228" s="1" t="s">
        <v>1972</v>
      </c>
      <c r="AS228" s="1" t="s">
        <v>1974</v>
      </c>
      <c r="AT228" s="1" t="s">
        <v>1974</v>
      </c>
      <c r="AU228" s="1" t="s">
        <v>1997</v>
      </c>
      <c r="AV228" s="1" t="s">
        <v>2001</v>
      </c>
      <c r="AW228" s="1" t="s">
        <v>2003</v>
      </c>
      <c r="AX228" s="34" t="s">
        <v>2005</v>
      </c>
      <c r="AY228" s="1"/>
      <c r="AZ228" s="1" t="s">
        <v>2072</v>
      </c>
      <c r="BA228" s="1" t="s">
        <v>2072</v>
      </c>
      <c r="BB228" s="34" t="s">
        <v>2032</v>
      </c>
      <c r="BC228" s="1" t="s">
        <v>2099</v>
      </c>
      <c r="BD228" s="1" t="s">
        <v>2094</v>
      </c>
      <c r="BE228" s="1"/>
      <c r="BF228" s="1"/>
      <c r="BG228" s="1"/>
      <c r="BH228" s="1"/>
      <c r="BI228" s="1"/>
      <c r="BJ228" s="1"/>
      <c r="BK228" s="1"/>
      <c r="BL228" s="1"/>
      <c r="BM228" s="1"/>
      <c r="BN228" s="1"/>
      <c r="BO228" s="1"/>
      <c r="BP228" s="1"/>
      <c r="BQ228" s="1"/>
    </row>
    <row r="229" ht="11.25" customHeight="1">
      <c r="A229" s="3" t="s">
        <v>2602</v>
      </c>
      <c r="B229" s="3" t="s">
        <v>2603</v>
      </c>
      <c r="C229" s="1" t="s">
        <v>2160</v>
      </c>
      <c r="D229" s="1"/>
      <c r="E229" s="1"/>
      <c r="F229" s="7" t="s">
        <v>2157</v>
      </c>
      <c r="G229" s="3" t="s">
        <v>2602</v>
      </c>
      <c r="H229" s="3" t="s">
        <v>2603</v>
      </c>
      <c r="I229" s="7" t="s">
        <v>2602</v>
      </c>
      <c r="J229" s="7"/>
      <c r="K229" s="7"/>
      <c r="L229" s="7" t="s">
        <v>2160</v>
      </c>
      <c r="M229" s="1" t="s">
        <v>2076</v>
      </c>
      <c r="N229" s="1" t="s">
        <v>2076</v>
      </c>
      <c r="O229" s="1" t="s">
        <v>2076</v>
      </c>
      <c r="P229" s="1" t="s">
        <v>2076</v>
      </c>
      <c r="Q229" s="1"/>
      <c r="R229" s="1" t="s">
        <v>2076</v>
      </c>
      <c r="S229" s="1" t="s">
        <v>1983</v>
      </c>
      <c r="T229" s="1" t="s">
        <v>1979</v>
      </c>
      <c r="U229" s="1" t="s">
        <v>1983</v>
      </c>
      <c r="V229" s="1" t="s">
        <v>1979</v>
      </c>
      <c r="W229" s="1"/>
      <c r="X229" s="1"/>
      <c r="Y229" s="1"/>
      <c r="Z229" s="1"/>
      <c r="AA229" s="1"/>
      <c r="AB229" s="1" t="s">
        <v>2055</v>
      </c>
      <c r="AC229" s="1" t="s">
        <v>2059</v>
      </c>
      <c r="AD229" s="1" t="s">
        <v>2162</v>
      </c>
      <c r="AE229" s="1" t="s">
        <v>2162</v>
      </c>
      <c r="AF229" s="1" t="s">
        <v>1961</v>
      </c>
      <c r="AG229" s="1" t="s">
        <v>1961</v>
      </c>
      <c r="AH229" s="1" t="s">
        <v>2162</v>
      </c>
      <c r="AI229" s="1" t="s">
        <v>2162</v>
      </c>
      <c r="AJ229" s="34" t="s">
        <v>1968</v>
      </c>
      <c r="AK229" s="1" t="s">
        <v>2070</v>
      </c>
      <c r="AL229" s="1" t="s">
        <v>2097</v>
      </c>
      <c r="AM229" s="34" t="s">
        <v>2098</v>
      </c>
      <c r="AN229" s="1"/>
      <c r="AO229" s="1"/>
      <c r="AP229" s="1" t="s">
        <v>2138</v>
      </c>
      <c r="AQ229" s="1"/>
      <c r="AR229" s="1" t="s">
        <v>1972</v>
      </c>
      <c r="AS229" s="1" t="s">
        <v>1974</v>
      </c>
      <c r="AT229" s="1" t="s">
        <v>1974</v>
      </c>
      <c r="AU229" s="1" t="s">
        <v>1997</v>
      </c>
      <c r="AV229" s="1" t="s">
        <v>2001</v>
      </c>
      <c r="AW229" s="1" t="s">
        <v>2003</v>
      </c>
      <c r="AX229" s="34" t="s">
        <v>2005</v>
      </c>
      <c r="AY229" s="1" t="s">
        <v>2044</v>
      </c>
      <c r="AZ229" s="1" t="s">
        <v>2072</v>
      </c>
      <c r="BA229" s="1" t="s">
        <v>2072</v>
      </c>
      <c r="BB229" s="34" t="s">
        <v>2032</v>
      </c>
      <c r="BC229" s="1" t="s">
        <v>2099</v>
      </c>
      <c r="BD229" s="1" t="s">
        <v>2094</v>
      </c>
      <c r="BE229" s="1"/>
      <c r="BF229" s="1"/>
      <c r="BG229" s="1"/>
      <c r="BH229" s="1"/>
      <c r="BI229" s="1"/>
      <c r="BJ229" s="1"/>
      <c r="BK229" s="1"/>
      <c r="BL229" s="1"/>
      <c r="BM229" s="1"/>
      <c r="BN229" s="1"/>
      <c r="BO229" s="1"/>
      <c r="BP229" s="1"/>
      <c r="BQ229" s="1"/>
    </row>
    <row r="230" ht="11.25" customHeight="1">
      <c r="A230" s="3" t="s">
        <v>2604</v>
      </c>
      <c r="B230" s="3" t="s">
        <v>2605</v>
      </c>
      <c r="C230" s="1" t="s">
        <v>2010</v>
      </c>
      <c r="D230" s="1" t="s">
        <v>2152</v>
      </c>
      <c r="E230" s="1"/>
      <c r="F230" s="7"/>
      <c r="G230" s="3" t="s">
        <v>2604</v>
      </c>
      <c r="H230" s="3" t="s">
        <v>2605</v>
      </c>
      <c r="I230" s="7" t="s">
        <v>2604</v>
      </c>
      <c r="J230" s="7" t="s">
        <v>2152</v>
      </c>
      <c r="K230" s="7"/>
      <c r="L230" s="7" t="s">
        <v>2010</v>
      </c>
      <c r="M230" s="1" t="s">
        <v>2076</v>
      </c>
      <c r="N230" s="1" t="s">
        <v>2076</v>
      </c>
      <c r="O230" s="1" t="s">
        <v>2076</v>
      </c>
      <c r="P230" s="1" t="s">
        <v>2076</v>
      </c>
      <c r="Q230" s="1"/>
      <c r="R230" s="1" t="s">
        <v>2076</v>
      </c>
      <c r="S230" s="1" t="s">
        <v>1983</v>
      </c>
      <c r="T230" s="1" t="s">
        <v>1979</v>
      </c>
      <c r="U230" s="1" t="s">
        <v>1983</v>
      </c>
      <c r="V230" s="1" t="s">
        <v>1979</v>
      </c>
      <c r="W230" s="1"/>
      <c r="X230" s="1"/>
      <c r="Y230" s="1"/>
      <c r="Z230" s="1"/>
      <c r="AA230" s="1"/>
      <c r="AB230" s="1" t="s">
        <v>2055</v>
      </c>
      <c r="AC230" s="1" t="s">
        <v>2059</v>
      </c>
      <c r="AD230" s="1" t="s">
        <v>2083</v>
      </c>
      <c r="AE230" s="1" t="s">
        <v>2088</v>
      </c>
      <c r="AF230" s="1" t="s">
        <v>1961</v>
      </c>
      <c r="AG230" s="1" t="s">
        <v>1961</v>
      </c>
      <c r="AH230" s="1" t="s">
        <v>2018</v>
      </c>
      <c r="AI230" s="1" t="s">
        <v>2018</v>
      </c>
      <c r="AJ230" s="34" t="s">
        <v>1968</v>
      </c>
      <c r="AK230" s="1" t="s">
        <v>2070</v>
      </c>
      <c r="AL230" s="1" t="s">
        <v>2097</v>
      </c>
      <c r="AM230" s="34" t="s">
        <v>2098</v>
      </c>
      <c r="AN230" s="1"/>
      <c r="AO230" s="1"/>
      <c r="AP230" s="1"/>
      <c r="AQ230" s="1"/>
      <c r="AR230" s="1" t="s">
        <v>1972</v>
      </c>
      <c r="AS230" s="1" t="s">
        <v>1974</v>
      </c>
      <c r="AT230" s="1" t="s">
        <v>1974</v>
      </c>
      <c r="AU230" s="1" t="s">
        <v>1997</v>
      </c>
      <c r="AV230" s="1" t="s">
        <v>2001</v>
      </c>
      <c r="AW230" s="1" t="s">
        <v>2003</v>
      </c>
      <c r="AX230" s="34" t="s">
        <v>2005</v>
      </c>
      <c r="AY230" s="1"/>
      <c r="AZ230" s="1" t="s">
        <v>2072</v>
      </c>
      <c r="BA230" s="1" t="s">
        <v>2072</v>
      </c>
      <c r="BB230" s="34" t="s">
        <v>2032</v>
      </c>
      <c r="BC230" s="1" t="s">
        <v>2099</v>
      </c>
      <c r="BD230" s="1" t="s">
        <v>2094</v>
      </c>
      <c r="BE230" s="1"/>
      <c r="BF230" s="1"/>
      <c r="BG230" s="1"/>
      <c r="BH230" s="1"/>
      <c r="BI230" s="1"/>
      <c r="BJ230" s="1"/>
      <c r="BK230" s="1"/>
      <c r="BL230" s="1"/>
      <c r="BM230" s="1"/>
      <c r="BN230" s="1"/>
      <c r="BO230" s="1"/>
      <c r="BP230" s="1"/>
      <c r="BQ230" s="1"/>
    </row>
    <row r="231" ht="11.25" customHeight="1">
      <c r="A231" s="3" t="s">
        <v>2606</v>
      </c>
      <c r="B231" s="3" t="s">
        <v>2607</v>
      </c>
      <c r="C231" s="1" t="s">
        <v>2160</v>
      </c>
      <c r="D231" s="1"/>
      <c r="E231" s="1"/>
      <c r="F231" s="7"/>
      <c r="G231" s="3" t="s">
        <v>2606</v>
      </c>
      <c r="H231" s="3" t="s">
        <v>2607</v>
      </c>
      <c r="I231" s="7" t="s">
        <v>2606</v>
      </c>
      <c r="J231" s="7"/>
      <c r="K231" s="7"/>
      <c r="L231" s="7" t="s">
        <v>2160</v>
      </c>
      <c r="M231" s="1" t="s">
        <v>2076</v>
      </c>
      <c r="N231" s="1" t="s">
        <v>2076</v>
      </c>
      <c r="O231" s="1" t="s">
        <v>2076</v>
      </c>
      <c r="P231" s="1" t="s">
        <v>2076</v>
      </c>
      <c r="Q231" s="1"/>
      <c r="R231" s="1" t="s">
        <v>2076</v>
      </c>
      <c r="S231" s="1" t="s">
        <v>1983</v>
      </c>
      <c r="T231" s="1" t="s">
        <v>1979</v>
      </c>
      <c r="U231" s="1" t="s">
        <v>1983</v>
      </c>
      <c r="V231" s="1" t="s">
        <v>1979</v>
      </c>
      <c r="W231" s="1"/>
      <c r="X231" s="1"/>
      <c r="Y231" s="1"/>
      <c r="Z231" s="1"/>
      <c r="AA231" s="1"/>
      <c r="AB231" s="1" t="s">
        <v>2055</v>
      </c>
      <c r="AC231" s="1" t="s">
        <v>2059</v>
      </c>
      <c r="AD231" s="1" t="s">
        <v>2083</v>
      </c>
      <c r="AE231" s="1" t="s">
        <v>2088</v>
      </c>
      <c r="AF231" s="1" t="s">
        <v>1961</v>
      </c>
      <c r="AG231" s="1" t="s">
        <v>1961</v>
      </c>
      <c r="AH231" s="1" t="s">
        <v>2162</v>
      </c>
      <c r="AI231" s="1" t="s">
        <v>2162</v>
      </c>
      <c r="AJ231" s="34" t="s">
        <v>1968</v>
      </c>
      <c r="AK231" s="1" t="s">
        <v>2070</v>
      </c>
      <c r="AL231" s="1" t="s">
        <v>2097</v>
      </c>
      <c r="AM231" s="34" t="s">
        <v>2098</v>
      </c>
      <c r="AN231" s="1"/>
      <c r="AO231" s="1"/>
      <c r="AP231" s="1"/>
      <c r="AQ231" s="1"/>
      <c r="AR231" s="1" t="s">
        <v>1972</v>
      </c>
      <c r="AS231" s="1" t="s">
        <v>1974</v>
      </c>
      <c r="AT231" s="1" t="s">
        <v>1974</v>
      </c>
      <c r="AU231" s="1" t="s">
        <v>1997</v>
      </c>
      <c r="AV231" s="1" t="s">
        <v>2001</v>
      </c>
      <c r="AW231" s="1" t="s">
        <v>2003</v>
      </c>
      <c r="AX231" s="34" t="s">
        <v>2005</v>
      </c>
      <c r="AY231" s="1"/>
      <c r="AZ231" s="1" t="s">
        <v>2072</v>
      </c>
      <c r="BA231" s="1" t="s">
        <v>2072</v>
      </c>
      <c r="BB231" s="34" t="s">
        <v>2032</v>
      </c>
      <c r="BC231" s="1" t="s">
        <v>2099</v>
      </c>
      <c r="BD231" s="1" t="s">
        <v>2094</v>
      </c>
      <c r="BE231" s="1"/>
      <c r="BF231" s="1"/>
      <c r="BG231" s="1"/>
      <c r="BH231" s="1"/>
      <c r="BI231" s="1"/>
      <c r="BJ231" s="1"/>
      <c r="BK231" s="1"/>
      <c r="BL231" s="1"/>
      <c r="BM231" s="1"/>
      <c r="BN231" s="1"/>
      <c r="BO231" s="1"/>
      <c r="BP231" s="1"/>
      <c r="BQ231" s="1"/>
    </row>
    <row r="232" ht="11.25" customHeight="1">
      <c r="A232" s="3" t="s">
        <v>2608</v>
      </c>
      <c r="B232" s="3" t="s">
        <v>2609</v>
      </c>
      <c r="C232" s="1" t="s">
        <v>2160</v>
      </c>
      <c r="D232" s="1"/>
      <c r="E232" s="1"/>
      <c r="F232" s="7"/>
      <c r="G232" s="3" t="s">
        <v>2608</v>
      </c>
      <c r="H232" s="3" t="s">
        <v>2609</v>
      </c>
      <c r="I232" s="7" t="s">
        <v>2608</v>
      </c>
      <c r="J232" s="7"/>
      <c r="K232" s="7"/>
      <c r="L232" s="7" t="s">
        <v>2160</v>
      </c>
      <c r="M232" s="1" t="s">
        <v>2076</v>
      </c>
      <c r="N232" s="1" t="s">
        <v>2076</v>
      </c>
      <c r="O232" s="1" t="s">
        <v>2076</v>
      </c>
      <c r="P232" s="1" t="s">
        <v>2076</v>
      </c>
      <c r="Q232" s="1"/>
      <c r="R232" s="1" t="s">
        <v>2076</v>
      </c>
      <c r="S232" s="1" t="s">
        <v>1983</v>
      </c>
      <c r="T232" s="1" t="s">
        <v>1979</v>
      </c>
      <c r="U232" s="1" t="s">
        <v>1983</v>
      </c>
      <c r="V232" s="1" t="s">
        <v>1979</v>
      </c>
      <c r="W232" s="1"/>
      <c r="X232" s="1"/>
      <c r="Y232" s="1"/>
      <c r="Z232" s="1"/>
      <c r="AA232" s="1"/>
      <c r="AB232" s="1" t="s">
        <v>2055</v>
      </c>
      <c r="AC232" s="1" t="s">
        <v>2059</v>
      </c>
      <c r="AD232" s="1" t="s">
        <v>2083</v>
      </c>
      <c r="AE232" s="1" t="s">
        <v>2088</v>
      </c>
      <c r="AF232" s="1" t="s">
        <v>1961</v>
      </c>
      <c r="AG232" s="1" t="s">
        <v>1961</v>
      </c>
      <c r="AH232" s="1" t="s">
        <v>2162</v>
      </c>
      <c r="AI232" s="1" t="s">
        <v>2162</v>
      </c>
      <c r="AJ232" s="34" t="s">
        <v>1968</v>
      </c>
      <c r="AK232" s="1" t="s">
        <v>2070</v>
      </c>
      <c r="AL232" s="1" t="s">
        <v>2097</v>
      </c>
      <c r="AM232" s="34" t="s">
        <v>2098</v>
      </c>
      <c r="AN232" s="1"/>
      <c r="AO232" s="1"/>
      <c r="AP232" s="1"/>
      <c r="AQ232" s="1"/>
      <c r="AR232" s="1" t="s">
        <v>1972</v>
      </c>
      <c r="AS232" s="1" t="s">
        <v>1974</v>
      </c>
      <c r="AT232" s="1" t="s">
        <v>1974</v>
      </c>
      <c r="AU232" s="1" t="s">
        <v>1997</v>
      </c>
      <c r="AV232" s="1" t="s">
        <v>2001</v>
      </c>
      <c r="AW232" s="1" t="s">
        <v>2003</v>
      </c>
      <c r="AX232" s="34" t="s">
        <v>2005</v>
      </c>
      <c r="AY232" s="1"/>
      <c r="AZ232" s="1" t="s">
        <v>2072</v>
      </c>
      <c r="BA232" s="1" t="s">
        <v>2072</v>
      </c>
      <c r="BB232" s="34" t="s">
        <v>2032</v>
      </c>
      <c r="BC232" s="1" t="s">
        <v>2099</v>
      </c>
      <c r="BD232" s="1" t="s">
        <v>2094</v>
      </c>
      <c r="BE232" s="1"/>
      <c r="BF232" s="1"/>
      <c r="BG232" s="1"/>
      <c r="BH232" s="1"/>
      <c r="BI232" s="1"/>
      <c r="BJ232" s="1"/>
      <c r="BK232" s="1"/>
      <c r="BL232" s="1"/>
      <c r="BM232" s="1"/>
      <c r="BN232" s="1"/>
      <c r="BO232" s="1"/>
      <c r="BP232" s="1"/>
      <c r="BQ232" s="1"/>
    </row>
    <row r="233" ht="11.25" customHeight="1">
      <c r="A233" s="3" t="s">
        <v>2610</v>
      </c>
      <c r="B233" s="3" t="s">
        <v>2611</v>
      </c>
      <c r="C233" s="1" t="s">
        <v>2010</v>
      </c>
      <c r="D233" s="1" t="s">
        <v>2152</v>
      </c>
      <c r="E233" s="1"/>
      <c r="F233" s="7"/>
      <c r="G233" s="3" t="s">
        <v>2610</v>
      </c>
      <c r="H233" s="3" t="s">
        <v>2611</v>
      </c>
      <c r="I233" s="7" t="s">
        <v>2610</v>
      </c>
      <c r="J233" s="7" t="s">
        <v>2152</v>
      </c>
      <c r="K233" s="7"/>
      <c r="L233" s="7" t="s">
        <v>2010</v>
      </c>
      <c r="M233" s="1" t="s">
        <v>2076</v>
      </c>
      <c r="N233" s="1" t="s">
        <v>2076</v>
      </c>
      <c r="O233" s="1" t="s">
        <v>2076</v>
      </c>
      <c r="P233" s="1" t="s">
        <v>2076</v>
      </c>
      <c r="Q233" s="1"/>
      <c r="R233" s="1" t="s">
        <v>2076</v>
      </c>
      <c r="S233" s="1" t="s">
        <v>1983</v>
      </c>
      <c r="T233" s="1" t="s">
        <v>1979</v>
      </c>
      <c r="U233" s="1" t="s">
        <v>1983</v>
      </c>
      <c r="V233" s="1" t="s">
        <v>1979</v>
      </c>
      <c r="W233" s="1"/>
      <c r="X233" s="1"/>
      <c r="Y233" s="1"/>
      <c r="Z233" s="1"/>
      <c r="AA233" s="1"/>
      <c r="AB233" s="1" t="s">
        <v>2055</v>
      </c>
      <c r="AC233" s="1" t="s">
        <v>2059</v>
      </c>
      <c r="AD233" s="1" t="s">
        <v>2083</v>
      </c>
      <c r="AE233" s="1" t="s">
        <v>2088</v>
      </c>
      <c r="AF233" s="1" t="s">
        <v>1961</v>
      </c>
      <c r="AG233" s="1" t="s">
        <v>1961</v>
      </c>
      <c r="AH233" s="1" t="s">
        <v>2018</v>
      </c>
      <c r="AI233" s="1" t="s">
        <v>2018</v>
      </c>
      <c r="AJ233" s="34" t="s">
        <v>1968</v>
      </c>
      <c r="AK233" s="1" t="s">
        <v>2070</v>
      </c>
      <c r="AL233" s="1" t="s">
        <v>2097</v>
      </c>
      <c r="AM233" s="34" t="s">
        <v>2098</v>
      </c>
      <c r="AN233" s="1"/>
      <c r="AO233" s="1"/>
      <c r="AP233" s="1"/>
      <c r="AQ233" s="1"/>
      <c r="AR233" s="1" t="s">
        <v>1972</v>
      </c>
      <c r="AS233" s="1" t="s">
        <v>1974</v>
      </c>
      <c r="AT233" s="1" t="s">
        <v>1974</v>
      </c>
      <c r="AU233" s="1" t="s">
        <v>1997</v>
      </c>
      <c r="AV233" s="1" t="s">
        <v>2001</v>
      </c>
      <c r="AW233" s="1" t="s">
        <v>2003</v>
      </c>
      <c r="AX233" s="34" t="s">
        <v>2005</v>
      </c>
      <c r="AY233" s="1"/>
      <c r="AZ233" s="1" t="s">
        <v>2072</v>
      </c>
      <c r="BA233" s="1" t="s">
        <v>2072</v>
      </c>
      <c r="BB233" s="34" t="s">
        <v>2032</v>
      </c>
      <c r="BC233" s="1" t="s">
        <v>2099</v>
      </c>
      <c r="BD233" s="1" t="s">
        <v>2094</v>
      </c>
      <c r="BE233" s="1"/>
      <c r="BF233" s="1"/>
      <c r="BG233" s="1"/>
      <c r="BH233" s="1"/>
      <c r="BI233" s="1"/>
      <c r="BJ233" s="1"/>
      <c r="BK233" s="1"/>
      <c r="BL233" s="1"/>
      <c r="BM233" s="1"/>
      <c r="BN233" s="1"/>
      <c r="BO233" s="1"/>
      <c r="BP233" s="1"/>
      <c r="BQ233" s="1"/>
    </row>
    <row r="234" ht="11.25" customHeight="1">
      <c r="A234" s="3" t="s">
        <v>2612</v>
      </c>
      <c r="B234" s="3" t="s">
        <v>2613</v>
      </c>
      <c r="C234" s="1" t="s">
        <v>2010</v>
      </c>
      <c r="D234" s="1" t="s">
        <v>2177</v>
      </c>
      <c r="E234" s="1"/>
      <c r="F234" s="7"/>
      <c r="G234" s="3" t="s">
        <v>2612</v>
      </c>
      <c r="H234" s="3" t="s">
        <v>2613</v>
      </c>
      <c r="I234" s="7" t="s">
        <v>2612</v>
      </c>
      <c r="J234" s="7" t="s">
        <v>2177</v>
      </c>
      <c r="K234" s="7"/>
      <c r="L234" s="7" t="s">
        <v>2010</v>
      </c>
      <c r="M234" s="1" t="s">
        <v>2076</v>
      </c>
      <c r="N234" s="1" t="s">
        <v>2076</v>
      </c>
      <c r="O234" s="1" t="s">
        <v>2076</v>
      </c>
      <c r="P234" s="1" t="s">
        <v>2076</v>
      </c>
      <c r="Q234" s="1"/>
      <c r="R234" s="1" t="s">
        <v>2076</v>
      </c>
      <c r="S234" s="1" t="s">
        <v>1983</v>
      </c>
      <c r="T234" s="1" t="s">
        <v>1979</v>
      </c>
      <c r="U234" s="1" t="s">
        <v>1983</v>
      </c>
      <c r="V234" s="1" t="s">
        <v>1979</v>
      </c>
      <c r="W234" s="1"/>
      <c r="X234" s="1"/>
      <c r="Y234" s="1"/>
      <c r="Z234" s="1"/>
      <c r="AA234" s="1"/>
      <c r="AB234" s="1" t="s">
        <v>2055</v>
      </c>
      <c r="AC234" s="1" t="s">
        <v>2059</v>
      </c>
      <c r="AD234" s="1" t="s">
        <v>2083</v>
      </c>
      <c r="AE234" s="1" t="s">
        <v>2088</v>
      </c>
      <c r="AF234" s="1" t="s">
        <v>1961</v>
      </c>
      <c r="AG234" s="1" t="s">
        <v>1961</v>
      </c>
      <c r="AH234" s="1" t="s">
        <v>2018</v>
      </c>
      <c r="AI234" s="1" t="s">
        <v>2018</v>
      </c>
      <c r="AJ234" s="34" t="s">
        <v>1968</v>
      </c>
      <c r="AK234" s="1" t="s">
        <v>2070</v>
      </c>
      <c r="AL234" s="1" t="s">
        <v>2097</v>
      </c>
      <c r="AM234" s="34" t="s">
        <v>2098</v>
      </c>
      <c r="AN234" s="1"/>
      <c r="AO234" s="1"/>
      <c r="AP234" s="1"/>
      <c r="AQ234" s="1"/>
      <c r="AR234" s="1" t="s">
        <v>1972</v>
      </c>
      <c r="AS234" s="1" t="s">
        <v>1974</v>
      </c>
      <c r="AT234" s="1" t="s">
        <v>1974</v>
      </c>
      <c r="AU234" s="1" t="s">
        <v>1997</v>
      </c>
      <c r="AV234" s="1" t="s">
        <v>2001</v>
      </c>
      <c r="AW234" s="1" t="s">
        <v>2003</v>
      </c>
      <c r="AX234" s="34" t="s">
        <v>2005</v>
      </c>
      <c r="AY234" s="1"/>
      <c r="AZ234" s="1" t="s">
        <v>2072</v>
      </c>
      <c r="BA234" s="1" t="s">
        <v>2072</v>
      </c>
      <c r="BB234" s="34" t="s">
        <v>2032</v>
      </c>
      <c r="BC234" s="1" t="s">
        <v>2099</v>
      </c>
      <c r="BD234" s="1" t="s">
        <v>2094</v>
      </c>
      <c r="BE234" s="1"/>
      <c r="BF234" s="1"/>
      <c r="BG234" s="1"/>
      <c r="BH234" s="1"/>
      <c r="BI234" s="1"/>
      <c r="BJ234" s="1"/>
      <c r="BK234" s="1"/>
      <c r="BL234" s="1"/>
      <c r="BM234" s="1"/>
      <c r="BN234" s="1"/>
      <c r="BO234" s="1"/>
      <c r="BP234" s="1"/>
      <c r="BQ234" s="1"/>
    </row>
    <row r="235" ht="11.25" customHeight="1">
      <c r="A235" s="3" t="s">
        <v>2614</v>
      </c>
      <c r="B235" s="3" t="s">
        <v>2615</v>
      </c>
      <c r="C235" s="1" t="s">
        <v>2160</v>
      </c>
      <c r="D235" s="1" t="s">
        <v>2616</v>
      </c>
      <c r="E235" s="1"/>
      <c r="F235" s="7"/>
      <c r="G235" s="3" t="s">
        <v>2614</v>
      </c>
      <c r="H235" s="3" t="s">
        <v>2615</v>
      </c>
      <c r="I235" s="7" t="s">
        <v>2614</v>
      </c>
      <c r="J235" s="7"/>
      <c r="K235" s="7"/>
      <c r="L235" s="7" t="s">
        <v>2160</v>
      </c>
      <c r="M235" s="1" t="s">
        <v>2076</v>
      </c>
      <c r="N235" s="1" t="s">
        <v>2076</v>
      </c>
      <c r="O235" s="1" t="s">
        <v>2076</v>
      </c>
      <c r="P235" s="1" t="s">
        <v>2076</v>
      </c>
      <c r="Q235" s="1"/>
      <c r="R235" s="1" t="s">
        <v>2076</v>
      </c>
      <c r="S235" s="1" t="s">
        <v>1983</v>
      </c>
      <c r="T235" s="1" t="s">
        <v>1979</v>
      </c>
      <c r="U235" s="1" t="s">
        <v>1983</v>
      </c>
      <c r="V235" s="1" t="s">
        <v>1979</v>
      </c>
      <c r="W235" s="1"/>
      <c r="X235" s="1"/>
      <c r="Y235" s="1"/>
      <c r="Z235" s="1"/>
      <c r="AA235" s="1"/>
      <c r="AB235" s="1" t="s">
        <v>2055</v>
      </c>
      <c r="AC235" s="1" t="s">
        <v>2059</v>
      </c>
      <c r="AD235" s="1" t="s">
        <v>2083</v>
      </c>
      <c r="AE235" s="1" t="s">
        <v>2088</v>
      </c>
      <c r="AF235" s="1" t="s">
        <v>1961</v>
      </c>
      <c r="AG235" s="1" t="s">
        <v>1961</v>
      </c>
      <c r="AH235" s="1" t="s">
        <v>2018</v>
      </c>
      <c r="AI235" s="1" t="s">
        <v>2018</v>
      </c>
      <c r="AJ235" s="34" t="s">
        <v>1968</v>
      </c>
      <c r="AK235" s="1" t="s">
        <v>2070</v>
      </c>
      <c r="AL235" s="1" t="s">
        <v>2097</v>
      </c>
      <c r="AM235" s="34" t="s">
        <v>2098</v>
      </c>
      <c r="AN235" s="1"/>
      <c r="AO235" s="1"/>
      <c r="AP235" s="1"/>
      <c r="AQ235" s="1"/>
      <c r="AR235" s="1" t="s">
        <v>1972</v>
      </c>
      <c r="AS235" s="1" t="s">
        <v>1974</v>
      </c>
      <c r="AT235" s="1" t="s">
        <v>1974</v>
      </c>
      <c r="AU235" s="1" t="s">
        <v>1997</v>
      </c>
      <c r="AV235" s="1" t="s">
        <v>2001</v>
      </c>
      <c r="AW235" s="1" t="s">
        <v>2003</v>
      </c>
      <c r="AX235" s="34" t="s">
        <v>2005</v>
      </c>
      <c r="AY235" s="1"/>
      <c r="AZ235" s="1" t="s">
        <v>2072</v>
      </c>
      <c r="BA235" s="1" t="s">
        <v>2072</v>
      </c>
      <c r="BB235" s="34" t="s">
        <v>2032</v>
      </c>
      <c r="BC235" s="1" t="s">
        <v>2099</v>
      </c>
      <c r="BD235" s="1" t="s">
        <v>2094</v>
      </c>
      <c r="BE235" s="1"/>
      <c r="BF235" s="1"/>
      <c r="BG235" s="1"/>
      <c r="BH235" s="1"/>
      <c r="BI235" s="1"/>
      <c r="BJ235" s="1"/>
      <c r="BK235" s="1"/>
      <c r="BL235" s="1"/>
      <c r="BM235" s="1"/>
      <c r="BN235" s="1"/>
      <c r="BO235" s="1"/>
      <c r="BP235" s="1"/>
      <c r="BQ235" s="1"/>
    </row>
    <row r="236" ht="11.25" customHeight="1">
      <c r="A236" s="3" t="s">
        <v>2617</v>
      </c>
      <c r="B236" s="3" t="s">
        <v>2618</v>
      </c>
      <c r="C236" s="1" t="s">
        <v>2010</v>
      </c>
      <c r="D236" s="1" t="s">
        <v>2152</v>
      </c>
      <c r="E236" s="1"/>
      <c r="F236" s="7" t="s">
        <v>2157</v>
      </c>
      <c r="G236" s="3" t="s">
        <v>2617</v>
      </c>
      <c r="H236" s="3" t="s">
        <v>2618</v>
      </c>
      <c r="I236" s="7" t="s">
        <v>2617</v>
      </c>
      <c r="J236" s="7" t="s">
        <v>2152</v>
      </c>
      <c r="K236" s="7"/>
      <c r="L236" s="7" t="s">
        <v>2010</v>
      </c>
      <c r="M236" s="1" t="s">
        <v>2076</v>
      </c>
      <c r="N236" s="1" t="s">
        <v>2076</v>
      </c>
      <c r="O236" s="1" t="s">
        <v>2076</v>
      </c>
      <c r="P236" s="1" t="s">
        <v>2076</v>
      </c>
      <c r="Q236" s="1" t="s">
        <v>2076</v>
      </c>
      <c r="R236" s="1" t="s">
        <v>2076</v>
      </c>
      <c r="S236" s="1" t="s">
        <v>1983</v>
      </c>
      <c r="T236" s="1" t="s">
        <v>1979</v>
      </c>
      <c r="U236" s="1" t="s">
        <v>1983</v>
      </c>
      <c r="V236" s="1" t="s">
        <v>1979</v>
      </c>
      <c r="W236" s="1"/>
      <c r="X236" s="1"/>
      <c r="Y236" s="1"/>
      <c r="Z236" s="1"/>
      <c r="AA236" s="1"/>
      <c r="AB236" s="1" t="s">
        <v>2055</v>
      </c>
      <c r="AC236" s="1" t="s">
        <v>2059</v>
      </c>
      <c r="AD236" s="1" t="s">
        <v>2083</v>
      </c>
      <c r="AE236" s="1" t="s">
        <v>2088</v>
      </c>
      <c r="AF236" s="1" t="s">
        <v>1961</v>
      </c>
      <c r="AG236" s="1" t="s">
        <v>1961</v>
      </c>
      <c r="AH236" s="1" t="s">
        <v>2018</v>
      </c>
      <c r="AI236" s="1" t="s">
        <v>2018</v>
      </c>
      <c r="AJ236" s="34" t="s">
        <v>1968</v>
      </c>
      <c r="AK236" s="1" t="s">
        <v>2070</v>
      </c>
      <c r="AL236" s="1" t="s">
        <v>2097</v>
      </c>
      <c r="AM236" s="34" t="s">
        <v>2098</v>
      </c>
      <c r="AN236" s="1"/>
      <c r="AO236" s="1"/>
      <c r="AP236" s="1" t="s">
        <v>2138</v>
      </c>
      <c r="AQ236" s="1"/>
      <c r="AR236" s="1" t="s">
        <v>1972</v>
      </c>
      <c r="AS236" s="1" t="s">
        <v>1974</v>
      </c>
      <c r="AT236" s="1" t="s">
        <v>1974</v>
      </c>
      <c r="AU236" s="1" t="s">
        <v>1997</v>
      </c>
      <c r="AV236" s="1" t="s">
        <v>2001</v>
      </c>
      <c r="AW236" s="1" t="s">
        <v>2003</v>
      </c>
      <c r="AX236" s="34" t="s">
        <v>2005</v>
      </c>
      <c r="AY236" s="1" t="s">
        <v>2048</v>
      </c>
      <c r="AZ236" s="1" t="s">
        <v>2072</v>
      </c>
      <c r="BA236" s="1" t="s">
        <v>2072</v>
      </c>
      <c r="BB236" s="34" t="s">
        <v>2032</v>
      </c>
      <c r="BC236" s="1" t="s">
        <v>2099</v>
      </c>
      <c r="BD236" s="1" t="s">
        <v>2094</v>
      </c>
      <c r="BE236" s="1"/>
      <c r="BF236" s="1"/>
      <c r="BG236" s="1"/>
      <c r="BH236" s="1"/>
      <c r="BI236" s="1"/>
      <c r="BJ236" s="1"/>
      <c r="BK236" s="1"/>
      <c r="BL236" s="1"/>
      <c r="BM236" s="1"/>
      <c r="BN236" s="1"/>
      <c r="BO236" s="1"/>
      <c r="BP236" s="1"/>
      <c r="BQ236" s="1"/>
    </row>
    <row r="237" ht="11.25" customHeight="1">
      <c r="A237" s="3" t="s">
        <v>2619</v>
      </c>
      <c r="B237" s="3" t="s">
        <v>2620</v>
      </c>
      <c r="C237" s="1" t="s">
        <v>2165</v>
      </c>
      <c r="D237" s="1" t="s">
        <v>2166</v>
      </c>
      <c r="E237" s="1"/>
      <c r="F237" s="7"/>
      <c r="G237" s="3" t="s">
        <v>2619</v>
      </c>
      <c r="H237" s="3" t="s">
        <v>2620</v>
      </c>
      <c r="I237" s="7" t="s">
        <v>2619</v>
      </c>
      <c r="J237" s="7" t="s">
        <v>2166</v>
      </c>
      <c r="K237" s="7"/>
      <c r="L237" s="7" t="s">
        <v>2165</v>
      </c>
      <c r="M237" s="1" t="s">
        <v>2076</v>
      </c>
      <c r="N237" s="1" t="s">
        <v>2076</v>
      </c>
      <c r="O237" s="1" t="s">
        <v>2076</v>
      </c>
      <c r="P237" s="1" t="s">
        <v>2076</v>
      </c>
      <c r="Q237" s="1"/>
      <c r="R237" s="1" t="s">
        <v>2076</v>
      </c>
      <c r="S237" s="1" t="s">
        <v>1983</v>
      </c>
      <c r="T237" s="1" t="s">
        <v>1979</v>
      </c>
      <c r="U237" s="1" t="s">
        <v>1983</v>
      </c>
      <c r="V237" s="1" t="s">
        <v>1979</v>
      </c>
      <c r="W237" s="1"/>
      <c r="X237" s="1"/>
      <c r="Y237" s="1"/>
      <c r="Z237" s="1"/>
      <c r="AA237" s="1"/>
      <c r="AB237" s="1" t="s">
        <v>2055</v>
      </c>
      <c r="AC237" s="1" t="s">
        <v>2059</v>
      </c>
      <c r="AD237" s="1" t="s">
        <v>2083</v>
      </c>
      <c r="AE237" s="1" t="s">
        <v>2088</v>
      </c>
      <c r="AF237" s="1" t="s">
        <v>1961</v>
      </c>
      <c r="AG237" s="1" t="s">
        <v>1961</v>
      </c>
      <c r="AH237" s="1" t="s">
        <v>2018</v>
      </c>
      <c r="AI237" s="1" t="s">
        <v>2018</v>
      </c>
      <c r="AJ237" s="34" t="s">
        <v>1968</v>
      </c>
      <c r="AK237" s="1" t="s">
        <v>2070</v>
      </c>
      <c r="AL237" s="1" t="s">
        <v>2097</v>
      </c>
      <c r="AM237" s="34" t="s">
        <v>2098</v>
      </c>
      <c r="AN237" s="1" t="s">
        <v>2062</v>
      </c>
      <c r="AO237" s="1" t="s">
        <v>2062</v>
      </c>
      <c r="AP237" s="1"/>
      <c r="AQ237" s="1"/>
      <c r="AR237" s="1" t="s">
        <v>1972</v>
      </c>
      <c r="AS237" s="1" t="s">
        <v>1974</v>
      </c>
      <c r="AT237" s="1" t="s">
        <v>1974</v>
      </c>
      <c r="AU237" s="1" t="s">
        <v>1997</v>
      </c>
      <c r="AV237" s="1" t="s">
        <v>2001</v>
      </c>
      <c r="AW237" s="1" t="s">
        <v>2003</v>
      </c>
      <c r="AX237" s="34" t="s">
        <v>2005</v>
      </c>
      <c r="AY237" s="1"/>
      <c r="AZ237" s="1" t="s">
        <v>2072</v>
      </c>
      <c r="BA237" s="1" t="s">
        <v>2072</v>
      </c>
      <c r="BB237" s="34" t="s">
        <v>2032</v>
      </c>
      <c r="BC237" s="1" t="s">
        <v>2099</v>
      </c>
      <c r="BD237" s="1" t="s">
        <v>2094</v>
      </c>
      <c r="BE237" s="1"/>
      <c r="BF237" s="1"/>
      <c r="BG237" s="1"/>
      <c r="BH237" s="1"/>
      <c r="BI237" s="1"/>
      <c r="BJ237" s="1"/>
      <c r="BK237" s="1"/>
      <c r="BL237" s="1"/>
      <c r="BM237" s="1"/>
      <c r="BN237" s="1"/>
      <c r="BO237" s="1"/>
      <c r="BP237" s="1"/>
      <c r="BQ237" s="1"/>
    </row>
    <row r="238" ht="11.25" customHeight="1">
      <c r="A238" s="3" t="s">
        <v>2621</v>
      </c>
      <c r="B238" s="3" t="s">
        <v>2622</v>
      </c>
      <c r="C238" s="1" t="s">
        <v>2160</v>
      </c>
      <c r="D238" s="1" t="s">
        <v>2189</v>
      </c>
      <c r="E238" s="1"/>
      <c r="F238" s="7"/>
      <c r="G238" s="3" t="s">
        <v>2621</v>
      </c>
      <c r="H238" s="3" t="s">
        <v>2622</v>
      </c>
      <c r="I238" s="7" t="s">
        <v>2621</v>
      </c>
      <c r="J238" s="7"/>
      <c r="K238" s="7"/>
      <c r="L238" s="7" t="s">
        <v>2160</v>
      </c>
      <c r="M238" s="1" t="s">
        <v>2076</v>
      </c>
      <c r="N238" s="1" t="s">
        <v>2076</v>
      </c>
      <c r="O238" s="1" t="s">
        <v>2076</v>
      </c>
      <c r="P238" s="1" t="s">
        <v>2076</v>
      </c>
      <c r="Q238" s="1"/>
      <c r="R238" s="1" t="s">
        <v>2076</v>
      </c>
      <c r="S238" s="1" t="s">
        <v>1983</v>
      </c>
      <c r="T238" s="1" t="s">
        <v>1979</v>
      </c>
      <c r="U238" s="1" t="s">
        <v>1983</v>
      </c>
      <c r="V238" s="1" t="s">
        <v>1979</v>
      </c>
      <c r="W238" s="1"/>
      <c r="X238" s="1"/>
      <c r="Y238" s="1"/>
      <c r="Z238" s="1"/>
      <c r="AA238" s="1"/>
      <c r="AB238" s="1" t="s">
        <v>2055</v>
      </c>
      <c r="AC238" s="1" t="s">
        <v>2059</v>
      </c>
      <c r="AD238" s="1" t="s">
        <v>2083</v>
      </c>
      <c r="AE238" s="1" t="s">
        <v>2088</v>
      </c>
      <c r="AF238" s="1" t="s">
        <v>1961</v>
      </c>
      <c r="AG238" s="1" t="s">
        <v>1961</v>
      </c>
      <c r="AH238" s="1" t="s">
        <v>2018</v>
      </c>
      <c r="AI238" s="1" t="s">
        <v>2018</v>
      </c>
      <c r="AJ238" s="34" t="s">
        <v>1968</v>
      </c>
      <c r="AK238" s="1" t="s">
        <v>2070</v>
      </c>
      <c r="AL238" s="1" t="s">
        <v>2097</v>
      </c>
      <c r="AM238" s="34" t="s">
        <v>2098</v>
      </c>
      <c r="AN238" s="1"/>
      <c r="AO238" s="1"/>
      <c r="AP238" s="1"/>
      <c r="AQ238" s="1"/>
      <c r="AR238" s="1" t="s">
        <v>1972</v>
      </c>
      <c r="AS238" s="1" t="s">
        <v>1974</v>
      </c>
      <c r="AT238" s="1" t="s">
        <v>1974</v>
      </c>
      <c r="AU238" s="1" t="s">
        <v>1997</v>
      </c>
      <c r="AV238" s="1" t="s">
        <v>2001</v>
      </c>
      <c r="AW238" s="1" t="s">
        <v>2003</v>
      </c>
      <c r="AX238" s="34" t="s">
        <v>2005</v>
      </c>
      <c r="AY238" s="1"/>
      <c r="AZ238" s="1" t="s">
        <v>2072</v>
      </c>
      <c r="BA238" s="1" t="s">
        <v>2072</v>
      </c>
      <c r="BB238" s="34" t="s">
        <v>2032</v>
      </c>
      <c r="BC238" s="1" t="s">
        <v>2099</v>
      </c>
      <c r="BD238" s="1" t="s">
        <v>2094</v>
      </c>
      <c r="BE238" s="1"/>
      <c r="BF238" s="1"/>
      <c r="BG238" s="1"/>
      <c r="BH238" s="1"/>
      <c r="BI238" s="1"/>
      <c r="BJ238" s="1"/>
      <c r="BK238" s="1"/>
      <c r="BL238" s="1"/>
      <c r="BM238" s="1"/>
      <c r="BN238" s="1"/>
      <c r="BO238" s="1"/>
      <c r="BP238" s="1"/>
      <c r="BQ238" s="1"/>
    </row>
    <row r="239" ht="11.25" customHeight="1">
      <c r="A239" s="3" t="s">
        <v>2623</v>
      </c>
      <c r="B239" s="3" t="s">
        <v>2624</v>
      </c>
      <c r="C239" s="1" t="s">
        <v>2160</v>
      </c>
      <c r="D239" s="1"/>
      <c r="E239" s="1"/>
      <c r="F239" s="7" t="s">
        <v>2157</v>
      </c>
      <c r="G239" s="3" t="s">
        <v>2623</v>
      </c>
      <c r="H239" s="3" t="s">
        <v>2624</v>
      </c>
      <c r="I239" s="7" t="s">
        <v>2623</v>
      </c>
      <c r="J239" s="7"/>
      <c r="K239" s="7"/>
      <c r="L239" s="7" t="s">
        <v>2160</v>
      </c>
      <c r="M239" s="1" t="s">
        <v>2076</v>
      </c>
      <c r="N239" s="1" t="s">
        <v>2076</v>
      </c>
      <c r="O239" s="1" t="s">
        <v>2076</v>
      </c>
      <c r="P239" s="1" t="s">
        <v>2076</v>
      </c>
      <c r="Q239" s="1"/>
      <c r="R239" s="1" t="s">
        <v>2076</v>
      </c>
      <c r="S239" s="1" t="s">
        <v>1983</v>
      </c>
      <c r="T239" s="1" t="s">
        <v>1979</v>
      </c>
      <c r="U239" s="1" t="s">
        <v>1983</v>
      </c>
      <c r="V239" s="1" t="s">
        <v>1979</v>
      </c>
      <c r="W239" s="1"/>
      <c r="X239" s="1"/>
      <c r="Y239" s="1"/>
      <c r="Z239" s="1"/>
      <c r="AA239" s="1"/>
      <c r="AB239" s="1" t="s">
        <v>2055</v>
      </c>
      <c r="AC239" s="1" t="s">
        <v>2059</v>
      </c>
      <c r="AD239" s="1" t="s">
        <v>2162</v>
      </c>
      <c r="AE239" s="1" t="s">
        <v>2162</v>
      </c>
      <c r="AF239" s="1" t="s">
        <v>1961</v>
      </c>
      <c r="AG239" s="1" t="s">
        <v>1961</v>
      </c>
      <c r="AH239" s="1" t="s">
        <v>2162</v>
      </c>
      <c r="AI239" s="1" t="s">
        <v>2162</v>
      </c>
      <c r="AJ239" s="34" t="s">
        <v>1968</v>
      </c>
      <c r="AK239" s="1" t="s">
        <v>2070</v>
      </c>
      <c r="AL239" s="1" t="s">
        <v>2097</v>
      </c>
      <c r="AM239" s="34" t="s">
        <v>2098</v>
      </c>
      <c r="AN239" s="1"/>
      <c r="AO239" s="1"/>
      <c r="AP239" s="1" t="s">
        <v>2138</v>
      </c>
      <c r="AQ239" s="1" t="s">
        <v>1994</v>
      </c>
      <c r="AR239" s="1" t="s">
        <v>1972</v>
      </c>
      <c r="AS239" s="1" t="s">
        <v>1974</v>
      </c>
      <c r="AT239" s="1" t="s">
        <v>1974</v>
      </c>
      <c r="AU239" s="1" t="s">
        <v>1997</v>
      </c>
      <c r="AV239" s="1" t="s">
        <v>2001</v>
      </c>
      <c r="AW239" s="1" t="s">
        <v>2003</v>
      </c>
      <c r="AX239" s="34" t="s">
        <v>2005</v>
      </c>
      <c r="AY239" s="1" t="s">
        <v>2044</v>
      </c>
      <c r="AZ239" s="1" t="s">
        <v>2072</v>
      </c>
      <c r="BA239" s="1" t="s">
        <v>2072</v>
      </c>
      <c r="BB239" s="34" t="s">
        <v>2032</v>
      </c>
      <c r="BC239" s="1" t="s">
        <v>2099</v>
      </c>
      <c r="BD239" s="1" t="s">
        <v>2094</v>
      </c>
      <c r="BE239" s="1"/>
      <c r="BF239" s="1"/>
      <c r="BG239" s="1"/>
      <c r="BH239" s="1"/>
      <c r="BI239" s="1"/>
      <c r="BJ239" s="1"/>
      <c r="BK239" s="1"/>
      <c r="BL239" s="1"/>
      <c r="BM239" s="1"/>
      <c r="BN239" s="1"/>
      <c r="BO239" s="1"/>
      <c r="BP239" s="1"/>
      <c r="BQ239" s="1"/>
    </row>
    <row r="240" ht="11.25" customHeight="1">
      <c r="A240" s="3" t="s">
        <v>2625</v>
      </c>
      <c r="B240" s="3" t="s">
        <v>2626</v>
      </c>
      <c r="C240" s="1" t="s">
        <v>2010</v>
      </c>
      <c r="D240" s="1" t="s">
        <v>2177</v>
      </c>
      <c r="E240" s="1"/>
      <c r="F240" s="7"/>
      <c r="G240" s="3" t="s">
        <v>2625</v>
      </c>
      <c r="H240" s="3" t="s">
        <v>2626</v>
      </c>
      <c r="I240" s="7" t="s">
        <v>2625</v>
      </c>
      <c r="J240" s="7" t="s">
        <v>2177</v>
      </c>
      <c r="K240" s="7"/>
      <c r="L240" s="7" t="s">
        <v>2010</v>
      </c>
      <c r="M240" s="1" t="s">
        <v>2076</v>
      </c>
      <c r="N240" s="1" t="s">
        <v>2076</v>
      </c>
      <c r="O240" s="1" t="s">
        <v>2076</v>
      </c>
      <c r="P240" s="1" t="s">
        <v>2076</v>
      </c>
      <c r="Q240" s="1"/>
      <c r="R240" s="1" t="s">
        <v>2076</v>
      </c>
      <c r="S240" s="1" t="s">
        <v>1983</v>
      </c>
      <c r="T240" s="1" t="s">
        <v>1979</v>
      </c>
      <c r="U240" s="1" t="s">
        <v>1983</v>
      </c>
      <c r="V240" s="1" t="s">
        <v>1979</v>
      </c>
      <c r="W240" s="1"/>
      <c r="X240" s="1"/>
      <c r="Y240" s="1"/>
      <c r="Z240" s="1"/>
      <c r="AA240" s="1"/>
      <c r="AB240" s="1" t="s">
        <v>2055</v>
      </c>
      <c r="AC240" s="1" t="s">
        <v>2059</v>
      </c>
      <c r="AD240" s="1" t="s">
        <v>2083</v>
      </c>
      <c r="AE240" s="1" t="s">
        <v>2088</v>
      </c>
      <c r="AF240" s="1" t="s">
        <v>1961</v>
      </c>
      <c r="AG240" s="1" t="s">
        <v>1961</v>
      </c>
      <c r="AH240" s="1" t="s">
        <v>2018</v>
      </c>
      <c r="AI240" s="1" t="s">
        <v>2018</v>
      </c>
      <c r="AJ240" s="34" t="s">
        <v>1968</v>
      </c>
      <c r="AK240" s="1" t="s">
        <v>2070</v>
      </c>
      <c r="AL240" s="1" t="s">
        <v>2097</v>
      </c>
      <c r="AM240" s="34" t="s">
        <v>2098</v>
      </c>
      <c r="AN240" s="1"/>
      <c r="AO240" s="1"/>
      <c r="AP240" s="1"/>
      <c r="AQ240" s="1"/>
      <c r="AR240" s="1" t="s">
        <v>1972</v>
      </c>
      <c r="AS240" s="1" t="s">
        <v>1974</v>
      </c>
      <c r="AT240" s="1" t="s">
        <v>1974</v>
      </c>
      <c r="AU240" s="1" t="s">
        <v>1997</v>
      </c>
      <c r="AV240" s="1" t="s">
        <v>2001</v>
      </c>
      <c r="AW240" s="1" t="s">
        <v>2003</v>
      </c>
      <c r="AX240" s="34" t="s">
        <v>2005</v>
      </c>
      <c r="AY240" s="1"/>
      <c r="AZ240" s="1" t="s">
        <v>2072</v>
      </c>
      <c r="BA240" s="1" t="s">
        <v>2072</v>
      </c>
      <c r="BB240" s="34" t="s">
        <v>2032</v>
      </c>
      <c r="BC240" s="1" t="s">
        <v>2099</v>
      </c>
      <c r="BD240" s="1" t="s">
        <v>2094</v>
      </c>
      <c r="BE240" s="1"/>
      <c r="BF240" s="1"/>
      <c r="BG240" s="1"/>
      <c r="BH240" s="1"/>
      <c r="BI240" s="1"/>
      <c r="BJ240" s="1"/>
      <c r="BK240" s="1"/>
      <c r="BL240" s="1"/>
      <c r="BM240" s="1"/>
      <c r="BN240" s="1"/>
      <c r="BO240" s="1"/>
      <c r="BP240" s="1"/>
      <c r="BQ240" s="1"/>
    </row>
    <row r="241" ht="11.25" customHeight="1">
      <c r="A241" s="3" t="s">
        <v>2627</v>
      </c>
      <c r="B241" s="153" t="s">
        <v>2628</v>
      </c>
      <c r="C241" s="1" t="s">
        <v>2010</v>
      </c>
      <c r="D241" s="1" t="s">
        <v>2152</v>
      </c>
      <c r="E241" s="1"/>
      <c r="F241" s="154" t="s">
        <v>2153</v>
      </c>
      <c r="G241" s="3" t="s">
        <v>2627</v>
      </c>
      <c r="H241" s="3" t="s">
        <v>2628</v>
      </c>
      <c r="I241" s="7" t="s">
        <v>2627</v>
      </c>
      <c r="J241" s="7" t="s">
        <v>2152</v>
      </c>
      <c r="K241" s="7"/>
      <c r="L241" s="7" t="s">
        <v>2010</v>
      </c>
      <c r="M241" s="1" t="s">
        <v>2076</v>
      </c>
      <c r="N241" s="1" t="s">
        <v>2076</v>
      </c>
      <c r="O241" s="1" t="s">
        <v>2076</v>
      </c>
      <c r="P241" s="1" t="s">
        <v>2076</v>
      </c>
      <c r="Q241" s="1"/>
      <c r="R241" s="1" t="s">
        <v>2076</v>
      </c>
      <c r="S241" s="1" t="s">
        <v>1983</v>
      </c>
      <c r="T241" s="1" t="s">
        <v>1979</v>
      </c>
      <c r="U241" s="1" t="s">
        <v>1983</v>
      </c>
      <c r="V241" s="1" t="s">
        <v>1979</v>
      </c>
      <c r="W241" s="1"/>
      <c r="X241" s="1"/>
      <c r="Y241" s="1"/>
      <c r="Z241" s="1"/>
      <c r="AA241" s="1"/>
      <c r="AB241" s="1" t="s">
        <v>2055</v>
      </c>
      <c r="AC241" s="1" t="s">
        <v>2059</v>
      </c>
      <c r="AD241" s="1" t="s">
        <v>2083</v>
      </c>
      <c r="AE241" s="1" t="s">
        <v>2088</v>
      </c>
      <c r="AF241" s="1" t="s">
        <v>1961</v>
      </c>
      <c r="AG241" s="1" t="s">
        <v>1961</v>
      </c>
      <c r="AH241" s="1" t="s">
        <v>2018</v>
      </c>
      <c r="AI241" s="1" t="s">
        <v>2018</v>
      </c>
      <c r="AJ241" s="34" t="s">
        <v>1968</v>
      </c>
      <c r="AK241" s="1" t="s">
        <v>2070</v>
      </c>
      <c r="AL241" s="1" t="s">
        <v>2097</v>
      </c>
      <c r="AM241" s="34" t="s">
        <v>2098</v>
      </c>
      <c r="AN241" s="1"/>
      <c r="AO241" s="1"/>
      <c r="AP241" s="1" t="s">
        <v>2138</v>
      </c>
      <c r="AQ241" s="1"/>
      <c r="AR241" s="1" t="s">
        <v>1972</v>
      </c>
      <c r="AS241" s="1" t="s">
        <v>1974</v>
      </c>
      <c r="AT241" s="1" t="s">
        <v>1974</v>
      </c>
      <c r="AU241" s="1" t="s">
        <v>1997</v>
      </c>
      <c r="AV241" s="1" t="s">
        <v>2001</v>
      </c>
      <c r="AW241" s="1" t="s">
        <v>2003</v>
      </c>
      <c r="AX241" s="34" t="s">
        <v>2005</v>
      </c>
      <c r="AY241" s="1" t="s">
        <v>2048</v>
      </c>
      <c r="AZ241" s="1" t="s">
        <v>2072</v>
      </c>
      <c r="BA241" s="1" t="s">
        <v>2072</v>
      </c>
      <c r="BB241" s="34" t="s">
        <v>2032</v>
      </c>
      <c r="BC241" s="1" t="s">
        <v>2099</v>
      </c>
      <c r="BD241" s="1" t="s">
        <v>2094</v>
      </c>
      <c r="BE241" s="1"/>
      <c r="BF241" s="1"/>
      <c r="BG241" s="1"/>
      <c r="BH241" s="1"/>
      <c r="BI241" s="1"/>
      <c r="BJ241" s="1"/>
      <c r="BK241" s="1"/>
      <c r="BL241" s="1"/>
      <c r="BM241" s="1"/>
      <c r="BN241" s="1"/>
      <c r="BO241" s="1"/>
      <c r="BP241" s="1"/>
      <c r="BQ241" s="1"/>
    </row>
    <row r="242" ht="11.25" customHeight="1">
      <c r="A242" s="3" t="s">
        <v>2629</v>
      </c>
      <c r="B242" s="3" t="s">
        <v>2630</v>
      </c>
      <c r="C242" s="1" t="s">
        <v>2010</v>
      </c>
      <c r="D242" s="1" t="s">
        <v>2177</v>
      </c>
      <c r="E242" s="1"/>
      <c r="F242" s="7" t="s">
        <v>2161</v>
      </c>
      <c r="G242" s="3" t="s">
        <v>2629</v>
      </c>
      <c r="H242" s="3" t="s">
        <v>2630</v>
      </c>
      <c r="I242" s="7" t="s">
        <v>2629</v>
      </c>
      <c r="J242" s="7" t="s">
        <v>2177</v>
      </c>
      <c r="K242" s="7"/>
      <c r="L242" s="7" t="s">
        <v>2010</v>
      </c>
      <c r="M242" s="1" t="s">
        <v>2076</v>
      </c>
      <c r="N242" s="1" t="s">
        <v>2076</v>
      </c>
      <c r="O242" s="1" t="s">
        <v>2076</v>
      </c>
      <c r="P242" s="1" t="s">
        <v>2076</v>
      </c>
      <c r="Q242" s="1"/>
      <c r="R242" s="1" t="s">
        <v>2076</v>
      </c>
      <c r="S242" s="1" t="s">
        <v>1983</v>
      </c>
      <c r="T242" s="1" t="s">
        <v>1979</v>
      </c>
      <c r="U242" s="1" t="s">
        <v>1983</v>
      </c>
      <c r="V242" s="1" t="s">
        <v>1979</v>
      </c>
      <c r="W242" s="1"/>
      <c r="X242" s="1"/>
      <c r="Y242" s="1"/>
      <c r="Z242" s="1"/>
      <c r="AA242" s="1" t="s">
        <v>2025</v>
      </c>
      <c r="AB242" s="1" t="s">
        <v>2055</v>
      </c>
      <c r="AC242" s="1" t="s">
        <v>2059</v>
      </c>
      <c r="AD242" s="1" t="s">
        <v>2083</v>
      </c>
      <c r="AE242" s="1" t="s">
        <v>2088</v>
      </c>
      <c r="AF242" s="1" t="s">
        <v>1961</v>
      </c>
      <c r="AG242" s="1" t="s">
        <v>1961</v>
      </c>
      <c r="AH242" s="1" t="s">
        <v>2018</v>
      </c>
      <c r="AI242" s="1" t="s">
        <v>2018</v>
      </c>
      <c r="AJ242" s="34" t="s">
        <v>1968</v>
      </c>
      <c r="AK242" s="1" t="s">
        <v>2070</v>
      </c>
      <c r="AL242" s="1" t="s">
        <v>2097</v>
      </c>
      <c r="AM242" s="34" t="s">
        <v>2098</v>
      </c>
      <c r="AN242" s="1"/>
      <c r="AO242" s="1"/>
      <c r="AP242" s="1" t="s">
        <v>2142</v>
      </c>
      <c r="AQ242" s="1" t="s">
        <v>1990</v>
      </c>
      <c r="AR242" s="1" t="s">
        <v>1972</v>
      </c>
      <c r="AS242" s="1" t="s">
        <v>1974</v>
      </c>
      <c r="AT242" s="1" t="s">
        <v>1974</v>
      </c>
      <c r="AU242" s="1" t="s">
        <v>1997</v>
      </c>
      <c r="AV242" s="1" t="s">
        <v>2001</v>
      </c>
      <c r="AW242" s="1" t="s">
        <v>2003</v>
      </c>
      <c r="AX242" s="34" t="s">
        <v>2005</v>
      </c>
      <c r="AY242" s="1" t="s">
        <v>2040</v>
      </c>
      <c r="AZ242" s="1" t="s">
        <v>2072</v>
      </c>
      <c r="BA242" s="1" t="s">
        <v>2072</v>
      </c>
      <c r="BB242" s="34" t="s">
        <v>2032</v>
      </c>
      <c r="BC242" s="1" t="s">
        <v>2099</v>
      </c>
      <c r="BD242" s="1" t="s">
        <v>2094</v>
      </c>
      <c r="BE242" s="1"/>
      <c r="BF242" s="1"/>
      <c r="BG242" s="1"/>
      <c r="BH242" s="1"/>
      <c r="BI242" s="1"/>
      <c r="BJ242" s="1"/>
      <c r="BK242" s="1"/>
      <c r="BL242" s="1"/>
      <c r="BM242" s="1"/>
      <c r="BN242" s="1"/>
      <c r="BO242" s="1"/>
      <c r="BP242" s="1"/>
      <c r="BQ242" s="1"/>
    </row>
    <row r="243" ht="11.25" customHeight="1">
      <c r="A243" s="3" t="s">
        <v>2161</v>
      </c>
      <c r="B243" s="3" t="s">
        <v>2631</v>
      </c>
      <c r="C243" s="1" t="s">
        <v>2165</v>
      </c>
      <c r="D243" s="1" t="s">
        <v>1991</v>
      </c>
      <c r="E243" s="1"/>
      <c r="F243" s="7" t="s">
        <v>2161</v>
      </c>
      <c r="G243" s="3" t="s">
        <v>2632</v>
      </c>
      <c r="H243" s="3" t="s">
        <v>2631</v>
      </c>
      <c r="I243" s="7" t="s">
        <v>2161</v>
      </c>
      <c r="J243" s="7" t="s">
        <v>1991</v>
      </c>
      <c r="K243" s="7"/>
      <c r="L243" s="7" t="s">
        <v>2165</v>
      </c>
      <c r="M243" s="1" t="s">
        <v>2076</v>
      </c>
      <c r="N243" s="1" t="s">
        <v>2076</v>
      </c>
      <c r="O243" s="1" t="s">
        <v>2076</v>
      </c>
      <c r="P243" s="1" t="s">
        <v>2076</v>
      </c>
      <c r="Q243" s="1" t="s">
        <v>2076</v>
      </c>
      <c r="R243" s="1" t="s">
        <v>2076</v>
      </c>
      <c r="S243" s="1" t="s">
        <v>1983</v>
      </c>
      <c r="T243" s="1" t="s">
        <v>1979</v>
      </c>
      <c r="U243" s="1" t="s">
        <v>1983</v>
      </c>
      <c r="V243" s="1" t="s">
        <v>1979</v>
      </c>
      <c r="W243" s="1" t="s">
        <v>1985</v>
      </c>
      <c r="X243" s="1" t="s">
        <v>1985</v>
      </c>
      <c r="Y243" s="1" t="s">
        <v>1988</v>
      </c>
      <c r="Z243" s="1" t="s">
        <v>1988</v>
      </c>
      <c r="AA243" s="1" t="s">
        <v>2025</v>
      </c>
      <c r="AB243" s="1" t="s">
        <v>2055</v>
      </c>
      <c r="AC243" s="1" t="s">
        <v>2059</v>
      </c>
      <c r="AD243" s="1" t="s">
        <v>2083</v>
      </c>
      <c r="AE243" s="1" t="s">
        <v>2088</v>
      </c>
      <c r="AF243" s="1" t="s">
        <v>1961</v>
      </c>
      <c r="AG243" s="1" t="s">
        <v>1961</v>
      </c>
      <c r="AH243" s="1" t="s">
        <v>2018</v>
      </c>
      <c r="AI243" s="1" t="s">
        <v>2018</v>
      </c>
      <c r="AJ243" s="34" t="s">
        <v>1968</v>
      </c>
      <c r="AK243" s="1" t="s">
        <v>2070</v>
      </c>
      <c r="AL243" s="1" t="s">
        <v>2097</v>
      </c>
      <c r="AM243" s="34" t="s">
        <v>2098</v>
      </c>
      <c r="AN243" s="1" t="s">
        <v>2062</v>
      </c>
      <c r="AO243" s="1" t="s">
        <v>2062</v>
      </c>
      <c r="AP243" s="1" t="s">
        <v>2142</v>
      </c>
      <c r="AQ243" s="1" t="s">
        <v>1990</v>
      </c>
      <c r="AR243" s="1" t="s">
        <v>1972</v>
      </c>
      <c r="AS243" s="1" t="s">
        <v>1974</v>
      </c>
      <c r="AT243" s="1" t="s">
        <v>1974</v>
      </c>
      <c r="AU243" s="1" t="s">
        <v>1997</v>
      </c>
      <c r="AV243" s="1" t="s">
        <v>2001</v>
      </c>
      <c r="AW243" s="1" t="s">
        <v>2003</v>
      </c>
      <c r="AX243" s="34" t="s">
        <v>2005</v>
      </c>
      <c r="AY243" s="1" t="s">
        <v>2040</v>
      </c>
      <c r="AZ243" s="1" t="s">
        <v>2072</v>
      </c>
      <c r="BA243" s="1" t="s">
        <v>2072</v>
      </c>
      <c r="BB243" s="34" t="s">
        <v>2032</v>
      </c>
      <c r="BC243" s="1" t="s">
        <v>2099</v>
      </c>
      <c r="BD243" s="1" t="s">
        <v>2094</v>
      </c>
      <c r="BE243" s="1"/>
      <c r="BF243" s="1"/>
      <c r="BG243" s="1"/>
      <c r="BH243" s="1"/>
      <c r="BI243" s="1"/>
      <c r="BJ243" s="1"/>
      <c r="BK243" s="1"/>
      <c r="BL243" s="1"/>
      <c r="BM243" s="1"/>
      <c r="BN243" s="1"/>
      <c r="BO243" s="1"/>
      <c r="BP243" s="1"/>
      <c r="BQ243" s="1"/>
    </row>
    <row r="244" ht="11.25" customHeight="1">
      <c r="A244" s="3" t="s">
        <v>2633</v>
      </c>
      <c r="B244" s="3" t="s">
        <v>2634</v>
      </c>
      <c r="C244" s="1" t="s">
        <v>2165</v>
      </c>
      <c r="D244" s="1" t="s">
        <v>2180</v>
      </c>
      <c r="E244" s="1"/>
      <c r="F244" s="154"/>
      <c r="G244" s="3" t="s">
        <v>2633</v>
      </c>
      <c r="H244" s="3" t="s">
        <v>2634</v>
      </c>
      <c r="I244" s="7" t="s">
        <v>2633</v>
      </c>
      <c r="J244" s="7" t="s">
        <v>2180</v>
      </c>
      <c r="K244" s="7"/>
      <c r="L244" s="7" t="s">
        <v>2165</v>
      </c>
      <c r="M244" s="1" t="s">
        <v>2076</v>
      </c>
      <c r="N244" s="1" t="s">
        <v>2076</v>
      </c>
      <c r="O244" s="1" t="s">
        <v>2076</v>
      </c>
      <c r="P244" s="1" t="s">
        <v>2076</v>
      </c>
      <c r="Q244" s="1" t="s">
        <v>2076</v>
      </c>
      <c r="R244" s="1" t="s">
        <v>2076</v>
      </c>
      <c r="S244" s="1" t="s">
        <v>1983</v>
      </c>
      <c r="T244" s="1" t="s">
        <v>1979</v>
      </c>
      <c r="U244" s="1" t="s">
        <v>1983</v>
      </c>
      <c r="V244" s="1" t="s">
        <v>1979</v>
      </c>
      <c r="W244" s="1"/>
      <c r="X244" s="1"/>
      <c r="Y244" s="1"/>
      <c r="Z244" s="1"/>
      <c r="AA244" s="1" t="s">
        <v>2025</v>
      </c>
      <c r="AB244" s="1" t="s">
        <v>2055</v>
      </c>
      <c r="AC244" s="1" t="s">
        <v>2059</v>
      </c>
      <c r="AD244" s="1" t="s">
        <v>2083</v>
      </c>
      <c r="AE244" s="1" t="s">
        <v>2088</v>
      </c>
      <c r="AF244" s="1" t="s">
        <v>1961</v>
      </c>
      <c r="AG244" s="1" t="s">
        <v>1961</v>
      </c>
      <c r="AH244" s="1" t="s">
        <v>2018</v>
      </c>
      <c r="AI244" s="1" t="s">
        <v>2018</v>
      </c>
      <c r="AJ244" s="34" t="s">
        <v>1968</v>
      </c>
      <c r="AK244" s="1" t="s">
        <v>2070</v>
      </c>
      <c r="AL244" s="1" t="s">
        <v>2097</v>
      </c>
      <c r="AM244" s="34" t="s">
        <v>2098</v>
      </c>
      <c r="AN244" s="1" t="s">
        <v>2062</v>
      </c>
      <c r="AO244" s="1" t="s">
        <v>2062</v>
      </c>
      <c r="AP244" s="1" t="s">
        <v>2138</v>
      </c>
      <c r="AQ244" s="1"/>
      <c r="AR244" s="1" t="s">
        <v>1972</v>
      </c>
      <c r="AS244" s="1" t="s">
        <v>1974</v>
      </c>
      <c r="AT244" s="1" t="s">
        <v>1974</v>
      </c>
      <c r="AU244" s="1" t="s">
        <v>1997</v>
      </c>
      <c r="AV244" s="1" t="s">
        <v>2001</v>
      </c>
      <c r="AW244" s="1" t="s">
        <v>2003</v>
      </c>
      <c r="AX244" s="34" t="s">
        <v>2005</v>
      </c>
      <c r="AY244" s="1" t="s">
        <v>2040</v>
      </c>
      <c r="AZ244" s="1" t="s">
        <v>2072</v>
      </c>
      <c r="BA244" s="1" t="s">
        <v>2072</v>
      </c>
      <c r="BB244" s="34" t="s">
        <v>2032</v>
      </c>
      <c r="BC244" s="1" t="s">
        <v>2099</v>
      </c>
      <c r="BD244" s="1" t="s">
        <v>2094</v>
      </c>
      <c r="BE244" s="1"/>
      <c r="BF244" s="1"/>
      <c r="BG244" s="1"/>
      <c r="BH244" s="1"/>
      <c r="BI244" s="1"/>
      <c r="BJ244" s="1"/>
      <c r="BK244" s="1"/>
      <c r="BL244" s="1"/>
      <c r="BM244" s="1"/>
      <c r="BN244" s="1"/>
      <c r="BO244" s="1"/>
      <c r="BP244" s="1"/>
      <c r="BQ244" s="1"/>
    </row>
    <row r="245" ht="11.25" customHeight="1">
      <c r="A245" s="3" t="s">
        <v>2635</v>
      </c>
      <c r="B245" s="3" t="s">
        <v>2636</v>
      </c>
      <c r="C245" s="1" t="s">
        <v>2010</v>
      </c>
      <c r="D245" s="1" t="s">
        <v>2152</v>
      </c>
      <c r="E245" s="1"/>
      <c r="F245" s="7"/>
      <c r="G245" s="3" t="s">
        <v>2635</v>
      </c>
      <c r="H245" s="3" t="s">
        <v>2636</v>
      </c>
      <c r="I245" s="7" t="s">
        <v>2635</v>
      </c>
      <c r="J245" s="7" t="s">
        <v>2152</v>
      </c>
      <c r="K245" s="7"/>
      <c r="L245" s="7" t="s">
        <v>2010</v>
      </c>
      <c r="M245" s="1" t="s">
        <v>2076</v>
      </c>
      <c r="N245" s="1" t="s">
        <v>2076</v>
      </c>
      <c r="O245" s="1" t="s">
        <v>2076</v>
      </c>
      <c r="P245" s="1" t="s">
        <v>2076</v>
      </c>
      <c r="Q245" s="1"/>
      <c r="R245" s="1" t="s">
        <v>2076</v>
      </c>
      <c r="S245" s="1" t="s">
        <v>1983</v>
      </c>
      <c r="T245" s="1" t="s">
        <v>1979</v>
      </c>
      <c r="U245" s="1" t="s">
        <v>1983</v>
      </c>
      <c r="V245" s="1" t="s">
        <v>1979</v>
      </c>
      <c r="W245" s="1"/>
      <c r="X245" s="1"/>
      <c r="Y245" s="1"/>
      <c r="Z245" s="1"/>
      <c r="AA245" s="1" t="s">
        <v>2025</v>
      </c>
      <c r="AB245" s="1" t="s">
        <v>2055</v>
      </c>
      <c r="AC245" s="1" t="s">
        <v>2059</v>
      </c>
      <c r="AD245" s="1" t="s">
        <v>2083</v>
      </c>
      <c r="AE245" s="1" t="s">
        <v>2088</v>
      </c>
      <c r="AF245" s="1" t="s">
        <v>1961</v>
      </c>
      <c r="AG245" s="1" t="s">
        <v>1961</v>
      </c>
      <c r="AH245" s="1" t="s">
        <v>2018</v>
      </c>
      <c r="AI245" s="1" t="s">
        <v>2018</v>
      </c>
      <c r="AJ245" s="34" t="s">
        <v>1968</v>
      </c>
      <c r="AK245" s="1" t="s">
        <v>2070</v>
      </c>
      <c r="AL245" s="1" t="s">
        <v>2097</v>
      </c>
      <c r="AM245" s="34" t="s">
        <v>2098</v>
      </c>
      <c r="AN245" s="1"/>
      <c r="AO245" s="1"/>
      <c r="AP245" s="1" t="s">
        <v>2138</v>
      </c>
      <c r="AQ245" s="1"/>
      <c r="AR245" s="1" t="s">
        <v>1972</v>
      </c>
      <c r="AS245" s="1" t="s">
        <v>1974</v>
      </c>
      <c r="AT245" s="1" t="s">
        <v>1974</v>
      </c>
      <c r="AU245" s="1" t="s">
        <v>1997</v>
      </c>
      <c r="AV245" s="1" t="s">
        <v>2001</v>
      </c>
      <c r="AW245" s="1" t="s">
        <v>2003</v>
      </c>
      <c r="AX245" s="34" t="s">
        <v>2005</v>
      </c>
      <c r="AY245" s="1" t="s">
        <v>2040</v>
      </c>
      <c r="AZ245" s="1" t="s">
        <v>2072</v>
      </c>
      <c r="BA245" s="1" t="s">
        <v>2072</v>
      </c>
      <c r="BB245" s="34" t="s">
        <v>2032</v>
      </c>
      <c r="BC245" s="1" t="s">
        <v>2099</v>
      </c>
      <c r="BD245" s="1" t="s">
        <v>2094</v>
      </c>
      <c r="BE245" s="1"/>
      <c r="BF245" s="1"/>
      <c r="BG245" s="1"/>
      <c r="BH245" s="1"/>
      <c r="BI245" s="1"/>
      <c r="BJ245" s="1"/>
      <c r="BK245" s="1"/>
      <c r="BL245" s="1"/>
      <c r="BM245" s="1"/>
      <c r="BN245" s="1"/>
      <c r="BO245" s="1"/>
      <c r="BP245" s="1"/>
      <c r="BQ245" s="1"/>
    </row>
    <row r="246" ht="11.25" customHeight="1">
      <c r="A246" s="3" t="s">
        <v>2637</v>
      </c>
      <c r="B246" s="3" t="s">
        <v>2638</v>
      </c>
      <c r="C246" s="1" t="s">
        <v>2010</v>
      </c>
      <c r="D246" s="1" t="s">
        <v>2152</v>
      </c>
      <c r="E246" s="1"/>
      <c r="F246" s="7"/>
      <c r="G246" s="3" t="s">
        <v>2637</v>
      </c>
      <c r="H246" s="3" t="s">
        <v>2638</v>
      </c>
      <c r="I246" s="7" t="s">
        <v>2637</v>
      </c>
      <c r="J246" s="7" t="s">
        <v>2152</v>
      </c>
      <c r="K246" s="7"/>
      <c r="L246" s="7" t="s">
        <v>2010</v>
      </c>
      <c r="M246" s="1" t="s">
        <v>2076</v>
      </c>
      <c r="N246" s="1" t="s">
        <v>2076</v>
      </c>
      <c r="O246" s="1" t="s">
        <v>2076</v>
      </c>
      <c r="P246" s="1" t="s">
        <v>2076</v>
      </c>
      <c r="Q246" s="1"/>
      <c r="R246" s="1" t="s">
        <v>2076</v>
      </c>
      <c r="S246" s="1" t="s">
        <v>1983</v>
      </c>
      <c r="T246" s="1" t="s">
        <v>1979</v>
      </c>
      <c r="U246" s="1" t="s">
        <v>1983</v>
      </c>
      <c r="V246" s="1" t="s">
        <v>1979</v>
      </c>
      <c r="W246" s="1"/>
      <c r="X246" s="1"/>
      <c r="Y246" s="1"/>
      <c r="Z246" s="1"/>
      <c r="AA246" s="1"/>
      <c r="AB246" s="1" t="s">
        <v>2055</v>
      </c>
      <c r="AC246" s="1" t="s">
        <v>2059</v>
      </c>
      <c r="AD246" s="1" t="s">
        <v>2083</v>
      </c>
      <c r="AE246" s="1" t="s">
        <v>2088</v>
      </c>
      <c r="AF246" s="1" t="s">
        <v>1961</v>
      </c>
      <c r="AG246" s="1" t="s">
        <v>1961</v>
      </c>
      <c r="AH246" s="1" t="s">
        <v>2018</v>
      </c>
      <c r="AI246" s="1" t="s">
        <v>2018</v>
      </c>
      <c r="AJ246" s="34" t="s">
        <v>1968</v>
      </c>
      <c r="AK246" s="1" t="s">
        <v>2070</v>
      </c>
      <c r="AL246" s="1" t="s">
        <v>2097</v>
      </c>
      <c r="AM246" s="34" t="s">
        <v>2098</v>
      </c>
      <c r="AN246" s="1"/>
      <c r="AO246" s="1"/>
      <c r="AP246" s="1" t="s">
        <v>2138</v>
      </c>
      <c r="AQ246" s="1"/>
      <c r="AR246" s="1" t="s">
        <v>1972</v>
      </c>
      <c r="AS246" s="1" t="s">
        <v>1974</v>
      </c>
      <c r="AT246" s="1" t="s">
        <v>1974</v>
      </c>
      <c r="AU246" s="1" t="s">
        <v>1997</v>
      </c>
      <c r="AV246" s="1" t="s">
        <v>2001</v>
      </c>
      <c r="AW246" s="1" t="s">
        <v>2003</v>
      </c>
      <c r="AX246" s="34" t="s">
        <v>2005</v>
      </c>
      <c r="AY246" s="1" t="s">
        <v>2044</v>
      </c>
      <c r="AZ246" s="1" t="s">
        <v>2072</v>
      </c>
      <c r="BA246" s="1" t="s">
        <v>2072</v>
      </c>
      <c r="BB246" s="34" t="s">
        <v>2032</v>
      </c>
      <c r="BC246" s="1" t="s">
        <v>2099</v>
      </c>
      <c r="BD246" s="1" t="s">
        <v>2094</v>
      </c>
      <c r="BE246" s="1"/>
      <c r="BF246" s="1"/>
      <c r="BG246" s="1"/>
      <c r="BH246" s="1"/>
      <c r="BI246" s="1"/>
      <c r="BJ246" s="1"/>
      <c r="BK246" s="1"/>
      <c r="BL246" s="1"/>
      <c r="BM246" s="1"/>
      <c r="BN246" s="1"/>
      <c r="BO246" s="1"/>
      <c r="BP246" s="1"/>
      <c r="BQ246" s="1"/>
    </row>
    <row r="247" ht="11.25" customHeight="1">
      <c r="A247" s="3" t="s">
        <v>2639</v>
      </c>
      <c r="B247" s="3" t="s">
        <v>2640</v>
      </c>
      <c r="C247" s="1" t="s">
        <v>2165</v>
      </c>
      <c r="D247" s="1" t="s">
        <v>2166</v>
      </c>
      <c r="E247" s="1"/>
      <c r="F247" s="7"/>
      <c r="G247" s="3" t="s">
        <v>2639</v>
      </c>
      <c r="H247" s="3" t="s">
        <v>2640</v>
      </c>
      <c r="I247" s="7" t="s">
        <v>2639</v>
      </c>
      <c r="J247" s="7" t="s">
        <v>2166</v>
      </c>
      <c r="K247" s="7"/>
      <c r="L247" s="7" t="s">
        <v>2165</v>
      </c>
      <c r="M247" s="1" t="s">
        <v>2076</v>
      </c>
      <c r="N247" s="1" t="s">
        <v>2076</v>
      </c>
      <c r="O247" s="1" t="s">
        <v>2076</v>
      </c>
      <c r="P247" s="1" t="s">
        <v>2076</v>
      </c>
      <c r="Q247" s="1"/>
      <c r="R247" s="1" t="s">
        <v>2076</v>
      </c>
      <c r="S247" s="1" t="s">
        <v>1983</v>
      </c>
      <c r="T247" s="1" t="s">
        <v>1979</v>
      </c>
      <c r="U247" s="1" t="s">
        <v>1983</v>
      </c>
      <c r="V247" s="1" t="s">
        <v>1979</v>
      </c>
      <c r="W247" s="1"/>
      <c r="X247" s="1"/>
      <c r="Y247" s="1"/>
      <c r="Z247" s="1"/>
      <c r="AA247" s="1" t="s">
        <v>2025</v>
      </c>
      <c r="AB247" s="1" t="s">
        <v>2055</v>
      </c>
      <c r="AC247" s="1" t="s">
        <v>2059</v>
      </c>
      <c r="AD247" s="1" t="s">
        <v>2083</v>
      </c>
      <c r="AE247" s="1" t="s">
        <v>2088</v>
      </c>
      <c r="AF247" s="1" t="s">
        <v>1961</v>
      </c>
      <c r="AG247" s="1" t="s">
        <v>1961</v>
      </c>
      <c r="AH247" s="1" t="s">
        <v>2018</v>
      </c>
      <c r="AI247" s="1" t="s">
        <v>2018</v>
      </c>
      <c r="AJ247" s="34" t="s">
        <v>1968</v>
      </c>
      <c r="AK247" s="1" t="s">
        <v>2070</v>
      </c>
      <c r="AL247" s="1" t="s">
        <v>2097</v>
      </c>
      <c r="AM247" s="34" t="s">
        <v>2098</v>
      </c>
      <c r="AN247" s="1" t="s">
        <v>2062</v>
      </c>
      <c r="AO247" s="1" t="s">
        <v>2062</v>
      </c>
      <c r="AP247" s="1" t="s">
        <v>2138</v>
      </c>
      <c r="AQ247" s="1"/>
      <c r="AR247" s="1" t="s">
        <v>1972</v>
      </c>
      <c r="AS247" s="1" t="s">
        <v>1974</v>
      </c>
      <c r="AT247" s="1" t="s">
        <v>1974</v>
      </c>
      <c r="AU247" s="1" t="s">
        <v>1997</v>
      </c>
      <c r="AV247" s="1" t="s">
        <v>2001</v>
      </c>
      <c r="AW247" s="1" t="s">
        <v>2003</v>
      </c>
      <c r="AX247" s="34" t="s">
        <v>2005</v>
      </c>
      <c r="AY247" s="1" t="s">
        <v>2040</v>
      </c>
      <c r="AZ247" s="1" t="s">
        <v>2072</v>
      </c>
      <c r="BA247" s="1" t="s">
        <v>2072</v>
      </c>
      <c r="BB247" s="34" t="s">
        <v>2032</v>
      </c>
      <c r="BC247" s="1" t="s">
        <v>2099</v>
      </c>
      <c r="BD247" s="1" t="s">
        <v>2094</v>
      </c>
      <c r="BE247" s="1"/>
      <c r="BF247" s="1"/>
      <c r="BG247" s="1"/>
      <c r="BH247" s="1"/>
      <c r="BI247" s="1"/>
      <c r="BJ247" s="1"/>
      <c r="BK247" s="1"/>
      <c r="BL247" s="1"/>
      <c r="BM247" s="1"/>
      <c r="BN247" s="1"/>
      <c r="BO247" s="1"/>
      <c r="BP247" s="1"/>
      <c r="BQ247" s="1"/>
    </row>
    <row r="248" ht="11.25" customHeight="1">
      <c r="A248" s="3" t="s">
        <v>2641</v>
      </c>
      <c r="B248" s="3" t="s">
        <v>2642</v>
      </c>
      <c r="C248" s="1" t="s">
        <v>2165</v>
      </c>
      <c r="D248" s="1" t="s">
        <v>2180</v>
      </c>
      <c r="E248" s="1"/>
      <c r="F248" s="7"/>
      <c r="G248" s="3" t="s">
        <v>2641</v>
      </c>
      <c r="H248" s="3" t="s">
        <v>2642</v>
      </c>
      <c r="I248" s="7" t="s">
        <v>2641</v>
      </c>
      <c r="J248" s="7" t="s">
        <v>2180</v>
      </c>
      <c r="K248" s="7"/>
      <c r="L248" s="7" t="s">
        <v>2165</v>
      </c>
      <c r="M248" s="1" t="s">
        <v>2076</v>
      </c>
      <c r="N248" s="1" t="s">
        <v>2076</v>
      </c>
      <c r="O248" s="1" t="s">
        <v>2076</v>
      </c>
      <c r="P248" s="1" t="s">
        <v>2076</v>
      </c>
      <c r="Q248" s="1" t="s">
        <v>2076</v>
      </c>
      <c r="R248" s="1" t="s">
        <v>2076</v>
      </c>
      <c r="S248" s="1" t="s">
        <v>1983</v>
      </c>
      <c r="T248" s="1" t="s">
        <v>1979</v>
      </c>
      <c r="U248" s="1" t="s">
        <v>1983</v>
      </c>
      <c r="V248" s="1" t="s">
        <v>1979</v>
      </c>
      <c r="W248" s="1"/>
      <c r="X248" s="1"/>
      <c r="Y248" s="1"/>
      <c r="Z248" s="1"/>
      <c r="AA248" s="1"/>
      <c r="AB248" s="1" t="s">
        <v>2055</v>
      </c>
      <c r="AC248" s="1" t="s">
        <v>2059</v>
      </c>
      <c r="AD248" s="1" t="s">
        <v>2083</v>
      </c>
      <c r="AE248" s="1" t="s">
        <v>2088</v>
      </c>
      <c r="AF248" s="1" t="s">
        <v>1961</v>
      </c>
      <c r="AG248" s="1" t="s">
        <v>1961</v>
      </c>
      <c r="AH248" s="1" t="s">
        <v>2018</v>
      </c>
      <c r="AI248" s="1" t="s">
        <v>2018</v>
      </c>
      <c r="AJ248" s="34" t="s">
        <v>1968</v>
      </c>
      <c r="AK248" s="1" t="s">
        <v>2070</v>
      </c>
      <c r="AL248" s="1" t="s">
        <v>2097</v>
      </c>
      <c r="AM248" s="34" t="s">
        <v>2098</v>
      </c>
      <c r="AN248" s="1" t="s">
        <v>2062</v>
      </c>
      <c r="AO248" s="1" t="s">
        <v>2062</v>
      </c>
      <c r="AP248" s="1" t="s">
        <v>2142</v>
      </c>
      <c r="AQ248" s="1"/>
      <c r="AR248" s="1" t="s">
        <v>1972</v>
      </c>
      <c r="AS248" s="1" t="s">
        <v>1974</v>
      </c>
      <c r="AT248" s="1" t="s">
        <v>1974</v>
      </c>
      <c r="AU248" s="1" t="s">
        <v>1997</v>
      </c>
      <c r="AV248" s="1" t="s">
        <v>2001</v>
      </c>
      <c r="AW248" s="1" t="s">
        <v>2003</v>
      </c>
      <c r="AX248" s="34" t="s">
        <v>2005</v>
      </c>
      <c r="AY248" s="1" t="s">
        <v>2044</v>
      </c>
      <c r="AZ248" s="1" t="s">
        <v>2072</v>
      </c>
      <c r="BA248" s="1" t="s">
        <v>2072</v>
      </c>
      <c r="BB248" s="34" t="s">
        <v>2032</v>
      </c>
      <c r="BC248" s="1" t="s">
        <v>2099</v>
      </c>
      <c r="BD248" s="1" t="s">
        <v>2094</v>
      </c>
      <c r="BE248" s="1"/>
      <c r="BF248" s="1"/>
      <c r="BG248" s="1"/>
      <c r="BH248" s="1"/>
      <c r="BI248" s="1"/>
      <c r="BJ248" s="1"/>
      <c r="BK248" s="1"/>
      <c r="BL248" s="1"/>
      <c r="BM248" s="1"/>
      <c r="BN248" s="1"/>
      <c r="BO248" s="1"/>
      <c r="BP248" s="1"/>
      <c r="BQ248" s="1"/>
    </row>
    <row r="249" ht="11.25" customHeight="1">
      <c r="A249" s="3" t="s">
        <v>2643</v>
      </c>
      <c r="B249" s="3" t="s">
        <v>2644</v>
      </c>
      <c r="C249" s="1" t="s">
        <v>2165</v>
      </c>
      <c r="D249" s="1" t="s">
        <v>2166</v>
      </c>
      <c r="E249" s="1"/>
      <c r="F249" s="7"/>
      <c r="G249" s="3" t="s">
        <v>2643</v>
      </c>
      <c r="H249" s="3" t="s">
        <v>2644</v>
      </c>
      <c r="I249" s="7" t="s">
        <v>2643</v>
      </c>
      <c r="J249" s="7" t="s">
        <v>2166</v>
      </c>
      <c r="K249" s="7"/>
      <c r="L249" s="7" t="s">
        <v>2165</v>
      </c>
      <c r="M249" s="1" t="s">
        <v>2076</v>
      </c>
      <c r="N249" s="1" t="s">
        <v>2076</v>
      </c>
      <c r="O249" s="1" t="s">
        <v>2076</v>
      </c>
      <c r="P249" s="1" t="s">
        <v>2076</v>
      </c>
      <c r="Q249" s="1"/>
      <c r="R249" s="1" t="s">
        <v>2076</v>
      </c>
      <c r="S249" s="1" t="s">
        <v>1983</v>
      </c>
      <c r="T249" s="1" t="s">
        <v>1979</v>
      </c>
      <c r="U249" s="1" t="s">
        <v>1983</v>
      </c>
      <c r="V249" s="1" t="s">
        <v>1979</v>
      </c>
      <c r="W249" s="1"/>
      <c r="X249" s="1"/>
      <c r="Y249" s="1"/>
      <c r="Z249" s="1"/>
      <c r="AA249" s="1"/>
      <c r="AB249" s="1" t="s">
        <v>2055</v>
      </c>
      <c r="AC249" s="1" t="s">
        <v>2059</v>
      </c>
      <c r="AD249" s="1" t="s">
        <v>2083</v>
      </c>
      <c r="AE249" s="1" t="s">
        <v>2088</v>
      </c>
      <c r="AF249" s="1" t="s">
        <v>1961</v>
      </c>
      <c r="AG249" s="1" t="s">
        <v>1961</v>
      </c>
      <c r="AH249" s="1" t="s">
        <v>2018</v>
      </c>
      <c r="AI249" s="1" t="s">
        <v>2018</v>
      </c>
      <c r="AJ249" s="34" t="s">
        <v>1968</v>
      </c>
      <c r="AK249" s="1" t="s">
        <v>2070</v>
      </c>
      <c r="AL249" s="1" t="s">
        <v>2097</v>
      </c>
      <c r="AM249" s="34" t="s">
        <v>2098</v>
      </c>
      <c r="AN249" s="1" t="s">
        <v>2062</v>
      </c>
      <c r="AO249" s="1" t="s">
        <v>2062</v>
      </c>
      <c r="AP249" s="1"/>
      <c r="AQ249" s="1"/>
      <c r="AR249" s="1" t="s">
        <v>1972</v>
      </c>
      <c r="AS249" s="1" t="s">
        <v>1974</v>
      </c>
      <c r="AT249" s="1" t="s">
        <v>1974</v>
      </c>
      <c r="AU249" s="1" t="s">
        <v>1997</v>
      </c>
      <c r="AV249" s="1" t="s">
        <v>2001</v>
      </c>
      <c r="AW249" s="1" t="s">
        <v>2003</v>
      </c>
      <c r="AX249" s="34" t="s">
        <v>2005</v>
      </c>
      <c r="AY249" s="1"/>
      <c r="AZ249" s="1" t="s">
        <v>2072</v>
      </c>
      <c r="BA249" s="1" t="s">
        <v>2072</v>
      </c>
      <c r="BB249" s="34" t="s">
        <v>2032</v>
      </c>
      <c r="BC249" s="1" t="s">
        <v>2099</v>
      </c>
      <c r="BD249" s="1" t="s">
        <v>2094</v>
      </c>
      <c r="BE249" s="1"/>
      <c r="BF249" s="1"/>
      <c r="BG249" s="1"/>
      <c r="BH249" s="1"/>
      <c r="BI249" s="1"/>
      <c r="BJ249" s="1"/>
      <c r="BK249" s="1"/>
      <c r="BL249" s="1"/>
      <c r="BM249" s="1"/>
      <c r="BN249" s="1"/>
      <c r="BO249" s="1"/>
      <c r="BP249" s="1"/>
      <c r="BQ249" s="1"/>
    </row>
    <row r="250" ht="11.25" customHeight="1">
      <c r="A250" s="3" t="s">
        <v>2645</v>
      </c>
      <c r="B250" s="3" t="s">
        <v>2646</v>
      </c>
      <c r="C250" s="1" t="s">
        <v>2165</v>
      </c>
      <c r="D250" s="1" t="s">
        <v>2166</v>
      </c>
      <c r="E250" s="1"/>
      <c r="F250" s="7"/>
      <c r="G250" s="3" t="s">
        <v>2645</v>
      </c>
      <c r="H250" s="3" t="s">
        <v>2646</v>
      </c>
      <c r="I250" s="7" t="s">
        <v>2645</v>
      </c>
      <c r="J250" s="7" t="s">
        <v>2166</v>
      </c>
      <c r="K250" s="7"/>
      <c r="L250" s="7" t="s">
        <v>2165</v>
      </c>
      <c r="M250" s="1" t="s">
        <v>2076</v>
      </c>
      <c r="N250" s="1" t="s">
        <v>2076</v>
      </c>
      <c r="O250" s="1" t="s">
        <v>2076</v>
      </c>
      <c r="P250" s="1" t="s">
        <v>2076</v>
      </c>
      <c r="Q250" s="1"/>
      <c r="R250" s="1" t="s">
        <v>2076</v>
      </c>
      <c r="S250" s="1" t="s">
        <v>1983</v>
      </c>
      <c r="T250" s="1" t="s">
        <v>1979</v>
      </c>
      <c r="U250" s="1" t="s">
        <v>1983</v>
      </c>
      <c r="V250" s="1" t="s">
        <v>1979</v>
      </c>
      <c r="W250" s="1"/>
      <c r="X250" s="1"/>
      <c r="Y250" s="1"/>
      <c r="Z250" s="1"/>
      <c r="AA250" s="1"/>
      <c r="AB250" s="1" t="s">
        <v>2055</v>
      </c>
      <c r="AC250" s="1" t="s">
        <v>2059</v>
      </c>
      <c r="AD250" s="1" t="s">
        <v>2083</v>
      </c>
      <c r="AE250" s="1" t="s">
        <v>2088</v>
      </c>
      <c r="AF250" s="1" t="s">
        <v>1961</v>
      </c>
      <c r="AG250" s="1" t="s">
        <v>1961</v>
      </c>
      <c r="AH250" s="1" t="s">
        <v>2018</v>
      </c>
      <c r="AI250" s="1" t="s">
        <v>2018</v>
      </c>
      <c r="AJ250" s="34" t="s">
        <v>1968</v>
      </c>
      <c r="AK250" s="1" t="s">
        <v>2070</v>
      </c>
      <c r="AL250" s="1" t="s">
        <v>2097</v>
      </c>
      <c r="AM250" s="34" t="s">
        <v>2098</v>
      </c>
      <c r="AN250" s="1" t="s">
        <v>2062</v>
      </c>
      <c r="AO250" s="1" t="s">
        <v>2062</v>
      </c>
      <c r="AP250" s="1"/>
      <c r="AQ250" s="1"/>
      <c r="AR250" s="1" t="s">
        <v>1972</v>
      </c>
      <c r="AS250" s="1" t="s">
        <v>1974</v>
      </c>
      <c r="AT250" s="1" t="s">
        <v>1974</v>
      </c>
      <c r="AU250" s="1" t="s">
        <v>1997</v>
      </c>
      <c r="AV250" s="1" t="s">
        <v>2001</v>
      </c>
      <c r="AW250" s="1" t="s">
        <v>2003</v>
      </c>
      <c r="AX250" s="34" t="s">
        <v>2005</v>
      </c>
      <c r="AY250" s="1"/>
      <c r="AZ250" s="1" t="s">
        <v>2072</v>
      </c>
      <c r="BA250" s="1" t="s">
        <v>2072</v>
      </c>
      <c r="BB250" s="34" t="s">
        <v>2032</v>
      </c>
      <c r="BC250" s="1" t="s">
        <v>2099</v>
      </c>
      <c r="BD250" s="1" t="s">
        <v>2094</v>
      </c>
      <c r="BE250" s="1"/>
      <c r="BF250" s="1"/>
      <c r="BG250" s="1"/>
      <c r="BH250" s="1"/>
      <c r="BI250" s="1"/>
      <c r="BJ250" s="1"/>
      <c r="BK250" s="1"/>
      <c r="BL250" s="1"/>
      <c r="BM250" s="1"/>
      <c r="BN250" s="1"/>
      <c r="BO250" s="1"/>
      <c r="BP250" s="1"/>
      <c r="BQ250" s="1"/>
    </row>
    <row r="251" ht="11.25" customHeight="1">
      <c r="A251" s="3" t="s">
        <v>2647</v>
      </c>
      <c r="B251" s="3" t="s">
        <v>2648</v>
      </c>
      <c r="C251" s="1" t="s">
        <v>2160</v>
      </c>
      <c r="D251" s="1"/>
      <c r="E251" s="1"/>
      <c r="F251" s="7"/>
      <c r="G251" s="3" t="s">
        <v>2647</v>
      </c>
      <c r="H251" s="3" t="s">
        <v>2648</v>
      </c>
      <c r="I251" s="7" t="s">
        <v>2647</v>
      </c>
      <c r="J251" s="7"/>
      <c r="K251" s="7"/>
      <c r="L251" s="7" t="s">
        <v>2160</v>
      </c>
      <c r="M251" s="1" t="s">
        <v>2076</v>
      </c>
      <c r="N251" s="1" t="s">
        <v>2076</v>
      </c>
      <c r="O251" s="1" t="s">
        <v>2076</v>
      </c>
      <c r="P251" s="1" t="s">
        <v>2076</v>
      </c>
      <c r="Q251" s="1"/>
      <c r="R251" s="1" t="s">
        <v>2076</v>
      </c>
      <c r="S251" s="1" t="s">
        <v>1983</v>
      </c>
      <c r="T251" s="1" t="s">
        <v>1979</v>
      </c>
      <c r="U251" s="1" t="s">
        <v>1983</v>
      </c>
      <c r="V251" s="1" t="s">
        <v>1979</v>
      </c>
      <c r="W251" s="1"/>
      <c r="X251" s="1"/>
      <c r="Y251" s="1"/>
      <c r="Z251" s="1"/>
      <c r="AA251" s="1"/>
      <c r="AB251" s="1" t="s">
        <v>2055</v>
      </c>
      <c r="AC251" s="1" t="s">
        <v>2059</v>
      </c>
      <c r="AD251" s="1" t="s">
        <v>2162</v>
      </c>
      <c r="AE251" s="1" t="s">
        <v>2162</v>
      </c>
      <c r="AF251" s="1" t="s">
        <v>1961</v>
      </c>
      <c r="AG251" s="1" t="s">
        <v>1961</v>
      </c>
      <c r="AH251" s="1" t="s">
        <v>2162</v>
      </c>
      <c r="AI251" s="1" t="s">
        <v>2162</v>
      </c>
      <c r="AJ251" s="34" t="s">
        <v>1968</v>
      </c>
      <c r="AK251" s="1" t="s">
        <v>2070</v>
      </c>
      <c r="AL251" s="1" t="s">
        <v>2097</v>
      </c>
      <c r="AM251" s="34" t="s">
        <v>2098</v>
      </c>
      <c r="AN251" s="1"/>
      <c r="AO251" s="1"/>
      <c r="AP251" s="1"/>
      <c r="AQ251" s="1"/>
      <c r="AR251" s="1" t="s">
        <v>1972</v>
      </c>
      <c r="AS251" s="1" t="s">
        <v>1974</v>
      </c>
      <c r="AT251" s="1" t="s">
        <v>1974</v>
      </c>
      <c r="AU251" s="1" t="s">
        <v>1997</v>
      </c>
      <c r="AV251" s="1" t="s">
        <v>2001</v>
      </c>
      <c r="AW251" s="1" t="s">
        <v>2003</v>
      </c>
      <c r="AX251" s="34" t="s">
        <v>2005</v>
      </c>
      <c r="AY251" s="1"/>
      <c r="AZ251" s="1" t="s">
        <v>2072</v>
      </c>
      <c r="BA251" s="1" t="s">
        <v>2072</v>
      </c>
      <c r="BB251" s="34" t="s">
        <v>2032</v>
      </c>
      <c r="BC251" s="1" t="s">
        <v>2099</v>
      </c>
      <c r="BD251" s="1" t="s">
        <v>2094</v>
      </c>
      <c r="BE251" s="1"/>
      <c r="BF251" s="1"/>
      <c r="BG251" s="1"/>
      <c r="BH251" s="1"/>
      <c r="BI251" s="1"/>
      <c r="BJ251" s="1"/>
      <c r="BK251" s="1"/>
      <c r="BL251" s="1"/>
      <c r="BM251" s="1"/>
      <c r="BN251" s="1"/>
      <c r="BO251" s="1"/>
      <c r="BP251" s="1"/>
      <c r="BQ251" s="1"/>
    </row>
    <row r="252" ht="11.25" customHeight="1">
      <c r="A252" s="3" t="s">
        <v>2649</v>
      </c>
      <c r="B252" s="3" t="s">
        <v>2650</v>
      </c>
      <c r="C252" s="1" t="s">
        <v>2160</v>
      </c>
      <c r="D252" s="1" t="s">
        <v>2189</v>
      </c>
      <c r="E252" s="1"/>
      <c r="F252" s="7"/>
      <c r="G252" s="3" t="s">
        <v>2649</v>
      </c>
      <c r="H252" s="3" t="s">
        <v>2650</v>
      </c>
      <c r="I252" s="7" t="s">
        <v>2649</v>
      </c>
      <c r="J252" s="7"/>
      <c r="K252" s="7"/>
      <c r="L252" s="7" t="s">
        <v>2160</v>
      </c>
      <c r="M252" s="1" t="s">
        <v>2076</v>
      </c>
      <c r="N252" s="1" t="s">
        <v>2076</v>
      </c>
      <c r="O252" s="1" t="s">
        <v>2076</v>
      </c>
      <c r="P252" s="1" t="s">
        <v>2076</v>
      </c>
      <c r="Q252" s="1"/>
      <c r="R252" s="1" t="s">
        <v>2076</v>
      </c>
      <c r="S252" s="1" t="s">
        <v>1983</v>
      </c>
      <c r="T252" s="1" t="s">
        <v>1979</v>
      </c>
      <c r="U252" s="1" t="s">
        <v>1983</v>
      </c>
      <c r="V252" s="1" t="s">
        <v>1979</v>
      </c>
      <c r="W252" s="1"/>
      <c r="X252" s="1"/>
      <c r="Y252" s="1"/>
      <c r="Z252" s="1"/>
      <c r="AA252" s="1"/>
      <c r="AB252" s="1" t="s">
        <v>2055</v>
      </c>
      <c r="AC252" s="1" t="s">
        <v>2059</v>
      </c>
      <c r="AD252" s="1" t="s">
        <v>2083</v>
      </c>
      <c r="AE252" s="1" t="s">
        <v>2088</v>
      </c>
      <c r="AF252" s="1" t="s">
        <v>1961</v>
      </c>
      <c r="AG252" s="1" t="s">
        <v>1961</v>
      </c>
      <c r="AH252" s="1" t="s">
        <v>2018</v>
      </c>
      <c r="AI252" s="1" t="s">
        <v>2018</v>
      </c>
      <c r="AJ252" s="34" t="s">
        <v>1968</v>
      </c>
      <c r="AK252" s="1" t="s">
        <v>2070</v>
      </c>
      <c r="AL252" s="1" t="s">
        <v>2097</v>
      </c>
      <c r="AM252" s="34" t="s">
        <v>2098</v>
      </c>
      <c r="AN252" s="1"/>
      <c r="AO252" s="1"/>
      <c r="AP252" s="1"/>
      <c r="AQ252" s="1"/>
      <c r="AR252" s="1" t="s">
        <v>1972</v>
      </c>
      <c r="AS252" s="1" t="s">
        <v>1974</v>
      </c>
      <c r="AT252" s="1" t="s">
        <v>1974</v>
      </c>
      <c r="AU252" s="1" t="s">
        <v>1997</v>
      </c>
      <c r="AV252" s="1" t="s">
        <v>2001</v>
      </c>
      <c r="AW252" s="1" t="s">
        <v>2003</v>
      </c>
      <c r="AX252" s="34" t="s">
        <v>2005</v>
      </c>
      <c r="AY252" s="1"/>
      <c r="AZ252" s="1" t="s">
        <v>2072</v>
      </c>
      <c r="BA252" s="1" t="s">
        <v>2072</v>
      </c>
      <c r="BB252" s="34" t="s">
        <v>2032</v>
      </c>
      <c r="BC252" s="1" t="s">
        <v>2099</v>
      </c>
      <c r="BD252" s="1" t="s">
        <v>2094</v>
      </c>
      <c r="BE252" s="1"/>
      <c r="BF252" s="1"/>
      <c r="BG252" s="1"/>
      <c r="BH252" s="1"/>
      <c r="BI252" s="1"/>
      <c r="BJ252" s="1"/>
      <c r="BK252" s="1"/>
      <c r="BL252" s="1"/>
      <c r="BM252" s="1"/>
      <c r="BN252" s="1"/>
      <c r="BO252" s="1"/>
      <c r="BP252" s="1"/>
      <c r="BQ252" s="1"/>
    </row>
    <row r="253" ht="11.25" customHeight="1">
      <c r="A253" s="3" t="s">
        <v>2651</v>
      </c>
      <c r="B253" s="3" t="s">
        <v>2652</v>
      </c>
      <c r="C253" s="1" t="s">
        <v>2160</v>
      </c>
      <c r="D253" s="1"/>
      <c r="E253" s="1"/>
      <c r="F253" s="7"/>
      <c r="G253" s="3" t="s">
        <v>2651</v>
      </c>
      <c r="H253" s="3" t="s">
        <v>2652</v>
      </c>
      <c r="I253" s="7" t="s">
        <v>2651</v>
      </c>
      <c r="J253" s="7"/>
      <c r="K253" s="7"/>
      <c r="L253" s="7" t="s">
        <v>2160</v>
      </c>
      <c r="M253" s="1" t="s">
        <v>2076</v>
      </c>
      <c r="N253" s="1" t="s">
        <v>2076</v>
      </c>
      <c r="O253" s="1" t="s">
        <v>2076</v>
      </c>
      <c r="P253" s="1" t="s">
        <v>2076</v>
      </c>
      <c r="Q253" s="1"/>
      <c r="R253" s="1" t="s">
        <v>2076</v>
      </c>
      <c r="S253" s="1" t="s">
        <v>1983</v>
      </c>
      <c r="T253" s="1" t="s">
        <v>1979</v>
      </c>
      <c r="U253" s="1" t="s">
        <v>1983</v>
      </c>
      <c r="V253" s="1" t="s">
        <v>1979</v>
      </c>
      <c r="W253" s="1"/>
      <c r="X253" s="1"/>
      <c r="Y253" s="1"/>
      <c r="Z253" s="1"/>
      <c r="AA253" s="1"/>
      <c r="AB253" s="1" t="s">
        <v>2055</v>
      </c>
      <c r="AC253" s="1" t="s">
        <v>2059</v>
      </c>
      <c r="AD253" s="1" t="s">
        <v>2083</v>
      </c>
      <c r="AE253" s="1" t="s">
        <v>2088</v>
      </c>
      <c r="AF253" s="1" t="s">
        <v>1961</v>
      </c>
      <c r="AG253" s="1" t="s">
        <v>1961</v>
      </c>
      <c r="AH253" s="1" t="s">
        <v>2162</v>
      </c>
      <c r="AI253" s="1" t="s">
        <v>2162</v>
      </c>
      <c r="AJ253" s="34" t="s">
        <v>1968</v>
      </c>
      <c r="AK253" s="1" t="s">
        <v>2070</v>
      </c>
      <c r="AL253" s="1" t="s">
        <v>2097</v>
      </c>
      <c r="AM253" s="34" t="s">
        <v>2098</v>
      </c>
      <c r="AN253" s="1"/>
      <c r="AO253" s="1"/>
      <c r="AP253" s="1"/>
      <c r="AQ253" s="1"/>
      <c r="AR253" s="1" t="s">
        <v>1972</v>
      </c>
      <c r="AS253" s="1" t="s">
        <v>1974</v>
      </c>
      <c r="AT253" s="1" t="s">
        <v>1974</v>
      </c>
      <c r="AU253" s="1" t="s">
        <v>1997</v>
      </c>
      <c r="AV253" s="1" t="s">
        <v>2001</v>
      </c>
      <c r="AW253" s="1" t="s">
        <v>2003</v>
      </c>
      <c r="AX253" s="34" t="s">
        <v>2005</v>
      </c>
      <c r="AY253" s="1"/>
      <c r="AZ253" s="1" t="s">
        <v>2072</v>
      </c>
      <c r="BA253" s="1" t="s">
        <v>2072</v>
      </c>
      <c r="BB253" s="34" t="s">
        <v>2032</v>
      </c>
      <c r="BC253" s="1" t="s">
        <v>2099</v>
      </c>
      <c r="BD253" s="1" t="s">
        <v>2094</v>
      </c>
      <c r="BE253" s="1"/>
      <c r="BF253" s="1"/>
      <c r="BG253" s="1"/>
      <c r="BH253" s="1"/>
      <c r="BI253" s="1"/>
      <c r="BJ253" s="1"/>
      <c r="BK253" s="1"/>
      <c r="BL253" s="1"/>
      <c r="BM253" s="1"/>
      <c r="BN253" s="1"/>
      <c r="BO253" s="1"/>
      <c r="BP253" s="1"/>
      <c r="BQ253" s="1"/>
    </row>
    <row r="254" ht="11.25" customHeight="1">
      <c r="A254" s="3" t="s">
        <v>2653</v>
      </c>
      <c r="B254" s="3" t="s">
        <v>2654</v>
      </c>
      <c r="C254" s="1" t="s">
        <v>2160</v>
      </c>
      <c r="D254" s="1" t="s">
        <v>2189</v>
      </c>
      <c r="E254" s="1"/>
      <c r="F254" s="7"/>
      <c r="G254" s="3" t="s">
        <v>2653</v>
      </c>
      <c r="H254" s="3" t="s">
        <v>2654</v>
      </c>
      <c r="I254" s="7" t="s">
        <v>2653</v>
      </c>
      <c r="J254" s="7"/>
      <c r="K254" s="7"/>
      <c r="L254" s="7" t="s">
        <v>2160</v>
      </c>
      <c r="M254" s="1" t="s">
        <v>2076</v>
      </c>
      <c r="N254" s="1" t="s">
        <v>2076</v>
      </c>
      <c r="O254" s="1" t="s">
        <v>2076</v>
      </c>
      <c r="P254" s="1" t="s">
        <v>2076</v>
      </c>
      <c r="Q254" s="1"/>
      <c r="R254" s="1" t="s">
        <v>2076</v>
      </c>
      <c r="S254" s="1" t="s">
        <v>1983</v>
      </c>
      <c r="T254" s="1" t="s">
        <v>1979</v>
      </c>
      <c r="U254" s="1" t="s">
        <v>1983</v>
      </c>
      <c r="V254" s="1" t="s">
        <v>1979</v>
      </c>
      <c r="W254" s="1"/>
      <c r="X254" s="1"/>
      <c r="Y254" s="1"/>
      <c r="Z254" s="1"/>
      <c r="AA254" s="1"/>
      <c r="AB254" s="1" t="s">
        <v>2055</v>
      </c>
      <c r="AC254" s="1" t="s">
        <v>2059</v>
      </c>
      <c r="AD254" s="1" t="s">
        <v>2162</v>
      </c>
      <c r="AE254" s="1" t="s">
        <v>2162</v>
      </c>
      <c r="AF254" s="1" t="s">
        <v>1961</v>
      </c>
      <c r="AG254" s="1" t="s">
        <v>1961</v>
      </c>
      <c r="AH254" s="1" t="s">
        <v>2018</v>
      </c>
      <c r="AI254" s="1" t="s">
        <v>2018</v>
      </c>
      <c r="AJ254" s="34" t="s">
        <v>1968</v>
      </c>
      <c r="AK254" s="1" t="s">
        <v>2070</v>
      </c>
      <c r="AL254" s="1" t="s">
        <v>2097</v>
      </c>
      <c r="AM254" s="34" t="s">
        <v>2098</v>
      </c>
      <c r="AN254" s="1"/>
      <c r="AO254" s="1"/>
      <c r="AP254" s="1"/>
      <c r="AQ254" s="1"/>
      <c r="AR254" s="1" t="s">
        <v>1972</v>
      </c>
      <c r="AS254" s="1" t="s">
        <v>1974</v>
      </c>
      <c r="AT254" s="1" t="s">
        <v>1974</v>
      </c>
      <c r="AU254" s="1" t="s">
        <v>1997</v>
      </c>
      <c r="AV254" s="1" t="s">
        <v>2001</v>
      </c>
      <c r="AW254" s="1" t="s">
        <v>2003</v>
      </c>
      <c r="AX254" s="34" t="s">
        <v>2005</v>
      </c>
      <c r="AY254" s="1"/>
      <c r="AZ254" s="1" t="s">
        <v>2072</v>
      </c>
      <c r="BA254" s="1" t="s">
        <v>2072</v>
      </c>
      <c r="BB254" s="34" t="s">
        <v>2032</v>
      </c>
      <c r="BC254" s="1" t="s">
        <v>2099</v>
      </c>
      <c r="BD254" s="1" t="s">
        <v>2094</v>
      </c>
      <c r="BE254" s="1"/>
      <c r="BF254" s="1"/>
      <c r="BG254" s="1"/>
      <c r="BH254" s="1"/>
      <c r="BI254" s="1"/>
      <c r="BJ254" s="1"/>
      <c r="BK254" s="1"/>
      <c r="BL254" s="1"/>
      <c r="BM254" s="1"/>
      <c r="BN254" s="1"/>
      <c r="BO254" s="1"/>
      <c r="BP254" s="1"/>
      <c r="BQ254" s="1"/>
    </row>
    <row r="255" ht="11.25" customHeight="1">
      <c r="A255" s="3" t="s">
        <v>2655</v>
      </c>
      <c r="B255" s="3" t="s">
        <v>2656</v>
      </c>
      <c r="C255" s="1" t="s">
        <v>2010</v>
      </c>
      <c r="D255" s="1" t="s">
        <v>2156</v>
      </c>
      <c r="E255" s="1"/>
      <c r="F255" s="7"/>
      <c r="G255" s="3" t="s">
        <v>2655</v>
      </c>
      <c r="H255" s="3" t="s">
        <v>2656</v>
      </c>
      <c r="I255" s="7" t="s">
        <v>2655</v>
      </c>
      <c r="J255" s="7" t="s">
        <v>2156</v>
      </c>
      <c r="K255" s="7"/>
      <c r="L255" s="7" t="s">
        <v>2010</v>
      </c>
      <c r="M255" s="1" t="s">
        <v>2076</v>
      </c>
      <c r="N255" s="1" t="s">
        <v>2076</v>
      </c>
      <c r="O255" s="1" t="s">
        <v>2076</v>
      </c>
      <c r="P255" s="1" t="s">
        <v>2076</v>
      </c>
      <c r="Q255" s="1"/>
      <c r="R255" s="1" t="s">
        <v>2076</v>
      </c>
      <c r="S255" s="1" t="s">
        <v>1983</v>
      </c>
      <c r="T255" s="1" t="s">
        <v>1979</v>
      </c>
      <c r="U255" s="1" t="s">
        <v>1983</v>
      </c>
      <c r="V255" s="1" t="s">
        <v>1979</v>
      </c>
      <c r="W255" s="1"/>
      <c r="X255" s="1"/>
      <c r="Y255" s="1"/>
      <c r="Z255" s="1"/>
      <c r="AA255" s="1"/>
      <c r="AB255" s="1" t="s">
        <v>2055</v>
      </c>
      <c r="AC255" s="1" t="s">
        <v>2059</v>
      </c>
      <c r="AD255" s="1" t="s">
        <v>2083</v>
      </c>
      <c r="AE255" s="1" t="s">
        <v>2088</v>
      </c>
      <c r="AF255" s="1" t="s">
        <v>1961</v>
      </c>
      <c r="AG255" s="1" t="s">
        <v>1961</v>
      </c>
      <c r="AH255" s="1" t="s">
        <v>2018</v>
      </c>
      <c r="AI255" s="1" t="s">
        <v>2018</v>
      </c>
      <c r="AJ255" s="34" t="s">
        <v>1968</v>
      </c>
      <c r="AK255" s="1" t="s">
        <v>2070</v>
      </c>
      <c r="AL255" s="1" t="s">
        <v>2097</v>
      </c>
      <c r="AM255" s="34" t="s">
        <v>2098</v>
      </c>
      <c r="AN255" s="1"/>
      <c r="AO255" s="1"/>
      <c r="AP255" s="1"/>
      <c r="AQ255" s="1"/>
      <c r="AR255" s="1" t="s">
        <v>1972</v>
      </c>
      <c r="AS255" s="1" t="s">
        <v>1974</v>
      </c>
      <c r="AT255" s="1" t="s">
        <v>1974</v>
      </c>
      <c r="AU255" s="1" t="s">
        <v>1997</v>
      </c>
      <c r="AV255" s="1" t="s">
        <v>2001</v>
      </c>
      <c r="AW255" s="1" t="s">
        <v>2003</v>
      </c>
      <c r="AX255" s="34" t="s">
        <v>2005</v>
      </c>
      <c r="AY255" s="1"/>
      <c r="AZ255" s="1" t="s">
        <v>2072</v>
      </c>
      <c r="BA255" s="1" t="s">
        <v>2072</v>
      </c>
      <c r="BB255" s="34" t="s">
        <v>2032</v>
      </c>
      <c r="BC255" s="1" t="s">
        <v>2099</v>
      </c>
      <c r="BD255" s="1" t="s">
        <v>2094</v>
      </c>
      <c r="BE255" s="1"/>
      <c r="BF255" s="1"/>
      <c r="BG255" s="1"/>
      <c r="BH255" s="1"/>
      <c r="BI255" s="1"/>
      <c r="BJ255" s="1"/>
      <c r="BK255" s="1"/>
      <c r="BL255" s="1"/>
      <c r="BM255" s="1"/>
      <c r="BN255" s="1"/>
      <c r="BO255" s="1"/>
      <c r="BP255" s="1"/>
      <c r="BQ255" s="1"/>
    </row>
    <row r="256" ht="11.25" customHeight="1">
      <c r="A256" s="3" t="s">
        <v>2657</v>
      </c>
      <c r="B256" s="3" t="s">
        <v>2658</v>
      </c>
      <c r="C256" s="1" t="s">
        <v>2010</v>
      </c>
      <c r="D256" s="1" t="s">
        <v>2177</v>
      </c>
      <c r="E256" s="1"/>
      <c r="F256" s="7"/>
      <c r="G256" s="3" t="s">
        <v>2657</v>
      </c>
      <c r="H256" s="3" t="s">
        <v>2658</v>
      </c>
      <c r="I256" s="7" t="s">
        <v>2657</v>
      </c>
      <c r="J256" s="7" t="s">
        <v>2177</v>
      </c>
      <c r="K256" s="7"/>
      <c r="L256" s="7" t="s">
        <v>2010</v>
      </c>
      <c r="M256" s="1" t="s">
        <v>2076</v>
      </c>
      <c r="N256" s="1" t="s">
        <v>2076</v>
      </c>
      <c r="O256" s="1" t="s">
        <v>2076</v>
      </c>
      <c r="P256" s="1" t="s">
        <v>2076</v>
      </c>
      <c r="Q256" s="1"/>
      <c r="R256" s="1" t="s">
        <v>2076</v>
      </c>
      <c r="S256" s="1" t="s">
        <v>1983</v>
      </c>
      <c r="T256" s="1" t="s">
        <v>1979</v>
      </c>
      <c r="U256" s="1" t="s">
        <v>1983</v>
      </c>
      <c r="V256" s="1" t="s">
        <v>1979</v>
      </c>
      <c r="W256" s="1"/>
      <c r="X256" s="1"/>
      <c r="Y256" s="1"/>
      <c r="Z256" s="1"/>
      <c r="AA256" s="1"/>
      <c r="AB256" s="1" t="s">
        <v>2055</v>
      </c>
      <c r="AC256" s="1" t="s">
        <v>2059</v>
      </c>
      <c r="AD256" s="1" t="s">
        <v>2083</v>
      </c>
      <c r="AE256" s="1" t="s">
        <v>2088</v>
      </c>
      <c r="AF256" s="1" t="s">
        <v>1961</v>
      </c>
      <c r="AG256" s="1" t="s">
        <v>1961</v>
      </c>
      <c r="AH256" s="1" t="s">
        <v>2018</v>
      </c>
      <c r="AI256" s="1" t="s">
        <v>2018</v>
      </c>
      <c r="AJ256" s="34" t="s">
        <v>1968</v>
      </c>
      <c r="AK256" s="1" t="s">
        <v>2070</v>
      </c>
      <c r="AL256" s="1" t="s">
        <v>2097</v>
      </c>
      <c r="AM256" s="34" t="s">
        <v>2098</v>
      </c>
      <c r="AN256" s="1"/>
      <c r="AO256" s="1"/>
      <c r="AP256" s="1"/>
      <c r="AQ256" s="1"/>
      <c r="AR256" s="1" t="s">
        <v>1972</v>
      </c>
      <c r="AS256" s="1" t="s">
        <v>1974</v>
      </c>
      <c r="AT256" s="1" t="s">
        <v>1974</v>
      </c>
      <c r="AU256" s="1" t="s">
        <v>1997</v>
      </c>
      <c r="AV256" s="1" t="s">
        <v>2001</v>
      </c>
      <c r="AW256" s="1" t="s">
        <v>2003</v>
      </c>
      <c r="AX256" s="34" t="s">
        <v>2005</v>
      </c>
      <c r="AY256" s="1"/>
      <c r="AZ256" s="1" t="s">
        <v>2072</v>
      </c>
      <c r="BA256" s="1" t="s">
        <v>2072</v>
      </c>
      <c r="BB256" s="34" t="s">
        <v>2032</v>
      </c>
      <c r="BC256" s="1" t="s">
        <v>2099</v>
      </c>
      <c r="BD256" s="1" t="s">
        <v>2094</v>
      </c>
      <c r="BE256" s="1"/>
      <c r="BF256" s="1"/>
      <c r="BG256" s="1"/>
      <c r="BH256" s="1"/>
      <c r="BI256" s="1"/>
      <c r="BJ256" s="1"/>
      <c r="BK256" s="1"/>
      <c r="BL256" s="1"/>
      <c r="BM256" s="1"/>
      <c r="BN256" s="1"/>
      <c r="BO256" s="1"/>
      <c r="BP256" s="1"/>
      <c r="BQ256" s="1"/>
    </row>
    <row r="257" ht="11.25" customHeight="1">
      <c r="A257" s="3" t="s">
        <v>2659</v>
      </c>
      <c r="B257" s="3" t="s">
        <v>2660</v>
      </c>
      <c r="C257" s="1" t="s">
        <v>2010</v>
      </c>
      <c r="D257" s="1" t="s">
        <v>2177</v>
      </c>
      <c r="E257" s="1"/>
      <c r="F257" s="7"/>
      <c r="G257" s="3" t="s">
        <v>2659</v>
      </c>
      <c r="H257" s="3" t="s">
        <v>2660</v>
      </c>
      <c r="I257" s="7" t="s">
        <v>2659</v>
      </c>
      <c r="J257" s="7" t="s">
        <v>2177</v>
      </c>
      <c r="K257" s="7"/>
      <c r="L257" s="7" t="s">
        <v>2010</v>
      </c>
      <c r="M257" s="1" t="s">
        <v>2076</v>
      </c>
      <c r="N257" s="1" t="s">
        <v>2076</v>
      </c>
      <c r="O257" s="1" t="s">
        <v>2076</v>
      </c>
      <c r="P257" s="1" t="s">
        <v>2076</v>
      </c>
      <c r="Q257" s="1" t="s">
        <v>2076</v>
      </c>
      <c r="R257" s="1" t="s">
        <v>2076</v>
      </c>
      <c r="S257" s="1" t="s">
        <v>1983</v>
      </c>
      <c r="T257" s="1" t="s">
        <v>1979</v>
      </c>
      <c r="U257" s="1" t="s">
        <v>1983</v>
      </c>
      <c r="V257" s="1" t="s">
        <v>1979</v>
      </c>
      <c r="W257" s="1" t="s">
        <v>1985</v>
      </c>
      <c r="X257" s="1" t="s">
        <v>1985</v>
      </c>
      <c r="Y257" s="1" t="s">
        <v>1988</v>
      </c>
      <c r="Z257" s="1" t="s">
        <v>1988</v>
      </c>
      <c r="AA257" s="1"/>
      <c r="AB257" s="1" t="s">
        <v>2055</v>
      </c>
      <c r="AC257" s="1" t="s">
        <v>2059</v>
      </c>
      <c r="AD257" s="1" t="s">
        <v>2083</v>
      </c>
      <c r="AE257" s="1" t="s">
        <v>2088</v>
      </c>
      <c r="AF257" s="1" t="s">
        <v>1961</v>
      </c>
      <c r="AG257" s="1" t="s">
        <v>1961</v>
      </c>
      <c r="AH257" s="1" t="s">
        <v>2018</v>
      </c>
      <c r="AI257" s="1" t="s">
        <v>2018</v>
      </c>
      <c r="AJ257" s="34" t="s">
        <v>1968</v>
      </c>
      <c r="AK257" s="1" t="s">
        <v>2070</v>
      </c>
      <c r="AL257" s="1" t="s">
        <v>2097</v>
      </c>
      <c r="AM257" s="34" t="s">
        <v>2098</v>
      </c>
      <c r="AN257" s="1" t="s">
        <v>2062</v>
      </c>
      <c r="AO257" s="1" t="s">
        <v>2062</v>
      </c>
      <c r="AP257" s="1"/>
      <c r="AQ257" s="1"/>
      <c r="AR257" s="1" t="s">
        <v>1972</v>
      </c>
      <c r="AS257" s="1" t="s">
        <v>1974</v>
      </c>
      <c r="AT257" s="1" t="s">
        <v>1974</v>
      </c>
      <c r="AU257" s="1" t="s">
        <v>1997</v>
      </c>
      <c r="AV257" s="1" t="s">
        <v>2001</v>
      </c>
      <c r="AW257" s="1" t="s">
        <v>2003</v>
      </c>
      <c r="AX257" s="34" t="s">
        <v>2005</v>
      </c>
      <c r="AY257" s="1"/>
      <c r="AZ257" s="1" t="s">
        <v>2072</v>
      </c>
      <c r="BA257" s="1" t="s">
        <v>2072</v>
      </c>
      <c r="BB257" s="34" t="s">
        <v>2032</v>
      </c>
      <c r="BC257" s="1" t="s">
        <v>2099</v>
      </c>
      <c r="BD257" s="1" t="s">
        <v>2094</v>
      </c>
      <c r="BE257" s="1"/>
      <c r="BF257" s="1"/>
      <c r="BG257" s="1"/>
      <c r="BH257" s="1"/>
      <c r="BI257" s="1"/>
      <c r="BJ257" s="1"/>
      <c r="BK257" s="1"/>
      <c r="BL257" s="1"/>
      <c r="BM257" s="1"/>
      <c r="BN257" s="1"/>
      <c r="BO257" s="1"/>
      <c r="BP257" s="1"/>
      <c r="BQ257" s="1"/>
    </row>
    <row r="258" ht="11.25" customHeight="1">
      <c r="A258" s="3" t="s">
        <v>2661</v>
      </c>
      <c r="B258" s="3" t="s">
        <v>2662</v>
      </c>
      <c r="C258" s="1" t="s">
        <v>2010</v>
      </c>
      <c r="D258" s="1" t="s">
        <v>2177</v>
      </c>
      <c r="E258" s="1"/>
      <c r="F258" s="7"/>
      <c r="G258" s="3" t="s">
        <v>2661</v>
      </c>
      <c r="H258" s="3" t="s">
        <v>2662</v>
      </c>
      <c r="I258" s="7" t="s">
        <v>2661</v>
      </c>
      <c r="J258" s="7" t="s">
        <v>2177</v>
      </c>
      <c r="K258" s="7"/>
      <c r="L258" s="7" t="s">
        <v>2010</v>
      </c>
      <c r="M258" s="1" t="s">
        <v>2076</v>
      </c>
      <c r="N258" s="1" t="s">
        <v>2076</v>
      </c>
      <c r="O258" s="1" t="s">
        <v>2076</v>
      </c>
      <c r="P258" s="1" t="s">
        <v>2076</v>
      </c>
      <c r="Q258" s="1"/>
      <c r="R258" s="1" t="s">
        <v>2076</v>
      </c>
      <c r="S258" s="1" t="s">
        <v>1983</v>
      </c>
      <c r="T258" s="1" t="s">
        <v>1979</v>
      </c>
      <c r="U258" s="1" t="s">
        <v>1983</v>
      </c>
      <c r="V258" s="1" t="s">
        <v>1979</v>
      </c>
      <c r="W258" s="1"/>
      <c r="X258" s="1"/>
      <c r="Y258" s="1"/>
      <c r="Z258" s="1"/>
      <c r="AA258" s="1"/>
      <c r="AB258" s="1" t="s">
        <v>2055</v>
      </c>
      <c r="AC258" s="1" t="s">
        <v>2059</v>
      </c>
      <c r="AD258" s="1" t="s">
        <v>2083</v>
      </c>
      <c r="AE258" s="1" t="s">
        <v>2088</v>
      </c>
      <c r="AF258" s="1" t="s">
        <v>1961</v>
      </c>
      <c r="AG258" s="1" t="s">
        <v>1961</v>
      </c>
      <c r="AH258" s="1" t="s">
        <v>2018</v>
      </c>
      <c r="AI258" s="1" t="s">
        <v>2018</v>
      </c>
      <c r="AJ258" s="34" t="s">
        <v>1968</v>
      </c>
      <c r="AK258" s="1" t="s">
        <v>2070</v>
      </c>
      <c r="AL258" s="1" t="s">
        <v>2097</v>
      </c>
      <c r="AM258" s="34" t="s">
        <v>2098</v>
      </c>
      <c r="AN258" s="1"/>
      <c r="AO258" s="1"/>
      <c r="AP258" s="1"/>
      <c r="AQ258" s="1"/>
      <c r="AR258" s="1" t="s">
        <v>1972</v>
      </c>
      <c r="AS258" s="1" t="s">
        <v>1974</v>
      </c>
      <c r="AT258" s="1" t="s">
        <v>1974</v>
      </c>
      <c r="AU258" s="1" t="s">
        <v>1997</v>
      </c>
      <c r="AV258" s="1" t="s">
        <v>2001</v>
      </c>
      <c r="AW258" s="1" t="s">
        <v>2003</v>
      </c>
      <c r="AX258" s="34" t="s">
        <v>2005</v>
      </c>
      <c r="AY258" s="1"/>
      <c r="AZ258" s="1" t="s">
        <v>2072</v>
      </c>
      <c r="BA258" s="1" t="s">
        <v>2072</v>
      </c>
      <c r="BB258" s="34" t="s">
        <v>2032</v>
      </c>
      <c r="BC258" s="1" t="s">
        <v>2099</v>
      </c>
      <c r="BD258" s="1" t="s">
        <v>2094</v>
      </c>
      <c r="BE258" s="1"/>
      <c r="BF258" s="1"/>
      <c r="BG258" s="1"/>
      <c r="BH258" s="1"/>
      <c r="BI258" s="1"/>
      <c r="BJ258" s="1"/>
      <c r="BK258" s="1"/>
      <c r="BL258" s="1"/>
      <c r="BM258" s="1"/>
      <c r="BN258" s="1"/>
      <c r="BO258" s="1"/>
      <c r="BP258" s="1"/>
      <c r="BQ258" s="1"/>
    </row>
    <row r="259" ht="11.25" customHeight="1">
      <c r="A259" s="3" t="s">
        <v>2663</v>
      </c>
      <c r="B259" s="3" t="s">
        <v>2664</v>
      </c>
      <c r="C259" s="1" t="s">
        <v>2010</v>
      </c>
      <c r="D259" s="1" t="s">
        <v>2177</v>
      </c>
      <c r="E259" s="1"/>
      <c r="F259" s="7"/>
      <c r="G259" s="3" t="s">
        <v>2663</v>
      </c>
      <c r="H259" s="3" t="s">
        <v>2664</v>
      </c>
      <c r="I259" s="7" t="s">
        <v>2663</v>
      </c>
      <c r="J259" s="7" t="s">
        <v>2177</v>
      </c>
      <c r="K259" s="7"/>
      <c r="L259" s="7" t="s">
        <v>2010</v>
      </c>
      <c r="M259" s="1" t="s">
        <v>2076</v>
      </c>
      <c r="N259" s="1" t="s">
        <v>2076</v>
      </c>
      <c r="O259" s="1" t="s">
        <v>2076</v>
      </c>
      <c r="P259" s="1" t="s">
        <v>2076</v>
      </c>
      <c r="Q259" s="1"/>
      <c r="R259" s="1" t="s">
        <v>2076</v>
      </c>
      <c r="S259" s="1" t="s">
        <v>1983</v>
      </c>
      <c r="T259" s="1" t="s">
        <v>1979</v>
      </c>
      <c r="U259" s="1" t="s">
        <v>1983</v>
      </c>
      <c r="V259" s="1" t="s">
        <v>1979</v>
      </c>
      <c r="W259" s="1"/>
      <c r="X259" s="1"/>
      <c r="Y259" s="1"/>
      <c r="Z259" s="1"/>
      <c r="AA259" s="1"/>
      <c r="AB259" s="1" t="s">
        <v>2055</v>
      </c>
      <c r="AC259" s="1" t="s">
        <v>2059</v>
      </c>
      <c r="AD259" s="1" t="s">
        <v>2083</v>
      </c>
      <c r="AE259" s="1" t="s">
        <v>2088</v>
      </c>
      <c r="AF259" s="1" t="s">
        <v>1961</v>
      </c>
      <c r="AG259" s="1" t="s">
        <v>1961</v>
      </c>
      <c r="AH259" s="1" t="s">
        <v>2018</v>
      </c>
      <c r="AI259" s="1" t="s">
        <v>2018</v>
      </c>
      <c r="AJ259" s="34" t="s">
        <v>1968</v>
      </c>
      <c r="AK259" s="1" t="s">
        <v>2070</v>
      </c>
      <c r="AL259" s="1" t="s">
        <v>2097</v>
      </c>
      <c r="AM259" s="34" t="s">
        <v>2098</v>
      </c>
      <c r="AN259" s="3"/>
      <c r="AO259" s="3"/>
      <c r="AP259" s="3"/>
      <c r="AQ259" s="3"/>
      <c r="AR259" s="1" t="s">
        <v>1972</v>
      </c>
      <c r="AS259" s="1" t="s">
        <v>1974</v>
      </c>
      <c r="AT259" s="1" t="s">
        <v>1974</v>
      </c>
      <c r="AU259" s="1" t="s">
        <v>1997</v>
      </c>
      <c r="AV259" s="1" t="s">
        <v>2001</v>
      </c>
      <c r="AW259" s="1" t="s">
        <v>2003</v>
      </c>
      <c r="AX259" s="34" t="s">
        <v>2005</v>
      </c>
      <c r="AY259" s="3"/>
      <c r="AZ259" s="1" t="s">
        <v>2072</v>
      </c>
      <c r="BA259" s="1" t="s">
        <v>2072</v>
      </c>
      <c r="BB259" s="34" t="s">
        <v>2032</v>
      </c>
      <c r="BC259" s="1" t="s">
        <v>2099</v>
      </c>
      <c r="BD259" s="1" t="s">
        <v>2094</v>
      </c>
      <c r="BE259" s="3"/>
      <c r="BF259" s="3"/>
      <c r="BG259" s="3"/>
      <c r="BH259" s="3"/>
      <c r="BI259" s="3"/>
      <c r="BJ259" s="3"/>
      <c r="BK259" s="3"/>
      <c r="BL259" s="3"/>
      <c r="BM259" s="3"/>
      <c r="BN259" s="3"/>
      <c r="BO259" s="3"/>
      <c r="BP259" s="3"/>
      <c r="BQ259" s="3"/>
    </row>
    <row r="260" ht="11.25" customHeight="1">
      <c r="A260" s="3"/>
      <c r="B260" s="3"/>
      <c r="C260" s="1"/>
      <c r="D260" s="14"/>
      <c r="E260" s="14"/>
      <c r="F260" s="7"/>
      <c r="G260" s="3"/>
      <c r="H260" s="3"/>
      <c r="I260" s="3"/>
      <c r="J260" s="3"/>
      <c r="K260" s="3"/>
      <c r="L260" s="3"/>
      <c r="M260" s="1"/>
      <c r="N260" s="1"/>
      <c r="O260" s="1"/>
      <c r="P260" s="1"/>
      <c r="Q260" s="1"/>
      <c r="R260" s="1"/>
      <c r="S260" s="1"/>
      <c r="T260" s="1"/>
      <c r="U260" s="1"/>
      <c r="V260" s="1"/>
      <c r="W260" s="1"/>
      <c r="X260" s="1"/>
      <c r="Y260" s="1"/>
      <c r="Z260" s="1"/>
      <c r="AA260" s="1"/>
      <c r="AB260" s="1"/>
      <c r="AC260" s="1"/>
      <c r="AD260" s="1"/>
      <c r="AE260" s="1"/>
      <c r="AF260" s="1"/>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row>
    <row r="261" ht="11.25" customHeight="1">
      <c r="A261" s="3"/>
      <c r="B261" s="3"/>
      <c r="C261" s="1"/>
      <c r="D261" s="14"/>
      <c r="E261" s="14"/>
      <c r="F261" s="7"/>
      <c r="G261" s="3"/>
      <c r="H261" s="3"/>
      <c r="I261" s="3"/>
      <c r="J261" s="3"/>
      <c r="K261" s="3"/>
      <c r="L261" s="3"/>
      <c r="M261" s="1"/>
      <c r="N261" s="1"/>
      <c r="O261" s="1"/>
      <c r="P261" s="1"/>
      <c r="Q261" s="1"/>
      <c r="R261" s="1"/>
      <c r="S261" s="1"/>
      <c r="T261" s="1"/>
      <c r="U261" s="1"/>
      <c r="V261" s="1"/>
      <c r="W261" s="1"/>
      <c r="X261" s="1"/>
      <c r="Y261" s="1"/>
      <c r="Z261" s="1"/>
      <c r="AA261" s="1"/>
      <c r="AB261" s="1"/>
      <c r="AC261" s="1"/>
      <c r="AD261" s="1"/>
      <c r="AE261" s="1"/>
      <c r="AF261" s="1"/>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row>
    <row r="262" ht="11.25" customHeight="1">
      <c r="A262" s="3"/>
      <c r="B262" s="3"/>
      <c r="C262" s="1"/>
      <c r="D262" s="14"/>
      <c r="E262" s="14"/>
      <c r="F262" s="7"/>
      <c r="G262" s="3"/>
      <c r="H262" s="3"/>
      <c r="I262" s="3"/>
      <c r="J262" s="3"/>
      <c r="K262" s="3"/>
      <c r="L262" s="3"/>
      <c r="M262" s="1"/>
      <c r="N262" s="1"/>
      <c r="O262" s="1"/>
      <c r="P262" s="1"/>
      <c r="Q262" s="1"/>
      <c r="R262" s="1"/>
      <c r="S262" s="1"/>
      <c r="T262" s="1"/>
      <c r="U262" s="1"/>
      <c r="V262" s="1"/>
      <c r="W262" s="1"/>
      <c r="X262" s="1"/>
      <c r="Y262" s="1"/>
      <c r="Z262" s="1"/>
      <c r="AA262" s="1"/>
      <c r="AB262" s="1"/>
      <c r="AC262" s="1"/>
      <c r="AD262" s="1"/>
      <c r="AE262" s="1"/>
      <c r="AF262" s="1"/>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row>
    <row r="263" ht="11.25" customHeight="1">
      <c r="A263" s="3"/>
      <c r="B263" s="3"/>
      <c r="C263" s="1"/>
      <c r="D263" s="14"/>
      <c r="E263" s="14"/>
      <c r="F263" s="7"/>
      <c r="G263" s="3"/>
      <c r="H263" s="3"/>
      <c r="I263" s="3"/>
      <c r="J263" s="3"/>
      <c r="K263" s="3"/>
      <c r="L263" s="3"/>
      <c r="M263" s="1"/>
      <c r="N263" s="1"/>
      <c r="O263" s="1"/>
      <c r="P263" s="1"/>
      <c r="Q263" s="1"/>
      <c r="R263" s="1"/>
      <c r="S263" s="1"/>
      <c r="T263" s="1"/>
      <c r="U263" s="1"/>
      <c r="V263" s="1"/>
      <c r="W263" s="1"/>
      <c r="X263" s="1"/>
      <c r="Y263" s="1"/>
      <c r="Z263" s="1"/>
      <c r="AA263" s="1"/>
      <c r="AB263" s="1"/>
      <c r="AC263" s="1"/>
      <c r="AD263" s="1"/>
      <c r="AE263" s="1"/>
      <c r="AF263" s="1"/>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row>
    <row r="264" ht="11.25" customHeight="1">
      <c r="A264" s="3"/>
      <c r="B264" s="3"/>
      <c r="C264" s="1"/>
      <c r="D264" s="14"/>
      <c r="E264" s="14"/>
      <c r="F264" s="7"/>
      <c r="G264" s="3"/>
      <c r="H264" s="3"/>
      <c r="I264" s="3"/>
      <c r="J264" s="3"/>
      <c r="K264" s="3"/>
      <c r="L264" s="3"/>
      <c r="M264" s="1"/>
      <c r="N264" s="1"/>
      <c r="O264" s="1"/>
      <c r="P264" s="1"/>
      <c r="Q264" s="1"/>
      <c r="R264" s="1"/>
      <c r="S264" s="1"/>
      <c r="T264" s="1"/>
      <c r="U264" s="1"/>
      <c r="V264" s="1"/>
      <c r="W264" s="1"/>
      <c r="X264" s="1"/>
      <c r="Y264" s="1"/>
      <c r="Z264" s="1"/>
      <c r="AA264" s="1"/>
      <c r="AB264" s="1"/>
      <c r="AC264" s="1"/>
      <c r="AD264" s="1"/>
      <c r="AE264" s="1"/>
      <c r="AF264" s="1"/>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row>
    <row r="265" ht="11.25" customHeight="1">
      <c r="A265" s="3"/>
      <c r="B265" s="3"/>
      <c r="C265" s="1"/>
      <c r="D265" s="14"/>
      <c r="E265" s="14"/>
      <c r="F265" s="7"/>
      <c r="G265" s="3"/>
      <c r="H265" s="3"/>
      <c r="I265" s="3"/>
      <c r="J265" s="3"/>
      <c r="K265" s="3"/>
      <c r="L265" s="3"/>
      <c r="M265" s="1"/>
      <c r="N265" s="1"/>
      <c r="O265" s="1"/>
      <c r="P265" s="1"/>
      <c r="Q265" s="1"/>
      <c r="R265" s="1"/>
      <c r="S265" s="1"/>
      <c r="T265" s="1"/>
      <c r="U265" s="1"/>
      <c r="V265" s="1"/>
      <c r="W265" s="1"/>
      <c r="X265" s="1"/>
      <c r="Y265" s="1"/>
      <c r="Z265" s="1"/>
      <c r="AA265" s="1"/>
      <c r="AB265" s="1"/>
      <c r="AC265" s="1"/>
      <c r="AD265" s="1"/>
      <c r="AE265" s="1"/>
      <c r="AF265" s="1"/>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row>
    <row r="266" ht="11.25" customHeight="1">
      <c r="A266" s="3"/>
      <c r="B266" s="3"/>
      <c r="C266" s="1"/>
      <c r="D266" s="14"/>
      <c r="E266" s="14"/>
      <c r="F266" s="7"/>
      <c r="G266" s="3"/>
      <c r="H266" s="3"/>
      <c r="I266" s="3"/>
      <c r="J266" s="3"/>
      <c r="K266" s="3"/>
      <c r="L266" s="3"/>
      <c r="M266" s="1"/>
      <c r="N266" s="1"/>
      <c r="O266" s="1"/>
      <c r="P266" s="1"/>
      <c r="Q266" s="1"/>
      <c r="R266" s="1"/>
      <c r="S266" s="1"/>
      <c r="T266" s="1"/>
      <c r="U266" s="1"/>
      <c r="V266" s="1"/>
      <c r="W266" s="1"/>
      <c r="X266" s="1"/>
      <c r="Y266" s="1"/>
      <c r="Z266" s="1"/>
      <c r="AA266" s="1"/>
      <c r="AB266" s="1"/>
      <c r="AC266" s="1"/>
      <c r="AD266" s="1"/>
      <c r="AE266" s="1"/>
      <c r="AF266" s="1"/>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row>
    <row r="267" ht="11.25" customHeight="1">
      <c r="A267" s="3"/>
      <c r="B267" s="3"/>
      <c r="C267" s="1"/>
      <c r="D267" s="14"/>
      <c r="E267" s="14"/>
      <c r="F267" s="7"/>
      <c r="G267" s="3"/>
      <c r="H267" s="3"/>
      <c r="I267" s="3"/>
      <c r="J267" s="3"/>
      <c r="K267" s="3"/>
      <c r="L267" s="3"/>
      <c r="M267" s="1"/>
      <c r="N267" s="1"/>
      <c r="O267" s="1"/>
      <c r="P267" s="1"/>
      <c r="Q267" s="1"/>
      <c r="R267" s="1"/>
      <c r="S267" s="1"/>
      <c r="T267" s="1"/>
      <c r="U267" s="1"/>
      <c r="V267" s="1"/>
      <c r="W267" s="1"/>
      <c r="X267" s="1"/>
      <c r="Y267" s="1"/>
      <c r="Z267" s="1"/>
      <c r="AA267" s="1"/>
      <c r="AB267" s="1"/>
      <c r="AC267" s="1"/>
      <c r="AD267" s="1"/>
      <c r="AE267" s="1"/>
      <c r="AF267" s="1"/>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row>
    <row r="268" ht="11.25" customHeight="1">
      <c r="A268" s="3"/>
      <c r="B268" s="3"/>
      <c r="C268" s="1"/>
      <c r="D268" s="14"/>
      <c r="E268" s="14"/>
      <c r="F268" s="7"/>
      <c r="G268" s="3"/>
      <c r="H268" s="3"/>
      <c r="I268" s="3"/>
      <c r="J268" s="3"/>
      <c r="K268" s="3"/>
      <c r="L268" s="3"/>
      <c r="M268" s="1"/>
      <c r="N268" s="1"/>
      <c r="O268" s="1"/>
      <c r="P268" s="1"/>
      <c r="Q268" s="1"/>
      <c r="R268" s="1"/>
      <c r="S268" s="1"/>
      <c r="T268" s="1"/>
      <c r="U268" s="1"/>
      <c r="V268" s="1"/>
      <c r="W268" s="1"/>
      <c r="X268" s="1"/>
      <c r="Y268" s="1"/>
      <c r="Z268" s="1"/>
      <c r="AA268" s="1"/>
      <c r="AB268" s="1"/>
      <c r="AC268" s="1"/>
      <c r="AD268" s="1"/>
      <c r="AE268" s="1"/>
      <c r="AF268" s="1"/>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row>
    <row r="269" ht="11.25" customHeight="1">
      <c r="A269" s="3"/>
      <c r="B269" s="3"/>
      <c r="C269" s="1"/>
      <c r="D269" s="14"/>
      <c r="E269" s="14"/>
      <c r="F269" s="7"/>
      <c r="G269" s="3"/>
      <c r="H269" s="3"/>
      <c r="I269" s="3"/>
      <c r="J269" s="3"/>
      <c r="K269" s="3"/>
      <c r="L269" s="3"/>
      <c r="M269" s="1"/>
      <c r="N269" s="1"/>
      <c r="O269" s="1"/>
      <c r="P269" s="1"/>
      <c r="Q269" s="1"/>
      <c r="R269" s="1"/>
      <c r="S269" s="1"/>
      <c r="T269" s="1"/>
      <c r="U269" s="1"/>
      <c r="V269" s="1"/>
      <c r="W269" s="1"/>
      <c r="X269" s="1"/>
      <c r="Y269" s="1"/>
      <c r="Z269" s="1"/>
      <c r="AA269" s="1"/>
      <c r="AB269" s="1"/>
      <c r="AC269" s="1"/>
      <c r="AD269" s="1"/>
      <c r="AE269" s="1"/>
      <c r="AF269" s="1"/>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row>
    <row r="270" ht="11.25" customHeight="1">
      <c r="A270" s="3"/>
      <c r="B270" s="3"/>
      <c r="C270" s="1"/>
      <c r="D270" s="14"/>
      <c r="E270" s="14"/>
      <c r="F270" s="7"/>
      <c r="G270" s="3"/>
      <c r="H270" s="3"/>
      <c r="I270" s="3"/>
      <c r="J270" s="3"/>
      <c r="K270" s="3"/>
      <c r="L270" s="3"/>
      <c r="M270" s="1"/>
      <c r="N270" s="1"/>
      <c r="O270" s="1"/>
      <c r="P270" s="1"/>
      <c r="Q270" s="1"/>
      <c r="R270" s="1"/>
      <c r="S270" s="1"/>
      <c r="T270" s="1"/>
      <c r="U270" s="1"/>
      <c r="V270" s="1"/>
      <c r="W270" s="1"/>
      <c r="X270" s="1"/>
      <c r="Y270" s="1"/>
      <c r="Z270" s="1"/>
      <c r="AA270" s="1"/>
      <c r="AB270" s="1"/>
      <c r="AC270" s="1"/>
      <c r="AD270" s="1"/>
      <c r="AE270" s="1"/>
      <c r="AF270" s="1"/>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row>
    <row r="271" ht="11.25" customHeight="1">
      <c r="A271" s="3"/>
      <c r="B271" s="3"/>
      <c r="C271" s="1"/>
      <c r="D271" s="14"/>
      <c r="E271" s="14"/>
      <c r="F271" s="7"/>
      <c r="G271" s="3"/>
      <c r="H271" s="3"/>
      <c r="I271" s="3"/>
      <c r="J271" s="3"/>
      <c r="K271" s="3"/>
      <c r="L271" s="3"/>
      <c r="M271" s="1"/>
      <c r="N271" s="1"/>
      <c r="O271" s="1"/>
      <c r="P271" s="1"/>
      <c r="Q271" s="1"/>
      <c r="R271" s="1"/>
      <c r="S271" s="1"/>
      <c r="T271" s="1"/>
      <c r="U271" s="1"/>
      <c r="V271" s="1"/>
      <c r="W271" s="1"/>
      <c r="X271" s="1"/>
      <c r="Y271" s="1"/>
      <c r="Z271" s="1"/>
      <c r="AA271" s="1"/>
      <c r="AB271" s="1"/>
      <c r="AC271" s="1"/>
      <c r="AD271" s="1"/>
      <c r="AE271" s="1"/>
      <c r="AF271" s="1"/>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row>
    <row r="272" ht="11.25" customHeight="1">
      <c r="A272" s="3"/>
      <c r="B272" s="3"/>
      <c r="C272" s="1"/>
      <c r="D272" s="14"/>
      <c r="E272" s="14"/>
      <c r="F272" s="7"/>
      <c r="G272" s="3"/>
      <c r="H272" s="3"/>
      <c r="I272" s="3"/>
      <c r="J272" s="3"/>
      <c r="K272" s="3"/>
      <c r="L272" s="3"/>
      <c r="M272" s="1"/>
      <c r="N272" s="1"/>
      <c r="O272" s="1"/>
      <c r="P272" s="1"/>
      <c r="Q272" s="1"/>
      <c r="R272" s="1"/>
      <c r="S272" s="1"/>
      <c r="T272" s="1"/>
      <c r="U272" s="1"/>
      <c r="V272" s="1"/>
      <c r="W272" s="1"/>
      <c r="X272" s="1"/>
      <c r="Y272" s="1"/>
      <c r="Z272" s="1"/>
      <c r="AA272" s="1"/>
      <c r="AB272" s="1"/>
      <c r="AC272" s="1"/>
      <c r="AD272" s="1"/>
      <c r="AE272" s="1"/>
      <c r="AF272" s="1"/>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row>
    <row r="273" ht="11.25" customHeight="1">
      <c r="A273" s="3"/>
      <c r="B273" s="3"/>
      <c r="C273" s="1"/>
      <c r="D273" s="14"/>
      <c r="E273" s="14"/>
      <c r="F273" s="7"/>
      <c r="G273" s="3"/>
      <c r="H273" s="3"/>
      <c r="I273" s="3"/>
      <c r="J273" s="3"/>
      <c r="K273" s="3"/>
      <c r="L273" s="3"/>
      <c r="M273" s="1"/>
      <c r="N273" s="1"/>
      <c r="O273" s="1"/>
      <c r="P273" s="1"/>
      <c r="Q273" s="1"/>
      <c r="R273" s="1"/>
      <c r="S273" s="1"/>
      <c r="T273" s="1"/>
      <c r="U273" s="1"/>
      <c r="V273" s="1"/>
      <c r="W273" s="1"/>
      <c r="X273" s="1"/>
      <c r="Y273" s="1"/>
      <c r="Z273" s="1"/>
      <c r="AA273" s="1"/>
      <c r="AB273" s="1"/>
      <c r="AC273" s="1"/>
      <c r="AD273" s="1"/>
      <c r="AE273" s="1"/>
      <c r="AF273" s="1"/>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row>
    <row r="274" ht="11.25" customHeight="1">
      <c r="A274" s="3"/>
      <c r="B274" s="3"/>
      <c r="C274" s="1"/>
      <c r="D274" s="14"/>
      <c r="E274" s="14"/>
      <c r="F274" s="7"/>
      <c r="G274" s="3"/>
      <c r="H274" s="3"/>
      <c r="I274" s="3"/>
      <c r="J274" s="3"/>
      <c r="K274" s="3"/>
      <c r="L274" s="3"/>
      <c r="M274" s="1"/>
      <c r="N274" s="1"/>
      <c r="O274" s="1"/>
      <c r="P274" s="1"/>
      <c r="Q274" s="1"/>
      <c r="R274" s="1"/>
      <c r="S274" s="1"/>
      <c r="T274" s="1"/>
      <c r="U274" s="1"/>
      <c r="V274" s="1"/>
      <c r="W274" s="1"/>
      <c r="X274" s="1"/>
      <c r="Y274" s="1"/>
      <c r="Z274" s="1"/>
      <c r="AA274" s="1"/>
      <c r="AB274" s="1"/>
      <c r="AC274" s="1"/>
      <c r="AD274" s="1"/>
      <c r="AE274" s="1"/>
      <c r="AF274" s="1"/>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row>
    <row r="275" ht="11.25" customHeight="1">
      <c r="A275" s="3"/>
      <c r="B275" s="3"/>
      <c r="C275" s="1"/>
      <c r="D275" s="14"/>
      <c r="E275" s="14"/>
      <c r="F275" s="7"/>
      <c r="G275" s="3"/>
      <c r="H275" s="3"/>
      <c r="I275" s="3"/>
      <c r="J275" s="3"/>
      <c r="K275" s="3"/>
      <c r="L275" s="3"/>
      <c r="M275" s="1"/>
      <c r="N275" s="1"/>
      <c r="O275" s="1"/>
      <c r="P275" s="1"/>
      <c r="Q275" s="1"/>
      <c r="R275" s="1"/>
      <c r="S275" s="1"/>
      <c r="T275" s="1"/>
      <c r="U275" s="1"/>
      <c r="V275" s="1"/>
      <c r="W275" s="1"/>
      <c r="X275" s="1"/>
      <c r="Y275" s="1"/>
      <c r="Z275" s="1"/>
      <c r="AA275" s="1"/>
      <c r="AB275" s="1"/>
      <c r="AC275" s="1"/>
      <c r="AD275" s="1"/>
      <c r="AE275" s="1"/>
      <c r="AF275" s="1"/>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row>
    <row r="276" ht="11.25" customHeight="1">
      <c r="A276" s="3"/>
      <c r="B276" s="3"/>
      <c r="C276" s="1"/>
      <c r="D276" s="14"/>
      <c r="E276" s="14"/>
      <c r="F276" s="7"/>
      <c r="G276" s="3"/>
      <c r="H276" s="3"/>
      <c r="I276" s="3"/>
      <c r="J276" s="3"/>
      <c r="K276" s="3"/>
      <c r="L276" s="3"/>
      <c r="M276" s="1"/>
      <c r="N276" s="1"/>
      <c r="O276" s="1"/>
      <c r="P276" s="1"/>
      <c r="Q276" s="1"/>
      <c r="R276" s="1"/>
      <c r="S276" s="1"/>
      <c r="T276" s="1"/>
      <c r="U276" s="1"/>
      <c r="V276" s="1"/>
      <c r="W276" s="1"/>
      <c r="X276" s="1"/>
      <c r="Y276" s="1"/>
      <c r="Z276" s="1"/>
      <c r="AA276" s="1"/>
      <c r="AB276" s="1"/>
      <c r="AC276" s="1"/>
      <c r="AD276" s="1"/>
      <c r="AE276" s="1"/>
      <c r="AF276" s="1"/>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row>
    <row r="277" ht="11.25" customHeight="1">
      <c r="A277" s="3"/>
      <c r="B277" s="3"/>
      <c r="C277" s="1"/>
      <c r="D277" s="14"/>
      <c r="E277" s="14"/>
      <c r="F277" s="7"/>
      <c r="G277" s="3"/>
      <c r="H277" s="3"/>
      <c r="I277" s="3"/>
      <c r="J277" s="3"/>
      <c r="K277" s="3"/>
      <c r="L277" s="3"/>
      <c r="M277" s="1"/>
      <c r="N277" s="1"/>
      <c r="O277" s="1"/>
      <c r="P277" s="1"/>
      <c r="Q277" s="1"/>
      <c r="R277" s="1"/>
      <c r="S277" s="1"/>
      <c r="T277" s="1"/>
      <c r="U277" s="1"/>
      <c r="V277" s="1"/>
      <c r="W277" s="1"/>
      <c r="X277" s="1"/>
      <c r="Y277" s="1"/>
      <c r="Z277" s="1"/>
      <c r="AA277" s="1"/>
      <c r="AB277" s="1"/>
      <c r="AC277" s="1"/>
      <c r="AD277" s="1"/>
      <c r="AE277" s="1"/>
      <c r="AF277" s="1"/>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row>
    <row r="278" ht="11.25" customHeight="1">
      <c r="A278" s="3"/>
      <c r="B278" s="3"/>
      <c r="C278" s="1"/>
      <c r="D278" s="14"/>
      <c r="E278" s="14"/>
      <c r="F278" s="7"/>
      <c r="G278" s="3"/>
      <c r="H278" s="3"/>
      <c r="I278" s="3"/>
      <c r="J278" s="3"/>
      <c r="K278" s="3"/>
      <c r="L278" s="3"/>
      <c r="M278" s="1"/>
      <c r="N278" s="1"/>
      <c r="O278" s="1"/>
      <c r="P278" s="1"/>
      <c r="Q278" s="1"/>
      <c r="R278" s="1"/>
      <c r="S278" s="1"/>
      <c r="T278" s="1"/>
      <c r="U278" s="1"/>
      <c r="V278" s="1"/>
      <c r="W278" s="1"/>
      <c r="X278" s="1"/>
      <c r="Y278" s="1"/>
      <c r="Z278" s="1"/>
      <c r="AA278" s="1"/>
      <c r="AB278" s="1"/>
      <c r="AC278" s="1"/>
      <c r="AD278" s="1"/>
      <c r="AE278" s="1"/>
      <c r="AF278" s="1"/>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row>
    <row r="279" ht="11.25" customHeight="1">
      <c r="A279" s="3"/>
      <c r="B279" s="3"/>
      <c r="C279" s="1"/>
      <c r="D279" s="14"/>
      <c r="E279" s="14"/>
      <c r="F279" s="7"/>
      <c r="G279" s="3"/>
      <c r="H279" s="3"/>
      <c r="I279" s="3"/>
      <c r="J279" s="3"/>
      <c r="K279" s="3"/>
      <c r="L279" s="3"/>
      <c r="M279" s="1"/>
      <c r="N279" s="1"/>
      <c r="O279" s="1"/>
      <c r="P279" s="1"/>
      <c r="Q279" s="1"/>
      <c r="R279" s="1"/>
      <c r="S279" s="1"/>
      <c r="T279" s="1"/>
      <c r="U279" s="1"/>
      <c r="V279" s="1"/>
      <c r="W279" s="1"/>
      <c r="X279" s="1"/>
      <c r="Y279" s="1"/>
      <c r="Z279" s="1"/>
      <c r="AA279" s="1"/>
      <c r="AB279" s="1"/>
      <c r="AC279" s="1"/>
      <c r="AD279" s="1"/>
      <c r="AE279" s="1"/>
      <c r="AF279" s="1"/>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row>
    <row r="280" ht="11.25" customHeight="1">
      <c r="A280" s="3"/>
      <c r="B280" s="3"/>
      <c r="C280" s="1"/>
      <c r="D280" s="14"/>
      <c r="E280" s="14"/>
      <c r="F280" s="7"/>
      <c r="G280" s="3"/>
      <c r="H280" s="3"/>
      <c r="I280" s="3"/>
      <c r="J280" s="3"/>
      <c r="K280" s="3"/>
      <c r="L280" s="3"/>
      <c r="M280" s="1"/>
      <c r="N280" s="1"/>
      <c r="O280" s="1"/>
      <c r="P280" s="1"/>
      <c r="Q280" s="1"/>
      <c r="R280" s="1"/>
      <c r="S280" s="1"/>
      <c r="T280" s="1"/>
      <c r="U280" s="1"/>
      <c r="V280" s="1"/>
      <c r="W280" s="1"/>
      <c r="X280" s="1"/>
      <c r="Y280" s="1"/>
      <c r="Z280" s="1"/>
      <c r="AA280" s="1"/>
      <c r="AB280" s="1"/>
      <c r="AC280" s="1"/>
      <c r="AD280" s="1"/>
      <c r="AE280" s="1"/>
      <c r="AF280" s="1"/>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row>
    <row r="281" ht="11.25" customHeight="1">
      <c r="A281" s="3"/>
      <c r="B281" s="3"/>
      <c r="C281" s="1"/>
      <c r="D281" s="14"/>
      <c r="E281" s="14"/>
      <c r="F281" s="7"/>
      <c r="G281" s="3"/>
      <c r="H281" s="3"/>
      <c r="I281" s="3"/>
      <c r="J281" s="3"/>
      <c r="K281" s="3"/>
      <c r="L281" s="3"/>
      <c r="M281" s="1"/>
      <c r="N281" s="1"/>
      <c r="O281" s="1"/>
      <c r="P281" s="1"/>
      <c r="Q281" s="1"/>
      <c r="R281" s="1"/>
      <c r="S281" s="1"/>
      <c r="T281" s="1"/>
      <c r="U281" s="1"/>
      <c r="V281" s="1"/>
      <c r="W281" s="1"/>
      <c r="X281" s="1"/>
      <c r="Y281" s="1"/>
      <c r="Z281" s="1"/>
      <c r="AA281" s="1"/>
      <c r="AB281" s="1"/>
      <c r="AC281" s="1"/>
      <c r="AD281" s="1"/>
      <c r="AE281" s="1"/>
      <c r="AF281" s="1"/>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row>
    <row r="282" ht="11.25" customHeight="1">
      <c r="A282" s="3"/>
      <c r="B282" s="3"/>
      <c r="C282" s="1"/>
      <c r="D282" s="14"/>
      <c r="E282" s="14"/>
      <c r="F282" s="7"/>
      <c r="G282" s="3"/>
      <c r="H282" s="3"/>
      <c r="I282" s="3"/>
      <c r="J282" s="3"/>
      <c r="K282" s="3"/>
      <c r="L282" s="3"/>
      <c r="M282" s="1"/>
      <c r="N282" s="1"/>
      <c r="O282" s="1"/>
      <c r="P282" s="1"/>
      <c r="Q282" s="1"/>
      <c r="R282" s="1"/>
      <c r="S282" s="1"/>
      <c r="T282" s="1"/>
      <c r="U282" s="1"/>
      <c r="V282" s="1"/>
      <c r="W282" s="1"/>
      <c r="X282" s="1"/>
      <c r="Y282" s="1"/>
      <c r="Z282" s="1"/>
      <c r="AA282" s="1"/>
      <c r="AB282" s="1"/>
      <c r="AC282" s="1"/>
      <c r="AD282" s="1"/>
      <c r="AE282" s="1"/>
      <c r="AF282" s="1"/>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row>
    <row r="283" ht="11.25" customHeight="1">
      <c r="A283" s="3"/>
      <c r="B283" s="3"/>
      <c r="C283" s="1"/>
      <c r="D283" s="14"/>
      <c r="E283" s="14"/>
      <c r="F283" s="7"/>
      <c r="G283" s="3"/>
      <c r="H283" s="3"/>
      <c r="I283" s="3"/>
      <c r="J283" s="3"/>
      <c r="K283" s="3"/>
      <c r="L283" s="3"/>
      <c r="M283" s="1"/>
      <c r="N283" s="1"/>
      <c r="O283" s="1"/>
      <c r="P283" s="1"/>
      <c r="Q283" s="1"/>
      <c r="R283" s="1"/>
      <c r="S283" s="1"/>
      <c r="T283" s="1"/>
      <c r="U283" s="1"/>
      <c r="V283" s="1"/>
      <c r="W283" s="1"/>
      <c r="X283" s="1"/>
      <c r="Y283" s="1"/>
      <c r="Z283" s="1"/>
      <c r="AA283" s="1"/>
      <c r="AB283" s="1"/>
      <c r="AC283" s="1"/>
      <c r="AD283" s="1"/>
      <c r="AE283" s="1"/>
      <c r="AF283" s="1"/>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row>
    <row r="284" ht="11.25" customHeight="1">
      <c r="A284" s="3"/>
      <c r="B284" s="3"/>
      <c r="C284" s="1"/>
      <c r="D284" s="14"/>
      <c r="E284" s="14"/>
      <c r="F284" s="7"/>
      <c r="G284" s="3"/>
      <c r="H284" s="3"/>
      <c r="I284" s="3"/>
      <c r="J284" s="3"/>
      <c r="K284" s="3"/>
      <c r="L284" s="3"/>
      <c r="M284" s="1"/>
      <c r="N284" s="1"/>
      <c r="O284" s="1"/>
      <c r="P284" s="1"/>
      <c r="Q284" s="1"/>
      <c r="R284" s="1"/>
      <c r="S284" s="1"/>
      <c r="T284" s="1"/>
      <c r="U284" s="1"/>
      <c r="V284" s="1"/>
      <c r="W284" s="1"/>
      <c r="X284" s="1"/>
      <c r="Y284" s="1"/>
      <c r="Z284" s="1"/>
      <c r="AA284" s="1"/>
      <c r="AB284" s="1"/>
      <c r="AC284" s="1"/>
      <c r="AD284" s="1"/>
      <c r="AE284" s="1"/>
      <c r="AF284" s="1"/>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row>
    <row r="285" ht="11.25" customHeight="1">
      <c r="A285" s="3"/>
      <c r="B285" s="3"/>
      <c r="C285" s="1"/>
      <c r="D285" s="14"/>
      <c r="E285" s="14"/>
      <c r="F285" s="7"/>
      <c r="G285" s="3"/>
      <c r="H285" s="3"/>
      <c r="I285" s="3"/>
      <c r="J285" s="3"/>
      <c r="K285" s="3"/>
      <c r="L285" s="3"/>
      <c r="M285" s="1"/>
      <c r="N285" s="1"/>
      <c r="O285" s="1"/>
      <c r="P285" s="1"/>
      <c r="Q285" s="1"/>
      <c r="R285" s="1"/>
      <c r="S285" s="1"/>
      <c r="T285" s="1"/>
      <c r="U285" s="1"/>
      <c r="V285" s="1"/>
      <c r="W285" s="1"/>
      <c r="X285" s="1"/>
      <c r="Y285" s="1"/>
      <c r="Z285" s="1"/>
      <c r="AA285" s="1"/>
      <c r="AB285" s="1"/>
      <c r="AC285" s="1"/>
      <c r="AD285" s="1"/>
      <c r="AE285" s="1"/>
      <c r="AF285" s="1"/>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row>
    <row r="286" ht="11.25" customHeight="1">
      <c r="A286" s="3"/>
      <c r="B286" s="3"/>
      <c r="C286" s="1"/>
      <c r="D286" s="14"/>
      <c r="E286" s="14"/>
      <c r="F286" s="7"/>
      <c r="G286" s="3"/>
      <c r="H286" s="3"/>
      <c r="I286" s="3"/>
      <c r="J286" s="3"/>
      <c r="K286" s="3"/>
      <c r="L286" s="3"/>
      <c r="M286" s="1"/>
      <c r="N286" s="1"/>
      <c r="O286" s="1"/>
      <c r="P286" s="1"/>
      <c r="Q286" s="1"/>
      <c r="R286" s="1"/>
      <c r="S286" s="1"/>
      <c r="T286" s="1"/>
      <c r="U286" s="1"/>
      <c r="V286" s="1"/>
      <c r="W286" s="1"/>
      <c r="X286" s="1"/>
      <c r="Y286" s="1"/>
      <c r="Z286" s="1"/>
      <c r="AA286" s="1"/>
      <c r="AB286" s="1"/>
      <c r="AC286" s="1"/>
      <c r="AD286" s="1"/>
      <c r="AE286" s="1"/>
      <c r="AF286" s="1"/>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row>
    <row r="287" ht="11.25" customHeight="1">
      <c r="A287" s="3"/>
      <c r="B287" s="3"/>
      <c r="C287" s="1"/>
      <c r="D287" s="14"/>
      <c r="E287" s="14"/>
      <c r="F287" s="7"/>
      <c r="G287" s="3"/>
      <c r="H287" s="3"/>
      <c r="I287" s="3"/>
      <c r="J287" s="3"/>
      <c r="K287" s="3"/>
      <c r="L287" s="3"/>
      <c r="M287" s="1"/>
      <c r="N287" s="1"/>
      <c r="O287" s="1"/>
      <c r="P287" s="1"/>
      <c r="Q287" s="1"/>
      <c r="R287" s="1"/>
      <c r="S287" s="1"/>
      <c r="T287" s="1"/>
      <c r="U287" s="1"/>
      <c r="V287" s="1"/>
      <c r="W287" s="1"/>
      <c r="X287" s="1"/>
      <c r="Y287" s="1"/>
      <c r="Z287" s="1"/>
      <c r="AA287" s="1"/>
      <c r="AB287" s="1"/>
      <c r="AC287" s="1"/>
      <c r="AD287" s="1"/>
      <c r="AE287" s="1"/>
      <c r="AF287" s="1"/>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row>
    <row r="288" ht="11.25" customHeight="1">
      <c r="A288" s="3"/>
      <c r="B288" s="3"/>
      <c r="C288" s="1"/>
      <c r="D288" s="14"/>
      <c r="E288" s="14"/>
      <c r="F288" s="7"/>
      <c r="G288" s="3"/>
      <c r="H288" s="3"/>
      <c r="I288" s="3"/>
      <c r="J288" s="3"/>
      <c r="K288" s="3"/>
      <c r="L288" s="3"/>
      <c r="M288" s="1"/>
      <c r="N288" s="1"/>
      <c r="O288" s="1"/>
      <c r="P288" s="1"/>
      <c r="Q288" s="1"/>
      <c r="R288" s="1"/>
      <c r="S288" s="1"/>
      <c r="T288" s="1"/>
      <c r="U288" s="1"/>
      <c r="V288" s="1"/>
      <c r="W288" s="1"/>
      <c r="X288" s="1"/>
      <c r="Y288" s="1"/>
      <c r="Z288" s="1"/>
      <c r="AA288" s="1"/>
      <c r="AB288" s="1"/>
      <c r="AC288" s="1"/>
      <c r="AD288" s="1"/>
      <c r="AE288" s="1"/>
      <c r="AF288" s="1"/>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row>
    <row r="289" ht="11.25" customHeight="1">
      <c r="A289" s="3"/>
      <c r="B289" s="3"/>
      <c r="C289" s="1"/>
      <c r="D289" s="14"/>
      <c r="E289" s="14"/>
      <c r="F289" s="7"/>
      <c r="G289" s="3"/>
      <c r="H289" s="3"/>
      <c r="I289" s="3"/>
      <c r="J289" s="3"/>
      <c r="K289" s="3"/>
      <c r="L289" s="3"/>
      <c r="M289" s="1"/>
      <c r="N289" s="1"/>
      <c r="O289" s="1"/>
      <c r="P289" s="1"/>
      <c r="Q289" s="1"/>
      <c r="R289" s="1"/>
      <c r="S289" s="1"/>
      <c r="T289" s="1"/>
      <c r="U289" s="1"/>
      <c r="V289" s="1"/>
      <c r="W289" s="1"/>
      <c r="X289" s="1"/>
      <c r="Y289" s="1"/>
      <c r="Z289" s="1"/>
      <c r="AA289" s="1"/>
      <c r="AB289" s="1"/>
      <c r="AC289" s="1"/>
      <c r="AD289" s="1"/>
      <c r="AE289" s="1"/>
      <c r="AF289" s="1"/>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row>
    <row r="290" ht="11.25" customHeight="1">
      <c r="A290" s="3"/>
      <c r="B290" s="3"/>
      <c r="C290" s="1"/>
      <c r="D290" s="14"/>
      <c r="E290" s="14"/>
      <c r="F290" s="7"/>
      <c r="G290" s="3"/>
      <c r="H290" s="3"/>
      <c r="I290" s="3"/>
      <c r="J290" s="3"/>
      <c r="K290" s="3"/>
      <c r="L290" s="3"/>
      <c r="M290" s="1"/>
      <c r="N290" s="1"/>
      <c r="O290" s="1"/>
      <c r="P290" s="1"/>
      <c r="Q290" s="1"/>
      <c r="R290" s="1"/>
      <c r="S290" s="1"/>
      <c r="T290" s="1"/>
      <c r="U290" s="1"/>
      <c r="V290" s="1"/>
      <c r="W290" s="1"/>
      <c r="X290" s="1"/>
      <c r="Y290" s="1"/>
      <c r="Z290" s="1"/>
      <c r="AA290" s="1"/>
      <c r="AB290" s="1"/>
      <c r="AC290" s="1"/>
      <c r="AD290" s="1"/>
      <c r="AE290" s="1"/>
      <c r="AF290" s="1"/>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row>
    <row r="291" ht="11.25" customHeight="1">
      <c r="A291" s="3"/>
      <c r="B291" s="3"/>
      <c r="C291" s="1"/>
      <c r="D291" s="14"/>
      <c r="E291" s="14"/>
      <c r="F291" s="7"/>
      <c r="G291" s="3"/>
      <c r="H291" s="3"/>
      <c r="I291" s="3"/>
      <c r="J291" s="3"/>
      <c r="K291" s="3"/>
      <c r="L291" s="3"/>
      <c r="M291" s="1"/>
      <c r="N291" s="1"/>
      <c r="O291" s="1"/>
      <c r="P291" s="1"/>
      <c r="Q291" s="1"/>
      <c r="R291" s="1"/>
      <c r="S291" s="1"/>
      <c r="T291" s="1"/>
      <c r="U291" s="1"/>
      <c r="V291" s="1"/>
      <c r="W291" s="1"/>
      <c r="X291" s="1"/>
      <c r="Y291" s="1"/>
      <c r="Z291" s="1"/>
      <c r="AA291" s="1"/>
      <c r="AB291" s="1"/>
      <c r="AC291" s="1"/>
      <c r="AD291" s="1"/>
      <c r="AE291" s="1"/>
      <c r="AF291" s="1"/>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row>
    <row r="292" ht="11.25" customHeight="1">
      <c r="A292" s="3"/>
      <c r="B292" s="3"/>
      <c r="C292" s="1"/>
      <c r="D292" s="14"/>
      <c r="E292" s="14"/>
      <c r="F292" s="7"/>
      <c r="G292" s="3"/>
      <c r="H292" s="3"/>
      <c r="I292" s="3"/>
      <c r="J292" s="3"/>
      <c r="K292" s="3"/>
      <c r="L292" s="3"/>
      <c r="M292" s="1"/>
      <c r="N292" s="1"/>
      <c r="O292" s="1"/>
      <c r="P292" s="1"/>
      <c r="Q292" s="1"/>
      <c r="R292" s="1"/>
      <c r="S292" s="1"/>
      <c r="T292" s="1"/>
      <c r="U292" s="1"/>
      <c r="V292" s="1"/>
      <c r="W292" s="1"/>
      <c r="X292" s="1"/>
      <c r="Y292" s="1"/>
      <c r="Z292" s="1"/>
      <c r="AA292" s="1"/>
      <c r="AB292" s="1"/>
      <c r="AC292" s="1"/>
      <c r="AD292" s="1"/>
      <c r="AE292" s="1"/>
      <c r="AF292" s="1"/>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row>
    <row r="293" ht="11.25" customHeight="1">
      <c r="A293" s="3"/>
      <c r="B293" s="3"/>
      <c r="C293" s="1"/>
      <c r="D293" s="14"/>
      <c r="E293" s="14"/>
      <c r="F293" s="7"/>
      <c r="G293" s="3"/>
      <c r="H293" s="3"/>
      <c r="I293" s="3"/>
      <c r="J293" s="3"/>
      <c r="K293" s="3"/>
      <c r="L293" s="3"/>
      <c r="M293" s="1"/>
      <c r="N293" s="1"/>
      <c r="O293" s="1"/>
      <c r="P293" s="1"/>
      <c r="Q293" s="1"/>
      <c r="R293" s="1"/>
      <c r="S293" s="1"/>
      <c r="T293" s="1"/>
      <c r="U293" s="1"/>
      <c r="V293" s="1"/>
      <c r="W293" s="1"/>
      <c r="X293" s="1"/>
      <c r="Y293" s="1"/>
      <c r="Z293" s="1"/>
      <c r="AA293" s="1"/>
      <c r="AB293" s="1"/>
      <c r="AC293" s="1"/>
      <c r="AD293" s="1"/>
      <c r="AE293" s="1"/>
      <c r="AF293" s="1"/>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row>
    <row r="294" ht="11.25" customHeight="1">
      <c r="A294" s="3"/>
      <c r="B294" s="3"/>
      <c r="C294" s="1"/>
      <c r="D294" s="14"/>
      <c r="E294" s="14"/>
      <c r="F294" s="7"/>
      <c r="G294" s="3"/>
      <c r="H294" s="3"/>
      <c r="I294" s="3"/>
      <c r="J294" s="3"/>
      <c r="K294" s="3"/>
      <c r="L294" s="3"/>
      <c r="M294" s="1"/>
      <c r="N294" s="1"/>
      <c r="O294" s="1"/>
      <c r="P294" s="1"/>
      <c r="Q294" s="1"/>
      <c r="R294" s="1"/>
      <c r="S294" s="1"/>
      <c r="T294" s="1"/>
      <c r="U294" s="1"/>
      <c r="V294" s="1"/>
      <c r="W294" s="1"/>
      <c r="X294" s="1"/>
      <c r="Y294" s="1"/>
      <c r="Z294" s="1"/>
      <c r="AA294" s="1"/>
      <c r="AB294" s="1"/>
      <c r="AC294" s="1"/>
      <c r="AD294" s="1"/>
      <c r="AE294" s="1"/>
      <c r="AF294" s="1"/>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row>
    <row r="295" ht="11.25" customHeight="1">
      <c r="A295" s="3"/>
      <c r="B295" s="3"/>
      <c r="C295" s="1"/>
      <c r="D295" s="14"/>
      <c r="E295" s="14"/>
      <c r="F295" s="7"/>
      <c r="G295" s="3"/>
      <c r="H295" s="3"/>
      <c r="I295" s="3"/>
      <c r="J295" s="3"/>
      <c r="K295" s="3"/>
      <c r="L295" s="3"/>
      <c r="M295" s="1"/>
      <c r="N295" s="1"/>
      <c r="O295" s="1"/>
      <c r="P295" s="1"/>
      <c r="Q295" s="1"/>
      <c r="R295" s="1"/>
      <c r="S295" s="1"/>
      <c r="T295" s="1"/>
      <c r="U295" s="1"/>
      <c r="V295" s="1"/>
      <c r="W295" s="1"/>
      <c r="X295" s="1"/>
      <c r="Y295" s="1"/>
      <c r="Z295" s="1"/>
      <c r="AA295" s="1"/>
      <c r="AB295" s="1"/>
      <c r="AC295" s="1"/>
      <c r="AD295" s="1"/>
      <c r="AE295" s="1"/>
      <c r="AF295" s="1"/>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row>
    <row r="296" ht="11.25" customHeight="1">
      <c r="A296" s="3"/>
      <c r="B296" s="3"/>
      <c r="C296" s="1"/>
      <c r="D296" s="14"/>
      <c r="E296" s="14"/>
      <c r="F296" s="7"/>
      <c r="G296" s="3"/>
      <c r="H296" s="3"/>
      <c r="I296" s="3"/>
      <c r="J296" s="3"/>
      <c r="K296" s="3"/>
      <c r="L296" s="3"/>
      <c r="M296" s="1"/>
      <c r="N296" s="1"/>
      <c r="O296" s="1"/>
      <c r="P296" s="1"/>
      <c r="Q296" s="1"/>
      <c r="R296" s="1"/>
      <c r="S296" s="1"/>
      <c r="T296" s="1"/>
      <c r="U296" s="1"/>
      <c r="V296" s="1"/>
      <c r="W296" s="1"/>
      <c r="X296" s="1"/>
      <c r="Y296" s="1"/>
      <c r="Z296" s="1"/>
      <c r="AA296" s="1"/>
      <c r="AB296" s="1"/>
      <c r="AC296" s="1"/>
      <c r="AD296" s="1"/>
      <c r="AE296" s="1"/>
      <c r="AF296" s="1"/>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row>
    <row r="297" ht="11.25" customHeight="1">
      <c r="A297" s="3"/>
      <c r="B297" s="3"/>
      <c r="C297" s="1"/>
      <c r="D297" s="14"/>
      <c r="E297" s="14"/>
      <c r="F297" s="7"/>
      <c r="G297" s="3"/>
      <c r="H297" s="3"/>
      <c r="I297" s="3"/>
      <c r="J297" s="3"/>
      <c r="K297" s="3"/>
      <c r="L297" s="3"/>
      <c r="M297" s="1"/>
      <c r="N297" s="1"/>
      <c r="O297" s="1"/>
      <c r="P297" s="1"/>
      <c r="Q297" s="1"/>
      <c r="R297" s="1"/>
      <c r="S297" s="1"/>
      <c r="T297" s="1"/>
      <c r="U297" s="1"/>
      <c r="V297" s="1"/>
      <c r="W297" s="1"/>
      <c r="X297" s="1"/>
      <c r="Y297" s="1"/>
      <c r="Z297" s="1"/>
      <c r="AA297" s="1"/>
      <c r="AB297" s="1"/>
      <c r="AC297" s="1"/>
      <c r="AD297" s="1"/>
      <c r="AE297" s="1"/>
      <c r="AF297" s="1"/>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row>
    <row r="298" ht="11.25" customHeight="1">
      <c r="A298" s="3"/>
      <c r="B298" s="3"/>
      <c r="C298" s="1"/>
      <c r="D298" s="14"/>
      <c r="E298" s="14"/>
      <c r="F298" s="7"/>
      <c r="G298" s="3"/>
      <c r="H298" s="3"/>
      <c r="I298" s="3"/>
      <c r="J298" s="3"/>
      <c r="K298" s="3"/>
      <c r="L298" s="3"/>
      <c r="M298" s="1"/>
      <c r="N298" s="1"/>
      <c r="O298" s="1"/>
      <c r="P298" s="1"/>
      <c r="Q298" s="1"/>
      <c r="R298" s="1"/>
      <c r="S298" s="1"/>
      <c r="T298" s="1"/>
      <c r="U298" s="1"/>
      <c r="V298" s="1"/>
      <c r="W298" s="1"/>
      <c r="X298" s="1"/>
      <c r="Y298" s="1"/>
      <c r="Z298" s="1"/>
      <c r="AA298" s="1"/>
      <c r="AB298" s="1"/>
      <c r="AC298" s="1"/>
      <c r="AD298" s="1"/>
      <c r="AE298" s="1"/>
      <c r="AF298" s="1"/>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row>
    <row r="299" ht="11.25" customHeight="1">
      <c r="A299" s="3"/>
      <c r="B299" s="3"/>
      <c r="C299" s="1"/>
      <c r="D299" s="14"/>
      <c r="E299" s="14"/>
      <c r="F299" s="7"/>
      <c r="G299" s="3"/>
      <c r="H299" s="3"/>
      <c r="I299" s="3"/>
      <c r="J299" s="3"/>
      <c r="K299" s="3"/>
      <c r="L299" s="3"/>
      <c r="M299" s="1"/>
      <c r="N299" s="1"/>
      <c r="O299" s="1"/>
      <c r="P299" s="1"/>
      <c r="Q299" s="1"/>
      <c r="R299" s="1"/>
      <c r="S299" s="1"/>
      <c r="T299" s="1"/>
      <c r="U299" s="1"/>
      <c r="V299" s="1"/>
      <c r="W299" s="1"/>
      <c r="X299" s="1"/>
      <c r="Y299" s="1"/>
      <c r="Z299" s="1"/>
      <c r="AA299" s="1"/>
      <c r="AB299" s="1"/>
      <c r="AC299" s="1"/>
      <c r="AD299" s="1"/>
      <c r="AE299" s="1"/>
      <c r="AF299" s="1"/>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row>
    <row r="300" ht="11.25" customHeight="1">
      <c r="A300" s="3"/>
      <c r="B300" s="3"/>
      <c r="C300" s="1"/>
      <c r="D300" s="14"/>
      <c r="E300" s="14"/>
      <c r="F300" s="7"/>
      <c r="G300" s="3"/>
      <c r="H300" s="3"/>
      <c r="I300" s="3"/>
      <c r="J300" s="3"/>
      <c r="K300" s="3"/>
      <c r="L300" s="3"/>
      <c r="M300" s="1"/>
      <c r="N300" s="1"/>
      <c r="O300" s="1"/>
      <c r="P300" s="1"/>
      <c r="Q300" s="1"/>
      <c r="R300" s="1"/>
      <c r="S300" s="1"/>
      <c r="T300" s="1"/>
      <c r="U300" s="1"/>
      <c r="V300" s="1"/>
      <c r="W300" s="1"/>
      <c r="X300" s="1"/>
      <c r="Y300" s="1"/>
      <c r="Z300" s="1"/>
      <c r="AA300" s="1"/>
      <c r="AB300" s="1"/>
      <c r="AC300" s="1"/>
      <c r="AD300" s="1"/>
      <c r="AE300" s="1"/>
      <c r="AF300" s="1"/>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row>
    <row r="301" ht="11.25" customHeight="1">
      <c r="A301" s="3"/>
      <c r="B301" s="3"/>
      <c r="C301" s="1"/>
      <c r="D301" s="14"/>
      <c r="E301" s="14"/>
      <c r="F301" s="7"/>
      <c r="G301" s="3"/>
      <c r="H301" s="3"/>
      <c r="I301" s="3"/>
      <c r="J301" s="3"/>
      <c r="K301" s="3"/>
      <c r="L301" s="3"/>
      <c r="M301" s="1"/>
      <c r="N301" s="1"/>
      <c r="O301" s="1"/>
      <c r="P301" s="1"/>
      <c r="Q301" s="1"/>
      <c r="R301" s="1"/>
      <c r="S301" s="1"/>
      <c r="T301" s="1"/>
      <c r="U301" s="1"/>
      <c r="V301" s="1"/>
      <c r="W301" s="1"/>
      <c r="X301" s="1"/>
      <c r="Y301" s="1"/>
      <c r="Z301" s="1"/>
      <c r="AA301" s="1"/>
      <c r="AB301" s="1"/>
      <c r="AC301" s="1"/>
      <c r="AD301" s="1"/>
      <c r="AE301" s="1"/>
      <c r="AF301" s="1"/>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row>
    <row r="302" ht="11.25" customHeight="1">
      <c r="A302" s="3"/>
      <c r="B302" s="3"/>
      <c r="C302" s="1"/>
      <c r="D302" s="14"/>
      <c r="E302" s="14"/>
      <c r="F302" s="7"/>
      <c r="G302" s="3"/>
      <c r="H302" s="3"/>
      <c r="I302" s="3"/>
      <c r="J302" s="3"/>
      <c r="K302" s="3"/>
      <c r="L302" s="3"/>
      <c r="M302" s="1"/>
      <c r="N302" s="1"/>
      <c r="O302" s="1"/>
      <c r="P302" s="1"/>
      <c r="Q302" s="1"/>
      <c r="R302" s="1"/>
      <c r="S302" s="1"/>
      <c r="T302" s="1"/>
      <c r="U302" s="1"/>
      <c r="V302" s="1"/>
      <c r="W302" s="1"/>
      <c r="X302" s="1"/>
      <c r="Y302" s="1"/>
      <c r="Z302" s="1"/>
      <c r="AA302" s="1"/>
      <c r="AB302" s="1"/>
      <c r="AC302" s="1"/>
      <c r="AD302" s="1"/>
      <c r="AE302" s="1"/>
      <c r="AF302" s="1"/>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row>
    <row r="303" ht="11.25" customHeight="1">
      <c r="A303" s="3"/>
      <c r="B303" s="3"/>
      <c r="C303" s="1"/>
      <c r="D303" s="14"/>
      <c r="E303" s="14"/>
      <c r="F303" s="7"/>
      <c r="G303" s="3"/>
      <c r="H303" s="3"/>
      <c r="I303" s="3"/>
      <c r="J303" s="3"/>
      <c r="K303" s="3"/>
      <c r="L303" s="3"/>
      <c r="M303" s="1"/>
      <c r="N303" s="1"/>
      <c r="O303" s="1"/>
      <c r="P303" s="1"/>
      <c r="Q303" s="1"/>
      <c r="R303" s="1"/>
      <c r="S303" s="1"/>
      <c r="T303" s="1"/>
      <c r="U303" s="1"/>
      <c r="V303" s="1"/>
      <c r="W303" s="1"/>
      <c r="X303" s="1"/>
      <c r="Y303" s="1"/>
      <c r="Z303" s="1"/>
      <c r="AA303" s="1"/>
      <c r="AB303" s="1"/>
      <c r="AC303" s="1"/>
      <c r="AD303" s="1"/>
      <c r="AE303" s="1"/>
      <c r="AF303" s="1"/>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row>
    <row r="304" ht="11.25" customHeight="1">
      <c r="A304" s="3"/>
      <c r="B304" s="3"/>
      <c r="C304" s="1"/>
      <c r="D304" s="14"/>
      <c r="E304" s="14"/>
      <c r="F304" s="7"/>
      <c r="G304" s="3"/>
      <c r="H304" s="3"/>
      <c r="I304" s="3"/>
      <c r="J304" s="3"/>
      <c r="K304" s="3"/>
      <c r="L304" s="3"/>
      <c r="M304" s="1"/>
      <c r="N304" s="1"/>
      <c r="O304" s="1"/>
      <c r="P304" s="1"/>
      <c r="Q304" s="1"/>
      <c r="R304" s="1"/>
      <c r="S304" s="1"/>
      <c r="T304" s="1"/>
      <c r="U304" s="1"/>
      <c r="V304" s="1"/>
      <c r="W304" s="1"/>
      <c r="X304" s="1"/>
      <c r="Y304" s="1"/>
      <c r="Z304" s="1"/>
      <c r="AA304" s="1"/>
      <c r="AB304" s="1"/>
      <c r="AC304" s="1"/>
      <c r="AD304" s="1"/>
      <c r="AE304" s="1"/>
      <c r="AF304" s="1"/>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row>
    <row r="305" ht="11.25" customHeight="1">
      <c r="A305" s="3"/>
      <c r="B305" s="3"/>
      <c r="C305" s="1"/>
      <c r="D305" s="14"/>
      <c r="E305" s="14"/>
      <c r="F305" s="7"/>
      <c r="G305" s="3"/>
      <c r="H305" s="3"/>
      <c r="I305" s="3"/>
      <c r="J305" s="3"/>
      <c r="K305" s="3"/>
      <c r="L305" s="3"/>
      <c r="M305" s="1"/>
      <c r="N305" s="1"/>
      <c r="O305" s="1"/>
      <c r="P305" s="1"/>
      <c r="Q305" s="1"/>
      <c r="R305" s="1"/>
      <c r="S305" s="1"/>
      <c r="T305" s="1"/>
      <c r="U305" s="1"/>
      <c r="V305" s="1"/>
      <c r="W305" s="1"/>
      <c r="X305" s="1"/>
      <c r="Y305" s="1"/>
      <c r="Z305" s="1"/>
      <c r="AA305" s="1"/>
      <c r="AB305" s="1"/>
      <c r="AC305" s="1"/>
      <c r="AD305" s="1"/>
      <c r="AE305" s="1"/>
      <c r="AF305" s="1"/>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row>
    <row r="306" ht="11.25" customHeight="1">
      <c r="A306" s="3"/>
      <c r="B306" s="3"/>
      <c r="C306" s="1"/>
      <c r="D306" s="14"/>
      <c r="E306" s="14"/>
      <c r="F306" s="7"/>
      <c r="G306" s="3"/>
      <c r="H306" s="3"/>
      <c r="I306" s="3"/>
      <c r="J306" s="3"/>
      <c r="K306" s="3"/>
      <c r="L306" s="3"/>
      <c r="M306" s="1"/>
      <c r="N306" s="1"/>
      <c r="O306" s="1"/>
      <c r="P306" s="1"/>
      <c r="Q306" s="1"/>
      <c r="R306" s="1"/>
      <c r="S306" s="1"/>
      <c r="T306" s="1"/>
      <c r="U306" s="1"/>
      <c r="V306" s="1"/>
      <c r="W306" s="1"/>
      <c r="X306" s="1"/>
      <c r="Y306" s="1"/>
      <c r="Z306" s="1"/>
      <c r="AA306" s="1"/>
      <c r="AB306" s="1"/>
      <c r="AC306" s="1"/>
      <c r="AD306" s="1"/>
      <c r="AE306" s="1"/>
      <c r="AF306" s="1"/>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row>
    <row r="307" ht="11.25" customHeight="1">
      <c r="A307" s="3"/>
      <c r="B307" s="3"/>
      <c r="C307" s="1"/>
      <c r="D307" s="14"/>
      <c r="E307" s="14"/>
      <c r="F307" s="7"/>
      <c r="G307" s="3"/>
      <c r="H307" s="3"/>
      <c r="I307" s="3"/>
      <c r="J307" s="3"/>
      <c r="K307" s="3"/>
      <c r="L307" s="3"/>
      <c r="M307" s="1"/>
      <c r="N307" s="1"/>
      <c r="O307" s="1"/>
      <c r="P307" s="1"/>
      <c r="Q307" s="1"/>
      <c r="R307" s="1"/>
      <c r="S307" s="1"/>
      <c r="T307" s="1"/>
      <c r="U307" s="1"/>
      <c r="V307" s="1"/>
      <c r="W307" s="1"/>
      <c r="X307" s="1"/>
      <c r="Y307" s="1"/>
      <c r="Z307" s="1"/>
      <c r="AA307" s="1"/>
      <c r="AB307" s="1"/>
      <c r="AC307" s="1"/>
      <c r="AD307" s="1"/>
      <c r="AE307" s="1"/>
      <c r="AF307" s="1"/>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row>
    <row r="308" ht="11.25" customHeight="1">
      <c r="A308" s="3"/>
      <c r="B308" s="3"/>
      <c r="C308" s="1"/>
      <c r="D308" s="14"/>
      <c r="E308" s="14"/>
      <c r="F308" s="7"/>
      <c r="G308" s="3"/>
      <c r="H308" s="3"/>
      <c r="I308" s="3"/>
      <c r="J308" s="3"/>
      <c r="K308" s="3"/>
      <c r="L308" s="3"/>
      <c r="M308" s="1"/>
      <c r="N308" s="1"/>
      <c r="O308" s="1"/>
      <c r="P308" s="1"/>
      <c r="Q308" s="1"/>
      <c r="R308" s="1"/>
      <c r="S308" s="1"/>
      <c r="T308" s="1"/>
      <c r="U308" s="1"/>
      <c r="V308" s="1"/>
      <c r="W308" s="1"/>
      <c r="X308" s="1"/>
      <c r="Y308" s="1"/>
      <c r="Z308" s="1"/>
      <c r="AA308" s="1"/>
      <c r="AB308" s="1"/>
      <c r="AC308" s="1"/>
      <c r="AD308" s="1"/>
      <c r="AE308" s="1"/>
      <c r="AF308" s="1"/>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row>
    <row r="309" ht="11.25" customHeight="1">
      <c r="A309" s="3"/>
      <c r="B309" s="3"/>
      <c r="C309" s="1"/>
      <c r="D309" s="14"/>
      <c r="E309" s="14"/>
      <c r="F309" s="7"/>
      <c r="G309" s="3"/>
      <c r="H309" s="3"/>
      <c r="I309" s="3"/>
      <c r="J309" s="3"/>
      <c r="K309" s="3"/>
      <c r="L309" s="3"/>
      <c r="M309" s="1"/>
      <c r="N309" s="1"/>
      <c r="O309" s="1"/>
      <c r="P309" s="1"/>
      <c r="Q309" s="1"/>
      <c r="R309" s="1"/>
      <c r="S309" s="1"/>
      <c r="T309" s="1"/>
      <c r="U309" s="1"/>
      <c r="V309" s="1"/>
      <c r="W309" s="1"/>
      <c r="X309" s="1"/>
      <c r="Y309" s="1"/>
      <c r="Z309" s="1"/>
      <c r="AA309" s="1"/>
      <c r="AB309" s="1"/>
      <c r="AC309" s="1"/>
      <c r="AD309" s="1"/>
      <c r="AE309" s="1"/>
      <c r="AF309" s="1"/>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row>
    <row r="310" ht="11.25" customHeight="1">
      <c r="A310" s="3"/>
      <c r="B310" s="3"/>
      <c r="C310" s="1"/>
      <c r="D310" s="14"/>
      <c r="E310" s="14"/>
      <c r="F310" s="7"/>
      <c r="G310" s="3"/>
      <c r="H310" s="3"/>
      <c r="I310" s="3"/>
      <c r="J310" s="3"/>
      <c r="K310" s="3"/>
      <c r="L310" s="3"/>
      <c r="M310" s="1"/>
      <c r="N310" s="1"/>
      <c r="O310" s="1"/>
      <c r="P310" s="1"/>
      <c r="Q310" s="1"/>
      <c r="R310" s="1"/>
      <c r="S310" s="1"/>
      <c r="T310" s="1"/>
      <c r="U310" s="1"/>
      <c r="V310" s="1"/>
      <c r="W310" s="1"/>
      <c r="X310" s="1"/>
      <c r="Y310" s="1"/>
      <c r="Z310" s="1"/>
      <c r="AA310" s="1"/>
      <c r="AB310" s="1"/>
      <c r="AC310" s="1"/>
      <c r="AD310" s="1"/>
      <c r="AE310" s="1"/>
      <c r="AF310" s="1"/>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row>
    <row r="311" ht="11.25" customHeight="1">
      <c r="A311" s="3"/>
      <c r="B311" s="3"/>
      <c r="C311" s="1"/>
      <c r="D311" s="14"/>
      <c r="E311" s="14"/>
      <c r="F311" s="7"/>
      <c r="G311" s="3"/>
      <c r="H311" s="3"/>
      <c r="I311" s="3"/>
      <c r="J311" s="3"/>
      <c r="K311" s="3"/>
      <c r="L311" s="3"/>
      <c r="M311" s="1"/>
      <c r="N311" s="1"/>
      <c r="O311" s="1"/>
      <c r="P311" s="1"/>
      <c r="Q311" s="1"/>
      <c r="R311" s="1"/>
      <c r="S311" s="1"/>
      <c r="T311" s="1"/>
      <c r="U311" s="1"/>
      <c r="V311" s="1"/>
      <c r="W311" s="1"/>
      <c r="X311" s="1"/>
      <c r="Y311" s="1"/>
      <c r="Z311" s="1"/>
      <c r="AA311" s="1"/>
      <c r="AB311" s="1"/>
      <c r="AC311" s="1"/>
      <c r="AD311" s="1"/>
      <c r="AE311" s="1"/>
      <c r="AF311" s="1"/>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row>
    <row r="312" ht="11.25" customHeight="1">
      <c r="A312" s="3"/>
      <c r="B312" s="3"/>
      <c r="C312" s="1"/>
      <c r="D312" s="14"/>
      <c r="E312" s="14"/>
      <c r="F312" s="7"/>
      <c r="G312" s="3"/>
      <c r="H312" s="3"/>
      <c r="I312" s="3"/>
      <c r="J312" s="3"/>
      <c r="K312" s="3"/>
      <c r="L312" s="3"/>
      <c r="M312" s="1"/>
      <c r="N312" s="1"/>
      <c r="O312" s="1"/>
      <c r="P312" s="1"/>
      <c r="Q312" s="1"/>
      <c r="R312" s="1"/>
      <c r="S312" s="1"/>
      <c r="T312" s="1"/>
      <c r="U312" s="1"/>
      <c r="V312" s="1"/>
      <c r="W312" s="1"/>
      <c r="X312" s="1"/>
      <c r="Y312" s="1"/>
      <c r="Z312" s="1"/>
      <c r="AA312" s="1"/>
      <c r="AB312" s="1"/>
      <c r="AC312" s="1"/>
      <c r="AD312" s="1"/>
      <c r="AE312" s="1"/>
      <c r="AF312" s="1"/>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row>
    <row r="313" ht="11.25" customHeight="1">
      <c r="A313" s="3"/>
      <c r="B313" s="3"/>
      <c r="C313" s="1"/>
      <c r="D313" s="14"/>
      <c r="E313" s="14"/>
      <c r="F313" s="7"/>
      <c r="G313" s="3"/>
      <c r="H313" s="3"/>
      <c r="I313" s="3"/>
      <c r="J313" s="3"/>
      <c r="K313" s="3"/>
      <c r="L313" s="3"/>
      <c r="M313" s="1"/>
      <c r="N313" s="1"/>
      <c r="O313" s="1"/>
      <c r="P313" s="1"/>
      <c r="Q313" s="1"/>
      <c r="R313" s="1"/>
      <c r="S313" s="1"/>
      <c r="T313" s="1"/>
      <c r="U313" s="1"/>
      <c r="V313" s="1"/>
      <c r="W313" s="1"/>
      <c r="X313" s="1"/>
      <c r="Y313" s="1"/>
      <c r="Z313" s="1"/>
      <c r="AA313" s="1"/>
      <c r="AB313" s="1"/>
      <c r="AC313" s="1"/>
      <c r="AD313" s="1"/>
      <c r="AE313" s="1"/>
      <c r="AF313" s="1"/>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row>
    <row r="314" ht="11.25" customHeight="1">
      <c r="A314" s="3"/>
      <c r="B314" s="3"/>
      <c r="C314" s="1"/>
      <c r="D314" s="14"/>
      <c r="E314" s="14"/>
      <c r="F314" s="7"/>
      <c r="G314" s="3"/>
      <c r="H314" s="3"/>
      <c r="I314" s="3"/>
      <c r="J314" s="3"/>
      <c r="K314" s="3"/>
      <c r="L314" s="3"/>
      <c r="M314" s="1"/>
      <c r="N314" s="1"/>
      <c r="O314" s="1"/>
      <c r="P314" s="1"/>
      <c r="Q314" s="1"/>
      <c r="R314" s="1"/>
      <c r="S314" s="1"/>
      <c r="T314" s="1"/>
      <c r="U314" s="1"/>
      <c r="V314" s="1"/>
      <c r="W314" s="1"/>
      <c r="X314" s="1"/>
      <c r="Y314" s="1"/>
      <c r="Z314" s="1"/>
      <c r="AA314" s="1"/>
      <c r="AB314" s="1"/>
      <c r="AC314" s="1"/>
      <c r="AD314" s="1"/>
      <c r="AE314" s="1"/>
      <c r="AF314" s="1"/>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row>
    <row r="315" ht="11.25" customHeight="1">
      <c r="A315" s="3"/>
      <c r="B315" s="3"/>
      <c r="C315" s="1"/>
      <c r="D315" s="14"/>
      <c r="E315" s="14"/>
      <c r="F315" s="7"/>
      <c r="G315" s="3"/>
      <c r="H315" s="3"/>
      <c r="I315" s="3"/>
      <c r="J315" s="3"/>
      <c r="K315" s="3"/>
      <c r="L315" s="3"/>
      <c r="M315" s="1"/>
      <c r="N315" s="1"/>
      <c r="O315" s="1"/>
      <c r="P315" s="1"/>
      <c r="Q315" s="1"/>
      <c r="R315" s="1"/>
      <c r="S315" s="1"/>
      <c r="T315" s="1"/>
      <c r="U315" s="1"/>
      <c r="V315" s="1"/>
      <c r="W315" s="1"/>
      <c r="X315" s="1"/>
      <c r="Y315" s="1"/>
      <c r="Z315" s="1"/>
      <c r="AA315" s="1"/>
      <c r="AB315" s="1"/>
      <c r="AC315" s="1"/>
      <c r="AD315" s="1"/>
      <c r="AE315" s="1"/>
      <c r="AF315" s="1"/>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row>
    <row r="316" ht="11.25" customHeight="1">
      <c r="A316" s="3"/>
      <c r="B316" s="3"/>
      <c r="C316" s="1"/>
      <c r="D316" s="14"/>
      <c r="E316" s="14"/>
      <c r="F316" s="7"/>
      <c r="G316" s="3"/>
      <c r="H316" s="3"/>
      <c r="I316" s="3"/>
      <c r="J316" s="3"/>
      <c r="K316" s="3"/>
      <c r="L316" s="3"/>
      <c r="M316" s="1"/>
      <c r="N316" s="1"/>
      <c r="O316" s="1"/>
      <c r="P316" s="1"/>
      <c r="Q316" s="1"/>
      <c r="R316" s="1"/>
      <c r="S316" s="1"/>
      <c r="T316" s="1"/>
      <c r="U316" s="1"/>
      <c r="V316" s="1"/>
      <c r="W316" s="1"/>
      <c r="X316" s="1"/>
      <c r="Y316" s="1"/>
      <c r="Z316" s="1"/>
      <c r="AA316" s="1"/>
      <c r="AB316" s="1"/>
      <c r="AC316" s="1"/>
      <c r="AD316" s="1"/>
      <c r="AE316" s="1"/>
      <c r="AF316" s="1"/>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row>
    <row r="317" ht="11.25" customHeight="1">
      <c r="A317" s="3"/>
      <c r="B317" s="3"/>
      <c r="C317" s="1"/>
      <c r="D317" s="14"/>
      <c r="E317" s="14"/>
      <c r="F317" s="7"/>
      <c r="G317" s="3"/>
      <c r="H317" s="3"/>
      <c r="I317" s="3"/>
      <c r="J317" s="3"/>
      <c r="K317" s="3"/>
      <c r="L317" s="3"/>
      <c r="M317" s="1"/>
      <c r="N317" s="1"/>
      <c r="O317" s="1"/>
      <c r="P317" s="1"/>
      <c r="Q317" s="1"/>
      <c r="R317" s="1"/>
      <c r="S317" s="1"/>
      <c r="T317" s="1"/>
      <c r="U317" s="1"/>
      <c r="V317" s="1"/>
      <c r="W317" s="1"/>
      <c r="X317" s="1"/>
      <c r="Y317" s="1"/>
      <c r="Z317" s="1"/>
      <c r="AA317" s="1"/>
      <c r="AB317" s="1"/>
      <c r="AC317" s="1"/>
      <c r="AD317" s="1"/>
      <c r="AE317" s="1"/>
      <c r="AF317" s="1"/>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row>
    <row r="318" ht="11.25" customHeight="1">
      <c r="A318" s="3"/>
      <c r="B318" s="3"/>
      <c r="C318" s="1"/>
      <c r="D318" s="14"/>
      <c r="E318" s="14"/>
      <c r="F318" s="7"/>
      <c r="G318" s="3"/>
      <c r="H318" s="3"/>
      <c r="I318" s="3"/>
      <c r="J318" s="3"/>
      <c r="K318" s="3"/>
      <c r="L318" s="3"/>
      <c r="M318" s="1"/>
      <c r="N318" s="1"/>
      <c r="O318" s="1"/>
      <c r="P318" s="1"/>
      <c r="Q318" s="1"/>
      <c r="R318" s="1"/>
      <c r="S318" s="1"/>
      <c r="T318" s="1"/>
      <c r="U318" s="1"/>
      <c r="V318" s="1"/>
      <c r="W318" s="1"/>
      <c r="X318" s="1"/>
      <c r="Y318" s="1"/>
      <c r="Z318" s="1"/>
      <c r="AA318" s="1"/>
      <c r="AB318" s="1"/>
      <c r="AC318" s="1"/>
      <c r="AD318" s="1"/>
      <c r="AE318" s="1"/>
      <c r="AF318" s="1"/>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row>
    <row r="319" ht="11.25" customHeight="1">
      <c r="A319" s="3"/>
      <c r="B319" s="3"/>
      <c r="C319" s="1"/>
      <c r="D319" s="14"/>
      <c r="E319" s="14"/>
      <c r="F319" s="7"/>
      <c r="G319" s="3"/>
      <c r="H319" s="3"/>
      <c r="I319" s="3"/>
      <c r="J319" s="3"/>
      <c r="K319" s="3"/>
      <c r="L319" s="3"/>
      <c r="M319" s="1"/>
      <c r="N319" s="1"/>
      <c r="O319" s="1"/>
      <c r="P319" s="1"/>
      <c r="Q319" s="1"/>
      <c r="R319" s="1"/>
      <c r="S319" s="1"/>
      <c r="T319" s="1"/>
      <c r="U319" s="1"/>
      <c r="V319" s="1"/>
      <c r="W319" s="1"/>
      <c r="X319" s="1"/>
      <c r="Y319" s="1"/>
      <c r="Z319" s="1"/>
      <c r="AA319" s="1"/>
      <c r="AB319" s="1"/>
      <c r="AC319" s="1"/>
      <c r="AD319" s="1"/>
      <c r="AE319" s="1"/>
      <c r="AF319" s="1"/>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row>
    <row r="320" ht="11.25" customHeight="1">
      <c r="A320" s="3"/>
      <c r="B320" s="3"/>
      <c r="C320" s="1"/>
      <c r="D320" s="14"/>
      <c r="E320" s="14"/>
      <c r="F320" s="7"/>
      <c r="G320" s="3"/>
      <c r="H320" s="3"/>
      <c r="I320" s="3"/>
      <c r="J320" s="3"/>
      <c r="K320" s="3"/>
      <c r="L320" s="3"/>
      <c r="M320" s="1"/>
      <c r="N320" s="1"/>
      <c r="O320" s="1"/>
      <c r="P320" s="1"/>
      <c r="Q320" s="1"/>
      <c r="R320" s="1"/>
      <c r="S320" s="1"/>
      <c r="T320" s="1"/>
      <c r="U320" s="1"/>
      <c r="V320" s="1"/>
      <c r="W320" s="1"/>
      <c r="X320" s="1"/>
      <c r="Y320" s="1"/>
      <c r="Z320" s="1"/>
      <c r="AA320" s="1"/>
      <c r="AB320" s="1"/>
      <c r="AC320" s="1"/>
      <c r="AD320" s="1"/>
      <c r="AE320" s="1"/>
      <c r="AF320" s="1"/>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row>
    <row r="321" ht="11.25" customHeight="1">
      <c r="A321" s="3"/>
      <c r="B321" s="3"/>
      <c r="C321" s="1"/>
      <c r="D321" s="14"/>
      <c r="E321" s="14"/>
      <c r="F321" s="7"/>
      <c r="G321" s="3"/>
      <c r="H321" s="3"/>
      <c r="I321" s="3"/>
      <c r="J321" s="3"/>
      <c r="K321" s="3"/>
      <c r="L321" s="3"/>
      <c r="M321" s="1"/>
      <c r="N321" s="1"/>
      <c r="O321" s="1"/>
      <c r="P321" s="1"/>
      <c r="Q321" s="1"/>
      <c r="R321" s="1"/>
      <c r="S321" s="1"/>
      <c r="T321" s="1"/>
      <c r="U321" s="1"/>
      <c r="V321" s="1"/>
      <c r="W321" s="1"/>
      <c r="X321" s="1"/>
      <c r="Y321" s="1"/>
      <c r="Z321" s="1"/>
      <c r="AA321" s="1"/>
      <c r="AB321" s="1"/>
      <c r="AC321" s="1"/>
      <c r="AD321" s="1"/>
      <c r="AE321" s="1"/>
      <c r="AF321" s="1"/>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row>
    <row r="322" ht="11.25" customHeight="1">
      <c r="A322" s="3"/>
      <c r="B322" s="3"/>
      <c r="C322" s="1"/>
      <c r="D322" s="14"/>
      <c r="E322" s="14"/>
      <c r="F322" s="7"/>
      <c r="G322" s="3"/>
      <c r="H322" s="3"/>
      <c r="I322" s="3"/>
      <c r="J322" s="3"/>
      <c r="K322" s="3"/>
      <c r="L322" s="3"/>
      <c r="M322" s="1"/>
      <c r="N322" s="1"/>
      <c r="O322" s="1"/>
      <c r="P322" s="1"/>
      <c r="Q322" s="1"/>
      <c r="R322" s="1"/>
      <c r="S322" s="1"/>
      <c r="T322" s="1"/>
      <c r="U322" s="1"/>
      <c r="V322" s="1"/>
      <c r="W322" s="1"/>
      <c r="X322" s="1"/>
      <c r="Y322" s="1"/>
      <c r="Z322" s="1"/>
      <c r="AA322" s="1"/>
      <c r="AB322" s="1"/>
      <c r="AC322" s="1"/>
      <c r="AD322" s="1"/>
      <c r="AE322" s="1"/>
      <c r="AF322" s="1"/>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row>
    <row r="323" ht="11.25" customHeight="1">
      <c r="A323" s="3"/>
      <c r="B323" s="3"/>
      <c r="C323" s="1"/>
      <c r="D323" s="14"/>
      <c r="E323" s="14"/>
      <c r="F323" s="7"/>
      <c r="G323" s="3"/>
      <c r="H323" s="3"/>
      <c r="I323" s="3"/>
      <c r="J323" s="3"/>
      <c r="K323" s="3"/>
      <c r="L323" s="3"/>
      <c r="M323" s="1"/>
      <c r="N323" s="1"/>
      <c r="O323" s="1"/>
      <c r="P323" s="1"/>
      <c r="Q323" s="1"/>
      <c r="R323" s="1"/>
      <c r="S323" s="1"/>
      <c r="T323" s="1"/>
      <c r="U323" s="1"/>
      <c r="V323" s="1"/>
      <c r="W323" s="1"/>
      <c r="X323" s="1"/>
      <c r="Y323" s="1"/>
      <c r="Z323" s="1"/>
      <c r="AA323" s="1"/>
      <c r="AB323" s="1"/>
      <c r="AC323" s="1"/>
      <c r="AD323" s="1"/>
      <c r="AE323" s="1"/>
      <c r="AF323" s="1"/>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row>
    <row r="324" ht="11.25" customHeight="1">
      <c r="A324" s="3"/>
      <c r="B324" s="3"/>
      <c r="C324" s="1"/>
      <c r="D324" s="14"/>
      <c r="E324" s="14"/>
      <c r="F324" s="7"/>
      <c r="G324" s="3"/>
      <c r="H324" s="3"/>
      <c r="I324" s="3"/>
      <c r="J324" s="3"/>
      <c r="K324" s="3"/>
      <c r="L324" s="3"/>
      <c r="M324" s="1"/>
      <c r="N324" s="1"/>
      <c r="O324" s="1"/>
      <c r="P324" s="1"/>
      <c r="Q324" s="1"/>
      <c r="R324" s="1"/>
      <c r="S324" s="1"/>
      <c r="T324" s="1"/>
      <c r="U324" s="1"/>
      <c r="V324" s="1"/>
      <c r="W324" s="1"/>
      <c r="X324" s="1"/>
      <c r="Y324" s="1"/>
      <c r="Z324" s="1"/>
      <c r="AA324" s="1"/>
      <c r="AB324" s="1"/>
      <c r="AC324" s="1"/>
      <c r="AD324" s="1"/>
      <c r="AE324" s="1"/>
      <c r="AF324" s="1"/>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row>
    <row r="325" ht="11.25" customHeight="1">
      <c r="A325" s="3"/>
      <c r="B325" s="3"/>
      <c r="C325" s="1"/>
      <c r="D325" s="14"/>
      <c r="E325" s="14"/>
      <c r="F325" s="7"/>
      <c r="G325" s="3"/>
      <c r="H325" s="3"/>
      <c r="I325" s="3"/>
      <c r="J325" s="3"/>
      <c r="K325" s="3"/>
      <c r="L325" s="3"/>
      <c r="M325" s="1"/>
      <c r="N325" s="1"/>
      <c r="O325" s="1"/>
      <c r="P325" s="1"/>
      <c r="Q325" s="1"/>
      <c r="R325" s="1"/>
      <c r="S325" s="1"/>
      <c r="T325" s="1"/>
      <c r="U325" s="1"/>
      <c r="V325" s="1"/>
      <c r="W325" s="1"/>
      <c r="X325" s="1"/>
      <c r="Y325" s="1"/>
      <c r="Z325" s="1"/>
      <c r="AA325" s="1"/>
      <c r="AB325" s="1"/>
      <c r="AC325" s="1"/>
      <c r="AD325" s="1"/>
      <c r="AE325" s="1"/>
      <c r="AF325" s="1"/>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row>
    <row r="326" ht="11.25" customHeight="1">
      <c r="A326" s="3"/>
      <c r="B326" s="3"/>
      <c r="C326" s="1"/>
      <c r="D326" s="14"/>
      <c r="E326" s="14"/>
      <c r="F326" s="7"/>
      <c r="G326" s="3"/>
      <c r="H326" s="3"/>
      <c r="I326" s="3"/>
      <c r="J326" s="3"/>
      <c r="K326" s="3"/>
      <c r="L326" s="3"/>
      <c r="M326" s="1"/>
      <c r="N326" s="1"/>
      <c r="O326" s="1"/>
      <c r="P326" s="1"/>
      <c r="Q326" s="1"/>
      <c r="R326" s="1"/>
      <c r="S326" s="1"/>
      <c r="T326" s="1"/>
      <c r="U326" s="1"/>
      <c r="V326" s="1"/>
      <c r="W326" s="1"/>
      <c r="X326" s="1"/>
      <c r="Y326" s="1"/>
      <c r="Z326" s="1"/>
      <c r="AA326" s="1"/>
      <c r="AB326" s="1"/>
      <c r="AC326" s="1"/>
      <c r="AD326" s="1"/>
      <c r="AE326" s="1"/>
      <c r="AF326" s="1"/>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row>
    <row r="327" ht="11.25" customHeight="1">
      <c r="A327" s="3"/>
      <c r="B327" s="3"/>
      <c r="C327" s="1"/>
      <c r="D327" s="14"/>
      <c r="E327" s="14"/>
      <c r="F327" s="7"/>
      <c r="G327" s="3"/>
      <c r="H327" s="3"/>
      <c r="I327" s="3"/>
      <c r="J327" s="3"/>
      <c r="K327" s="3"/>
      <c r="L327" s="3"/>
      <c r="M327" s="1"/>
      <c r="N327" s="1"/>
      <c r="O327" s="1"/>
      <c r="P327" s="1"/>
      <c r="Q327" s="1"/>
      <c r="R327" s="1"/>
      <c r="S327" s="1"/>
      <c r="T327" s="1"/>
      <c r="U327" s="1"/>
      <c r="V327" s="1"/>
      <c r="W327" s="1"/>
      <c r="X327" s="1"/>
      <c r="Y327" s="1"/>
      <c r="Z327" s="1"/>
      <c r="AA327" s="1"/>
      <c r="AB327" s="1"/>
      <c r="AC327" s="1"/>
      <c r="AD327" s="1"/>
      <c r="AE327" s="1"/>
      <c r="AF327" s="1"/>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row>
    <row r="328" ht="11.25" customHeight="1">
      <c r="A328" s="3"/>
      <c r="B328" s="3"/>
      <c r="C328" s="1"/>
      <c r="D328" s="14"/>
      <c r="E328" s="14"/>
      <c r="F328" s="7"/>
      <c r="G328" s="3"/>
      <c r="H328" s="3"/>
      <c r="I328" s="3"/>
      <c r="J328" s="3"/>
      <c r="K328" s="3"/>
      <c r="L328" s="3"/>
      <c r="M328" s="1"/>
      <c r="N328" s="1"/>
      <c r="O328" s="1"/>
      <c r="P328" s="1"/>
      <c r="Q328" s="1"/>
      <c r="R328" s="1"/>
      <c r="S328" s="1"/>
      <c r="T328" s="1"/>
      <c r="U328" s="1"/>
      <c r="V328" s="1"/>
      <c r="W328" s="1"/>
      <c r="X328" s="1"/>
      <c r="Y328" s="1"/>
      <c r="Z328" s="1"/>
      <c r="AA328" s="1"/>
      <c r="AB328" s="1"/>
      <c r="AC328" s="1"/>
      <c r="AD328" s="1"/>
      <c r="AE328" s="1"/>
      <c r="AF328" s="1"/>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row>
    <row r="329" ht="11.25" customHeight="1">
      <c r="A329" s="3"/>
      <c r="B329" s="3"/>
      <c r="C329" s="1"/>
      <c r="D329" s="14"/>
      <c r="E329" s="14"/>
      <c r="F329" s="7"/>
      <c r="G329" s="3"/>
      <c r="H329" s="3"/>
      <c r="I329" s="3"/>
      <c r="J329" s="3"/>
      <c r="K329" s="3"/>
      <c r="L329" s="3"/>
      <c r="M329" s="1"/>
      <c r="N329" s="1"/>
      <c r="O329" s="1"/>
      <c r="P329" s="1"/>
      <c r="Q329" s="1"/>
      <c r="R329" s="1"/>
      <c r="S329" s="1"/>
      <c r="T329" s="1"/>
      <c r="U329" s="1"/>
      <c r="V329" s="1"/>
      <c r="W329" s="1"/>
      <c r="X329" s="1"/>
      <c r="Y329" s="1"/>
      <c r="Z329" s="1"/>
      <c r="AA329" s="1"/>
      <c r="AB329" s="1"/>
      <c r="AC329" s="1"/>
      <c r="AD329" s="1"/>
      <c r="AE329" s="1"/>
      <c r="AF329" s="1"/>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row>
    <row r="330" ht="11.25" customHeight="1">
      <c r="A330" s="3"/>
      <c r="B330" s="3"/>
      <c r="C330" s="1"/>
      <c r="D330" s="14"/>
      <c r="E330" s="14"/>
      <c r="F330" s="7"/>
      <c r="G330" s="3"/>
      <c r="H330" s="3"/>
      <c r="I330" s="3"/>
      <c r="J330" s="3"/>
      <c r="K330" s="3"/>
      <c r="L330" s="3"/>
      <c r="M330" s="1"/>
      <c r="N330" s="1"/>
      <c r="O330" s="1"/>
      <c r="P330" s="1"/>
      <c r="Q330" s="1"/>
      <c r="R330" s="1"/>
      <c r="S330" s="1"/>
      <c r="T330" s="1"/>
      <c r="U330" s="1"/>
      <c r="V330" s="1"/>
      <c r="W330" s="1"/>
      <c r="X330" s="1"/>
      <c r="Y330" s="1"/>
      <c r="Z330" s="1"/>
      <c r="AA330" s="1"/>
      <c r="AB330" s="1"/>
      <c r="AC330" s="1"/>
      <c r="AD330" s="1"/>
      <c r="AE330" s="1"/>
      <c r="AF330" s="1"/>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row>
    <row r="331" ht="11.25" customHeight="1">
      <c r="A331" s="3"/>
      <c r="B331" s="3"/>
      <c r="C331" s="1"/>
      <c r="D331" s="14"/>
      <c r="E331" s="14"/>
      <c r="F331" s="7"/>
      <c r="G331" s="3"/>
      <c r="H331" s="3"/>
      <c r="I331" s="3"/>
      <c r="J331" s="3"/>
      <c r="K331" s="3"/>
      <c r="L331" s="3"/>
      <c r="M331" s="1"/>
      <c r="N331" s="1"/>
      <c r="O331" s="1"/>
      <c r="P331" s="1"/>
      <c r="Q331" s="1"/>
      <c r="R331" s="1"/>
      <c r="S331" s="1"/>
      <c r="T331" s="1"/>
      <c r="U331" s="1"/>
      <c r="V331" s="1"/>
      <c r="W331" s="1"/>
      <c r="X331" s="1"/>
      <c r="Y331" s="1"/>
      <c r="Z331" s="1"/>
      <c r="AA331" s="1"/>
      <c r="AB331" s="1"/>
      <c r="AC331" s="1"/>
      <c r="AD331" s="1"/>
      <c r="AE331" s="1"/>
      <c r="AF331" s="1"/>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row>
    <row r="332" ht="11.25" customHeight="1">
      <c r="A332" s="3"/>
      <c r="B332" s="3"/>
      <c r="C332" s="1"/>
      <c r="D332" s="14"/>
      <c r="E332" s="14"/>
      <c r="F332" s="7"/>
      <c r="G332" s="3"/>
      <c r="H332" s="3"/>
      <c r="I332" s="3"/>
      <c r="J332" s="3"/>
      <c r="K332" s="3"/>
      <c r="L332" s="3"/>
      <c r="M332" s="1"/>
      <c r="N332" s="1"/>
      <c r="O332" s="1"/>
      <c r="P332" s="1"/>
      <c r="Q332" s="1"/>
      <c r="R332" s="1"/>
      <c r="S332" s="1"/>
      <c r="T332" s="1"/>
      <c r="U332" s="1"/>
      <c r="V332" s="1"/>
      <c r="W332" s="1"/>
      <c r="X332" s="1"/>
      <c r="Y332" s="1"/>
      <c r="Z332" s="1"/>
      <c r="AA332" s="1"/>
      <c r="AB332" s="1"/>
      <c r="AC332" s="1"/>
      <c r="AD332" s="1"/>
      <c r="AE332" s="1"/>
      <c r="AF332" s="1"/>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row>
    <row r="333" ht="11.25" customHeight="1">
      <c r="A333" s="3"/>
      <c r="B333" s="3"/>
      <c r="C333" s="1"/>
      <c r="D333" s="14"/>
      <c r="E333" s="14"/>
      <c r="F333" s="7"/>
      <c r="G333" s="3"/>
      <c r="H333" s="3"/>
      <c r="I333" s="3"/>
      <c r="J333" s="3"/>
      <c r="K333" s="3"/>
      <c r="L333" s="3"/>
      <c r="M333" s="1"/>
      <c r="N333" s="1"/>
      <c r="O333" s="1"/>
      <c r="P333" s="1"/>
      <c r="Q333" s="1"/>
      <c r="R333" s="1"/>
      <c r="S333" s="1"/>
      <c r="T333" s="1"/>
      <c r="U333" s="1"/>
      <c r="V333" s="1"/>
      <c r="W333" s="1"/>
      <c r="X333" s="1"/>
      <c r="Y333" s="1"/>
      <c r="Z333" s="1"/>
      <c r="AA333" s="1"/>
      <c r="AB333" s="1"/>
      <c r="AC333" s="1"/>
      <c r="AD333" s="1"/>
      <c r="AE333" s="1"/>
      <c r="AF333" s="1"/>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row>
    <row r="334" ht="11.25" customHeight="1">
      <c r="A334" s="3"/>
      <c r="B334" s="3"/>
      <c r="C334" s="1"/>
      <c r="D334" s="14"/>
      <c r="E334" s="14"/>
      <c r="F334" s="7"/>
      <c r="G334" s="3"/>
      <c r="H334" s="3"/>
      <c r="I334" s="3"/>
      <c r="J334" s="3"/>
      <c r="K334" s="3"/>
      <c r="L334" s="3"/>
      <c r="M334" s="1"/>
      <c r="N334" s="1"/>
      <c r="O334" s="1"/>
      <c r="P334" s="1"/>
      <c r="Q334" s="1"/>
      <c r="R334" s="1"/>
      <c r="S334" s="1"/>
      <c r="T334" s="1"/>
      <c r="U334" s="1"/>
      <c r="V334" s="1"/>
      <c r="W334" s="1"/>
      <c r="X334" s="1"/>
      <c r="Y334" s="1"/>
      <c r="Z334" s="1"/>
      <c r="AA334" s="1"/>
      <c r="AB334" s="1"/>
      <c r="AC334" s="1"/>
      <c r="AD334" s="1"/>
      <c r="AE334" s="1"/>
      <c r="AF334" s="1"/>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row>
    <row r="335" ht="11.25" customHeight="1">
      <c r="A335" s="3"/>
      <c r="B335" s="3"/>
      <c r="C335" s="1"/>
      <c r="D335" s="14"/>
      <c r="E335" s="14"/>
      <c r="F335" s="7"/>
      <c r="G335" s="3"/>
      <c r="H335" s="3"/>
      <c r="I335" s="3"/>
      <c r="J335" s="3"/>
      <c r="K335" s="3"/>
      <c r="L335" s="3"/>
      <c r="M335" s="1"/>
      <c r="N335" s="1"/>
      <c r="O335" s="1"/>
      <c r="P335" s="1"/>
      <c r="Q335" s="1"/>
      <c r="R335" s="1"/>
      <c r="S335" s="1"/>
      <c r="T335" s="1"/>
      <c r="U335" s="1"/>
      <c r="V335" s="1"/>
      <c r="W335" s="1"/>
      <c r="X335" s="1"/>
      <c r="Y335" s="1"/>
      <c r="Z335" s="1"/>
      <c r="AA335" s="1"/>
      <c r="AB335" s="1"/>
      <c r="AC335" s="1"/>
      <c r="AD335" s="1"/>
      <c r="AE335" s="1"/>
      <c r="AF335" s="1"/>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row>
    <row r="336" ht="11.25" customHeight="1">
      <c r="A336" s="3"/>
      <c r="B336" s="3"/>
      <c r="C336" s="1"/>
      <c r="D336" s="14"/>
      <c r="E336" s="14"/>
      <c r="F336" s="7"/>
      <c r="G336" s="3"/>
      <c r="H336" s="3"/>
      <c r="I336" s="3"/>
      <c r="J336" s="3"/>
      <c r="K336" s="3"/>
      <c r="L336" s="3"/>
      <c r="M336" s="1"/>
      <c r="N336" s="1"/>
      <c r="O336" s="1"/>
      <c r="P336" s="1"/>
      <c r="Q336" s="1"/>
      <c r="R336" s="1"/>
      <c r="S336" s="1"/>
      <c r="T336" s="1"/>
      <c r="U336" s="1"/>
      <c r="V336" s="1"/>
      <c r="W336" s="1"/>
      <c r="X336" s="1"/>
      <c r="Y336" s="1"/>
      <c r="Z336" s="1"/>
      <c r="AA336" s="1"/>
      <c r="AB336" s="1"/>
      <c r="AC336" s="1"/>
      <c r="AD336" s="1"/>
      <c r="AE336" s="1"/>
      <c r="AF336" s="1"/>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row>
    <row r="337" ht="11.25" customHeight="1">
      <c r="A337" s="3"/>
      <c r="B337" s="3"/>
      <c r="C337" s="1"/>
      <c r="D337" s="14"/>
      <c r="E337" s="14"/>
      <c r="F337" s="7"/>
      <c r="G337" s="3"/>
      <c r="H337" s="3"/>
      <c r="I337" s="3"/>
      <c r="J337" s="3"/>
      <c r="K337" s="3"/>
      <c r="L337" s="3"/>
      <c r="M337" s="1"/>
      <c r="N337" s="1"/>
      <c r="O337" s="1"/>
      <c r="P337" s="1"/>
      <c r="Q337" s="1"/>
      <c r="R337" s="1"/>
      <c r="S337" s="1"/>
      <c r="T337" s="1"/>
      <c r="U337" s="1"/>
      <c r="V337" s="1"/>
      <c r="W337" s="1"/>
      <c r="X337" s="1"/>
      <c r="Y337" s="1"/>
      <c r="Z337" s="1"/>
      <c r="AA337" s="1"/>
      <c r="AB337" s="1"/>
      <c r="AC337" s="1"/>
      <c r="AD337" s="1"/>
      <c r="AE337" s="1"/>
      <c r="AF337" s="1"/>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row>
    <row r="338" ht="11.25" customHeight="1">
      <c r="A338" s="3"/>
      <c r="B338" s="3"/>
      <c r="C338" s="1"/>
      <c r="D338" s="14"/>
      <c r="E338" s="14"/>
      <c r="F338" s="7"/>
      <c r="G338" s="3"/>
      <c r="H338" s="3"/>
      <c r="I338" s="3"/>
      <c r="J338" s="3"/>
      <c r="K338" s="3"/>
      <c r="L338" s="3"/>
      <c r="M338" s="1"/>
      <c r="N338" s="1"/>
      <c r="O338" s="1"/>
      <c r="P338" s="1"/>
      <c r="Q338" s="1"/>
      <c r="R338" s="1"/>
      <c r="S338" s="1"/>
      <c r="T338" s="1"/>
      <c r="U338" s="1"/>
      <c r="V338" s="1"/>
      <c r="W338" s="1"/>
      <c r="X338" s="1"/>
      <c r="Y338" s="1"/>
      <c r="Z338" s="1"/>
      <c r="AA338" s="1"/>
      <c r="AB338" s="1"/>
      <c r="AC338" s="1"/>
      <c r="AD338" s="1"/>
      <c r="AE338" s="1"/>
      <c r="AF338" s="1"/>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row>
    <row r="339" ht="11.25" customHeight="1">
      <c r="A339" s="3"/>
      <c r="B339" s="3"/>
      <c r="C339" s="1"/>
      <c r="D339" s="14"/>
      <c r="E339" s="14"/>
      <c r="F339" s="7"/>
      <c r="G339" s="3"/>
      <c r="H339" s="3"/>
      <c r="I339" s="3"/>
      <c r="J339" s="3"/>
      <c r="K339" s="3"/>
      <c r="L339" s="3"/>
      <c r="M339" s="1"/>
      <c r="N339" s="1"/>
      <c r="O339" s="1"/>
      <c r="P339" s="1"/>
      <c r="Q339" s="1"/>
      <c r="R339" s="1"/>
      <c r="S339" s="1"/>
      <c r="T339" s="1"/>
      <c r="U339" s="1"/>
      <c r="V339" s="1"/>
      <c r="W339" s="1"/>
      <c r="X339" s="1"/>
      <c r="Y339" s="1"/>
      <c r="Z339" s="1"/>
      <c r="AA339" s="1"/>
      <c r="AB339" s="1"/>
      <c r="AC339" s="1"/>
      <c r="AD339" s="1"/>
      <c r="AE339" s="1"/>
      <c r="AF339" s="1"/>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row>
    <row r="340" ht="11.25" customHeight="1">
      <c r="A340" s="3"/>
      <c r="B340" s="3"/>
      <c r="C340" s="1"/>
      <c r="D340" s="14"/>
      <c r="E340" s="14"/>
      <c r="F340" s="7"/>
      <c r="G340" s="3"/>
      <c r="H340" s="3"/>
      <c r="I340" s="3"/>
      <c r="J340" s="3"/>
      <c r="K340" s="3"/>
      <c r="L340" s="3"/>
      <c r="M340" s="1"/>
      <c r="N340" s="1"/>
      <c r="O340" s="1"/>
      <c r="P340" s="1"/>
      <c r="Q340" s="1"/>
      <c r="R340" s="1"/>
      <c r="S340" s="1"/>
      <c r="T340" s="1"/>
      <c r="U340" s="1"/>
      <c r="V340" s="1"/>
      <c r="W340" s="1"/>
      <c r="X340" s="1"/>
      <c r="Y340" s="1"/>
      <c r="Z340" s="1"/>
      <c r="AA340" s="1"/>
      <c r="AB340" s="1"/>
      <c r="AC340" s="1"/>
      <c r="AD340" s="1"/>
      <c r="AE340" s="1"/>
      <c r="AF340" s="1"/>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row>
    <row r="341" ht="11.25" customHeight="1">
      <c r="A341" s="3"/>
      <c r="B341" s="3"/>
      <c r="C341" s="1"/>
      <c r="D341" s="14"/>
      <c r="E341" s="14"/>
      <c r="F341" s="7"/>
      <c r="G341" s="3"/>
      <c r="H341" s="3"/>
      <c r="I341" s="3"/>
      <c r="J341" s="3"/>
      <c r="K341" s="3"/>
      <c r="L341" s="3"/>
      <c r="M341" s="1"/>
      <c r="N341" s="1"/>
      <c r="O341" s="1"/>
      <c r="P341" s="1"/>
      <c r="Q341" s="1"/>
      <c r="R341" s="1"/>
      <c r="S341" s="1"/>
      <c r="T341" s="1"/>
      <c r="U341" s="1"/>
      <c r="V341" s="1"/>
      <c r="W341" s="1"/>
      <c r="X341" s="1"/>
      <c r="Y341" s="1"/>
      <c r="Z341" s="1"/>
      <c r="AA341" s="1"/>
      <c r="AB341" s="1"/>
      <c r="AC341" s="1"/>
      <c r="AD341" s="1"/>
      <c r="AE341" s="1"/>
      <c r="AF341" s="1"/>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row>
    <row r="342" ht="11.25" customHeight="1">
      <c r="A342" s="3"/>
      <c r="B342" s="3"/>
      <c r="C342" s="1"/>
      <c r="D342" s="14"/>
      <c r="E342" s="14"/>
      <c r="F342" s="7"/>
      <c r="G342" s="3"/>
      <c r="H342" s="3"/>
      <c r="I342" s="3"/>
      <c r="J342" s="3"/>
      <c r="K342" s="3"/>
      <c r="L342" s="3"/>
      <c r="M342" s="1"/>
      <c r="N342" s="1"/>
      <c r="O342" s="1"/>
      <c r="P342" s="1"/>
      <c r="Q342" s="1"/>
      <c r="R342" s="1"/>
      <c r="S342" s="1"/>
      <c r="T342" s="1"/>
      <c r="U342" s="1"/>
      <c r="V342" s="1"/>
      <c r="W342" s="1"/>
      <c r="X342" s="1"/>
      <c r="Y342" s="1"/>
      <c r="Z342" s="1"/>
      <c r="AA342" s="1"/>
      <c r="AB342" s="1"/>
      <c r="AC342" s="1"/>
      <c r="AD342" s="1"/>
      <c r="AE342" s="1"/>
      <c r="AF342" s="1"/>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row>
    <row r="343" ht="11.25" customHeight="1">
      <c r="A343" s="3"/>
      <c r="B343" s="3"/>
      <c r="C343" s="1"/>
      <c r="D343" s="14"/>
      <c r="E343" s="14"/>
      <c r="F343" s="7"/>
      <c r="G343" s="3"/>
      <c r="H343" s="3"/>
      <c r="I343" s="3"/>
      <c r="J343" s="3"/>
      <c r="K343" s="3"/>
      <c r="L343" s="3"/>
      <c r="M343" s="1"/>
      <c r="N343" s="1"/>
      <c r="O343" s="1"/>
      <c r="P343" s="1"/>
      <c r="Q343" s="1"/>
      <c r="R343" s="1"/>
      <c r="S343" s="1"/>
      <c r="T343" s="1"/>
      <c r="U343" s="1"/>
      <c r="V343" s="1"/>
      <c r="W343" s="1"/>
      <c r="X343" s="1"/>
      <c r="Y343" s="1"/>
      <c r="Z343" s="1"/>
      <c r="AA343" s="1"/>
      <c r="AB343" s="1"/>
      <c r="AC343" s="1"/>
      <c r="AD343" s="1"/>
      <c r="AE343" s="1"/>
      <c r="AF343" s="1"/>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row>
    <row r="344" ht="11.25" customHeight="1">
      <c r="A344" s="3"/>
      <c r="B344" s="3"/>
      <c r="C344" s="1"/>
      <c r="D344" s="14"/>
      <c r="E344" s="14"/>
      <c r="F344" s="7"/>
      <c r="G344" s="3"/>
      <c r="H344" s="3"/>
      <c r="I344" s="3"/>
      <c r="J344" s="3"/>
      <c r="K344" s="3"/>
      <c r="L344" s="3"/>
      <c r="M344" s="1"/>
      <c r="N344" s="1"/>
      <c r="O344" s="1"/>
      <c r="P344" s="1"/>
      <c r="Q344" s="1"/>
      <c r="R344" s="1"/>
      <c r="S344" s="1"/>
      <c r="T344" s="1"/>
      <c r="U344" s="1"/>
      <c r="V344" s="1"/>
      <c r="W344" s="1"/>
      <c r="X344" s="1"/>
      <c r="Y344" s="1"/>
      <c r="Z344" s="1"/>
      <c r="AA344" s="1"/>
      <c r="AB344" s="1"/>
      <c r="AC344" s="1"/>
      <c r="AD344" s="1"/>
      <c r="AE344" s="1"/>
      <c r="AF344" s="1"/>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row>
    <row r="345" ht="11.25" customHeight="1">
      <c r="A345" s="3"/>
      <c r="B345" s="3"/>
      <c r="C345" s="1"/>
      <c r="D345" s="14"/>
      <c r="E345" s="14"/>
      <c r="F345" s="7"/>
      <c r="G345" s="3"/>
      <c r="H345" s="3"/>
      <c r="I345" s="3"/>
      <c r="J345" s="3"/>
      <c r="K345" s="3"/>
      <c r="L345" s="3"/>
      <c r="M345" s="1"/>
      <c r="N345" s="1"/>
      <c r="O345" s="1"/>
      <c r="P345" s="1"/>
      <c r="Q345" s="1"/>
      <c r="R345" s="1"/>
      <c r="S345" s="1"/>
      <c r="T345" s="1"/>
      <c r="U345" s="1"/>
      <c r="V345" s="1"/>
      <c r="W345" s="1"/>
      <c r="X345" s="1"/>
      <c r="Y345" s="1"/>
      <c r="Z345" s="1"/>
      <c r="AA345" s="1"/>
      <c r="AB345" s="1"/>
      <c r="AC345" s="1"/>
      <c r="AD345" s="1"/>
      <c r="AE345" s="1"/>
      <c r="AF345" s="1"/>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row>
    <row r="346" ht="11.25" customHeight="1">
      <c r="A346" s="3"/>
      <c r="B346" s="3"/>
      <c r="C346" s="1"/>
      <c r="D346" s="14"/>
      <c r="E346" s="14"/>
      <c r="F346" s="7"/>
      <c r="G346" s="3"/>
      <c r="H346" s="3"/>
      <c r="I346" s="3"/>
      <c r="J346" s="3"/>
      <c r="K346" s="3"/>
      <c r="L346" s="3"/>
      <c r="M346" s="1"/>
      <c r="N346" s="1"/>
      <c r="O346" s="1"/>
      <c r="P346" s="1"/>
      <c r="Q346" s="1"/>
      <c r="R346" s="1"/>
      <c r="S346" s="1"/>
      <c r="T346" s="1"/>
      <c r="U346" s="1"/>
      <c r="V346" s="1"/>
      <c r="W346" s="1"/>
      <c r="X346" s="1"/>
      <c r="Y346" s="1"/>
      <c r="Z346" s="1"/>
      <c r="AA346" s="1"/>
      <c r="AB346" s="1"/>
      <c r="AC346" s="1"/>
      <c r="AD346" s="1"/>
      <c r="AE346" s="1"/>
      <c r="AF346" s="1"/>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row>
    <row r="347" ht="11.25" customHeight="1">
      <c r="A347" s="3"/>
      <c r="B347" s="3"/>
      <c r="C347" s="1"/>
      <c r="D347" s="14"/>
      <c r="E347" s="14"/>
      <c r="F347" s="7"/>
      <c r="G347" s="3"/>
      <c r="H347" s="3"/>
      <c r="I347" s="3"/>
      <c r="J347" s="3"/>
      <c r="K347" s="3"/>
      <c r="L347" s="3"/>
      <c r="M347" s="1"/>
      <c r="N347" s="1"/>
      <c r="O347" s="1"/>
      <c r="P347" s="1"/>
      <c r="Q347" s="1"/>
      <c r="R347" s="1"/>
      <c r="S347" s="1"/>
      <c r="T347" s="1"/>
      <c r="U347" s="1"/>
      <c r="V347" s="1"/>
      <c r="W347" s="1"/>
      <c r="X347" s="1"/>
      <c r="Y347" s="1"/>
      <c r="Z347" s="1"/>
      <c r="AA347" s="1"/>
      <c r="AB347" s="1"/>
      <c r="AC347" s="1"/>
      <c r="AD347" s="1"/>
      <c r="AE347" s="1"/>
      <c r="AF347" s="1"/>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row>
    <row r="348" ht="11.25" customHeight="1">
      <c r="A348" s="3"/>
      <c r="B348" s="3"/>
      <c r="C348" s="1"/>
      <c r="D348" s="14"/>
      <c r="E348" s="14"/>
      <c r="F348" s="7"/>
      <c r="G348" s="3"/>
      <c r="H348" s="3"/>
      <c r="I348" s="3"/>
      <c r="J348" s="3"/>
      <c r="K348" s="3"/>
      <c r="L348" s="3"/>
      <c r="M348" s="1"/>
      <c r="N348" s="1"/>
      <c r="O348" s="1"/>
      <c r="P348" s="1"/>
      <c r="Q348" s="1"/>
      <c r="R348" s="1"/>
      <c r="S348" s="1"/>
      <c r="T348" s="1"/>
      <c r="U348" s="1"/>
      <c r="V348" s="1"/>
      <c r="W348" s="1"/>
      <c r="X348" s="1"/>
      <c r="Y348" s="1"/>
      <c r="Z348" s="1"/>
      <c r="AA348" s="1"/>
      <c r="AB348" s="1"/>
      <c r="AC348" s="1"/>
      <c r="AD348" s="1"/>
      <c r="AE348" s="1"/>
      <c r="AF348" s="1"/>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row>
    <row r="349" ht="11.25" customHeight="1">
      <c r="A349" s="3"/>
      <c r="B349" s="3"/>
      <c r="C349" s="1"/>
      <c r="D349" s="14"/>
      <c r="E349" s="14"/>
      <c r="F349" s="7"/>
      <c r="G349" s="3"/>
      <c r="H349" s="3"/>
      <c r="I349" s="3"/>
      <c r="J349" s="3"/>
      <c r="K349" s="3"/>
      <c r="L349" s="3"/>
      <c r="M349" s="1"/>
      <c r="N349" s="1"/>
      <c r="O349" s="1"/>
      <c r="P349" s="1"/>
      <c r="Q349" s="1"/>
      <c r="R349" s="1"/>
      <c r="S349" s="1"/>
      <c r="T349" s="1"/>
      <c r="U349" s="1"/>
      <c r="V349" s="1"/>
      <c r="W349" s="1"/>
      <c r="X349" s="1"/>
      <c r="Y349" s="1"/>
      <c r="Z349" s="1"/>
      <c r="AA349" s="1"/>
      <c r="AB349" s="1"/>
      <c r="AC349" s="1"/>
      <c r="AD349" s="1"/>
      <c r="AE349" s="1"/>
      <c r="AF349" s="1"/>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row>
    <row r="350" ht="11.25" customHeight="1">
      <c r="A350" s="3"/>
      <c r="B350" s="3"/>
      <c r="C350" s="1"/>
      <c r="D350" s="14"/>
      <c r="E350" s="14"/>
      <c r="F350" s="7"/>
      <c r="G350" s="3"/>
      <c r="H350" s="3"/>
      <c r="I350" s="3"/>
      <c r="J350" s="3"/>
      <c r="K350" s="3"/>
      <c r="L350" s="3"/>
      <c r="M350" s="1"/>
      <c r="N350" s="1"/>
      <c r="O350" s="1"/>
      <c r="P350" s="1"/>
      <c r="Q350" s="1"/>
      <c r="R350" s="1"/>
      <c r="S350" s="1"/>
      <c r="T350" s="1"/>
      <c r="U350" s="1"/>
      <c r="V350" s="1"/>
      <c r="W350" s="1"/>
      <c r="X350" s="1"/>
      <c r="Y350" s="1"/>
      <c r="Z350" s="1"/>
      <c r="AA350" s="1"/>
      <c r="AB350" s="1"/>
      <c r="AC350" s="1"/>
      <c r="AD350" s="1"/>
      <c r="AE350" s="1"/>
      <c r="AF350" s="1"/>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row>
    <row r="351" ht="11.25" customHeight="1">
      <c r="A351" s="3"/>
      <c r="B351" s="3"/>
      <c r="C351" s="1"/>
      <c r="D351" s="14"/>
      <c r="E351" s="14"/>
      <c r="F351" s="7"/>
      <c r="G351" s="3"/>
      <c r="H351" s="3"/>
      <c r="I351" s="3"/>
      <c r="J351" s="3"/>
      <c r="K351" s="3"/>
      <c r="L351" s="3"/>
      <c r="M351" s="1"/>
      <c r="N351" s="1"/>
      <c r="O351" s="1"/>
      <c r="P351" s="1"/>
      <c r="Q351" s="1"/>
      <c r="R351" s="1"/>
      <c r="S351" s="1"/>
      <c r="T351" s="1"/>
      <c r="U351" s="1"/>
      <c r="V351" s="1"/>
      <c r="W351" s="1"/>
      <c r="X351" s="1"/>
      <c r="Y351" s="1"/>
      <c r="Z351" s="1"/>
      <c r="AA351" s="1"/>
      <c r="AB351" s="1"/>
      <c r="AC351" s="1"/>
      <c r="AD351" s="1"/>
      <c r="AE351" s="1"/>
      <c r="AF351" s="1"/>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row>
    <row r="352" ht="11.25" customHeight="1">
      <c r="A352" s="3"/>
      <c r="B352" s="3"/>
      <c r="C352" s="1"/>
      <c r="D352" s="14"/>
      <c r="E352" s="14"/>
      <c r="F352" s="7"/>
      <c r="G352" s="3"/>
      <c r="H352" s="3"/>
      <c r="I352" s="3"/>
      <c r="J352" s="3"/>
      <c r="K352" s="3"/>
      <c r="L352" s="3"/>
      <c r="M352" s="1"/>
      <c r="N352" s="1"/>
      <c r="O352" s="1"/>
      <c r="P352" s="1"/>
      <c r="Q352" s="1"/>
      <c r="R352" s="1"/>
      <c r="S352" s="1"/>
      <c r="T352" s="1"/>
      <c r="U352" s="1"/>
      <c r="V352" s="1"/>
      <c r="W352" s="1"/>
      <c r="X352" s="1"/>
      <c r="Y352" s="1"/>
      <c r="Z352" s="1"/>
      <c r="AA352" s="1"/>
      <c r="AB352" s="1"/>
      <c r="AC352" s="1"/>
      <c r="AD352" s="1"/>
      <c r="AE352" s="1"/>
      <c r="AF352" s="1"/>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row>
    <row r="353" ht="11.25" customHeight="1">
      <c r="A353" s="3"/>
      <c r="B353" s="3"/>
      <c r="C353" s="1"/>
      <c r="D353" s="14"/>
      <c r="E353" s="14"/>
      <c r="F353" s="7"/>
      <c r="G353" s="3"/>
      <c r="H353" s="3"/>
      <c r="I353" s="3"/>
      <c r="J353" s="3"/>
      <c r="K353" s="3"/>
      <c r="L353" s="3"/>
      <c r="M353" s="1"/>
      <c r="N353" s="1"/>
      <c r="O353" s="1"/>
      <c r="P353" s="1"/>
      <c r="Q353" s="1"/>
      <c r="R353" s="1"/>
      <c r="S353" s="1"/>
      <c r="T353" s="1"/>
      <c r="U353" s="1"/>
      <c r="V353" s="1"/>
      <c r="W353" s="1"/>
      <c r="X353" s="1"/>
      <c r="Y353" s="1"/>
      <c r="Z353" s="1"/>
      <c r="AA353" s="1"/>
      <c r="AB353" s="1"/>
      <c r="AC353" s="1"/>
      <c r="AD353" s="1"/>
      <c r="AE353" s="1"/>
      <c r="AF353" s="1"/>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row>
    <row r="354" ht="11.25" customHeight="1">
      <c r="A354" s="3"/>
      <c r="B354" s="3"/>
      <c r="C354" s="1"/>
      <c r="D354" s="14"/>
      <c r="E354" s="14"/>
      <c r="F354" s="7"/>
      <c r="G354" s="3"/>
      <c r="H354" s="3"/>
      <c r="I354" s="3"/>
      <c r="J354" s="3"/>
      <c r="K354" s="3"/>
      <c r="L354" s="3"/>
      <c r="M354" s="1"/>
      <c r="N354" s="1"/>
      <c r="O354" s="1"/>
      <c r="P354" s="1"/>
      <c r="Q354" s="1"/>
      <c r="R354" s="1"/>
      <c r="S354" s="1"/>
      <c r="T354" s="1"/>
      <c r="U354" s="1"/>
      <c r="V354" s="1"/>
      <c r="W354" s="1"/>
      <c r="X354" s="1"/>
      <c r="Y354" s="1"/>
      <c r="Z354" s="1"/>
      <c r="AA354" s="1"/>
      <c r="AB354" s="1"/>
      <c r="AC354" s="1"/>
      <c r="AD354" s="1"/>
      <c r="AE354" s="1"/>
      <c r="AF354" s="1"/>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row>
    <row r="355" ht="11.25" customHeight="1">
      <c r="A355" s="3"/>
      <c r="B355" s="3"/>
      <c r="C355" s="1"/>
      <c r="D355" s="14"/>
      <c r="E355" s="14"/>
      <c r="F355" s="7"/>
      <c r="G355" s="3"/>
      <c r="H355" s="3"/>
      <c r="I355" s="3"/>
      <c r="J355" s="3"/>
      <c r="K355" s="3"/>
      <c r="L355" s="3"/>
      <c r="M355" s="1"/>
      <c r="N355" s="1"/>
      <c r="O355" s="1"/>
      <c r="P355" s="1"/>
      <c r="Q355" s="1"/>
      <c r="R355" s="1"/>
      <c r="S355" s="1"/>
      <c r="T355" s="1"/>
      <c r="U355" s="1"/>
      <c r="V355" s="1"/>
      <c r="W355" s="1"/>
      <c r="X355" s="1"/>
      <c r="Y355" s="1"/>
      <c r="Z355" s="1"/>
      <c r="AA355" s="1"/>
      <c r="AB355" s="1"/>
      <c r="AC355" s="1"/>
      <c r="AD355" s="1"/>
      <c r="AE355" s="1"/>
      <c r="AF355" s="1"/>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row>
    <row r="356" ht="11.25" customHeight="1">
      <c r="A356" s="3"/>
      <c r="B356" s="3"/>
      <c r="C356" s="1"/>
      <c r="D356" s="14"/>
      <c r="E356" s="14"/>
      <c r="F356" s="7"/>
      <c r="G356" s="3"/>
      <c r="H356" s="3"/>
      <c r="I356" s="3"/>
      <c r="J356" s="3"/>
      <c r="K356" s="3"/>
      <c r="L356" s="3"/>
      <c r="M356" s="1"/>
      <c r="N356" s="1"/>
      <c r="O356" s="1"/>
      <c r="P356" s="1"/>
      <c r="Q356" s="1"/>
      <c r="R356" s="1"/>
      <c r="S356" s="1"/>
      <c r="T356" s="1"/>
      <c r="U356" s="1"/>
      <c r="V356" s="1"/>
      <c r="W356" s="1"/>
      <c r="X356" s="1"/>
      <c r="Y356" s="1"/>
      <c r="Z356" s="1"/>
      <c r="AA356" s="1"/>
      <c r="AB356" s="1"/>
      <c r="AC356" s="1"/>
      <c r="AD356" s="1"/>
      <c r="AE356" s="1"/>
      <c r="AF356" s="1"/>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row>
    <row r="357" ht="11.25" customHeight="1">
      <c r="A357" s="3"/>
      <c r="B357" s="3"/>
      <c r="C357" s="1"/>
      <c r="D357" s="14"/>
      <c r="E357" s="14"/>
      <c r="F357" s="7"/>
      <c r="G357" s="3"/>
      <c r="H357" s="3"/>
      <c r="I357" s="3"/>
      <c r="J357" s="3"/>
      <c r="K357" s="3"/>
      <c r="L357" s="3"/>
      <c r="M357" s="1"/>
      <c r="N357" s="1"/>
      <c r="O357" s="1"/>
      <c r="P357" s="1"/>
      <c r="Q357" s="1"/>
      <c r="R357" s="1"/>
      <c r="S357" s="1"/>
      <c r="T357" s="1"/>
      <c r="U357" s="1"/>
      <c r="V357" s="1"/>
      <c r="W357" s="1"/>
      <c r="X357" s="1"/>
      <c r="Y357" s="1"/>
      <c r="Z357" s="1"/>
      <c r="AA357" s="1"/>
      <c r="AB357" s="1"/>
      <c r="AC357" s="1"/>
      <c r="AD357" s="1"/>
      <c r="AE357" s="1"/>
      <c r="AF357" s="1"/>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row>
    <row r="358" ht="11.25" customHeight="1">
      <c r="A358" s="3"/>
      <c r="B358" s="3"/>
      <c r="C358" s="1"/>
      <c r="D358" s="14"/>
      <c r="E358" s="14"/>
      <c r="F358" s="7"/>
      <c r="G358" s="3"/>
      <c r="H358" s="3"/>
      <c r="I358" s="3"/>
      <c r="J358" s="3"/>
      <c r="K358" s="3"/>
      <c r="L358" s="3"/>
      <c r="M358" s="1"/>
      <c r="N358" s="1"/>
      <c r="O358" s="1"/>
      <c r="P358" s="1"/>
      <c r="Q358" s="1"/>
      <c r="R358" s="1"/>
      <c r="S358" s="1"/>
      <c r="T358" s="1"/>
      <c r="U358" s="1"/>
      <c r="V358" s="1"/>
      <c r="W358" s="1"/>
      <c r="X358" s="1"/>
      <c r="Y358" s="1"/>
      <c r="Z358" s="1"/>
      <c r="AA358" s="1"/>
      <c r="AB358" s="1"/>
      <c r="AC358" s="1"/>
      <c r="AD358" s="1"/>
      <c r="AE358" s="1"/>
      <c r="AF358" s="1"/>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row>
    <row r="359" ht="11.25" customHeight="1">
      <c r="A359" s="3"/>
      <c r="B359" s="3"/>
      <c r="C359" s="1"/>
      <c r="D359" s="14"/>
      <c r="E359" s="14"/>
      <c r="F359" s="7"/>
      <c r="G359" s="3"/>
      <c r="H359" s="3"/>
      <c r="I359" s="3"/>
      <c r="J359" s="3"/>
      <c r="K359" s="3"/>
      <c r="L359" s="3"/>
      <c r="M359" s="1"/>
      <c r="N359" s="1"/>
      <c r="O359" s="1"/>
      <c r="P359" s="1"/>
      <c r="Q359" s="1"/>
      <c r="R359" s="1"/>
      <c r="S359" s="1"/>
      <c r="T359" s="1"/>
      <c r="U359" s="1"/>
      <c r="V359" s="1"/>
      <c r="W359" s="1"/>
      <c r="X359" s="1"/>
      <c r="Y359" s="1"/>
      <c r="Z359" s="1"/>
      <c r="AA359" s="1"/>
      <c r="AB359" s="1"/>
      <c r="AC359" s="1"/>
      <c r="AD359" s="1"/>
      <c r="AE359" s="1"/>
      <c r="AF359" s="1"/>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row>
    <row r="360" ht="11.25" customHeight="1">
      <c r="A360" s="3"/>
      <c r="B360" s="3"/>
      <c r="C360" s="1"/>
      <c r="D360" s="14"/>
      <c r="E360" s="14"/>
      <c r="F360" s="7"/>
      <c r="G360" s="3"/>
      <c r="H360" s="3"/>
      <c r="I360" s="3"/>
      <c r="J360" s="3"/>
      <c r="K360" s="3"/>
      <c r="L360" s="3"/>
      <c r="M360" s="1"/>
      <c r="N360" s="1"/>
      <c r="O360" s="1"/>
      <c r="P360" s="1"/>
      <c r="Q360" s="1"/>
      <c r="R360" s="1"/>
      <c r="S360" s="1"/>
      <c r="T360" s="1"/>
      <c r="U360" s="1"/>
      <c r="V360" s="1"/>
      <c r="W360" s="1"/>
      <c r="X360" s="1"/>
      <c r="Y360" s="1"/>
      <c r="Z360" s="1"/>
      <c r="AA360" s="1"/>
      <c r="AB360" s="1"/>
      <c r="AC360" s="1"/>
      <c r="AD360" s="1"/>
      <c r="AE360" s="1"/>
      <c r="AF360" s="1"/>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row>
    <row r="361" ht="11.25" customHeight="1">
      <c r="A361" s="3"/>
      <c r="B361" s="3"/>
      <c r="C361" s="1"/>
      <c r="D361" s="14"/>
      <c r="E361" s="14"/>
      <c r="F361" s="7"/>
      <c r="G361" s="3"/>
      <c r="H361" s="3"/>
      <c r="I361" s="3"/>
      <c r="J361" s="3"/>
      <c r="K361" s="3"/>
      <c r="L361" s="3"/>
      <c r="M361" s="1"/>
      <c r="N361" s="1"/>
      <c r="O361" s="1"/>
      <c r="P361" s="1"/>
      <c r="Q361" s="1"/>
      <c r="R361" s="1"/>
      <c r="S361" s="1"/>
      <c r="T361" s="1"/>
      <c r="U361" s="1"/>
      <c r="V361" s="1"/>
      <c r="W361" s="1"/>
      <c r="X361" s="1"/>
      <c r="Y361" s="1"/>
      <c r="Z361" s="1"/>
      <c r="AA361" s="1"/>
      <c r="AB361" s="1"/>
      <c r="AC361" s="1"/>
      <c r="AD361" s="1"/>
      <c r="AE361" s="1"/>
      <c r="AF361" s="1"/>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row>
    <row r="362" ht="11.25" customHeight="1">
      <c r="A362" s="3"/>
      <c r="B362" s="3"/>
      <c r="C362" s="1"/>
      <c r="D362" s="14"/>
      <c r="E362" s="14"/>
      <c r="F362" s="7"/>
      <c r="G362" s="3"/>
      <c r="H362" s="3"/>
      <c r="I362" s="3"/>
      <c r="J362" s="3"/>
      <c r="K362" s="3"/>
      <c r="L362" s="3"/>
      <c r="M362" s="1"/>
      <c r="N362" s="1"/>
      <c r="O362" s="1"/>
      <c r="P362" s="1"/>
      <c r="Q362" s="1"/>
      <c r="R362" s="1"/>
      <c r="S362" s="1"/>
      <c r="T362" s="1"/>
      <c r="U362" s="1"/>
      <c r="V362" s="1"/>
      <c r="W362" s="1"/>
      <c r="X362" s="1"/>
      <c r="Y362" s="1"/>
      <c r="Z362" s="1"/>
      <c r="AA362" s="1"/>
      <c r="AB362" s="1"/>
      <c r="AC362" s="1"/>
      <c r="AD362" s="1"/>
      <c r="AE362" s="1"/>
      <c r="AF362" s="1"/>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row>
    <row r="363" ht="11.25" customHeight="1">
      <c r="A363" s="3"/>
      <c r="B363" s="3"/>
      <c r="C363" s="1"/>
      <c r="D363" s="14"/>
      <c r="E363" s="14"/>
      <c r="F363" s="7"/>
      <c r="G363" s="3"/>
      <c r="H363" s="3"/>
      <c r="I363" s="3"/>
      <c r="J363" s="3"/>
      <c r="K363" s="3"/>
      <c r="L363" s="3"/>
      <c r="M363" s="1"/>
      <c r="N363" s="1"/>
      <c r="O363" s="1"/>
      <c r="P363" s="1"/>
      <c r="Q363" s="1"/>
      <c r="R363" s="1"/>
      <c r="S363" s="1"/>
      <c r="T363" s="1"/>
      <c r="U363" s="1"/>
      <c r="V363" s="1"/>
      <c r="W363" s="1"/>
      <c r="X363" s="1"/>
      <c r="Y363" s="1"/>
      <c r="Z363" s="1"/>
      <c r="AA363" s="1"/>
      <c r="AB363" s="1"/>
      <c r="AC363" s="1"/>
      <c r="AD363" s="1"/>
      <c r="AE363" s="1"/>
      <c r="AF363" s="1"/>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row>
    <row r="364" ht="11.25" customHeight="1">
      <c r="A364" s="3"/>
      <c r="B364" s="3"/>
      <c r="C364" s="1"/>
      <c r="D364" s="14"/>
      <c r="E364" s="14"/>
      <c r="F364" s="7"/>
      <c r="G364" s="3"/>
      <c r="H364" s="3"/>
      <c r="I364" s="3"/>
      <c r="J364" s="3"/>
      <c r="K364" s="3"/>
      <c r="L364" s="3"/>
      <c r="M364" s="1"/>
      <c r="N364" s="1"/>
      <c r="O364" s="1"/>
      <c r="P364" s="1"/>
      <c r="Q364" s="1"/>
      <c r="R364" s="1"/>
      <c r="S364" s="1"/>
      <c r="T364" s="1"/>
      <c r="U364" s="1"/>
      <c r="V364" s="1"/>
      <c r="W364" s="1"/>
      <c r="X364" s="1"/>
      <c r="Y364" s="1"/>
      <c r="Z364" s="1"/>
      <c r="AA364" s="1"/>
      <c r="AB364" s="1"/>
      <c r="AC364" s="1"/>
      <c r="AD364" s="1"/>
      <c r="AE364" s="1"/>
      <c r="AF364" s="1"/>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row>
    <row r="365" ht="11.25" customHeight="1">
      <c r="A365" s="3"/>
      <c r="B365" s="3"/>
      <c r="C365" s="1"/>
      <c r="D365" s="14"/>
      <c r="E365" s="14"/>
      <c r="F365" s="7"/>
      <c r="G365" s="3"/>
      <c r="H365" s="3"/>
      <c r="I365" s="3"/>
      <c r="J365" s="3"/>
      <c r="K365" s="3"/>
      <c r="L365" s="3"/>
      <c r="M365" s="1"/>
      <c r="N365" s="1"/>
      <c r="O365" s="1"/>
      <c r="P365" s="1"/>
      <c r="Q365" s="1"/>
      <c r="R365" s="1"/>
      <c r="S365" s="1"/>
      <c r="T365" s="1"/>
      <c r="U365" s="1"/>
      <c r="V365" s="1"/>
      <c r="W365" s="1"/>
      <c r="X365" s="1"/>
      <c r="Y365" s="1"/>
      <c r="Z365" s="1"/>
      <c r="AA365" s="1"/>
      <c r="AB365" s="1"/>
      <c r="AC365" s="1"/>
      <c r="AD365" s="1"/>
      <c r="AE365" s="1"/>
      <c r="AF365" s="1"/>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row>
    <row r="366" ht="11.25" customHeight="1">
      <c r="A366" s="3"/>
      <c r="B366" s="3"/>
      <c r="C366" s="1"/>
      <c r="D366" s="14"/>
      <c r="E366" s="14"/>
      <c r="F366" s="7"/>
      <c r="G366" s="3"/>
      <c r="H366" s="3"/>
      <c r="I366" s="3"/>
      <c r="J366" s="3"/>
      <c r="K366" s="3"/>
      <c r="L366" s="3"/>
      <c r="M366" s="1"/>
      <c r="N366" s="1"/>
      <c r="O366" s="1"/>
      <c r="P366" s="1"/>
      <c r="Q366" s="1"/>
      <c r="R366" s="1"/>
      <c r="S366" s="1"/>
      <c r="T366" s="1"/>
      <c r="U366" s="1"/>
      <c r="V366" s="1"/>
      <c r="W366" s="1"/>
      <c r="X366" s="1"/>
      <c r="Y366" s="1"/>
      <c r="Z366" s="1"/>
      <c r="AA366" s="1"/>
      <c r="AB366" s="1"/>
      <c r="AC366" s="1"/>
      <c r="AD366" s="1"/>
      <c r="AE366" s="1"/>
      <c r="AF366" s="1"/>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row>
    <row r="367" ht="11.25" customHeight="1">
      <c r="A367" s="3"/>
      <c r="B367" s="3"/>
      <c r="C367" s="1"/>
      <c r="D367" s="14"/>
      <c r="E367" s="14"/>
      <c r="F367" s="7"/>
      <c r="G367" s="3"/>
      <c r="H367" s="3"/>
      <c r="I367" s="3"/>
      <c r="J367" s="3"/>
      <c r="K367" s="3"/>
      <c r="L367" s="3"/>
      <c r="M367" s="1"/>
      <c r="N367" s="1"/>
      <c r="O367" s="1"/>
      <c r="P367" s="1"/>
      <c r="Q367" s="1"/>
      <c r="R367" s="1"/>
      <c r="S367" s="1"/>
      <c r="T367" s="1"/>
      <c r="U367" s="1"/>
      <c r="V367" s="1"/>
      <c r="W367" s="1"/>
      <c r="X367" s="1"/>
      <c r="Y367" s="1"/>
      <c r="Z367" s="1"/>
      <c r="AA367" s="1"/>
      <c r="AB367" s="1"/>
      <c r="AC367" s="1"/>
      <c r="AD367" s="1"/>
      <c r="AE367" s="1"/>
      <c r="AF367" s="1"/>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row>
    <row r="368" ht="11.25" customHeight="1">
      <c r="A368" s="3"/>
      <c r="B368" s="3"/>
      <c r="C368" s="1"/>
      <c r="D368" s="14"/>
      <c r="E368" s="14"/>
      <c r="F368" s="7"/>
      <c r="G368" s="3"/>
      <c r="H368" s="3"/>
      <c r="I368" s="3"/>
      <c r="J368" s="3"/>
      <c r="K368" s="3"/>
      <c r="L368" s="3"/>
      <c r="M368" s="1"/>
      <c r="N368" s="1"/>
      <c r="O368" s="1"/>
      <c r="P368" s="1"/>
      <c r="Q368" s="1"/>
      <c r="R368" s="1"/>
      <c r="S368" s="1"/>
      <c r="T368" s="1"/>
      <c r="U368" s="1"/>
      <c r="V368" s="1"/>
      <c r="W368" s="1"/>
      <c r="X368" s="1"/>
      <c r="Y368" s="1"/>
      <c r="Z368" s="1"/>
      <c r="AA368" s="1"/>
      <c r="AB368" s="1"/>
      <c r="AC368" s="1"/>
      <c r="AD368" s="1"/>
      <c r="AE368" s="1"/>
      <c r="AF368" s="1"/>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row>
    <row r="369" ht="11.25" customHeight="1">
      <c r="A369" s="3"/>
      <c r="B369" s="3"/>
      <c r="C369" s="1"/>
      <c r="D369" s="14"/>
      <c r="E369" s="14"/>
      <c r="F369" s="7"/>
      <c r="G369" s="3"/>
      <c r="H369" s="3"/>
      <c r="I369" s="3"/>
      <c r="J369" s="3"/>
      <c r="K369" s="3"/>
      <c r="L369" s="3"/>
      <c r="M369" s="1"/>
      <c r="N369" s="1"/>
      <c r="O369" s="1"/>
      <c r="P369" s="1"/>
      <c r="Q369" s="1"/>
      <c r="R369" s="1"/>
      <c r="S369" s="1"/>
      <c r="T369" s="1"/>
      <c r="U369" s="1"/>
      <c r="V369" s="1"/>
      <c r="W369" s="1"/>
      <c r="X369" s="1"/>
      <c r="Y369" s="1"/>
      <c r="Z369" s="1"/>
      <c r="AA369" s="1"/>
      <c r="AB369" s="1"/>
      <c r="AC369" s="1"/>
      <c r="AD369" s="1"/>
      <c r="AE369" s="1"/>
      <c r="AF369" s="1"/>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row>
    <row r="370" ht="11.25" customHeight="1">
      <c r="A370" s="3"/>
      <c r="B370" s="3"/>
      <c r="C370" s="1"/>
      <c r="D370" s="14"/>
      <c r="E370" s="14"/>
      <c r="F370" s="7"/>
      <c r="G370" s="3"/>
      <c r="H370" s="3"/>
      <c r="I370" s="3"/>
      <c r="J370" s="3"/>
      <c r="K370" s="3"/>
      <c r="L370" s="3"/>
      <c r="M370" s="1"/>
      <c r="N370" s="1"/>
      <c r="O370" s="1"/>
      <c r="P370" s="1"/>
      <c r="Q370" s="1"/>
      <c r="R370" s="1"/>
      <c r="S370" s="1"/>
      <c r="T370" s="1"/>
      <c r="U370" s="1"/>
      <c r="V370" s="1"/>
      <c r="W370" s="1"/>
      <c r="X370" s="1"/>
      <c r="Y370" s="1"/>
      <c r="Z370" s="1"/>
      <c r="AA370" s="1"/>
      <c r="AB370" s="1"/>
      <c r="AC370" s="1"/>
      <c r="AD370" s="1"/>
      <c r="AE370" s="1"/>
      <c r="AF370" s="1"/>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row>
    <row r="371" ht="11.25" customHeight="1">
      <c r="A371" s="3"/>
      <c r="B371" s="3"/>
      <c r="C371" s="1"/>
      <c r="D371" s="14"/>
      <c r="E371" s="14"/>
      <c r="F371" s="7"/>
      <c r="G371" s="3"/>
      <c r="H371" s="3"/>
      <c r="I371" s="3"/>
      <c r="J371" s="3"/>
      <c r="K371" s="3"/>
      <c r="L371" s="3"/>
      <c r="M371" s="1"/>
      <c r="N371" s="1"/>
      <c r="O371" s="1"/>
      <c r="P371" s="1"/>
      <c r="Q371" s="1"/>
      <c r="R371" s="1"/>
      <c r="S371" s="1"/>
      <c r="T371" s="1"/>
      <c r="U371" s="1"/>
      <c r="V371" s="1"/>
      <c r="W371" s="1"/>
      <c r="X371" s="1"/>
      <c r="Y371" s="1"/>
      <c r="Z371" s="1"/>
      <c r="AA371" s="1"/>
      <c r="AB371" s="1"/>
      <c r="AC371" s="1"/>
      <c r="AD371" s="1"/>
      <c r="AE371" s="1"/>
      <c r="AF371" s="1"/>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row>
    <row r="372" ht="11.25" customHeight="1">
      <c r="A372" s="3"/>
      <c r="B372" s="3"/>
      <c r="C372" s="1"/>
      <c r="D372" s="14"/>
      <c r="E372" s="14"/>
      <c r="F372" s="7"/>
      <c r="G372" s="3"/>
      <c r="H372" s="3"/>
      <c r="I372" s="3"/>
      <c r="J372" s="3"/>
      <c r="K372" s="3"/>
      <c r="L372" s="3"/>
      <c r="M372" s="1"/>
      <c r="N372" s="1"/>
      <c r="O372" s="1"/>
      <c r="P372" s="1"/>
      <c r="Q372" s="1"/>
      <c r="R372" s="1"/>
      <c r="S372" s="1"/>
      <c r="T372" s="1"/>
      <c r="U372" s="1"/>
      <c r="V372" s="1"/>
      <c r="W372" s="1"/>
      <c r="X372" s="1"/>
      <c r="Y372" s="1"/>
      <c r="Z372" s="1"/>
      <c r="AA372" s="1"/>
      <c r="AB372" s="1"/>
      <c r="AC372" s="1"/>
      <c r="AD372" s="1"/>
      <c r="AE372" s="1"/>
      <c r="AF372" s="1"/>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row>
    <row r="373" ht="11.25" customHeight="1">
      <c r="A373" s="3"/>
      <c r="B373" s="3"/>
      <c r="C373" s="1"/>
      <c r="D373" s="14"/>
      <c r="E373" s="14"/>
      <c r="F373" s="7"/>
      <c r="G373" s="3"/>
      <c r="H373" s="3"/>
      <c r="I373" s="3"/>
      <c r="J373" s="3"/>
      <c r="K373" s="3"/>
      <c r="L373" s="3"/>
      <c r="M373" s="1"/>
      <c r="N373" s="1"/>
      <c r="O373" s="1"/>
      <c r="P373" s="1"/>
      <c r="Q373" s="1"/>
      <c r="R373" s="1"/>
      <c r="S373" s="1"/>
      <c r="T373" s="1"/>
      <c r="U373" s="1"/>
      <c r="V373" s="1"/>
      <c r="W373" s="1"/>
      <c r="X373" s="1"/>
      <c r="Y373" s="1"/>
      <c r="Z373" s="1"/>
      <c r="AA373" s="1"/>
      <c r="AB373" s="1"/>
      <c r="AC373" s="1"/>
      <c r="AD373" s="1"/>
      <c r="AE373" s="1"/>
      <c r="AF373" s="1"/>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row>
    <row r="374" ht="11.25" customHeight="1">
      <c r="A374" s="3"/>
      <c r="B374" s="3"/>
      <c r="C374" s="1"/>
      <c r="D374" s="14"/>
      <c r="E374" s="14"/>
      <c r="F374" s="7"/>
      <c r="G374" s="3"/>
      <c r="H374" s="3"/>
      <c r="I374" s="3"/>
      <c r="J374" s="3"/>
      <c r="K374" s="3"/>
      <c r="L374" s="3"/>
      <c r="M374" s="1"/>
      <c r="N374" s="1"/>
      <c r="O374" s="1"/>
      <c r="P374" s="1"/>
      <c r="Q374" s="1"/>
      <c r="R374" s="1"/>
      <c r="S374" s="1"/>
      <c r="T374" s="1"/>
      <c r="U374" s="1"/>
      <c r="V374" s="1"/>
      <c r="W374" s="1"/>
      <c r="X374" s="1"/>
      <c r="Y374" s="1"/>
      <c r="Z374" s="1"/>
      <c r="AA374" s="1"/>
      <c r="AB374" s="1"/>
      <c r="AC374" s="1"/>
      <c r="AD374" s="1"/>
      <c r="AE374" s="1"/>
      <c r="AF374" s="1"/>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row>
    <row r="375" ht="11.25" customHeight="1">
      <c r="A375" s="3"/>
      <c r="B375" s="3"/>
      <c r="C375" s="1"/>
      <c r="D375" s="14"/>
      <c r="E375" s="14"/>
      <c r="F375" s="7"/>
      <c r="G375" s="3"/>
      <c r="H375" s="3"/>
      <c r="I375" s="3"/>
      <c r="J375" s="3"/>
      <c r="K375" s="3"/>
      <c r="L375" s="3"/>
      <c r="M375" s="1"/>
      <c r="N375" s="1"/>
      <c r="O375" s="1"/>
      <c r="P375" s="1"/>
      <c r="Q375" s="1"/>
      <c r="R375" s="1"/>
      <c r="S375" s="1"/>
      <c r="T375" s="1"/>
      <c r="U375" s="1"/>
      <c r="V375" s="1"/>
      <c r="W375" s="1"/>
      <c r="X375" s="1"/>
      <c r="Y375" s="1"/>
      <c r="Z375" s="1"/>
      <c r="AA375" s="1"/>
      <c r="AB375" s="1"/>
      <c r="AC375" s="1"/>
      <c r="AD375" s="1"/>
      <c r="AE375" s="1"/>
      <c r="AF375" s="1"/>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row>
    <row r="376" ht="11.25" customHeight="1">
      <c r="A376" s="3"/>
      <c r="B376" s="3"/>
      <c r="C376" s="1"/>
      <c r="D376" s="14"/>
      <c r="E376" s="14"/>
      <c r="F376" s="7"/>
      <c r="G376" s="3"/>
      <c r="H376" s="3"/>
      <c r="I376" s="3"/>
      <c r="J376" s="3"/>
      <c r="K376" s="3"/>
      <c r="L376" s="3"/>
      <c r="M376" s="1"/>
      <c r="N376" s="1"/>
      <c r="O376" s="1"/>
      <c r="P376" s="1"/>
      <c r="Q376" s="1"/>
      <c r="R376" s="1"/>
      <c r="S376" s="1"/>
      <c r="T376" s="1"/>
      <c r="U376" s="1"/>
      <c r="V376" s="1"/>
      <c r="W376" s="1"/>
      <c r="X376" s="1"/>
      <c r="Y376" s="1"/>
      <c r="Z376" s="1"/>
      <c r="AA376" s="1"/>
      <c r="AB376" s="1"/>
      <c r="AC376" s="1"/>
      <c r="AD376" s="1"/>
      <c r="AE376" s="1"/>
      <c r="AF376" s="1"/>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row>
    <row r="377" ht="11.25" customHeight="1">
      <c r="A377" s="3"/>
      <c r="B377" s="3"/>
      <c r="C377" s="1"/>
      <c r="D377" s="14"/>
      <c r="E377" s="14"/>
      <c r="F377" s="7"/>
      <c r="G377" s="3"/>
      <c r="H377" s="3"/>
      <c r="I377" s="3"/>
      <c r="J377" s="3"/>
      <c r="K377" s="3"/>
      <c r="L377" s="3"/>
      <c r="M377" s="1"/>
      <c r="N377" s="1"/>
      <c r="O377" s="1"/>
      <c r="P377" s="1"/>
      <c r="Q377" s="1"/>
      <c r="R377" s="1"/>
      <c r="S377" s="1"/>
      <c r="T377" s="1"/>
      <c r="U377" s="1"/>
      <c r="V377" s="1"/>
      <c r="W377" s="1"/>
      <c r="X377" s="1"/>
      <c r="Y377" s="1"/>
      <c r="Z377" s="1"/>
      <c r="AA377" s="1"/>
      <c r="AB377" s="1"/>
      <c r="AC377" s="1"/>
      <c r="AD377" s="1"/>
      <c r="AE377" s="1"/>
      <c r="AF377" s="1"/>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row>
    <row r="378" ht="11.25" customHeight="1">
      <c r="A378" s="3"/>
      <c r="B378" s="3"/>
      <c r="C378" s="1"/>
      <c r="D378" s="14"/>
      <c r="E378" s="14"/>
      <c r="F378" s="7"/>
      <c r="G378" s="3"/>
      <c r="H378" s="3"/>
      <c r="I378" s="3"/>
      <c r="J378" s="3"/>
      <c r="K378" s="3"/>
      <c r="L378" s="3"/>
      <c r="M378" s="1"/>
      <c r="N378" s="1"/>
      <c r="O378" s="1"/>
      <c r="P378" s="1"/>
      <c r="Q378" s="1"/>
      <c r="R378" s="1"/>
      <c r="S378" s="1"/>
      <c r="T378" s="1"/>
      <c r="U378" s="1"/>
      <c r="V378" s="1"/>
      <c r="W378" s="1"/>
      <c r="X378" s="1"/>
      <c r="Y378" s="1"/>
      <c r="Z378" s="1"/>
      <c r="AA378" s="1"/>
      <c r="AB378" s="1"/>
      <c r="AC378" s="1"/>
      <c r="AD378" s="1"/>
      <c r="AE378" s="1"/>
      <c r="AF378" s="1"/>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row>
    <row r="379" ht="11.25" customHeight="1">
      <c r="A379" s="3"/>
      <c r="B379" s="3"/>
      <c r="C379" s="1"/>
      <c r="D379" s="14"/>
      <c r="E379" s="14"/>
      <c r="F379" s="7"/>
      <c r="G379" s="3"/>
      <c r="H379" s="3"/>
      <c r="I379" s="3"/>
      <c r="J379" s="3"/>
      <c r="K379" s="3"/>
      <c r="L379" s="3"/>
      <c r="M379" s="1"/>
      <c r="N379" s="1"/>
      <c r="O379" s="1"/>
      <c r="P379" s="1"/>
      <c r="Q379" s="1"/>
      <c r="R379" s="1"/>
      <c r="S379" s="1"/>
      <c r="T379" s="1"/>
      <c r="U379" s="1"/>
      <c r="V379" s="1"/>
      <c r="W379" s="1"/>
      <c r="X379" s="1"/>
      <c r="Y379" s="1"/>
      <c r="Z379" s="1"/>
      <c r="AA379" s="1"/>
      <c r="AB379" s="1"/>
      <c r="AC379" s="1"/>
      <c r="AD379" s="1"/>
      <c r="AE379" s="1"/>
      <c r="AF379" s="1"/>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row>
    <row r="380" ht="11.25" customHeight="1">
      <c r="A380" s="3"/>
      <c r="B380" s="3"/>
      <c r="C380" s="1"/>
      <c r="D380" s="14"/>
      <c r="E380" s="14"/>
      <c r="F380" s="7"/>
      <c r="G380" s="3"/>
      <c r="H380" s="3"/>
      <c r="I380" s="3"/>
      <c r="J380" s="3"/>
      <c r="K380" s="3"/>
      <c r="L380" s="3"/>
      <c r="M380" s="1"/>
      <c r="N380" s="1"/>
      <c r="O380" s="1"/>
      <c r="P380" s="1"/>
      <c r="Q380" s="1"/>
      <c r="R380" s="1"/>
      <c r="S380" s="1"/>
      <c r="T380" s="1"/>
      <c r="U380" s="1"/>
      <c r="V380" s="1"/>
      <c r="W380" s="1"/>
      <c r="X380" s="1"/>
      <c r="Y380" s="1"/>
      <c r="Z380" s="1"/>
      <c r="AA380" s="1"/>
      <c r="AB380" s="1"/>
      <c r="AC380" s="1"/>
      <c r="AD380" s="1"/>
      <c r="AE380" s="1"/>
      <c r="AF380" s="1"/>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row>
    <row r="381" ht="11.25" customHeight="1">
      <c r="A381" s="3"/>
      <c r="B381" s="3"/>
      <c r="C381" s="1"/>
      <c r="D381" s="14"/>
      <c r="E381" s="14"/>
      <c r="F381" s="7"/>
      <c r="G381" s="3"/>
      <c r="H381" s="3"/>
      <c r="I381" s="3"/>
      <c r="J381" s="3"/>
      <c r="K381" s="3"/>
      <c r="L381" s="3"/>
      <c r="M381" s="1"/>
      <c r="N381" s="1"/>
      <c r="O381" s="1"/>
      <c r="P381" s="1"/>
      <c r="Q381" s="1"/>
      <c r="R381" s="1"/>
      <c r="S381" s="1"/>
      <c r="T381" s="1"/>
      <c r="U381" s="1"/>
      <c r="V381" s="1"/>
      <c r="W381" s="1"/>
      <c r="X381" s="1"/>
      <c r="Y381" s="1"/>
      <c r="Z381" s="1"/>
      <c r="AA381" s="1"/>
      <c r="AB381" s="1"/>
      <c r="AC381" s="1"/>
      <c r="AD381" s="1"/>
      <c r="AE381" s="1"/>
      <c r="AF381" s="1"/>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row>
    <row r="382" ht="11.25" customHeight="1">
      <c r="A382" s="3"/>
      <c r="B382" s="3"/>
      <c r="C382" s="1"/>
      <c r="D382" s="14"/>
      <c r="E382" s="14"/>
      <c r="F382" s="7"/>
      <c r="G382" s="3"/>
      <c r="H382" s="3"/>
      <c r="I382" s="3"/>
      <c r="J382" s="3"/>
      <c r="K382" s="3"/>
      <c r="L382" s="3"/>
      <c r="M382" s="1"/>
      <c r="N382" s="1"/>
      <c r="O382" s="1"/>
      <c r="P382" s="1"/>
      <c r="Q382" s="1"/>
      <c r="R382" s="1"/>
      <c r="S382" s="1"/>
      <c r="T382" s="1"/>
      <c r="U382" s="1"/>
      <c r="V382" s="1"/>
      <c r="W382" s="1"/>
      <c r="X382" s="1"/>
      <c r="Y382" s="1"/>
      <c r="Z382" s="1"/>
      <c r="AA382" s="1"/>
      <c r="AB382" s="1"/>
      <c r="AC382" s="1"/>
      <c r="AD382" s="1"/>
      <c r="AE382" s="1"/>
      <c r="AF382" s="1"/>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row>
    <row r="383" ht="11.25" customHeight="1">
      <c r="A383" s="3"/>
      <c r="B383" s="3"/>
      <c r="C383" s="1"/>
      <c r="D383" s="14"/>
      <c r="E383" s="14"/>
      <c r="F383" s="7"/>
      <c r="G383" s="3"/>
      <c r="H383" s="3"/>
      <c r="I383" s="3"/>
      <c r="J383" s="3"/>
      <c r="K383" s="3"/>
      <c r="L383" s="3"/>
      <c r="M383" s="1"/>
      <c r="N383" s="1"/>
      <c r="O383" s="1"/>
      <c r="P383" s="1"/>
      <c r="Q383" s="1"/>
      <c r="R383" s="1"/>
      <c r="S383" s="1"/>
      <c r="T383" s="1"/>
      <c r="U383" s="1"/>
      <c r="V383" s="1"/>
      <c r="W383" s="1"/>
      <c r="X383" s="1"/>
      <c r="Y383" s="1"/>
      <c r="Z383" s="1"/>
      <c r="AA383" s="1"/>
      <c r="AB383" s="1"/>
      <c r="AC383" s="1"/>
      <c r="AD383" s="1"/>
      <c r="AE383" s="1"/>
      <c r="AF383" s="1"/>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row>
    <row r="384" ht="11.25" customHeight="1">
      <c r="A384" s="3"/>
      <c r="B384" s="3"/>
      <c r="C384" s="1"/>
      <c r="D384" s="14"/>
      <c r="E384" s="14"/>
      <c r="F384" s="7"/>
      <c r="G384" s="3"/>
      <c r="H384" s="3"/>
      <c r="I384" s="3"/>
      <c r="J384" s="3"/>
      <c r="K384" s="3"/>
      <c r="L384" s="3"/>
      <c r="M384" s="1"/>
      <c r="N384" s="1"/>
      <c r="O384" s="1"/>
      <c r="P384" s="1"/>
      <c r="Q384" s="1"/>
      <c r="R384" s="1"/>
      <c r="S384" s="1"/>
      <c r="T384" s="1"/>
      <c r="U384" s="1"/>
      <c r="V384" s="1"/>
      <c r="W384" s="1"/>
      <c r="X384" s="1"/>
      <c r="Y384" s="1"/>
      <c r="Z384" s="1"/>
      <c r="AA384" s="1"/>
      <c r="AB384" s="1"/>
      <c r="AC384" s="1"/>
      <c r="AD384" s="1"/>
      <c r="AE384" s="1"/>
      <c r="AF384" s="1"/>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row>
    <row r="385" ht="11.25" customHeight="1">
      <c r="A385" s="3"/>
      <c r="B385" s="3"/>
      <c r="C385" s="1"/>
      <c r="D385" s="14"/>
      <c r="E385" s="14"/>
      <c r="F385" s="7"/>
      <c r="G385" s="3"/>
      <c r="H385" s="3"/>
      <c r="I385" s="3"/>
      <c r="J385" s="3"/>
      <c r="K385" s="3"/>
      <c r="L385" s="3"/>
      <c r="M385" s="1"/>
      <c r="N385" s="1"/>
      <c r="O385" s="1"/>
      <c r="P385" s="1"/>
      <c r="Q385" s="1"/>
      <c r="R385" s="1"/>
      <c r="S385" s="1"/>
      <c r="T385" s="1"/>
      <c r="U385" s="1"/>
      <c r="V385" s="1"/>
      <c r="W385" s="1"/>
      <c r="X385" s="1"/>
      <c r="Y385" s="1"/>
      <c r="Z385" s="1"/>
      <c r="AA385" s="1"/>
      <c r="AB385" s="1"/>
      <c r="AC385" s="1"/>
      <c r="AD385" s="1"/>
      <c r="AE385" s="1"/>
      <c r="AF385" s="1"/>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row>
    <row r="386" ht="11.25" customHeight="1">
      <c r="A386" s="3"/>
      <c r="B386" s="3"/>
      <c r="C386" s="1"/>
      <c r="D386" s="14"/>
      <c r="E386" s="14"/>
      <c r="F386" s="7"/>
      <c r="G386" s="3"/>
      <c r="H386" s="3"/>
      <c r="I386" s="3"/>
      <c r="J386" s="3"/>
      <c r="K386" s="3"/>
      <c r="L386" s="3"/>
      <c r="M386" s="1"/>
      <c r="N386" s="1"/>
      <c r="O386" s="1"/>
      <c r="P386" s="1"/>
      <c r="Q386" s="1"/>
      <c r="R386" s="1"/>
      <c r="S386" s="1"/>
      <c r="T386" s="1"/>
      <c r="U386" s="1"/>
      <c r="V386" s="1"/>
      <c r="W386" s="1"/>
      <c r="X386" s="1"/>
      <c r="Y386" s="1"/>
      <c r="Z386" s="1"/>
      <c r="AA386" s="1"/>
      <c r="AB386" s="1"/>
      <c r="AC386" s="1"/>
      <c r="AD386" s="1"/>
      <c r="AE386" s="1"/>
      <c r="AF386" s="1"/>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row>
    <row r="387" ht="11.25" customHeight="1">
      <c r="A387" s="3"/>
      <c r="B387" s="3"/>
      <c r="C387" s="1"/>
      <c r="D387" s="14"/>
      <c r="E387" s="14"/>
      <c r="F387" s="7"/>
      <c r="G387" s="3"/>
      <c r="H387" s="3"/>
      <c r="I387" s="3"/>
      <c r="J387" s="3"/>
      <c r="K387" s="3"/>
      <c r="L387" s="3"/>
      <c r="M387" s="1"/>
      <c r="N387" s="1"/>
      <c r="O387" s="1"/>
      <c r="P387" s="1"/>
      <c r="Q387" s="1"/>
      <c r="R387" s="1"/>
      <c r="S387" s="1"/>
      <c r="T387" s="1"/>
      <c r="U387" s="1"/>
      <c r="V387" s="1"/>
      <c r="W387" s="1"/>
      <c r="X387" s="1"/>
      <c r="Y387" s="1"/>
      <c r="Z387" s="1"/>
      <c r="AA387" s="1"/>
      <c r="AB387" s="1"/>
      <c r="AC387" s="1"/>
      <c r="AD387" s="1"/>
      <c r="AE387" s="1"/>
      <c r="AF387" s="1"/>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row>
    <row r="388" ht="11.25" customHeight="1">
      <c r="A388" s="3"/>
      <c r="B388" s="3"/>
      <c r="C388" s="1"/>
      <c r="D388" s="14"/>
      <c r="E388" s="14"/>
      <c r="F388" s="7"/>
      <c r="G388" s="3"/>
      <c r="H388" s="3"/>
      <c r="I388" s="3"/>
      <c r="J388" s="3"/>
      <c r="K388" s="3"/>
      <c r="L388" s="3"/>
      <c r="M388" s="1"/>
      <c r="N388" s="1"/>
      <c r="O388" s="1"/>
      <c r="P388" s="1"/>
      <c r="Q388" s="1"/>
      <c r="R388" s="1"/>
      <c r="S388" s="1"/>
      <c r="T388" s="1"/>
      <c r="U388" s="1"/>
      <c r="V388" s="1"/>
      <c r="W388" s="1"/>
      <c r="X388" s="1"/>
      <c r="Y388" s="1"/>
      <c r="Z388" s="1"/>
      <c r="AA388" s="1"/>
      <c r="AB388" s="1"/>
      <c r="AC388" s="1"/>
      <c r="AD388" s="1"/>
      <c r="AE388" s="1"/>
      <c r="AF388" s="1"/>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row>
    <row r="389" ht="11.25" customHeight="1">
      <c r="A389" s="3"/>
      <c r="B389" s="3"/>
      <c r="C389" s="1"/>
      <c r="D389" s="14"/>
      <c r="E389" s="14"/>
      <c r="F389" s="7"/>
      <c r="G389" s="3"/>
      <c r="H389" s="3"/>
      <c r="I389" s="3"/>
      <c r="J389" s="3"/>
      <c r="K389" s="3"/>
      <c r="L389" s="3"/>
      <c r="M389" s="1"/>
      <c r="N389" s="1"/>
      <c r="O389" s="1"/>
      <c r="P389" s="1"/>
      <c r="Q389" s="1"/>
      <c r="R389" s="1"/>
      <c r="S389" s="1"/>
      <c r="T389" s="1"/>
      <c r="U389" s="1"/>
      <c r="V389" s="1"/>
      <c r="W389" s="1"/>
      <c r="X389" s="1"/>
      <c r="Y389" s="1"/>
      <c r="Z389" s="1"/>
      <c r="AA389" s="1"/>
      <c r="AB389" s="1"/>
      <c r="AC389" s="1"/>
      <c r="AD389" s="1"/>
      <c r="AE389" s="1"/>
      <c r="AF389" s="1"/>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row>
    <row r="390" ht="11.25" customHeight="1">
      <c r="A390" s="3"/>
      <c r="B390" s="3"/>
      <c r="C390" s="1"/>
      <c r="D390" s="14"/>
      <c r="E390" s="14"/>
      <c r="F390" s="7"/>
      <c r="G390" s="3"/>
      <c r="H390" s="3"/>
      <c r="I390" s="3"/>
      <c r="J390" s="3"/>
      <c r="K390" s="3"/>
      <c r="L390" s="3"/>
      <c r="M390" s="1"/>
      <c r="N390" s="1"/>
      <c r="O390" s="1"/>
      <c r="P390" s="1"/>
      <c r="Q390" s="1"/>
      <c r="R390" s="1"/>
      <c r="S390" s="1"/>
      <c r="T390" s="1"/>
      <c r="U390" s="1"/>
      <c r="V390" s="1"/>
      <c r="W390" s="1"/>
      <c r="X390" s="1"/>
      <c r="Y390" s="1"/>
      <c r="Z390" s="1"/>
      <c r="AA390" s="1"/>
      <c r="AB390" s="1"/>
      <c r="AC390" s="1"/>
      <c r="AD390" s="1"/>
      <c r="AE390" s="1"/>
      <c r="AF390" s="1"/>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row>
    <row r="391" ht="11.25" customHeight="1">
      <c r="A391" s="3"/>
      <c r="B391" s="3"/>
      <c r="C391" s="1"/>
      <c r="D391" s="14"/>
      <c r="E391" s="14"/>
      <c r="F391" s="7"/>
      <c r="G391" s="3"/>
      <c r="H391" s="3"/>
      <c r="I391" s="3"/>
      <c r="J391" s="3"/>
      <c r="K391" s="3"/>
      <c r="L391" s="3"/>
      <c r="M391" s="1"/>
      <c r="N391" s="1"/>
      <c r="O391" s="1"/>
      <c r="P391" s="1"/>
      <c r="Q391" s="1"/>
      <c r="R391" s="1"/>
      <c r="S391" s="1"/>
      <c r="T391" s="1"/>
      <c r="U391" s="1"/>
      <c r="V391" s="1"/>
      <c r="W391" s="1"/>
      <c r="X391" s="1"/>
      <c r="Y391" s="1"/>
      <c r="Z391" s="1"/>
      <c r="AA391" s="1"/>
      <c r="AB391" s="1"/>
      <c r="AC391" s="1"/>
      <c r="AD391" s="1"/>
      <c r="AE391" s="1"/>
      <c r="AF391" s="1"/>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row>
    <row r="392" ht="11.25" customHeight="1">
      <c r="A392" s="3"/>
      <c r="B392" s="3"/>
      <c r="C392" s="1"/>
      <c r="D392" s="14"/>
      <c r="E392" s="14"/>
      <c r="F392" s="7"/>
      <c r="G392" s="3"/>
      <c r="H392" s="3"/>
      <c r="I392" s="3"/>
      <c r="J392" s="3"/>
      <c r="K392" s="3"/>
      <c r="L392" s="3"/>
      <c r="M392" s="1"/>
      <c r="N392" s="1"/>
      <c r="O392" s="1"/>
      <c r="P392" s="1"/>
      <c r="Q392" s="1"/>
      <c r="R392" s="1"/>
      <c r="S392" s="1"/>
      <c r="T392" s="1"/>
      <c r="U392" s="1"/>
      <c r="V392" s="1"/>
      <c r="W392" s="1"/>
      <c r="X392" s="1"/>
      <c r="Y392" s="1"/>
      <c r="Z392" s="1"/>
      <c r="AA392" s="1"/>
      <c r="AB392" s="1"/>
      <c r="AC392" s="1"/>
      <c r="AD392" s="1"/>
      <c r="AE392" s="1"/>
      <c r="AF392" s="1"/>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row>
    <row r="393" ht="11.25" customHeight="1">
      <c r="A393" s="3"/>
      <c r="B393" s="3"/>
      <c r="C393" s="1"/>
      <c r="D393" s="14"/>
      <c r="E393" s="14"/>
      <c r="F393" s="7"/>
      <c r="G393" s="3"/>
      <c r="H393" s="3"/>
      <c r="I393" s="3"/>
      <c r="J393" s="3"/>
      <c r="K393" s="3"/>
      <c r="L393" s="3"/>
      <c r="M393" s="1"/>
      <c r="N393" s="1"/>
      <c r="O393" s="1"/>
      <c r="P393" s="1"/>
      <c r="Q393" s="1"/>
      <c r="R393" s="1"/>
      <c r="S393" s="1"/>
      <c r="T393" s="1"/>
      <c r="U393" s="1"/>
      <c r="V393" s="1"/>
      <c r="W393" s="1"/>
      <c r="X393" s="1"/>
      <c r="Y393" s="1"/>
      <c r="Z393" s="1"/>
      <c r="AA393" s="1"/>
      <c r="AB393" s="1"/>
      <c r="AC393" s="1"/>
      <c r="AD393" s="1"/>
      <c r="AE393" s="1"/>
      <c r="AF393" s="1"/>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row>
    <row r="394" ht="11.25" customHeight="1">
      <c r="A394" s="3"/>
      <c r="B394" s="3"/>
      <c r="C394" s="1"/>
      <c r="D394" s="14"/>
      <c r="E394" s="14"/>
      <c r="F394" s="7"/>
      <c r="G394" s="3"/>
      <c r="H394" s="3"/>
      <c r="I394" s="3"/>
      <c r="J394" s="3"/>
      <c r="K394" s="3"/>
      <c r="L394" s="3"/>
      <c r="M394" s="1"/>
      <c r="N394" s="1"/>
      <c r="O394" s="1"/>
      <c r="P394" s="1"/>
      <c r="Q394" s="1"/>
      <c r="R394" s="1"/>
      <c r="S394" s="1"/>
      <c r="T394" s="1"/>
      <c r="U394" s="1"/>
      <c r="V394" s="1"/>
      <c r="W394" s="1"/>
      <c r="X394" s="1"/>
      <c r="Y394" s="1"/>
      <c r="Z394" s="1"/>
      <c r="AA394" s="1"/>
      <c r="AB394" s="1"/>
      <c r="AC394" s="1"/>
      <c r="AD394" s="1"/>
      <c r="AE394" s="1"/>
      <c r="AF394" s="1"/>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row>
    <row r="395" ht="11.25" customHeight="1">
      <c r="A395" s="3"/>
      <c r="B395" s="3"/>
      <c r="C395" s="1"/>
      <c r="D395" s="14"/>
      <c r="E395" s="14"/>
      <c r="F395" s="7"/>
      <c r="G395" s="3"/>
      <c r="H395" s="3"/>
      <c r="I395" s="3"/>
      <c r="J395" s="3"/>
      <c r="K395" s="3"/>
      <c r="L395" s="3"/>
      <c r="M395" s="1"/>
      <c r="N395" s="1"/>
      <c r="O395" s="1"/>
      <c r="P395" s="1"/>
      <c r="Q395" s="1"/>
      <c r="R395" s="1"/>
      <c r="S395" s="1"/>
      <c r="T395" s="1"/>
      <c r="U395" s="1"/>
      <c r="V395" s="1"/>
      <c r="W395" s="1"/>
      <c r="X395" s="1"/>
      <c r="Y395" s="1"/>
      <c r="Z395" s="1"/>
      <c r="AA395" s="1"/>
      <c r="AB395" s="1"/>
      <c r="AC395" s="1"/>
      <c r="AD395" s="1"/>
      <c r="AE395" s="1"/>
      <c r="AF395" s="1"/>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row>
    <row r="396" ht="11.25" customHeight="1">
      <c r="A396" s="3"/>
      <c r="B396" s="3"/>
      <c r="C396" s="1"/>
      <c r="D396" s="14"/>
      <c r="E396" s="14"/>
      <c r="F396" s="7"/>
      <c r="G396" s="3"/>
      <c r="H396" s="3"/>
      <c r="I396" s="3"/>
      <c r="J396" s="3"/>
      <c r="K396" s="3"/>
      <c r="L396" s="3"/>
      <c r="M396" s="1"/>
      <c r="N396" s="1"/>
      <c r="O396" s="1"/>
      <c r="P396" s="1"/>
      <c r="Q396" s="1"/>
      <c r="R396" s="1"/>
      <c r="S396" s="1"/>
      <c r="T396" s="1"/>
      <c r="U396" s="1"/>
      <c r="V396" s="1"/>
      <c r="W396" s="1"/>
      <c r="X396" s="1"/>
      <c r="Y396" s="1"/>
      <c r="Z396" s="1"/>
      <c r="AA396" s="1"/>
      <c r="AB396" s="1"/>
      <c r="AC396" s="1"/>
      <c r="AD396" s="1"/>
      <c r="AE396" s="1"/>
      <c r="AF396" s="1"/>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row>
    <row r="397" ht="11.25" customHeight="1">
      <c r="A397" s="3"/>
      <c r="B397" s="3"/>
      <c r="C397" s="1"/>
      <c r="D397" s="14"/>
      <c r="E397" s="14"/>
      <c r="F397" s="7"/>
      <c r="G397" s="3"/>
      <c r="H397" s="3"/>
      <c r="I397" s="3"/>
      <c r="J397" s="3"/>
      <c r="K397" s="3"/>
      <c r="L397" s="3"/>
      <c r="M397" s="1"/>
      <c r="N397" s="1"/>
      <c r="O397" s="1"/>
      <c r="P397" s="1"/>
      <c r="Q397" s="1"/>
      <c r="R397" s="1"/>
      <c r="S397" s="1"/>
      <c r="T397" s="1"/>
      <c r="U397" s="1"/>
      <c r="V397" s="1"/>
      <c r="W397" s="1"/>
      <c r="X397" s="1"/>
      <c r="Y397" s="1"/>
      <c r="Z397" s="1"/>
      <c r="AA397" s="1"/>
      <c r="AB397" s="1"/>
      <c r="AC397" s="1"/>
      <c r="AD397" s="1"/>
      <c r="AE397" s="1"/>
      <c r="AF397" s="1"/>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row>
    <row r="398" ht="11.25" customHeight="1">
      <c r="A398" s="3"/>
      <c r="B398" s="3"/>
      <c r="C398" s="1"/>
      <c r="D398" s="14"/>
      <c r="E398" s="14"/>
      <c r="F398" s="7"/>
      <c r="G398" s="3"/>
      <c r="H398" s="3"/>
      <c r="I398" s="3"/>
      <c r="J398" s="3"/>
      <c r="K398" s="3"/>
      <c r="L398" s="3"/>
      <c r="M398" s="1"/>
      <c r="N398" s="1"/>
      <c r="O398" s="1"/>
      <c r="P398" s="1"/>
      <c r="Q398" s="1"/>
      <c r="R398" s="1"/>
      <c r="S398" s="1"/>
      <c r="T398" s="1"/>
      <c r="U398" s="1"/>
      <c r="V398" s="1"/>
      <c r="W398" s="1"/>
      <c r="X398" s="1"/>
      <c r="Y398" s="1"/>
      <c r="Z398" s="1"/>
      <c r="AA398" s="1"/>
      <c r="AB398" s="1"/>
      <c r="AC398" s="1"/>
      <c r="AD398" s="1"/>
      <c r="AE398" s="1"/>
      <c r="AF398" s="1"/>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row>
    <row r="399" ht="11.25" customHeight="1">
      <c r="A399" s="3"/>
      <c r="B399" s="3"/>
      <c r="C399" s="1"/>
      <c r="D399" s="14"/>
      <c r="E399" s="14"/>
      <c r="F399" s="7"/>
      <c r="G399" s="3"/>
      <c r="H399" s="3"/>
      <c r="I399" s="3"/>
      <c r="J399" s="3"/>
      <c r="K399" s="3"/>
      <c r="L399" s="3"/>
      <c r="M399" s="1"/>
      <c r="N399" s="1"/>
      <c r="O399" s="1"/>
      <c r="P399" s="1"/>
      <c r="Q399" s="1"/>
      <c r="R399" s="1"/>
      <c r="S399" s="1"/>
      <c r="T399" s="1"/>
      <c r="U399" s="1"/>
      <c r="V399" s="1"/>
      <c r="W399" s="1"/>
      <c r="X399" s="1"/>
      <c r="Y399" s="1"/>
      <c r="Z399" s="1"/>
      <c r="AA399" s="1"/>
      <c r="AB399" s="1"/>
      <c r="AC399" s="1"/>
      <c r="AD399" s="1"/>
      <c r="AE399" s="1"/>
      <c r="AF399" s="1"/>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row>
    <row r="400" ht="11.25" customHeight="1">
      <c r="A400" s="3"/>
      <c r="B400" s="3"/>
      <c r="C400" s="1"/>
      <c r="D400" s="14"/>
      <c r="E400" s="14"/>
      <c r="F400" s="7"/>
      <c r="G400" s="3"/>
      <c r="H400" s="3"/>
      <c r="I400" s="3"/>
      <c r="J400" s="3"/>
      <c r="K400" s="3"/>
      <c r="L400" s="3"/>
      <c r="M400" s="1"/>
      <c r="N400" s="1"/>
      <c r="O400" s="1"/>
      <c r="P400" s="1"/>
      <c r="Q400" s="1"/>
      <c r="R400" s="1"/>
      <c r="S400" s="1"/>
      <c r="T400" s="1"/>
      <c r="U400" s="1"/>
      <c r="V400" s="1"/>
      <c r="W400" s="1"/>
      <c r="X400" s="1"/>
      <c r="Y400" s="1"/>
      <c r="Z400" s="1"/>
      <c r="AA400" s="1"/>
      <c r="AB400" s="1"/>
      <c r="AC400" s="1"/>
      <c r="AD400" s="1"/>
      <c r="AE400" s="1"/>
      <c r="AF400" s="1"/>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row>
    <row r="401" ht="11.25" customHeight="1">
      <c r="A401" s="3"/>
      <c r="B401" s="3"/>
      <c r="C401" s="1"/>
      <c r="D401" s="14"/>
      <c r="E401" s="14"/>
      <c r="F401" s="7"/>
      <c r="G401" s="3"/>
      <c r="H401" s="3"/>
      <c r="I401" s="3"/>
      <c r="J401" s="3"/>
      <c r="K401" s="3"/>
      <c r="L401" s="3"/>
      <c r="M401" s="1"/>
      <c r="N401" s="1"/>
      <c r="O401" s="1"/>
      <c r="P401" s="1"/>
      <c r="Q401" s="1"/>
      <c r="R401" s="1"/>
      <c r="S401" s="1"/>
      <c r="T401" s="1"/>
      <c r="U401" s="1"/>
      <c r="V401" s="1"/>
      <c r="W401" s="1"/>
      <c r="X401" s="1"/>
      <c r="Y401" s="1"/>
      <c r="Z401" s="1"/>
      <c r="AA401" s="1"/>
      <c r="AB401" s="1"/>
      <c r="AC401" s="1"/>
      <c r="AD401" s="1"/>
      <c r="AE401" s="1"/>
      <c r="AF401" s="1"/>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row>
    <row r="402" ht="11.25" customHeight="1">
      <c r="A402" s="3"/>
      <c r="B402" s="3"/>
      <c r="C402" s="1"/>
      <c r="D402" s="14"/>
      <c r="E402" s="14"/>
      <c r="F402" s="7"/>
      <c r="G402" s="3"/>
      <c r="H402" s="3"/>
      <c r="I402" s="3"/>
      <c r="J402" s="3"/>
      <c r="K402" s="3"/>
      <c r="L402" s="3"/>
      <c r="M402" s="1"/>
      <c r="N402" s="1"/>
      <c r="O402" s="1"/>
      <c r="P402" s="1"/>
      <c r="Q402" s="1"/>
      <c r="R402" s="1"/>
      <c r="S402" s="1"/>
      <c r="T402" s="1"/>
      <c r="U402" s="1"/>
      <c r="V402" s="1"/>
      <c r="W402" s="1"/>
      <c r="X402" s="1"/>
      <c r="Y402" s="1"/>
      <c r="Z402" s="1"/>
      <c r="AA402" s="1"/>
      <c r="AB402" s="1"/>
      <c r="AC402" s="1"/>
      <c r="AD402" s="1"/>
      <c r="AE402" s="1"/>
      <c r="AF402" s="1"/>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row>
    <row r="403" ht="11.25" customHeight="1">
      <c r="A403" s="3"/>
      <c r="B403" s="3"/>
      <c r="C403" s="1"/>
      <c r="D403" s="14"/>
      <c r="E403" s="14"/>
      <c r="F403" s="7"/>
      <c r="G403" s="3"/>
      <c r="H403" s="3"/>
      <c r="I403" s="3"/>
      <c r="J403" s="3"/>
      <c r="K403" s="3"/>
      <c r="L403" s="3"/>
      <c r="M403" s="1"/>
      <c r="N403" s="1"/>
      <c r="O403" s="1"/>
      <c r="P403" s="1"/>
      <c r="Q403" s="1"/>
      <c r="R403" s="1"/>
      <c r="S403" s="1"/>
      <c r="T403" s="1"/>
      <c r="U403" s="1"/>
      <c r="V403" s="1"/>
      <c r="W403" s="1"/>
      <c r="X403" s="1"/>
      <c r="Y403" s="1"/>
      <c r="Z403" s="1"/>
      <c r="AA403" s="1"/>
      <c r="AB403" s="1"/>
      <c r="AC403" s="1"/>
      <c r="AD403" s="1"/>
      <c r="AE403" s="1"/>
      <c r="AF403" s="1"/>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row>
    <row r="404" ht="11.25" customHeight="1">
      <c r="A404" s="3"/>
      <c r="B404" s="3"/>
      <c r="C404" s="1"/>
      <c r="D404" s="14"/>
      <c r="E404" s="14"/>
      <c r="F404" s="7"/>
      <c r="G404" s="3"/>
      <c r="H404" s="3"/>
      <c r="I404" s="3"/>
      <c r="J404" s="3"/>
      <c r="K404" s="3"/>
      <c r="L404" s="3"/>
      <c r="M404" s="1"/>
      <c r="N404" s="1"/>
      <c r="O404" s="1"/>
      <c r="P404" s="1"/>
      <c r="Q404" s="1"/>
      <c r="R404" s="1"/>
      <c r="S404" s="1"/>
      <c r="T404" s="1"/>
      <c r="U404" s="1"/>
      <c r="V404" s="1"/>
      <c r="W404" s="1"/>
      <c r="X404" s="1"/>
      <c r="Y404" s="1"/>
      <c r="Z404" s="1"/>
      <c r="AA404" s="1"/>
      <c r="AB404" s="1"/>
      <c r="AC404" s="1"/>
      <c r="AD404" s="1"/>
      <c r="AE404" s="1"/>
      <c r="AF404" s="1"/>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row>
    <row r="405" ht="11.25" customHeight="1">
      <c r="A405" s="3"/>
      <c r="B405" s="3"/>
      <c r="C405" s="1"/>
      <c r="D405" s="14"/>
      <c r="E405" s="14"/>
      <c r="F405" s="7"/>
      <c r="G405" s="3"/>
      <c r="H405" s="3"/>
      <c r="I405" s="3"/>
      <c r="J405" s="3"/>
      <c r="K405" s="3"/>
      <c r="L405" s="3"/>
      <c r="M405" s="1"/>
      <c r="N405" s="1"/>
      <c r="O405" s="1"/>
      <c r="P405" s="1"/>
      <c r="Q405" s="1"/>
      <c r="R405" s="1"/>
      <c r="S405" s="1"/>
      <c r="T405" s="1"/>
      <c r="U405" s="1"/>
      <c r="V405" s="1"/>
      <c r="W405" s="1"/>
      <c r="X405" s="1"/>
      <c r="Y405" s="1"/>
      <c r="Z405" s="1"/>
      <c r="AA405" s="1"/>
      <c r="AB405" s="1"/>
      <c r="AC405" s="1"/>
      <c r="AD405" s="1"/>
      <c r="AE405" s="1"/>
      <c r="AF405" s="1"/>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row>
    <row r="406" ht="11.25" customHeight="1">
      <c r="A406" s="3"/>
      <c r="B406" s="3"/>
      <c r="C406" s="1"/>
      <c r="D406" s="14"/>
      <c r="E406" s="14"/>
      <c r="F406" s="7"/>
      <c r="G406" s="3"/>
      <c r="H406" s="3"/>
      <c r="I406" s="3"/>
      <c r="J406" s="3"/>
      <c r="K406" s="3"/>
      <c r="L406" s="3"/>
      <c r="M406" s="1"/>
      <c r="N406" s="1"/>
      <c r="O406" s="1"/>
      <c r="P406" s="1"/>
      <c r="Q406" s="1"/>
      <c r="R406" s="1"/>
      <c r="S406" s="1"/>
      <c r="T406" s="1"/>
      <c r="U406" s="1"/>
      <c r="V406" s="1"/>
      <c r="W406" s="1"/>
      <c r="X406" s="1"/>
      <c r="Y406" s="1"/>
      <c r="Z406" s="1"/>
      <c r="AA406" s="1"/>
      <c r="AB406" s="1"/>
      <c r="AC406" s="1"/>
      <c r="AD406" s="1"/>
      <c r="AE406" s="1"/>
      <c r="AF406" s="1"/>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row>
    <row r="407" ht="11.25" customHeight="1">
      <c r="A407" s="3"/>
      <c r="B407" s="3"/>
      <c r="C407" s="1"/>
      <c r="D407" s="14"/>
      <c r="E407" s="14"/>
      <c r="F407" s="7"/>
      <c r="G407" s="3"/>
      <c r="H407" s="3"/>
      <c r="I407" s="3"/>
      <c r="J407" s="3"/>
      <c r="K407" s="3"/>
      <c r="L407" s="3"/>
      <c r="M407" s="1"/>
      <c r="N407" s="1"/>
      <c r="O407" s="1"/>
      <c r="P407" s="1"/>
      <c r="Q407" s="1"/>
      <c r="R407" s="1"/>
      <c r="S407" s="1"/>
      <c r="T407" s="1"/>
      <c r="U407" s="1"/>
      <c r="V407" s="1"/>
      <c r="W407" s="1"/>
      <c r="X407" s="1"/>
      <c r="Y407" s="1"/>
      <c r="Z407" s="1"/>
      <c r="AA407" s="1"/>
      <c r="AB407" s="1"/>
      <c r="AC407" s="1"/>
      <c r="AD407" s="1"/>
      <c r="AE407" s="1"/>
      <c r="AF407" s="1"/>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row>
    <row r="408" ht="11.25" customHeight="1">
      <c r="A408" s="3"/>
      <c r="B408" s="3"/>
      <c r="C408" s="1"/>
      <c r="D408" s="14"/>
      <c r="E408" s="14"/>
      <c r="F408" s="7"/>
      <c r="G408" s="3"/>
      <c r="H408" s="3"/>
      <c r="I408" s="3"/>
      <c r="J408" s="3"/>
      <c r="K408" s="3"/>
      <c r="L408" s="3"/>
      <c r="M408" s="1"/>
      <c r="N408" s="1"/>
      <c r="O408" s="1"/>
      <c r="P408" s="1"/>
      <c r="Q408" s="1"/>
      <c r="R408" s="1"/>
      <c r="S408" s="1"/>
      <c r="T408" s="1"/>
      <c r="U408" s="1"/>
      <c r="V408" s="1"/>
      <c r="W408" s="1"/>
      <c r="X408" s="1"/>
      <c r="Y408" s="1"/>
      <c r="Z408" s="1"/>
      <c r="AA408" s="1"/>
      <c r="AB408" s="1"/>
      <c r="AC408" s="1"/>
      <c r="AD408" s="1"/>
      <c r="AE408" s="1"/>
      <c r="AF408" s="1"/>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row>
  </sheetData>
  <autoFilter ref="$A$9:$BH$259"/>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13"/>
    <col customWidth="1" min="2" max="3" width="8.75"/>
    <col customWidth="1" min="4" max="26" width="7.75"/>
  </cols>
  <sheetData>
    <row r="1" ht="11.25" customHeight="1">
      <c r="A1" s="3"/>
      <c r="B1" s="3"/>
      <c r="C1" s="3"/>
      <c r="D1" s="3"/>
      <c r="E1" s="3"/>
      <c r="F1" s="3"/>
      <c r="G1" s="3"/>
      <c r="H1" s="3"/>
      <c r="I1" s="3"/>
      <c r="J1" s="3"/>
      <c r="K1" s="3"/>
      <c r="L1" s="3"/>
      <c r="M1" s="3"/>
      <c r="N1" s="3"/>
      <c r="O1" s="3"/>
      <c r="P1" s="3"/>
      <c r="Q1" s="3"/>
      <c r="R1" s="3"/>
      <c r="S1" s="3"/>
      <c r="T1" s="3"/>
      <c r="U1" s="3"/>
      <c r="V1" s="3"/>
      <c r="W1" s="3"/>
      <c r="X1" s="3"/>
      <c r="Y1" s="3"/>
      <c r="Z1" s="3"/>
    </row>
    <row r="2" ht="11.25" customHeight="1">
      <c r="A2" s="3"/>
      <c r="B2" s="3"/>
      <c r="C2" s="3"/>
      <c r="D2" s="3"/>
      <c r="E2" s="3"/>
      <c r="F2" s="3"/>
      <c r="G2" s="3"/>
      <c r="H2" s="3"/>
      <c r="I2" s="3"/>
      <c r="J2" s="3"/>
      <c r="K2" s="3"/>
      <c r="L2" s="3"/>
      <c r="M2" s="3"/>
      <c r="N2" s="3"/>
      <c r="O2" s="3"/>
      <c r="P2" s="3"/>
      <c r="Q2" s="3"/>
      <c r="R2" s="3"/>
      <c r="S2" s="3"/>
      <c r="T2" s="3"/>
      <c r="U2" s="3"/>
      <c r="V2" s="3"/>
      <c r="W2" s="3"/>
      <c r="X2" s="3"/>
      <c r="Y2" s="3"/>
      <c r="Z2" s="3"/>
    </row>
    <row r="3" ht="11.25" customHeight="1">
      <c r="A3" s="3"/>
      <c r="B3" s="3"/>
      <c r="C3" s="3"/>
      <c r="D3" s="3"/>
      <c r="E3" s="3"/>
      <c r="F3" s="3"/>
      <c r="G3" s="3"/>
      <c r="H3" s="3"/>
      <c r="I3" s="3"/>
      <c r="J3" s="3"/>
      <c r="K3" s="3"/>
      <c r="L3" s="3"/>
      <c r="M3" s="3"/>
      <c r="N3" s="3"/>
      <c r="O3" s="3"/>
      <c r="P3" s="3"/>
      <c r="Q3" s="3"/>
      <c r="R3" s="3"/>
      <c r="S3" s="3"/>
      <c r="T3" s="3"/>
      <c r="U3" s="3"/>
      <c r="V3" s="3"/>
      <c r="W3" s="3"/>
      <c r="X3" s="3"/>
      <c r="Y3" s="3"/>
      <c r="Z3" s="3"/>
    </row>
    <row r="4" ht="11.25" customHeight="1">
      <c r="A4" s="3"/>
      <c r="B4" s="3"/>
      <c r="C4" s="3"/>
      <c r="D4" s="3"/>
      <c r="E4" s="3"/>
      <c r="F4" s="3"/>
      <c r="G4" s="3"/>
      <c r="H4" s="3"/>
      <c r="I4" s="3"/>
      <c r="J4" s="3"/>
      <c r="K4" s="3"/>
      <c r="L4" s="3"/>
      <c r="M4" s="3"/>
      <c r="N4" s="3"/>
      <c r="O4" s="3"/>
      <c r="P4" s="3"/>
      <c r="Q4" s="3"/>
      <c r="R4" s="3"/>
      <c r="S4" s="3"/>
      <c r="T4" s="3"/>
      <c r="U4" s="3"/>
      <c r="V4" s="3"/>
      <c r="W4" s="3"/>
      <c r="X4" s="3"/>
      <c r="Y4" s="3"/>
      <c r="Z4" s="3"/>
    </row>
    <row r="5" ht="11.25" customHeight="1">
      <c r="A5" s="3"/>
      <c r="B5" s="3"/>
      <c r="C5" s="3"/>
      <c r="D5" s="3"/>
      <c r="E5" s="3"/>
      <c r="F5" s="3"/>
      <c r="G5" s="3"/>
      <c r="H5" s="3"/>
      <c r="I5" s="3"/>
      <c r="J5" s="3"/>
      <c r="K5" s="3"/>
      <c r="L5" s="3"/>
      <c r="M5" s="3"/>
      <c r="N5" s="3"/>
      <c r="O5" s="3"/>
      <c r="P5" s="3"/>
      <c r="Q5" s="3"/>
      <c r="R5" s="3"/>
      <c r="S5" s="3"/>
      <c r="T5" s="3"/>
      <c r="U5" s="3"/>
      <c r="V5" s="3"/>
      <c r="W5" s="3"/>
      <c r="X5" s="3"/>
      <c r="Y5" s="3"/>
      <c r="Z5" s="3"/>
    </row>
    <row r="6" ht="11.25" customHeight="1">
      <c r="A6" s="3"/>
      <c r="B6" s="3"/>
      <c r="C6" s="3"/>
      <c r="D6" s="3"/>
      <c r="E6" s="3"/>
      <c r="F6" s="3"/>
      <c r="G6" s="3"/>
      <c r="H6" s="3"/>
      <c r="I6" s="3"/>
      <c r="J6" s="3"/>
      <c r="K6" s="3"/>
      <c r="L6" s="3"/>
      <c r="M6" s="3"/>
      <c r="N6" s="3"/>
      <c r="O6" s="3"/>
      <c r="P6" s="3"/>
      <c r="Q6" s="3"/>
      <c r="R6" s="3"/>
      <c r="S6" s="3"/>
      <c r="T6" s="3"/>
      <c r="U6" s="3"/>
      <c r="V6" s="3"/>
      <c r="W6" s="3"/>
      <c r="X6" s="3"/>
      <c r="Y6" s="3"/>
      <c r="Z6" s="3"/>
    </row>
    <row r="7" ht="11.25" customHeight="1">
      <c r="A7" s="3"/>
      <c r="B7" s="3"/>
      <c r="C7" s="3"/>
      <c r="D7" s="3"/>
      <c r="E7" s="3"/>
      <c r="F7" s="3"/>
      <c r="G7" s="3"/>
      <c r="H7" s="3"/>
      <c r="I7" s="3"/>
      <c r="J7" s="3"/>
      <c r="K7" s="3"/>
      <c r="L7" s="3"/>
      <c r="M7" s="3"/>
      <c r="N7" s="3"/>
      <c r="O7" s="3"/>
      <c r="P7" s="3"/>
      <c r="Q7" s="3"/>
      <c r="R7" s="3"/>
      <c r="S7" s="3"/>
      <c r="T7" s="3"/>
      <c r="U7" s="3"/>
      <c r="V7" s="3"/>
      <c r="W7" s="3"/>
      <c r="X7" s="3"/>
      <c r="Y7" s="3"/>
      <c r="Z7" s="3"/>
    </row>
    <row r="8" ht="11.25" customHeight="1">
      <c r="A8" s="3"/>
      <c r="B8" s="3"/>
      <c r="C8" s="3"/>
      <c r="D8" s="3"/>
      <c r="E8" s="3"/>
      <c r="F8" s="3"/>
      <c r="G8" s="3"/>
      <c r="H8" s="3"/>
      <c r="I8" s="3"/>
      <c r="J8" s="3"/>
      <c r="K8" s="3"/>
      <c r="L8" s="3"/>
      <c r="M8" s="3"/>
      <c r="N8" s="3"/>
      <c r="O8" s="3"/>
      <c r="P8" s="3"/>
      <c r="Q8" s="3"/>
      <c r="R8" s="3"/>
      <c r="S8" s="3"/>
      <c r="T8" s="3"/>
      <c r="U8" s="3"/>
      <c r="V8" s="3"/>
      <c r="W8" s="3"/>
      <c r="X8" s="3"/>
      <c r="Y8" s="3"/>
      <c r="Z8" s="3"/>
    </row>
    <row r="9" ht="11.25" customHeight="1">
      <c r="A9" s="3"/>
      <c r="B9" s="3"/>
      <c r="C9" s="3"/>
      <c r="D9" s="3"/>
      <c r="E9" s="3"/>
      <c r="F9" s="3"/>
      <c r="G9" s="3"/>
      <c r="H9" s="3"/>
      <c r="I9" s="3"/>
      <c r="J9" s="3"/>
      <c r="K9" s="3"/>
      <c r="L9" s="3"/>
      <c r="M9" s="3"/>
      <c r="N9" s="3"/>
      <c r="O9" s="3"/>
      <c r="P9" s="3"/>
      <c r="Q9" s="3"/>
      <c r="R9" s="3"/>
      <c r="S9" s="3"/>
      <c r="T9" s="3"/>
      <c r="U9" s="3"/>
      <c r="V9" s="3"/>
      <c r="W9" s="3"/>
      <c r="X9" s="3"/>
      <c r="Y9" s="3"/>
      <c r="Z9" s="3"/>
    </row>
    <row r="10" ht="11.25" customHeight="1">
      <c r="A10" s="3" t="s">
        <v>2665</v>
      </c>
      <c r="B10" s="3" t="s">
        <v>2666</v>
      </c>
      <c r="C10" s="3" t="s">
        <v>2667</v>
      </c>
      <c r="D10" s="3"/>
      <c r="E10" s="3"/>
      <c r="F10" s="3"/>
      <c r="G10" s="3"/>
      <c r="H10" s="3"/>
      <c r="I10" s="3"/>
      <c r="J10" s="3"/>
      <c r="K10" s="3"/>
      <c r="L10" s="3"/>
      <c r="M10" s="3"/>
      <c r="N10" s="3"/>
      <c r="O10" s="3"/>
      <c r="P10" s="3"/>
      <c r="Q10" s="3"/>
      <c r="R10" s="3"/>
      <c r="S10" s="3"/>
      <c r="T10" s="3"/>
      <c r="U10" s="3"/>
      <c r="V10" s="3"/>
      <c r="W10" s="3"/>
      <c r="X10" s="3"/>
      <c r="Y10" s="3"/>
      <c r="Z10" s="3"/>
    </row>
    <row r="11" ht="11.25" customHeight="1">
      <c r="A11" s="3" t="s">
        <v>2668</v>
      </c>
      <c r="B11" s="3" t="s">
        <v>2158</v>
      </c>
      <c r="C11" s="3" t="s">
        <v>2669</v>
      </c>
      <c r="D11" s="3"/>
      <c r="E11" s="3"/>
      <c r="F11" s="3"/>
      <c r="G11" s="3"/>
      <c r="H11" s="3"/>
      <c r="I11" s="3"/>
      <c r="J11" s="3"/>
      <c r="K11" s="3"/>
      <c r="L11" s="3"/>
      <c r="M11" s="3"/>
      <c r="N11" s="3"/>
      <c r="O11" s="3"/>
      <c r="P11" s="3"/>
      <c r="Q11" s="3"/>
      <c r="R11" s="3"/>
      <c r="S11" s="3"/>
      <c r="T11" s="3"/>
      <c r="U11" s="3"/>
      <c r="V11" s="3"/>
      <c r="W11" s="3"/>
      <c r="X11" s="3"/>
      <c r="Y11" s="3"/>
      <c r="Z11" s="3"/>
    </row>
    <row r="12" ht="11.25" customHeight="1">
      <c r="A12" s="3" t="s">
        <v>2670</v>
      </c>
      <c r="B12" s="3" t="s">
        <v>2169</v>
      </c>
      <c r="C12" s="3" t="s">
        <v>2671</v>
      </c>
      <c r="D12" s="3"/>
      <c r="E12" s="3"/>
      <c r="F12" s="3"/>
      <c r="G12" s="3"/>
      <c r="H12" s="3"/>
      <c r="I12" s="3"/>
      <c r="J12" s="3"/>
      <c r="K12" s="3"/>
      <c r="L12" s="3"/>
      <c r="M12" s="3"/>
      <c r="N12" s="3"/>
      <c r="O12" s="3"/>
      <c r="P12" s="3"/>
      <c r="Q12" s="3"/>
      <c r="R12" s="3"/>
      <c r="S12" s="3"/>
      <c r="T12" s="3"/>
      <c r="U12" s="3"/>
      <c r="V12" s="3"/>
      <c r="W12" s="3"/>
      <c r="X12" s="3"/>
      <c r="Y12" s="3"/>
      <c r="Z12" s="3"/>
    </row>
    <row r="13" ht="11.25" customHeight="1">
      <c r="A13" s="3" t="s">
        <v>2672</v>
      </c>
      <c r="B13" s="3" t="s">
        <v>2286</v>
      </c>
      <c r="C13" s="3" t="s">
        <v>2673</v>
      </c>
      <c r="D13" s="3"/>
      <c r="E13" s="3"/>
      <c r="F13" s="3"/>
      <c r="G13" s="3"/>
      <c r="H13" s="3"/>
      <c r="I13" s="3"/>
      <c r="J13" s="3"/>
      <c r="K13" s="3"/>
      <c r="L13" s="3"/>
      <c r="M13" s="3"/>
      <c r="N13" s="3"/>
      <c r="O13" s="3"/>
      <c r="P13" s="3"/>
      <c r="Q13" s="3"/>
      <c r="R13" s="3"/>
      <c r="S13" s="3"/>
      <c r="T13" s="3"/>
      <c r="U13" s="3"/>
      <c r="V13" s="3"/>
      <c r="W13" s="3"/>
      <c r="X13" s="3"/>
      <c r="Y13" s="3"/>
      <c r="Z13" s="3"/>
    </row>
    <row r="14" ht="11.25" customHeight="1">
      <c r="A14" s="3" t="s">
        <v>2674</v>
      </c>
      <c r="B14" s="3" t="s">
        <v>2183</v>
      </c>
      <c r="C14" s="3" t="s">
        <v>2675</v>
      </c>
      <c r="D14" s="3"/>
      <c r="E14" s="3"/>
      <c r="F14" s="3"/>
      <c r="G14" s="3"/>
      <c r="H14" s="3"/>
      <c r="I14" s="3"/>
      <c r="J14" s="3"/>
      <c r="K14" s="3"/>
      <c r="L14" s="3"/>
      <c r="M14" s="3"/>
      <c r="N14" s="3"/>
      <c r="O14" s="3"/>
      <c r="P14" s="3"/>
      <c r="Q14" s="3"/>
      <c r="R14" s="3"/>
      <c r="S14" s="3"/>
      <c r="T14" s="3"/>
      <c r="U14" s="3"/>
      <c r="V14" s="3"/>
      <c r="W14" s="3"/>
      <c r="X14" s="3"/>
      <c r="Y14" s="3"/>
      <c r="Z14" s="3"/>
    </row>
    <row r="15" ht="11.25" customHeight="1">
      <c r="A15" s="3" t="s">
        <v>2676</v>
      </c>
      <c r="B15" s="3" t="s">
        <v>2150</v>
      </c>
      <c r="C15" s="3" t="s">
        <v>2677</v>
      </c>
      <c r="D15" s="3"/>
      <c r="E15" s="3"/>
      <c r="F15" s="3"/>
      <c r="G15" s="3"/>
      <c r="H15" s="3"/>
      <c r="I15" s="3"/>
      <c r="J15" s="3"/>
      <c r="K15" s="3"/>
      <c r="L15" s="3"/>
      <c r="M15" s="3"/>
      <c r="N15" s="3"/>
      <c r="O15" s="3"/>
      <c r="P15" s="3"/>
      <c r="Q15" s="3"/>
      <c r="R15" s="3"/>
      <c r="S15" s="3"/>
      <c r="T15" s="3"/>
      <c r="U15" s="3"/>
      <c r="V15" s="3"/>
      <c r="W15" s="3"/>
      <c r="X15" s="3"/>
      <c r="Y15" s="3"/>
      <c r="Z15" s="3"/>
    </row>
    <row r="16" ht="11.25" customHeight="1">
      <c r="A16" s="3" t="s">
        <v>2678</v>
      </c>
      <c r="B16" s="3" t="s">
        <v>2175</v>
      </c>
      <c r="C16" s="3" t="s">
        <v>2679</v>
      </c>
      <c r="D16" s="3"/>
      <c r="E16" s="3"/>
      <c r="F16" s="3"/>
      <c r="G16" s="3"/>
      <c r="H16" s="3"/>
      <c r="I16" s="3"/>
      <c r="J16" s="3"/>
      <c r="K16" s="3"/>
      <c r="L16" s="3"/>
      <c r="M16" s="3"/>
      <c r="N16" s="3"/>
      <c r="O16" s="3"/>
      <c r="P16" s="3"/>
      <c r="Q16" s="3"/>
      <c r="R16" s="3"/>
      <c r="S16" s="3"/>
      <c r="T16" s="3"/>
      <c r="U16" s="3"/>
      <c r="V16" s="3"/>
      <c r="W16" s="3"/>
      <c r="X16" s="3"/>
      <c r="Y16" s="3"/>
      <c r="Z16" s="3"/>
    </row>
    <row r="17" ht="11.25" customHeight="1">
      <c r="A17" s="3" t="s">
        <v>2680</v>
      </c>
      <c r="B17" s="3" t="s">
        <v>2167</v>
      </c>
      <c r="C17" s="3" t="s">
        <v>2681</v>
      </c>
      <c r="D17" s="3"/>
      <c r="E17" s="3"/>
      <c r="F17" s="3"/>
      <c r="G17" s="3"/>
      <c r="H17" s="3"/>
      <c r="I17" s="3"/>
      <c r="J17" s="3"/>
      <c r="K17" s="3"/>
      <c r="L17" s="3"/>
      <c r="M17" s="3"/>
      <c r="N17" s="3"/>
      <c r="O17" s="3"/>
      <c r="P17" s="3"/>
      <c r="Q17" s="3"/>
      <c r="R17" s="3"/>
      <c r="S17" s="3"/>
      <c r="T17" s="3"/>
      <c r="U17" s="3"/>
      <c r="V17" s="3"/>
      <c r="W17" s="3"/>
      <c r="X17" s="3"/>
      <c r="Y17" s="3"/>
      <c r="Z17" s="3"/>
    </row>
    <row r="18" ht="11.25" customHeight="1">
      <c r="A18" s="3" t="s">
        <v>2682</v>
      </c>
      <c r="B18" s="3" t="s">
        <v>2178</v>
      </c>
      <c r="C18" s="3" t="s">
        <v>2683</v>
      </c>
      <c r="D18" s="3"/>
      <c r="E18" s="3"/>
      <c r="F18" s="3"/>
      <c r="G18" s="3"/>
      <c r="H18" s="3"/>
      <c r="I18" s="3"/>
      <c r="J18" s="3"/>
      <c r="K18" s="3"/>
      <c r="L18" s="3"/>
      <c r="M18" s="3"/>
      <c r="N18" s="3"/>
      <c r="O18" s="3"/>
      <c r="P18" s="3"/>
      <c r="Q18" s="3"/>
      <c r="R18" s="3"/>
      <c r="S18" s="3"/>
      <c r="T18" s="3"/>
      <c r="U18" s="3"/>
      <c r="V18" s="3"/>
      <c r="W18" s="3"/>
      <c r="X18" s="3"/>
      <c r="Y18" s="3"/>
      <c r="Z18" s="3"/>
    </row>
    <row r="19" ht="11.25" customHeight="1">
      <c r="A19" s="3" t="s">
        <v>2684</v>
      </c>
      <c r="B19" s="3" t="s">
        <v>2163</v>
      </c>
      <c r="C19" s="3" t="s">
        <v>2685</v>
      </c>
      <c r="D19" s="3"/>
      <c r="E19" s="3"/>
      <c r="F19" s="3"/>
      <c r="G19" s="3"/>
      <c r="H19" s="3"/>
      <c r="I19" s="3"/>
      <c r="J19" s="3"/>
      <c r="K19" s="3"/>
      <c r="L19" s="3"/>
      <c r="M19" s="3"/>
      <c r="N19" s="3"/>
      <c r="O19" s="3"/>
      <c r="P19" s="3"/>
      <c r="Q19" s="3"/>
      <c r="R19" s="3"/>
      <c r="S19" s="3"/>
      <c r="T19" s="3"/>
      <c r="U19" s="3"/>
      <c r="V19" s="3"/>
      <c r="W19" s="3"/>
      <c r="X19" s="3"/>
      <c r="Y19" s="3"/>
      <c r="Z19" s="3"/>
    </row>
    <row r="20" ht="11.25" customHeight="1">
      <c r="A20" s="3" t="s">
        <v>2686</v>
      </c>
      <c r="B20" s="3" t="s">
        <v>2181</v>
      </c>
      <c r="C20" s="3" t="s">
        <v>2687</v>
      </c>
      <c r="D20" s="3"/>
      <c r="E20" s="3"/>
      <c r="F20" s="3"/>
      <c r="G20" s="3"/>
      <c r="H20" s="3"/>
      <c r="I20" s="3"/>
      <c r="J20" s="3"/>
      <c r="K20" s="3"/>
      <c r="L20" s="3"/>
      <c r="M20" s="3"/>
      <c r="N20" s="3"/>
      <c r="O20" s="3"/>
      <c r="P20" s="3"/>
      <c r="Q20" s="3"/>
      <c r="R20" s="3"/>
      <c r="S20" s="3"/>
      <c r="T20" s="3"/>
      <c r="U20" s="3"/>
      <c r="V20" s="3"/>
      <c r="W20" s="3"/>
      <c r="X20" s="3"/>
      <c r="Y20" s="3"/>
      <c r="Z20" s="3"/>
    </row>
    <row r="21" ht="11.25" customHeight="1">
      <c r="A21" s="3" t="s">
        <v>2688</v>
      </c>
      <c r="B21" s="3" t="s">
        <v>2171</v>
      </c>
      <c r="C21" s="3" t="s">
        <v>2689</v>
      </c>
      <c r="D21" s="3"/>
      <c r="E21" s="3"/>
      <c r="F21" s="3"/>
      <c r="G21" s="3"/>
      <c r="H21" s="3"/>
      <c r="I21" s="3"/>
      <c r="J21" s="3"/>
      <c r="K21" s="3"/>
      <c r="L21" s="3"/>
      <c r="M21" s="3"/>
      <c r="N21" s="3"/>
      <c r="O21" s="3"/>
      <c r="P21" s="3"/>
      <c r="Q21" s="3"/>
      <c r="R21" s="3"/>
      <c r="S21" s="3"/>
      <c r="T21" s="3"/>
      <c r="U21" s="3"/>
      <c r="V21" s="3"/>
      <c r="W21" s="3"/>
      <c r="X21" s="3"/>
      <c r="Y21" s="3"/>
      <c r="Z21" s="3"/>
    </row>
    <row r="22" ht="11.25" customHeight="1">
      <c r="A22" s="3" t="s">
        <v>2690</v>
      </c>
      <c r="B22" s="3" t="s">
        <v>2190</v>
      </c>
      <c r="C22" s="3" t="s">
        <v>2691</v>
      </c>
      <c r="D22" s="3"/>
      <c r="E22" s="3"/>
      <c r="F22" s="3"/>
      <c r="G22" s="3"/>
      <c r="H22" s="3"/>
      <c r="I22" s="3"/>
      <c r="J22" s="3"/>
      <c r="K22" s="3"/>
      <c r="L22" s="3"/>
      <c r="M22" s="3"/>
      <c r="N22" s="3"/>
      <c r="O22" s="3"/>
      <c r="P22" s="3"/>
      <c r="Q22" s="3"/>
      <c r="R22" s="3"/>
      <c r="S22" s="3"/>
      <c r="T22" s="3"/>
      <c r="U22" s="3"/>
      <c r="V22" s="3"/>
      <c r="W22" s="3"/>
      <c r="X22" s="3"/>
      <c r="Y22" s="3"/>
      <c r="Z22" s="3"/>
    </row>
    <row r="23" ht="11.25" customHeight="1">
      <c r="A23" s="3" t="s">
        <v>2692</v>
      </c>
      <c r="B23" s="3" t="s">
        <v>2187</v>
      </c>
      <c r="C23" s="3" t="s">
        <v>2693</v>
      </c>
      <c r="D23" s="3"/>
      <c r="E23" s="3"/>
      <c r="F23" s="3"/>
      <c r="G23" s="3"/>
      <c r="H23" s="3"/>
      <c r="I23" s="3"/>
      <c r="J23" s="3"/>
      <c r="K23" s="3"/>
      <c r="L23" s="3"/>
      <c r="M23" s="3"/>
      <c r="N23" s="3"/>
      <c r="O23" s="3"/>
      <c r="P23" s="3"/>
      <c r="Q23" s="3"/>
      <c r="R23" s="3"/>
      <c r="S23" s="3"/>
      <c r="T23" s="3"/>
      <c r="U23" s="3"/>
      <c r="V23" s="3"/>
      <c r="W23" s="3"/>
      <c r="X23" s="3"/>
      <c r="Y23" s="3"/>
      <c r="Z23" s="3"/>
    </row>
    <row r="24" ht="11.25" customHeight="1">
      <c r="A24" s="3" t="s">
        <v>2694</v>
      </c>
      <c r="B24" s="3" t="s">
        <v>2185</v>
      </c>
      <c r="C24" s="3" t="s">
        <v>2695</v>
      </c>
      <c r="D24" s="3"/>
      <c r="E24" s="3"/>
      <c r="F24" s="3"/>
      <c r="G24" s="3"/>
      <c r="H24" s="3"/>
      <c r="I24" s="3"/>
      <c r="J24" s="3"/>
      <c r="K24" s="3"/>
      <c r="L24" s="3"/>
      <c r="M24" s="3"/>
      <c r="N24" s="3"/>
      <c r="O24" s="3"/>
      <c r="P24" s="3"/>
      <c r="Q24" s="3"/>
      <c r="R24" s="3"/>
      <c r="S24" s="3"/>
      <c r="T24" s="3"/>
      <c r="U24" s="3"/>
      <c r="V24" s="3"/>
      <c r="W24" s="3"/>
      <c r="X24" s="3"/>
      <c r="Y24" s="3"/>
      <c r="Z24" s="3"/>
    </row>
    <row r="25" ht="11.25" customHeight="1">
      <c r="A25" s="3" t="s">
        <v>2696</v>
      </c>
      <c r="B25" s="3" t="s">
        <v>2194</v>
      </c>
      <c r="C25" s="3" t="s">
        <v>2697</v>
      </c>
      <c r="D25" s="3"/>
      <c r="E25" s="3"/>
      <c r="F25" s="3"/>
      <c r="G25" s="3"/>
      <c r="H25" s="3"/>
      <c r="I25" s="3"/>
      <c r="J25" s="3"/>
      <c r="K25" s="3"/>
      <c r="L25" s="3"/>
      <c r="M25" s="3"/>
      <c r="N25" s="3"/>
      <c r="O25" s="3"/>
      <c r="P25" s="3"/>
      <c r="Q25" s="3"/>
      <c r="R25" s="3"/>
      <c r="S25" s="3"/>
      <c r="T25" s="3"/>
      <c r="U25" s="3"/>
      <c r="V25" s="3"/>
      <c r="W25" s="3"/>
      <c r="X25" s="3"/>
      <c r="Y25" s="3"/>
      <c r="Z25" s="3"/>
    </row>
    <row r="26" ht="11.25" customHeight="1">
      <c r="A26" s="3" t="s">
        <v>2698</v>
      </c>
      <c r="B26" s="3" t="s">
        <v>2226</v>
      </c>
      <c r="C26" s="3" t="s">
        <v>2699</v>
      </c>
      <c r="D26" s="3"/>
      <c r="E26" s="3"/>
      <c r="F26" s="3"/>
      <c r="G26" s="3"/>
      <c r="H26" s="3"/>
      <c r="I26" s="3"/>
      <c r="J26" s="3"/>
      <c r="K26" s="3"/>
      <c r="L26" s="3"/>
      <c r="M26" s="3"/>
      <c r="N26" s="3"/>
      <c r="O26" s="3"/>
      <c r="P26" s="3"/>
      <c r="Q26" s="3"/>
      <c r="R26" s="3"/>
      <c r="S26" s="3"/>
      <c r="T26" s="3"/>
      <c r="U26" s="3"/>
      <c r="V26" s="3"/>
      <c r="W26" s="3"/>
      <c r="X26" s="3"/>
      <c r="Y26" s="3"/>
      <c r="Z26" s="3"/>
    </row>
    <row r="27" ht="11.25" customHeight="1">
      <c r="A27" s="3" t="s">
        <v>2700</v>
      </c>
      <c r="B27" s="3" t="s">
        <v>2209</v>
      </c>
      <c r="C27" s="3" t="s">
        <v>2701</v>
      </c>
      <c r="D27" s="3"/>
      <c r="E27" s="3"/>
      <c r="F27" s="3"/>
      <c r="G27" s="3"/>
      <c r="H27" s="3"/>
      <c r="I27" s="3"/>
      <c r="J27" s="3"/>
      <c r="K27" s="3"/>
      <c r="L27" s="3"/>
      <c r="M27" s="3"/>
      <c r="N27" s="3"/>
      <c r="O27" s="3"/>
      <c r="P27" s="3"/>
      <c r="Q27" s="3"/>
      <c r="R27" s="3"/>
      <c r="S27" s="3"/>
      <c r="T27" s="3"/>
      <c r="U27" s="3"/>
      <c r="V27" s="3"/>
      <c r="W27" s="3"/>
      <c r="X27" s="3"/>
      <c r="Y27" s="3"/>
      <c r="Z27" s="3"/>
    </row>
    <row r="28" ht="11.25" customHeight="1">
      <c r="A28" s="3" t="s">
        <v>2702</v>
      </c>
      <c r="B28" s="3" t="s">
        <v>2201</v>
      </c>
      <c r="C28" s="3" t="s">
        <v>2703</v>
      </c>
      <c r="D28" s="3"/>
      <c r="E28" s="3"/>
      <c r="F28" s="3"/>
      <c r="G28" s="3"/>
      <c r="H28" s="3"/>
      <c r="I28" s="3"/>
      <c r="J28" s="3"/>
      <c r="K28" s="3"/>
      <c r="L28" s="3"/>
      <c r="M28" s="3"/>
      <c r="N28" s="3"/>
      <c r="O28" s="3"/>
      <c r="P28" s="3"/>
      <c r="Q28" s="3"/>
      <c r="R28" s="3"/>
      <c r="S28" s="3"/>
      <c r="T28" s="3"/>
      <c r="U28" s="3"/>
      <c r="V28" s="3"/>
      <c r="W28" s="3"/>
      <c r="X28" s="3"/>
      <c r="Y28" s="3"/>
      <c r="Z28" s="3"/>
    </row>
    <row r="29" ht="11.25" customHeight="1">
      <c r="A29" s="3" t="s">
        <v>2704</v>
      </c>
      <c r="B29" s="3" t="s">
        <v>2199</v>
      </c>
      <c r="C29" s="3" t="s">
        <v>2705</v>
      </c>
      <c r="D29" s="3"/>
      <c r="E29" s="3"/>
      <c r="F29" s="3"/>
      <c r="G29" s="3"/>
      <c r="H29" s="3"/>
      <c r="I29" s="3"/>
      <c r="J29" s="3"/>
      <c r="K29" s="3"/>
      <c r="L29" s="3"/>
      <c r="M29" s="3"/>
      <c r="N29" s="3"/>
      <c r="O29" s="3"/>
      <c r="P29" s="3"/>
      <c r="Q29" s="3"/>
      <c r="R29" s="3"/>
      <c r="S29" s="3"/>
      <c r="T29" s="3"/>
      <c r="U29" s="3"/>
      <c r="V29" s="3"/>
      <c r="W29" s="3"/>
      <c r="X29" s="3"/>
      <c r="Y29" s="3"/>
      <c r="Z29" s="3"/>
    </row>
    <row r="30" ht="11.25" customHeight="1">
      <c r="A30" s="3" t="s">
        <v>2706</v>
      </c>
      <c r="B30" s="3" t="s">
        <v>2234</v>
      </c>
      <c r="C30" s="3" t="s">
        <v>2707</v>
      </c>
      <c r="D30" s="3"/>
      <c r="E30" s="3"/>
      <c r="F30" s="3"/>
      <c r="G30" s="3"/>
      <c r="H30" s="3"/>
      <c r="I30" s="3"/>
      <c r="J30" s="3"/>
      <c r="K30" s="3"/>
      <c r="L30" s="3"/>
      <c r="M30" s="3"/>
      <c r="N30" s="3"/>
      <c r="O30" s="3"/>
      <c r="P30" s="3"/>
      <c r="Q30" s="3"/>
      <c r="R30" s="3"/>
      <c r="S30" s="3"/>
      <c r="T30" s="3"/>
      <c r="U30" s="3"/>
      <c r="V30" s="3"/>
      <c r="W30" s="3"/>
      <c r="X30" s="3"/>
      <c r="Y30" s="3"/>
      <c r="Z30" s="3"/>
    </row>
    <row r="31" ht="11.25" customHeight="1">
      <c r="A31" s="3" t="s">
        <v>2708</v>
      </c>
      <c r="B31" s="3" t="s">
        <v>2203</v>
      </c>
      <c r="C31" s="3" t="s">
        <v>2709</v>
      </c>
      <c r="D31" s="3"/>
      <c r="E31" s="3"/>
      <c r="F31" s="3"/>
      <c r="G31" s="3"/>
      <c r="H31" s="3"/>
      <c r="I31" s="3"/>
      <c r="J31" s="3"/>
      <c r="K31" s="3"/>
      <c r="L31" s="3"/>
      <c r="M31" s="3"/>
      <c r="N31" s="3"/>
      <c r="O31" s="3"/>
      <c r="P31" s="3"/>
      <c r="Q31" s="3"/>
      <c r="R31" s="3"/>
      <c r="S31" s="3"/>
      <c r="T31" s="3"/>
      <c r="U31" s="3"/>
      <c r="V31" s="3"/>
      <c r="W31" s="3"/>
      <c r="X31" s="3"/>
      <c r="Y31" s="3"/>
      <c r="Z31" s="3"/>
    </row>
    <row r="32" ht="11.25" customHeight="1">
      <c r="A32" s="3" t="s">
        <v>2710</v>
      </c>
      <c r="B32" s="3" t="s">
        <v>2236</v>
      </c>
      <c r="C32" s="3" t="s">
        <v>2711</v>
      </c>
      <c r="D32" s="3"/>
      <c r="E32" s="3"/>
      <c r="F32" s="3"/>
      <c r="G32" s="3"/>
      <c r="H32" s="3"/>
      <c r="I32" s="3"/>
      <c r="J32" s="3"/>
      <c r="K32" s="3"/>
      <c r="L32" s="3"/>
      <c r="M32" s="3"/>
      <c r="N32" s="3"/>
      <c r="O32" s="3"/>
      <c r="P32" s="3"/>
      <c r="Q32" s="3"/>
      <c r="R32" s="3"/>
      <c r="S32" s="3"/>
      <c r="T32" s="3"/>
      <c r="U32" s="3"/>
      <c r="V32" s="3"/>
      <c r="W32" s="3"/>
      <c r="X32" s="3"/>
      <c r="Y32" s="3"/>
      <c r="Z32" s="3"/>
    </row>
    <row r="33" ht="11.25" customHeight="1">
      <c r="A33" s="3" t="s">
        <v>2712</v>
      </c>
      <c r="B33" s="3" t="s">
        <v>2213</v>
      </c>
      <c r="C33" s="3" t="s">
        <v>2713</v>
      </c>
      <c r="D33" s="3"/>
      <c r="E33" s="3"/>
      <c r="F33" s="3"/>
      <c r="G33" s="3"/>
      <c r="H33" s="3"/>
      <c r="I33" s="3"/>
      <c r="J33" s="3"/>
      <c r="K33" s="3"/>
      <c r="L33" s="3"/>
      <c r="M33" s="3"/>
      <c r="N33" s="3"/>
      <c r="O33" s="3"/>
      <c r="P33" s="3"/>
      <c r="Q33" s="3"/>
      <c r="R33" s="3"/>
      <c r="S33" s="3"/>
      <c r="T33" s="3"/>
      <c r="U33" s="3"/>
      <c r="V33" s="3"/>
      <c r="W33" s="3"/>
      <c r="X33" s="3"/>
      <c r="Y33" s="3"/>
      <c r="Z33" s="3"/>
    </row>
    <row r="34" ht="11.25" customHeight="1">
      <c r="A34" s="3" t="s">
        <v>2714</v>
      </c>
      <c r="B34" s="3" t="s">
        <v>2217</v>
      </c>
      <c r="C34" s="3" t="s">
        <v>2715</v>
      </c>
      <c r="D34" s="3"/>
      <c r="E34" s="3"/>
      <c r="F34" s="3"/>
      <c r="G34" s="3"/>
      <c r="H34" s="3"/>
      <c r="I34" s="3"/>
      <c r="J34" s="3"/>
      <c r="K34" s="3"/>
      <c r="L34" s="3"/>
      <c r="M34" s="3"/>
      <c r="N34" s="3"/>
      <c r="O34" s="3"/>
      <c r="P34" s="3"/>
      <c r="Q34" s="3"/>
      <c r="R34" s="3"/>
      <c r="S34" s="3"/>
      <c r="T34" s="3"/>
      <c r="U34" s="3"/>
      <c r="V34" s="3"/>
      <c r="W34" s="3"/>
      <c r="X34" s="3"/>
      <c r="Y34" s="3"/>
      <c r="Z34" s="3"/>
    </row>
    <row r="35" ht="11.25" customHeight="1">
      <c r="A35" s="3" t="s">
        <v>2716</v>
      </c>
      <c r="B35" s="3" t="s">
        <v>2228</v>
      </c>
      <c r="C35" s="3" t="s">
        <v>2717</v>
      </c>
      <c r="D35" s="3"/>
      <c r="E35" s="3"/>
      <c r="F35" s="3"/>
      <c r="G35" s="3"/>
      <c r="H35" s="3"/>
      <c r="I35" s="3"/>
      <c r="J35" s="3"/>
      <c r="K35" s="3"/>
      <c r="L35" s="3"/>
      <c r="M35" s="3"/>
      <c r="N35" s="3"/>
      <c r="O35" s="3"/>
      <c r="P35" s="3"/>
      <c r="Q35" s="3"/>
      <c r="R35" s="3"/>
      <c r="S35" s="3"/>
      <c r="T35" s="3"/>
      <c r="U35" s="3"/>
      <c r="V35" s="3"/>
      <c r="W35" s="3"/>
      <c r="X35" s="3"/>
      <c r="Y35" s="3"/>
      <c r="Z35" s="3"/>
    </row>
    <row r="36" ht="11.25" customHeight="1">
      <c r="A36" s="3" t="s">
        <v>2718</v>
      </c>
      <c r="B36" s="3" t="s">
        <v>2222</v>
      </c>
      <c r="C36" s="3" t="s">
        <v>2719</v>
      </c>
      <c r="D36" s="3"/>
      <c r="E36" s="3"/>
      <c r="F36" s="3"/>
      <c r="G36" s="3"/>
      <c r="H36" s="3"/>
      <c r="I36" s="3"/>
      <c r="J36" s="3"/>
      <c r="K36" s="3"/>
      <c r="L36" s="3"/>
      <c r="M36" s="3"/>
      <c r="N36" s="3"/>
      <c r="O36" s="3"/>
      <c r="P36" s="3"/>
      <c r="Q36" s="3"/>
      <c r="R36" s="3"/>
      <c r="S36" s="3"/>
      <c r="T36" s="3"/>
      <c r="U36" s="3"/>
      <c r="V36" s="3"/>
      <c r="W36" s="3"/>
      <c r="X36" s="3"/>
      <c r="Y36" s="3"/>
      <c r="Z36" s="3"/>
    </row>
    <row r="37" ht="11.25" customHeight="1">
      <c r="A37" s="3" t="s">
        <v>2720</v>
      </c>
      <c r="B37" s="3" t="s">
        <v>2196</v>
      </c>
      <c r="C37" s="3" t="s">
        <v>2721</v>
      </c>
      <c r="D37" s="3"/>
      <c r="E37" s="3"/>
      <c r="F37" s="3"/>
      <c r="G37" s="3"/>
      <c r="H37" s="3"/>
      <c r="I37" s="3"/>
      <c r="J37" s="3"/>
      <c r="K37" s="3"/>
      <c r="L37" s="3"/>
      <c r="M37" s="3"/>
      <c r="N37" s="3"/>
      <c r="O37" s="3"/>
      <c r="P37" s="3"/>
      <c r="Q37" s="3"/>
      <c r="R37" s="3"/>
      <c r="S37" s="3"/>
      <c r="T37" s="3"/>
      <c r="U37" s="3"/>
      <c r="V37" s="3"/>
      <c r="W37" s="3"/>
      <c r="X37" s="3"/>
      <c r="Y37" s="3"/>
      <c r="Z37" s="3"/>
    </row>
    <row r="38" ht="11.25" customHeight="1">
      <c r="A38" s="3" t="s">
        <v>2722</v>
      </c>
      <c r="B38" s="3" t="s">
        <v>2232</v>
      </c>
      <c r="C38" s="3" t="s">
        <v>2723</v>
      </c>
      <c r="D38" s="3"/>
      <c r="E38" s="3"/>
      <c r="F38" s="3"/>
      <c r="G38" s="3"/>
      <c r="H38" s="3"/>
      <c r="I38" s="3"/>
      <c r="J38" s="3"/>
      <c r="K38" s="3"/>
      <c r="L38" s="3"/>
      <c r="M38" s="3"/>
      <c r="N38" s="3"/>
      <c r="O38" s="3"/>
      <c r="P38" s="3"/>
      <c r="Q38" s="3"/>
      <c r="R38" s="3"/>
      <c r="S38" s="3"/>
      <c r="T38" s="3"/>
      <c r="U38" s="3"/>
      <c r="V38" s="3"/>
      <c r="W38" s="3"/>
      <c r="X38" s="3"/>
      <c r="Y38" s="3"/>
      <c r="Z38" s="3"/>
    </row>
    <row r="39" ht="11.25" customHeight="1">
      <c r="A39" s="3" t="s">
        <v>2724</v>
      </c>
      <c r="B39" s="3" t="s">
        <v>2230</v>
      </c>
      <c r="C39" s="3" t="s">
        <v>2725</v>
      </c>
      <c r="D39" s="3"/>
      <c r="E39" s="3"/>
      <c r="F39" s="3"/>
      <c r="G39" s="3"/>
      <c r="H39" s="3"/>
      <c r="I39" s="3"/>
      <c r="J39" s="3"/>
      <c r="K39" s="3"/>
      <c r="L39" s="3"/>
      <c r="M39" s="3"/>
      <c r="N39" s="3"/>
      <c r="O39" s="3"/>
      <c r="P39" s="3"/>
      <c r="Q39" s="3"/>
      <c r="R39" s="3"/>
      <c r="S39" s="3"/>
      <c r="T39" s="3"/>
      <c r="U39" s="3"/>
      <c r="V39" s="3"/>
      <c r="W39" s="3"/>
      <c r="X39" s="3"/>
      <c r="Y39" s="3"/>
      <c r="Z39" s="3"/>
    </row>
    <row r="40" ht="11.25" customHeight="1">
      <c r="A40" s="3" t="s">
        <v>2726</v>
      </c>
      <c r="B40" s="3" t="s">
        <v>2224</v>
      </c>
      <c r="C40" s="3" t="s">
        <v>2727</v>
      </c>
      <c r="D40" s="3"/>
      <c r="E40" s="3"/>
      <c r="F40" s="3"/>
      <c r="G40" s="3"/>
      <c r="H40" s="3"/>
      <c r="I40" s="3"/>
      <c r="J40" s="3"/>
      <c r="K40" s="3"/>
      <c r="L40" s="3"/>
      <c r="M40" s="3"/>
      <c r="N40" s="3"/>
      <c r="O40" s="3"/>
      <c r="P40" s="3"/>
      <c r="Q40" s="3"/>
      <c r="R40" s="3"/>
      <c r="S40" s="3"/>
      <c r="T40" s="3"/>
      <c r="U40" s="3"/>
      <c r="V40" s="3"/>
      <c r="W40" s="3"/>
      <c r="X40" s="3"/>
      <c r="Y40" s="3"/>
      <c r="Z40" s="3"/>
    </row>
    <row r="41" ht="11.25" customHeight="1">
      <c r="A41" s="3" t="s">
        <v>2728</v>
      </c>
      <c r="B41" s="3" t="s">
        <v>2381</v>
      </c>
      <c r="C41" s="3" t="s">
        <v>2729</v>
      </c>
      <c r="D41" s="3"/>
      <c r="E41" s="3"/>
      <c r="F41" s="3"/>
      <c r="G41" s="3"/>
      <c r="H41" s="3"/>
      <c r="I41" s="3"/>
      <c r="J41" s="3"/>
      <c r="K41" s="3"/>
      <c r="L41" s="3"/>
      <c r="M41" s="3"/>
      <c r="N41" s="3"/>
      <c r="O41" s="3"/>
      <c r="P41" s="3"/>
      <c r="Q41" s="3"/>
      <c r="R41" s="3"/>
      <c r="S41" s="3"/>
      <c r="T41" s="3"/>
      <c r="U41" s="3"/>
      <c r="V41" s="3"/>
      <c r="W41" s="3"/>
      <c r="X41" s="3"/>
      <c r="Y41" s="3"/>
      <c r="Z41" s="3"/>
    </row>
    <row r="42" ht="11.25" customHeight="1">
      <c r="A42" s="3" t="s">
        <v>2730</v>
      </c>
      <c r="B42" s="3" t="s">
        <v>2643</v>
      </c>
      <c r="C42" s="3" t="s">
        <v>2731</v>
      </c>
      <c r="D42" s="3"/>
      <c r="E42" s="3"/>
      <c r="F42" s="3"/>
      <c r="G42" s="3"/>
      <c r="H42" s="3"/>
      <c r="I42" s="3"/>
      <c r="J42" s="3"/>
      <c r="K42" s="3"/>
      <c r="L42" s="3"/>
      <c r="M42" s="3"/>
      <c r="N42" s="3"/>
      <c r="O42" s="3"/>
      <c r="P42" s="3"/>
      <c r="Q42" s="3"/>
      <c r="R42" s="3"/>
      <c r="S42" s="3"/>
      <c r="T42" s="3"/>
      <c r="U42" s="3"/>
      <c r="V42" s="3"/>
      <c r="W42" s="3"/>
      <c r="X42" s="3"/>
      <c r="Y42" s="3"/>
      <c r="Z42" s="3"/>
    </row>
    <row r="43" ht="11.25" customHeight="1">
      <c r="A43" s="3" t="s">
        <v>2732</v>
      </c>
      <c r="B43" s="3" t="s">
        <v>2219</v>
      </c>
      <c r="C43" s="3" t="s">
        <v>2733</v>
      </c>
      <c r="D43" s="3"/>
      <c r="E43" s="3"/>
      <c r="F43" s="3"/>
      <c r="G43" s="3"/>
      <c r="H43" s="3"/>
      <c r="I43" s="3"/>
      <c r="J43" s="3"/>
      <c r="K43" s="3"/>
      <c r="L43" s="3"/>
      <c r="M43" s="3"/>
      <c r="N43" s="3"/>
      <c r="O43" s="3"/>
      <c r="P43" s="3"/>
      <c r="Q43" s="3"/>
      <c r="R43" s="3"/>
      <c r="S43" s="3"/>
      <c r="T43" s="3"/>
      <c r="U43" s="3"/>
      <c r="V43" s="3"/>
      <c r="W43" s="3"/>
      <c r="X43" s="3"/>
      <c r="Y43" s="3"/>
      <c r="Z43" s="3"/>
    </row>
    <row r="44" ht="11.25" customHeight="1">
      <c r="A44" s="3" t="s">
        <v>2734</v>
      </c>
      <c r="B44" s="3" t="s">
        <v>2207</v>
      </c>
      <c r="C44" s="3" t="s">
        <v>2735</v>
      </c>
      <c r="D44" s="3"/>
      <c r="E44" s="3"/>
      <c r="F44" s="3"/>
      <c r="G44" s="3"/>
      <c r="H44" s="3"/>
      <c r="I44" s="3"/>
      <c r="J44" s="3"/>
      <c r="K44" s="3"/>
      <c r="L44" s="3"/>
      <c r="M44" s="3"/>
      <c r="N44" s="3"/>
      <c r="O44" s="3"/>
      <c r="P44" s="3"/>
      <c r="Q44" s="3"/>
      <c r="R44" s="3"/>
      <c r="S44" s="3"/>
      <c r="T44" s="3"/>
      <c r="U44" s="3"/>
      <c r="V44" s="3"/>
      <c r="W44" s="3"/>
      <c r="X44" s="3"/>
      <c r="Y44" s="3"/>
      <c r="Z44" s="3"/>
    </row>
    <row r="45" ht="11.25" customHeight="1">
      <c r="A45" s="3" t="s">
        <v>2736</v>
      </c>
      <c r="B45" s="3" t="s">
        <v>2205</v>
      </c>
      <c r="C45" s="3" t="s">
        <v>2737</v>
      </c>
      <c r="D45" s="3"/>
      <c r="E45" s="3"/>
      <c r="F45" s="3"/>
      <c r="G45" s="3"/>
      <c r="H45" s="3"/>
      <c r="I45" s="3"/>
      <c r="J45" s="3"/>
      <c r="K45" s="3"/>
      <c r="L45" s="3"/>
      <c r="M45" s="3"/>
      <c r="N45" s="3"/>
      <c r="O45" s="3"/>
      <c r="P45" s="3"/>
      <c r="Q45" s="3"/>
      <c r="R45" s="3"/>
      <c r="S45" s="3"/>
      <c r="T45" s="3"/>
      <c r="U45" s="3"/>
      <c r="V45" s="3"/>
      <c r="W45" s="3"/>
      <c r="X45" s="3"/>
      <c r="Y45" s="3"/>
      <c r="Z45" s="3"/>
    </row>
    <row r="46" ht="11.25" customHeight="1">
      <c r="A46" s="3" t="s">
        <v>2738</v>
      </c>
      <c r="B46" s="3" t="s">
        <v>2211</v>
      </c>
      <c r="C46" s="3" t="s">
        <v>2739</v>
      </c>
      <c r="D46" s="3"/>
      <c r="E46" s="3"/>
      <c r="F46" s="3"/>
      <c r="G46" s="3"/>
      <c r="H46" s="3"/>
      <c r="I46" s="3"/>
      <c r="J46" s="3"/>
      <c r="K46" s="3"/>
      <c r="L46" s="3"/>
      <c r="M46" s="3"/>
      <c r="N46" s="3"/>
      <c r="O46" s="3"/>
      <c r="P46" s="3"/>
      <c r="Q46" s="3"/>
      <c r="R46" s="3"/>
      <c r="S46" s="3"/>
      <c r="T46" s="3"/>
      <c r="U46" s="3"/>
      <c r="V46" s="3"/>
      <c r="W46" s="3"/>
      <c r="X46" s="3"/>
      <c r="Y46" s="3"/>
      <c r="Z46" s="3"/>
    </row>
    <row r="47" ht="11.25" customHeight="1">
      <c r="A47" s="3" t="s">
        <v>2740</v>
      </c>
      <c r="B47" s="3" t="s">
        <v>2402</v>
      </c>
      <c r="C47" s="3" t="s">
        <v>2741</v>
      </c>
      <c r="D47" s="3"/>
      <c r="E47" s="3"/>
      <c r="F47" s="3"/>
      <c r="G47" s="3"/>
      <c r="H47" s="3"/>
      <c r="I47" s="3"/>
      <c r="J47" s="3"/>
      <c r="K47" s="3"/>
      <c r="L47" s="3"/>
      <c r="M47" s="3"/>
      <c r="N47" s="3"/>
      <c r="O47" s="3"/>
      <c r="P47" s="3"/>
      <c r="Q47" s="3"/>
      <c r="R47" s="3"/>
      <c r="S47" s="3"/>
      <c r="T47" s="3"/>
      <c r="U47" s="3"/>
      <c r="V47" s="3"/>
      <c r="W47" s="3"/>
      <c r="X47" s="3"/>
      <c r="Y47" s="3"/>
      <c r="Z47" s="3"/>
    </row>
    <row r="48" ht="11.25" customHeight="1">
      <c r="A48" s="3" t="s">
        <v>2742</v>
      </c>
      <c r="B48" s="3" t="s">
        <v>2257</v>
      </c>
      <c r="C48" s="3" t="s">
        <v>2743</v>
      </c>
      <c r="D48" s="3"/>
      <c r="E48" s="3"/>
      <c r="F48" s="3"/>
      <c r="G48" s="3"/>
      <c r="H48" s="3"/>
      <c r="I48" s="3"/>
      <c r="J48" s="3"/>
      <c r="K48" s="3"/>
      <c r="L48" s="3"/>
      <c r="M48" s="3"/>
      <c r="N48" s="3"/>
      <c r="O48" s="3"/>
      <c r="P48" s="3"/>
      <c r="Q48" s="3"/>
      <c r="R48" s="3"/>
      <c r="S48" s="3"/>
      <c r="T48" s="3"/>
      <c r="U48" s="3"/>
      <c r="V48" s="3"/>
      <c r="W48" s="3"/>
      <c r="X48" s="3"/>
      <c r="Y48" s="3"/>
      <c r="Z48" s="3"/>
    </row>
    <row r="49" ht="11.25" customHeight="1">
      <c r="A49" s="3" t="s">
        <v>2744</v>
      </c>
      <c r="B49" s="3" t="s">
        <v>2239</v>
      </c>
      <c r="C49" s="3" t="s">
        <v>2745</v>
      </c>
      <c r="D49" s="3"/>
      <c r="E49" s="3"/>
      <c r="F49" s="3"/>
      <c r="G49" s="3"/>
      <c r="H49" s="3"/>
      <c r="I49" s="3"/>
      <c r="J49" s="3"/>
      <c r="K49" s="3"/>
      <c r="L49" s="3"/>
      <c r="M49" s="3"/>
      <c r="N49" s="3"/>
      <c r="O49" s="3"/>
      <c r="P49" s="3"/>
      <c r="Q49" s="3"/>
      <c r="R49" s="3"/>
      <c r="S49" s="3"/>
      <c r="T49" s="3"/>
      <c r="U49" s="3"/>
      <c r="V49" s="3"/>
      <c r="W49" s="3"/>
      <c r="X49" s="3"/>
      <c r="Y49" s="3"/>
      <c r="Z49" s="3"/>
    </row>
    <row r="50" ht="11.25" customHeight="1">
      <c r="A50" s="3" t="s">
        <v>2746</v>
      </c>
      <c r="B50" s="3" t="s">
        <v>2267</v>
      </c>
      <c r="C50" s="3" t="s">
        <v>2747</v>
      </c>
      <c r="D50" s="3"/>
      <c r="E50" s="3"/>
      <c r="F50" s="3"/>
      <c r="G50" s="3"/>
      <c r="H50" s="3"/>
      <c r="I50" s="3"/>
      <c r="J50" s="3"/>
      <c r="K50" s="3"/>
      <c r="L50" s="3"/>
      <c r="M50" s="3"/>
      <c r="N50" s="3"/>
      <c r="O50" s="3"/>
      <c r="P50" s="3"/>
      <c r="Q50" s="3"/>
      <c r="R50" s="3"/>
      <c r="S50" s="3"/>
      <c r="T50" s="3"/>
      <c r="U50" s="3"/>
      <c r="V50" s="3"/>
      <c r="W50" s="3"/>
      <c r="X50" s="3"/>
      <c r="Y50" s="3"/>
      <c r="Z50" s="3"/>
    </row>
    <row r="51" ht="11.25" customHeight="1">
      <c r="A51" s="3" t="s">
        <v>2748</v>
      </c>
      <c r="B51" s="3" t="s">
        <v>2416</v>
      </c>
      <c r="C51" s="3" t="s">
        <v>2749</v>
      </c>
      <c r="D51" s="3"/>
      <c r="E51" s="3"/>
      <c r="F51" s="3"/>
      <c r="G51" s="3"/>
      <c r="H51" s="3"/>
      <c r="I51" s="3"/>
      <c r="J51" s="3"/>
      <c r="K51" s="3"/>
      <c r="L51" s="3"/>
      <c r="M51" s="3"/>
      <c r="N51" s="3"/>
      <c r="O51" s="3"/>
      <c r="P51" s="3"/>
      <c r="Q51" s="3"/>
      <c r="R51" s="3"/>
      <c r="S51" s="3"/>
      <c r="T51" s="3"/>
      <c r="U51" s="3"/>
      <c r="V51" s="3"/>
      <c r="W51" s="3"/>
      <c r="X51" s="3"/>
      <c r="Y51" s="3"/>
      <c r="Z51" s="3"/>
    </row>
    <row r="52" ht="11.25" customHeight="1">
      <c r="A52" s="3" t="s">
        <v>2750</v>
      </c>
      <c r="B52" s="3" t="s">
        <v>2245</v>
      </c>
      <c r="C52" s="3" t="s">
        <v>2751</v>
      </c>
      <c r="D52" s="3"/>
      <c r="E52" s="3"/>
      <c r="F52" s="3"/>
      <c r="G52" s="3"/>
      <c r="H52" s="3"/>
      <c r="I52" s="3"/>
      <c r="J52" s="3"/>
      <c r="K52" s="3"/>
      <c r="L52" s="3"/>
      <c r="M52" s="3"/>
      <c r="N52" s="3"/>
      <c r="O52" s="3"/>
      <c r="P52" s="3"/>
      <c r="Q52" s="3"/>
      <c r="R52" s="3"/>
      <c r="S52" s="3"/>
      <c r="T52" s="3"/>
      <c r="U52" s="3"/>
      <c r="V52" s="3"/>
      <c r="W52" s="3"/>
      <c r="X52" s="3"/>
      <c r="Y52" s="3"/>
      <c r="Z52" s="3"/>
    </row>
    <row r="53" ht="11.25" customHeight="1">
      <c r="A53" s="3" t="s">
        <v>2752</v>
      </c>
      <c r="B53" s="3" t="s">
        <v>2596</v>
      </c>
      <c r="C53" s="3" t="s">
        <v>2753</v>
      </c>
      <c r="D53" s="3"/>
      <c r="E53" s="3"/>
      <c r="F53" s="3"/>
      <c r="G53" s="3"/>
      <c r="H53" s="3"/>
      <c r="I53" s="3"/>
      <c r="J53" s="3"/>
      <c r="K53" s="3"/>
      <c r="L53" s="3"/>
      <c r="M53" s="3"/>
      <c r="N53" s="3"/>
      <c r="O53" s="3"/>
      <c r="P53" s="3"/>
      <c r="Q53" s="3"/>
      <c r="R53" s="3"/>
      <c r="S53" s="3"/>
      <c r="T53" s="3"/>
      <c r="U53" s="3"/>
      <c r="V53" s="3"/>
      <c r="W53" s="3"/>
      <c r="X53" s="3"/>
      <c r="Y53" s="3"/>
      <c r="Z53" s="3"/>
    </row>
    <row r="54" ht="11.25" customHeight="1">
      <c r="A54" s="3" t="s">
        <v>2754</v>
      </c>
      <c r="B54" s="3" t="s">
        <v>2255</v>
      </c>
      <c r="C54" s="3" t="s">
        <v>2755</v>
      </c>
      <c r="D54" s="3"/>
      <c r="E54" s="3"/>
      <c r="F54" s="3"/>
      <c r="G54" s="3"/>
      <c r="H54" s="3"/>
      <c r="I54" s="3"/>
      <c r="J54" s="3"/>
      <c r="K54" s="3"/>
      <c r="L54" s="3"/>
      <c r="M54" s="3"/>
      <c r="N54" s="3"/>
      <c r="O54" s="3"/>
      <c r="P54" s="3"/>
      <c r="Q54" s="3"/>
      <c r="R54" s="3"/>
      <c r="S54" s="3"/>
      <c r="T54" s="3"/>
      <c r="U54" s="3"/>
      <c r="V54" s="3"/>
      <c r="W54" s="3"/>
      <c r="X54" s="3"/>
      <c r="Y54" s="3"/>
      <c r="Z54" s="3"/>
    </row>
    <row r="55" ht="11.25" customHeight="1">
      <c r="A55" s="3" t="s">
        <v>2756</v>
      </c>
      <c r="B55" s="3" t="s">
        <v>2259</v>
      </c>
      <c r="C55" s="3" t="s">
        <v>2757</v>
      </c>
      <c r="D55" s="3"/>
      <c r="E55" s="3"/>
      <c r="F55" s="3"/>
      <c r="G55" s="3"/>
      <c r="H55" s="3"/>
      <c r="I55" s="3"/>
      <c r="J55" s="3"/>
      <c r="K55" s="3"/>
      <c r="L55" s="3"/>
      <c r="M55" s="3"/>
      <c r="N55" s="3"/>
      <c r="O55" s="3"/>
      <c r="P55" s="3"/>
      <c r="Q55" s="3"/>
      <c r="R55" s="3"/>
      <c r="S55" s="3"/>
      <c r="T55" s="3"/>
      <c r="U55" s="3"/>
      <c r="V55" s="3"/>
      <c r="W55" s="3"/>
      <c r="X55" s="3"/>
      <c r="Y55" s="3"/>
      <c r="Z55" s="3"/>
    </row>
    <row r="56" ht="11.25" customHeight="1">
      <c r="A56" s="3" t="s">
        <v>2758</v>
      </c>
      <c r="B56" s="3" t="s">
        <v>2269</v>
      </c>
      <c r="C56" s="3" t="s">
        <v>2759</v>
      </c>
      <c r="D56" s="3"/>
      <c r="E56" s="3"/>
      <c r="F56" s="3"/>
      <c r="G56" s="3"/>
      <c r="H56" s="3"/>
      <c r="I56" s="3"/>
      <c r="J56" s="3"/>
      <c r="K56" s="3"/>
      <c r="L56" s="3"/>
      <c r="M56" s="3"/>
      <c r="N56" s="3"/>
      <c r="O56" s="3"/>
      <c r="P56" s="3"/>
      <c r="Q56" s="3"/>
      <c r="R56" s="3"/>
      <c r="S56" s="3"/>
      <c r="T56" s="3"/>
      <c r="U56" s="3"/>
      <c r="V56" s="3"/>
      <c r="W56" s="3"/>
      <c r="X56" s="3"/>
      <c r="Y56" s="3"/>
      <c r="Z56" s="3"/>
    </row>
    <row r="57" ht="11.25" customHeight="1">
      <c r="A57" s="3" t="s">
        <v>2760</v>
      </c>
      <c r="B57" s="3" t="s">
        <v>2241</v>
      </c>
      <c r="C57" s="3" t="s">
        <v>2761</v>
      </c>
      <c r="D57" s="3"/>
      <c r="E57" s="3"/>
      <c r="F57" s="3"/>
      <c r="G57" s="3"/>
      <c r="H57" s="3"/>
      <c r="I57" s="3"/>
      <c r="J57" s="3"/>
      <c r="K57" s="3"/>
      <c r="L57" s="3"/>
      <c r="M57" s="3"/>
      <c r="N57" s="3"/>
      <c r="O57" s="3"/>
      <c r="P57" s="3"/>
      <c r="Q57" s="3"/>
      <c r="R57" s="3"/>
      <c r="S57" s="3"/>
      <c r="T57" s="3"/>
      <c r="U57" s="3"/>
      <c r="V57" s="3"/>
      <c r="W57" s="3"/>
      <c r="X57" s="3"/>
      <c r="Y57" s="3"/>
      <c r="Z57" s="3"/>
    </row>
    <row r="58" ht="11.25" customHeight="1">
      <c r="A58" s="3" t="s">
        <v>2762</v>
      </c>
      <c r="B58" s="3" t="s">
        <v>2261</v>
      </c>
      <c r="C58" s="3" t="s">
        <v>2763</v>
      </c>
      <c r="D58" s="3"/>
      <c r="E58" s="3"/>
      <c r="F58" s="3"/>
      <c r="G58" s="3"/>
      <c r="H58" s="3"/>
      <c r="I58" s="3"/>
      <c r="J58" s="3"/>
      <c r="K58" s="3"/>
      <c r="L58" s="3"/>
      <c r="M58" s="3"/>
      <c r="N58" s="3"/>
      <c r="O58" s="3"/>
      <c r="P58" s="3"/>
      <c r="Q58" s="3"/>
      <c r="R58" s="3"/>
      <c r="S58" s="3"/>
      <c r="T58" s="3"/>
      <c r="U58" s="3"/>
      <c r="V58" s="3"/>
      <c r="W58" s="3"/>
      <c r="X58" s="3"/>
      <c r="Y58" s="3"/>
      <c r="Z58" s="3"/>
    </row>
    <row r="59" ht="11.25" customHeight="1">
      <c r="A59" s="3" t="s">
        <v>2764</v>
      </c>
      <c r="B59" s="3" t="s">
        <v>2406</v>
      </c>
      <c r="C59" s="3" t="s">
        <v>2765</v>
      </c>
      <c r="D59" s="3"/>
      <c r="E59" s="3"/>
      <c r="F59" s="3"/>
      <c r="G59" s="3"/>
      <c r="H59" s="3"/>
      <c r="I59" s="3"/>
      <c r="J59" s="3"/>
      <c r="K59" s="3"/>
      <c r="L59" s="3"/>
      <c r="M59" s="3"/>
      <c r="N59" s="3"/>
      <c r="O59" s="3"/>
      <c r="P59" s="3"/>
      <c r="Q59" s="3"/>
      <c r="R59" s="3"/>
      <c r="S59" s="3"/>
      <c r="T59" s="3"/>
      <c r="U59" s="3"/>
      <c r="V59" s="3"/>
      <c r="W59" s="3"/>
      <c r="X59" s="3"/>
      <c r="Y59" s="3"/>
      <c r="Z59" s="3"/>
    </row>
    <row r="60" ht="11.25" customHeight="1">
      <c r="A60" s="3" t="s">
        <v>2766</v>
      </c>
      <c r="B60" s="3" t="s">
        <v>2247</v>
      </c>
      <c r="C60" s="3" t="s">
        <v>2767</v>
      </c>
      <c r="D60" s="3"/>
      <c r="E60" s="3"/>
      <c r="F60" s="3"/>
      <c r="G60" s="3"/>
      <c r="H60" s="3"/>
      <c r="I60" s="3"/>
      <c r="J60" s="3"/>
      <c r="K60" s="3"/>
      <c r="L60" s="3"/>
      <c r="M60" s="3"/>
      <c r="N60" s="3"/>
      <c r="O60" s="3"/>
      <c r="P60" s="3"/>
      <c r="Q60" s="3"/>
      <c r="R60" s="3"/>
      <c r="S60" s="3"/>
      <c r="T60" s="3"/>
      <c r="U60" s="3"/>
      <c r="V60" s="3"/>
      <c r="W60" s="3"/>
      <c r="X60" s="3"/>
      <c r="Y60" s="3"/>
      <c r="Z60" s="3"/>
    </row>
    <row r="61" ht="11.25" customHeight="1">
      <c r="A61" s="3" t="s">
        <v>2766</v>
      </c>
      <c r="B61" s="3" t="s">
        <v>2243</v>
      </c>
      <c r="C61" s="3" t="s">
        <v>2768</v>
      </c>
      <c r="D61" s="3"/>
      <c r="E61" s="3"/>
      <c r="F61" s="3"/>
      <c r="G61" s="3"/>
      <c r="H61" s="3"/>
      <c r="I61" s="3"/>
      <c r="J61" s="3"/>
      <c r="K61" s="3"/>
      <c r="L61" s="3"/>
      <c r="M61" s="3"/>
      <c r="N61" s="3"/>
      <c r="O61" s="3"/>
      <c r="P61" s="3"/>
      <c r="Q61" s="3"/>
      <c r="R61" s="3"/>
      <c r="S61" s="3"/>
      <c r="T61" s="3"/>
      <c r="U61" s="3"/>
      <c r="V61" s="3"/>
      <c r="W61" s="3"/>
      <c r="X61" s="3"/>
      <c r="Y61" s="3"/>
      <c r="Z61" s="3"/>
    </row>
    <row r="62" ht="11.25" customHeight="1">
      <c r="A62" s="3" t="s">
        <v>2769</v>
      </c>
      <c r="B62" s="3" t="s">
        <v>2253</v>
      </c>
      <c r="C62" s="3" t="s">
        <v>2770</v>
      </c>
      <c r="D62" s="3"/>
      <c r="E62" s="3"/>
      <c r="F62" s="3"/>
      <c r="G62" s="3"/>
      <c r="H62" s="3"/>
      <c r="I62" s="3"/>
      <c r="J62" s="3"/>
      <c r="K62" s="3"/>
      <c r="L62" s="3"/>
      <c r="M62" s="3"/>
      <c r="N62" s="3"/>
      <c r="O62" s="3"/>
      <c r="P62" s="3"/>
      <c r="Q62" s="3"/>
      <c r="R62" s="3"/>
      <c r="S62" s="3"/>
      <c r="T62" s="3"/>
      <c r="U62" s="3"/>
      <c r="V62" s="3"/>
      <c r="W62" s="3"/>
      <c r="X62" s="3"/>
      <c r="Y62" s="3"/>
      <c r="Z62" s="3"/>
    </row>
    <row r="63" ht="11.25" customHeight="1">
      <c r="A63" s="3" t="s">
        <v>2771</v>
      </c>
      <c r="B63" s="3" t="s">
        <v>2263</v>
      </c>
      <c r="C63" s="3" t="s">
        <v>2772</v>
      </c>
      <c r="D63" s="3"/>
      <c r="E63" s="3"/>
      <c r="F63" s="3"/>
      <c r="G63" s="3"/>
      <c r="H63" s="3"/>
      <c r="I63" s="3"/>
      <c r="J63" s="3"/>
      <c r="K63" s="3"/>
      <c r="L63" s="3"/>
      <c r="M63" s="3"/>
      <c r="N63" s="3"/>
      <c r="O63" s="3"/>
      <c r="P63" s="3"/>
      <c r="Q63" s="3"/>
      <c r="R63" s="3"/>
      <c r="S63" s="3"/>
      <c r="T63" s="3"/>
      <c r="U63" s="3"/>
      <c r="V63" s="3"/>
      <c r="W63" s="3"/>
      <c r="X63" s="3"/>
      <c r="Y63" s="3"/>
      <c r="Z63" s="3"/>
    </row>
    <row r="64" ht="11.25" customHeight="1">
      <c r="A64" s="3" t="s">
        <v>2773</v>
      </c>
      <c r="B64" s="3" t="s">
        <v>2364</v>
      </c>
      <c r="C64" s="3" t="s">
        <v>2774</v>
      </c>
      <c r="D64" s="3"/>
      <c r="E64" s="3"/>
      <c r="F64" s="3"/>
      <c r="G64" s="3"/>
      <c r="H64" s="3"/>
      <c r="I64" s="3"/>
      <c r="J64" s="3"/>
      <c r="K64" s="3"/>
      <c r="L64" s="3"/>
      <c r="M64" s="3"/>
      <c r="N64" s="3"/>
      <c r="O64" s="3"/>
      <c r="P64" s="3"/>
      <c r="Q64" s="3"/>
      <c r="R64" s="3"/>
      <c r="S64" s="3"/>
      <c r="T64" s="3"/>
      <c r="U64" s="3"/>
      <c r="V64" s="3"/>
      <c r="W64" s="3"/>
      <c r="X64" s="3"/>
      <c r="Y64" s="3"/>
      <c r="Z64" s="3"/>
    </row>
    <row r="65" ht="11.25" customHeight="1">
      <c r="A65" s="3" t="s">
        <v>2775</v>
      </c>
      <c r="B65" s="3" t="s">
        <v>2265</v>
      </c>
      <c r="C65" s="3" t="s">
        <v>2776</v>
      </c>
      <c r="D65" s="3"/>
      <c r="E65" s="3"/>
      <c r="F65" s="3"/>
      <c r="G65" s="3"/>
      <c r="H65" s="3"/>
      <c r="I65" s="3"/>
      <c r="J65" s="3"/>
      <c r="K65" s="3"/>
      <c r="L65" s="3"/>
      <c r="M65" s="3"/>
      <c r="N65" s="3"/>
      <c r="O65" s="3"/>
      <c r="P65" s="3"/>
      <c r="Q65" s="3"/>
      <c r="R65" s="3"/>
      <c r="S65" s="3"/>
      <c r="T65" s="3"/>
      <c r="U65" s="3"/>
      <c r="V65" s="3"/>
      <c r="W65" s="3"/>
      <c r="X65" s="3"/>
      <c r="Y65" s="3"/>
      <c r="Z65" s="3"/>
    </row>
    <row r="66" ht="11.25" customHeight="1">
      <c r="A66" s="3" t="s">
        <v>2777</v>
      </c>
      <c r="B66" s="3" t="s">
        <v>2271</v>
      </c>
      <c r="C66" s="3" t="s">
        <v>2778</v>
      </c>
      <c r="D66" s="3"/>
      <c r="E66" s="3"/>
      <c r="F66" s="3"/>
      <c r="G66" s="3"/>
      <c r="H66" s="3"/>
      <c r="I66" s="3"/>
      <c r="J66" s="3"/>
      <c r="K66" s="3"/>
      <c r="L66" s="3"/>
      <c r="M66" s="3"/>
      <c r="N66" s="3"/>
      <c r="O66" s="3"/>
      <c r="P66" s="3"/>
      <c r="Q66" s="3"/>
      <c r="R66" s="3"/>
      <c r="S66" s="3"/>
      <c r="T66" s="3"/>
      <c r="U66" s="3"/>
      <c r="V66" s="3"/>
      <c r="W66" s="3"/>
      <c r="X66" s="3"/>
      <c r="Y66" s="3"/>
      <c r="Z66" s="3"/>
    </row>
    <row r="67" ht="11.25" customHeight="1">
      <c r="A67" s="3" t="s">
        <v>2779</v>
      </c>
      <c r="B67" s="3" t="s">
        <v>2273</v>
      </c>
      <c r="C67" s="3" t="s">
        <v>2780</v>
      </c>
      <c r="D67" s="3"/>
      <c r="E67" s="3"/>
      <c r="F67" s="3"/>
      <c r="G67" s="3"/>
      <c r="H67" s="3"/>
      <c r="I67" s="3"/>
      <c r="J67" s="3"/>
      <c r="K67" s="3"/>
      <c r="L67" s="3"/>
      <c r="M67" s="3"/>
      <c r="N67" s="3"/>
      <c r="O67" s="3"/>
      <c r="P67" s="3"/>
      <c r="Q67" s="3"/>
      <c r="R67" s="3"/>
      <c r="S67" s="3"/>
      <c r="T67" s="3"/>
      <c r="U67" s="3"/>
      <c r="V67" s="3"/>
      <c r="W67" s="3"/>
      <c r="X67" s="3"/>
      <c r="Y67" s="3"/>
      <c r="Z67" s="3"/>
    </row>
    <row r="68" ht="11.25" customHeight="1">
      <c r="A68" s="3" t="s">
        <v>2781</v>
      </c>
      <c r="B68" s="3" t="s">
        <v>2251</v>
      </c>
      <c r="C68" s="3" t="s">
        <v>2782</v>
      </c>
      <c r="D68" s="3"/>
      <c r="E68" s="3"/>
      <c r="F68" s="3"/>
      <c r="G68" s="3"/>
      <c r="H68" s="3"/>
      <c r="I68" s="3"/>
      <c r="J68" s="3"/>
      <c r="K68" s="3"/>
      <c r="L68" s="3"/>
      <c r="M68" s="3"/>
      <c r="N68" s="3"/>
      <c r="O68" s="3"/>
      <c r="P68" s="3"/>
      <c r="Q68" s="3"/>
      <c r="R68" s="3"/>
      <c r="S68" s="3"/>
      <c r="T68" s="3"/>
      <c r="U68" s="3"/>
      <c r="V68" s="3"/>
      <c r="W68" s="3"/>
      <c r="X68" s="3"/>
      <c r="Y68" s="3"/>
      <c r="Z68" s="3"/>
    </row>
    <row r="69" ht="11.25" customHeight="1">
      <c r="A69" s="3" t="s">
        <v>2783</v>
      </c>
      <c r="B69" s="3" t="s">
        <v>2280</v>
      </c>
      <c r="C69" s="3" t="s">
        <v>2784</v>
      </c>
      <c r="D69" s="3"/>
      <c r="E69" s="3"/>
      <c r="F69" s="3"/>
      <c r="G69" s="3"/>
      <c r="H69" s="3"/>
      <c r="I69" s="3"/>
      <c r="J69" s="3"/>
      <c r="K69" s="3"/>
      <c r="L69" s="3"/>
      <c r="M69" s="3"/>
      <c r="N69" s="3"/>
      <c r="O69" s="3"/>
      <c r="P69" s="3"/>
      <c r="Q69" s="3"/>
      <c r="R69" s="3"/>
      <c r="S69" s="3"/>
      <c r="T69" s="3"/>
      <c r="U69" s="3"/>
      <c r="V69" s="3"/>
      <c r="W69" s="3"/>
      <c r="X69" s="3"/>
      <c r="Y69" s="3"/>
      <c r="Z69" s="3"/>
    </row>
    <row r="70" ht="11.25" customHeight="1">
      <c r="A70" s="3" t="s">
        <v>2785</v>
      </c>
      <c r="B70" s="3" t="s">
        <v>2278</v>
      </c>
      <c r="C70" s="3" t="s">
        <v>2786</v>
      </c>
      <c r="D70" s="3"/>
      <c r="E70" s="3"/>
      <c r="F70" s="3"/>
      <c r="G70" s="3"/>
      <c r="H70" s="3"/>
      <c r="I70" s="3"/>
      <c r="J70" s="3"/>
      <c r="K70" s="3"/>
      <c r="L70" s="3"/>
      <c r="M70" s="3"/>
      <c r="N70" s="3"/>
      <c r="O70" s="3"/>
      <c r="P70" s="3"/>
      <c r="Q70" s="3"/>
      <c r="R70" s="3"/>
      <c r="S70" s="3"/>
      <c r="T70" s="3"/>
      <c r="U70" s="3"/>
      <c r="V70" s="3"/>
      <c r="W70" s="3"/>
      <c r="X70" s="3"/>
      <c r="Y70" s="3"/>
      <c r="Z70" s="3"/>
    </row>
    <row r="71" ht="11.25" customHeight="1">
      <c r="A71" s="3" t="s">
        <v>2787</v>
      </c>
      <c r="B71" s="3" t="s">
        <v>2282</v>
      </c>
      <c r="C71" s="3" t="s">
        <v>2788</v>
      </c>
      <c r="D71" s="3"/>
      <c r="E71" s="3"/>
      <c r="F71" s="3"/>
      <c r="G71" s="3"/>
      <c r="H71" s="3"/>
      <c r="I71" s="3"/>
      <c r="J71" s="3"/>
      <c r="K71" s="3"/>
      <c r="L71" s="3"/>
      <c r="M71" s="3"/>
      <c r="N71" s="3"/>
      <c r="O71" s="3"/>
      <c r="P71" s="3"/>
      <c r="Q71" s="3"/>
      <c r="R71" s="3"/>
      <c r="S71" s="3"/>
      <c r="T71" s="3"/>
      <c r="U71" s="3"/>
      <c r="V71" s="3"/>
      <c r="W71" s="3"/>
      <c r="X71" s="3"/>
      <c r="Y71" s="3"/>
      <c r="Z71" s="3"/>
    </row>
    <row r="72" ht="11.25" customHeight="1">
      <c r="A72" s="3" t="s">
        <v>2789</v>
      </c>
      <c r="B72" s="3" t="s">
        <v>2284</v>
      </c>
      <c r="C72" s="3" t="s">
        <v>2790</v>
      </c>
      <c r="D72" s="3"/>
      <c r="E72" s="3"/>
      <c r="F72" s="3"/>
      <c r="G72" s="3"/>
      <c r="H72" s="3"/>
      <c r="I72" s="3"/>
      <c r="J72" s="3"/>
      <c r="K72" s="3"/>
      <c r="L72" s="3"/>
      <c r="M72" s="3"/>
      <c r="N72" s="3"/>
      <c r="O72" s="3"/>
      <c r="P72" s="3"/>
      <c r="Q72" s="3"/>
      <c r="R72" s="3"/>
      <c r="S72" s="3"/>
      <c r="T72" s="3"/>
      <c r="U72" s="3"/>
      <c r="V72" s="3"/>
      <c r="W72" s="3"/>
      <c r="X72" s="3"/>
      <c r="Y72" s="3"/>
      <c r="Z72" s="3"/>
    </row>
    <row r="73" ht="11.25" customHeight="1">
      <c r="A73" s="3" t="s">
        <v>2791</v>
      </c>
      <c r="B73" s="3" t="s">
        <v>2288</v>
      </c>
      <c r="C73" s="3" t="s">
        <v>2792</v>
      </c>
      <c r="D73" s="3"/>
      <c r="E73" s="3"/>
      <c r="F73" s="3"/>
      <c r="G73" s="3"/>
      <c r="H73" s="3"/>
      <c r="I73" s="3"/>
      <c r="J73" s="3"/>
      <c r="K73" s="3"/>
      <c r="L73" s="3"/>
      <c r="M73" s="3"/>
      <c r="N73" s="3"/>
      <c r="O73" s="3"/>
      <c r="P73" s="3"/>
      <c r="Q73" s="3"/>
      <c r="R73" s="3"/>
      <c r="S73" s="3"/>
      <c r="T73" s="3"/>
      <c r="U73" s="3"/>
      <c r="V73" s="3"/>
      <c r="W73" s="3"/>
      <c r="X73" s="3"/>
      <c r="Y73" s="3"/>
      <c r="Z73" s="3"/>
    </row>
    <row r="74" ht="11.25" customHeight="1">
      <c r="A74" s="3" t="s">
        <v>2793</v>
      </c>
      <c r="B74" s="3" t="s">
        <v>2293</v>
      </c>
      <c r="C74" s="3" t="s">
        <v>2794</v>
      </c>
      <c r="D74" s="3"/>
      <c r="E74" s="3"/>
      <c r="F74" s="3"/>
      <c r="G74" s="3"/>
      <c r="H74" s="3"/>
      <c r="I74" s="3"/>
      <c r="J74" s="3"/>
      <c r="K74" s="3"/>
      <c r="L74" s="3"/>
      <c r="M74" s="3"/>
      <c r="N74" s="3"/>
      <c r="O74" s="3"/>
      <c r="P74" s="3"/>
      <c r="Q74" s="3"/>
      <c r="R74" s="3"/>
      <c r="S74" s="3"/>
      <c r="T74" s="3"/>
      <c r="U74" s="3"/>
      <c r="V74" s="3"/>
      <c r="W74" s="3"/>
      <c r="X74" s="3"/>
      <c r="Y74" s="3"/>
      <c r="Z74" s="3"/>
    </row>
    <row r="75" ht="11.25" customHeight="1">
      <c r="A75" s="3" t="s">
        <v>2795</v>
      </c>
      <c r="B75" s="3" t="s">
        <v>2588</v>
      </c>
      <c r="C75" s="3" t="s">
        <v>2796</v>
      </c>
      <c r="D75" s="3"/>
      <c r="E75" s="3"/>
      <c r="F75" s="3"/>
      <c r="G75" s="3"/>
      <c r="H75" s="3"/>
      <c r="I75" s="3"/>
      <c r="J75" s="3"/>
      <c r="K75" s="3"/>
      <c r="L75" s="3"/>
      <c r="M75" s="3"/>
      <c r="N75" s="3"/>
      <c r="O75" s="3"/>
      <c r="P75" s="3"/>
      <c r="Q75" s="3"/>
      <c r="R75" s="3"/>
      <c r="S75" s="3"/>
      <c r="T75" s="3"/>
      <c r="U75" s="3"/>
      <c r="V75" s="3"/>
      <c r="W75" s="3"/>
      <c r="X75" s="3"/>
      <c r="Y75" s="3"/>
      <c r="Z75" s="3"/>
    </row>
    <row r="76" ht="11.25" customHeight="1">
      <c r="A76" s="3" t="s">
        <v>2797</v>
      </c>
      <c r="B76" s="3" t="s">
        <v>2343</v>
      </c>
      <c r="C76" s="3" t="s">
        <v>2798</v>
      </c>
      <c r="D76" s="3"/>
      <c r="E76" s="3"/>
      <c r="F76" s="3"/>
      <c r="G76" s="3"/>
      <c r="H76" s="3"/>
      <c r="I76" s="3"/>
      <c r="J76" s="3"/>
      <c r="K76" s="3"/>
      <c r="L76" s="3"/>
      <c r="M76" s="3"/>
      <c r="N76" s="3"/>
      <c r="O76" s="3"/>
      <c r="P76" s="3"/>
      <c r="Q76" s="3"/>
      <c r="R76" s="3"/>
      <c r="S76" s="3"/>
      <c r="T76" s="3"/>
      <c r="U76" s="3"/>
      <c r="V76" s="3"/>
      <c r="W76" s="3"/>
      <c r="X76" s="3"/>
      <c r="Y76" s="3"/>
      <c r="Z76" s="3"/>
    </row>
    <row r="77" ht="11.25" customHeight="1">
      <c r="A77" s="3" t="s">
        <v>2799</v>
      </c>
      <c r="B77" s="3" t="s">
        <v>2297</v>
      </c>
      <c r="C77" s="3" t="s">
        <v>2800</v>
      </c>
      <c r="D77" s="3"/>
      <c r="E77" s="3"/>
      <c r="F77" s="3"/>
      <c r="G77" s="3"/>
      <c r="H77" s="3"/>
      <c r="I77" s="3"/>
      <c r="J77" s="3"/>
      <c r="K77" s="3"/>
      <c r="L77" s="3"/>
      <c r="M77" s="3"/>
      <c r="N77" s="3"/>
      <c r="O77" s="3"/>
      <c r="P77" s="3"/>
      <c r="Q77" s="3"/>
      <c r="R77" s="3"/>
      <c r="S77" s="3"/>
      <c r="T77" s="3"/>
      <c r="U77" s="3"/>
      <c r="V77" s="3"/>
      <c r="W77" s="3"/>
      <c r="X77" s="3"/>
      <c r="Y77" s="3"/>
      <c r="Z77" s="3"/>
    </row>
    <row r="78" ht="11.25" customHeight="1">
      <c r="A78" s="3" t="s">
        <v>2801</v>
      </c>
      <c r="B78" s="3" t="s">
        <v>2291</v>
      </c>
      <c r="C78" s="3" t="s">
        <v>2802</v>
      </c>
      <c r="D78" s="3"/>
      <c r="E78" s="3"/>
      <c r="F78" s="3"/>
      <c r="G78" s="3"/>
      <c r="H78" s="3"/>
      <c r="I78" s="3"/>
      <c r="J78" s="3"/>
      <c r="K78" s="3"/>
      <c r="L78" s="3"/>
      <c r="M78" s="3"/>
      <c r="N78" s="3"/>
      <c r="O78" s="3"/>
      <c r="P78" s="3"/>
      <c r="Q78" s="3"/>
      <c r="R78" s="3"/>
      <c r="S78" s="3"/>
      <c r="T78" s="3"/>
      <c r="U78" s="3"/>
      <c r="V78" s="3"/>
      <c r="W78" s="3"/>
      <c r="X78" s="3"/>
      <c r="Y78" s="3"/>
      <c r="Z78" s="3"/>
    </row>
    <row r="79" ht="11.25" customHeight="1">
      <c r="A79" s="3" t="s">
        <v>2803</v>
      </c>
      <c r="B79" s="3" t="s">
        <v>2301</v>
      </c>
      <c r="C79" s="3" t="s">
        <v>2804</v>
      </c>
      <c r="D79" s="3"/>
      <c r="E79" s="3"/>
      <c r="F79" s="3"/>
      <c r="G79" s="3"/>
      <c r="H79" s="3"/>
      <c r="I79" s="3"/>
      <c r="J79" s="3"/>
      <c r="K79" s="3"/>
      <c r="L79" s="3"/>
      <c r="M79" s="3"/>
      <c r="N79" s="3"/>
      <c r="O79" s="3"/>
      <c r="P79" s="3"/>
      <c r="Q79" s="3"/>
      <c r="R79" s="3"/>
      <c r="S79" s="3"/>
      <c r="T79" s="3"/>
      <c r="U79" s="3"/>
      <c r="V79" s="3"/>
      <c r="W79" s="3"/>
      <c r="X79" s="3"/>
      <c r="Y79" s="3"/>
      <c r="Z79" s="3"/>
    </row>
    <row r="80" ht="11.25" customHeight="1">
      <c r="A80" s="3" t="s">
        <v>2805</v>
      </c>
      <c r="B80" s="3" t="s">
        <v>2307</v>
      </c>
      <c r="C80" s="3" t="s">
        <v>2806</v>
      </c>
      <c r="D80" s="3"/>
      <c r="E80" s="3"/>
      <c r="F80" s="3"/>
      <c r="G80" s="3"/>
      <c r="H80" s="3"/>
      <c r="I80" s="3"/>
      <c r="J80" s="3"/>
      <c r="K80" s="3"/>
      <c r="L80" s="3"/>
      <c r="M80" s="3"/>
      <c r="N80" s="3"/>
      <c r="O80" s="3"/>
      <c r="P80" s="3"/>
      <c r="Q80" s="3"/>
      <c r="R80" s="3"/>
      <c r="S80" s="3"/>
      <c r="T80" s="3"/>
      <c r="U80" s="3"/>
      <c r="V80" s="3"/>
      <c r="W80" s="3"/>
      <c r="X80" s="3"/>
      <c r="Y80" s="3"/>
      <c r="Z80" s="3"/>
    </row>
    <row r="81" ht="11.25" customHeight="1">
      <c r="A81" s="3" t="s">
        <v>2807</v>
      </c>
      <c r="B81" s="3" t="s">
        <v>2311</v>
      </c>
      <c r="C81" s="3" t="s">
        <v>2808</v>
      </c>
      <c r="D81" s="3"/>
      <c r="E81" s="3"/>
      <c r="F81" s="3"/>
      <c r="G81" s="3"/>
      <c r="H81" s="3"/>
      <c r="I81" s="3"/>
      <c r="J81" s="3"/>
      <c r="K81" s="3"/>
      <c r="L81" s="3"/>
      <c r="M81" s="3"/>
      <c r="N81" s="3"/>
      <c r="O81" s="3"/>
      <c r="P81" s="3"/>
      <c r="Q81" s="3"/>
      <c r="R81" s="3"/>
      <c r="S81" s="3"/>
      <c r="T81" s="3"/>
      <c r="U81" s="3"/>
      <c r="V81" s="3"/>
      <c r="W81" s="3"/>
      <c r="X81" s="3"/>
      <c r="Y81" s="3"/>
      <c r="Z81" s="3"/>
    </row>
    <row r="82" ht="11.25" customHeight="1">
      <c r="A82" s="3" t="s">
        <v>2809</v>
      </c>
      <c r="B82" s="3" t="s">
        <v>2305</v>
      </c>
      <c r="C82" s="3" t="s">
        <v>2810</v>
      </c>
      <c r="D82" s="3"/>
      <c r="E82" s="3"/>
      <c r="F82" s="3"/>
      <c r="G82" s="3"/>
      <c r="H82" s="3"/>
      <c r="I82" s="3"/>
      <c r="J82" s="3"/>
      <c r="K82" s="3"/>
      <c r="L82" s="3"/>
      <c r="M82" s="3"/>
      <c r="N82" s="3"/>
      <c r="O82" s="3"/>
      <c r="P82" s="3"/>
      <c r="Q82" s="3"/>
      <c r="R82" s="3"/>
      <c r="S82" s="3"/>
      <c r="T82" s="3"/>
      <c r="U82" s="3"/>
      <c r="V82" s="3"/>
      <c r="W82" s="3"/>
      <c r="X82" s="3"/>
      <c r="Y82" s="3"/>
      <c r="Z82" s="3"/>
    </row>
    <row r="83" ht="11.25" customHeight="1">
      <c r="A83" s="3" t="s">
        <v>2811</v>
      </c>
      <c r="B83" s="3" t="s">
        <v>2303</v>
      </c>
      <c r="C83" s="3" t="s">
        <v>2812</v>
      </c>
      <c r="D83" s="3"/>
      <c r="E83" s="3"/>
      <c r="F83" s="3"/>
      <c r="G83" s="3"/>
      <c r="H83" s="3"/>
      <c r="I83" s="3"/>
      <c r="J83" s="3"/>
      <c r="K83" s="3"/>
      <c r="L83" s="3"/>
      <c r="M83" s="3"/>
      <c r="N83" s="3"/>
      <c r="O83" s="3"/>
      <c r="P83" s="3"/>
      <c r="Q83" s="3"/>
      <c r="R83" s="3"/>
      <c r="S83" s="3"/>
      <c r="T83" s="3"/>
      <c r="U83" s="3"/>
      <c r="V83" s="3"/>
      <c r="W83" s="3"/>
      <c r="X83" s="3"/>
      <c r="Y83" s="3"/>
      <c r="Z83" s="3"/>
    </row>
    <row r="84" ht="11.25" customHeight="1">
      <c r="A84" s="3" t="s">
        <v>2813</v>
      </c>
      <c r="B84" s="3" t="s">
        <v>2313</v>
      </c>
      <c r="C84" s="3" t="s">
        <v>2814</v>
      </c>
      <c r="D84" s="3"/>
      <c r="E84" s="3"/>
      <c r="F84" s="3"/>
      <c r="G84" s="3"/>
      <c r="H84" s="3"/>
      <c r="I84" s="3"/>
      <c r="J84" s="3"/>
      <c r="K84" s="3"/>
      <c r="L84" s="3"/>
      <c r="M84" s="3"/>
      <c r="N84" s="3"/>
      <c r="O84" s="3"/>
      <c r="P84" s="3"/>
      <c r="Q84" s="3"/>
      <c r="R84" s="3"/>
      <c r="S84" s="3"/>
      <c r="T84" s="3"/>
      <c r="U84" s="3"/>
      <c r="V84" s="3"/>
      <c r="W84" s="3"/>
      <c r="X84" s="3"/>
      <c r="Y84" s="3"/>
      <c r="Z84" s="3"/>
    </row>
    <row r="85" ht="11.25" customHeight="1">
      <c r="A85" s="3" t="s">
        <v>2815</v>
      </c>
      <c r="B85" s="3" t="s">
        <v>2327</v>
      </c>
      <c r="C85" s="3" t="s">
        <v>2816</v>
      </c>
      <c r="D85" s="3"/>
      <c r="E85" s="3"/>
      <c r="F85" s="3"/>
      <c r="G85" s="3"/>
      <c r="H85" s="3"/>
      <c r="I85" s="3"/>
      <c r="J85" s="3"/>
      <c r="K85" s="3"/>
      <c r="L85" s="3"/>
      <c r="M85" s="3"/>
      <c r="N85" s="3"/>
      <c r="O85" s="3"/>
      <c r="P85" s="3"/>
      <c r="Q85" s="3"/>
      <c r="R85" s="3"/>
      <c r="S85" s="3"/>
      <c r="T85" s="3"/>
      <c r="U85" s="3"/>
      <c r="V85" s="3"/>
      <c r="W85" s="3"/>
      <c r="X85" s="3"/>
      <c r="Y85" s="3"/>
      <c r="Z85" s="3"/>
    </row>
    <row r="86" ht="11.25" customHeight="1">
      <c r="A86" s="3" t="s">
        <v>2817</v>
      </c>
      <c r="B86" s="3" t="s">
        <v>2519</v>
      </c>
      <c r="C86" s="3" t="s">
        <v>2818</v>
      </c>
      <c r="D86" s="3"/>
      <c r="E86" s="3"/>
      <c r="F86" s="3"/>
      <c r="G86" s="3"/>
      <c r="H86" s="3"/>
      <c r="I86" s="3"/>
      <c r="J86" s="3"/>
      <c r="K86" s="3"/>
      <c r="L86" s="3"/>
      <c r="M86" s="3"/>
      <c r="N86" s="3"/>
      <c r="O86" s="3"/>
      <c r="P86" s="3"/>
      <c r="Q86" s="3"/>
      <c r="R86" s="3"/>
      <c r="S86" s="3"/>
      <c r="T86" s="3"/>
      <c r="U86" s="3"/>
      <c r="V86" s="3"/>
      <c r="W86" s="3"/>
      <c r="X86" s="3"/>
      <c r="Y86" s="3"/>
      <c r="Z86" s="3"/>
    </row>
    <row r="87" ht="11.25" customHeight="1">
      <c r="A87" s="3" t="s">
        <v>2819</v>
      </c>
      <c r="B87" s="3" t="s">
        <v>2598</v>
      </c>
      <c r="C87" s="3" t="s">
        <v>2820</v>
      </c>
      <c r="D87" s="3"/>
      <c r="E87" s="3"/>
      <c r="F87" s="3"/>
      <c r="G87" s="3"/>
      <c r="H87" s="3"/>
      <c r="I87" s="3"/>
      <c r="J87" s="3"/>
      <c r="K87" s="3"/>
      <c r="L87" s="3"/>
      <c r="M87" s="3"/>
      <c r="N87" s="3"/>
      <c r="O87" s="3"/>
      <c r="P87" s="3"/>
      <c r="Q87" s="3"/>
      <c r="R87" s="3"/>
      <c r="S87" s="3"/>
      <c r="T87" s="3"/>
      <c r="U87" s="3"/>
      <c r="V87" s="3"/>
      <c r="W87" s="3"/>
      <c r="X87" s="3"/>
      <c r="Y87" s="3"/>
      <c r="Z87" s="3"/>
    </row>
    <row r="88" ht="11.25" customHeight="1">
      <c r="A88" s="3" t="s">
        <v>2821</v>
      </c>
      <c r="B88" s="3" t="s">
        <v>2315</v>
      </c>
      <c r="C88" s="3" t="s">
        <v>2822</v>
      </c>
      <c r="D88" s="3"/>
      <c r="E88" s="3"/>
      <c r="F88" s="3"/>
      <c r="G88" s="3"/>
      <c r="H88" s="3"/>
      <c r="I88" s="3"/>
      <c r="J88" s="3"/>
      <c r="K88" s="3"/>
      <c r="L88" s="3"/>
      <c r="M88" s="3"/>
      <c r="N88" s="3"/>
      <c r="O88" s="3"/>
      <c r="P88" s="3"/>
      <c r="Q88" s="3"/>
      <c r="R88" s="3"/>
      <c r="S88" s="3"/>
      <c r="T88" s="3"/>
      <c r="U88" s="3"/>
      <c r="V88" s="3"/>
      <c r="W88" s="3"/>
      <c r="X88" s="3"/>
      <c r="Y88" s="3"/>
      <c r="Z88" s="3"/>
    </row>
    <row r="89" ht="11.25" customHeight="1">
      <c r="A89" s="3" t="s">
        <v>2823</v>
      </c>
      <c r="B89" s="3" t="s">
        <v>2337</v>
      </c>
      <c r="C89" s="3" t="s">
        <v>2824</v>
      </c>
      <c r="D89" s="3"/>
      <c r="E89" s="3"/>
      <c r="F89" s="3"/>
      <c r="G89" s="3"/>
      <c r="H89" s="3"/>
      <c r="I89" s="3"/>
      <c r="J89" s="3"/>
      <c r="K89" s="3"/>
      <c r="L89" s="3"/>
      <c r="M89" s="3"/>
      <c r="N89" s="3"/>
      <c r="O89" s="3"/>
      <c r="P89" s="3"/>
      <c r="Q89" s="3"/>
      <c r="R89" s="3"/>
      <c r="S89" s="3"/>
      <c r="T89" s="3"/>
      <c r="U89" s="3"/>
      <c r="V89" s="3"/>
      <c r="W89" s="3"/>
      <c r="X89" s="3"/>
      <c r="Y89" s="3"/>
      <c r="Z89" s="3"/>
    </row>
    <row r="90" ht="11.25" customHeight="1">
      <c r="A90" s="3" t="s">
        <v>2825</v>
      </c>
      <c r="B90" s="3" t="s">
        <v>2325</v>
      </c>
      <c r="C90" s="3" t="s">
        <v>2826</v>
      </c>
      <c r="D90" s="3"/>
      <c r="E90" s="3"/>
      <c r="F90" s="3"/>
      <c r="G90" s="3"/>
      <c r="H90" s="3"/>
      <c r="I90" s="3"/>
      <c r="J90" s="3"/>
      <c r="K90" s="3"/>
      <c r="L90" s="3"/>
      <c r="M90" s="3"/>
      <c r="N90" s="3"/>
      <c r="O90" s="3"/>
      <c r="P90" s="3"/>
      <c r="Q90" s="3"/>
      <c r="R90" s="3"/>
      <c r="S90" s="3"/>
      <c r="T90" s="3"/>
      <c r="U90" s="3"/>
      <c r="V90" s="3"/>
      <c r="W90" s="3"/>
      <c r="X90" s="3"/>
      <c r="Y90" s="3"/>
      <c r="Z90" s="3"/>
    </row>
    <row r="91" ht="11.25" customHeight="1">
      <c r="A91" s="3" t="s">
        <v>2827</v>
      </c>
      <c r="B91" s="3" t="s">
        <v>2276</v>
      </c>
      <c r="C91" s="3" t="s">
        <v>2828</v>
      </c>
      <c r="D91" s="3"/>
      <c r="E91" s="3"/>
      <c r="F91" s="3"/>
      <c r="G91" s="3"/>
      <c r="H91" s="3"/>
      <c r="I91" s="3"/>
      <c r="J91" s="3"/>
      <c r="K91" s="3"/>
      <c r="L91" s="3"/>
      <c r="M91" s="3"/>
      <c r="N91" s="3"/>
      <c r="O91" s="3"/>
      <c r="P91" s="3"/>
      <c r="Q91" s="3"/>
      <c r="R91" s="3"/>
      <c r="S91" s="3"/>
      <c r="T91" s="3"/>
      <c r="U91" s="3"/>
      <c r="V91" s="3"/>
      <c r="W91" s="3"/>
      <c r="X91" s="3"/>
      <c r="Y91" s="3"/>
      <c r="Z91" s="3"/>
    </row>
    <row r="92" ht="11.25" customHeight="1">
      <c r="A92" s="3" t="s">
        <v>2829</v>
      </c>
      <c r="B92" s="3" t="s">
        <v>2331</v>
      </c>
      <c r="C92" s="3" t="s">
        <v>2830</v>
      </c>
      <c r="D92" s="3"/>
      <c r="E92" s="3"/>
      <c r="F92" s="3"/>
      <c r="G92" s="3"/>
      <c r="H92" s="3"/>
      <c r="I92" s="3"/>
      <c r="J92" s="3"/>
      <c r="K92" s="3"/>
      <c r="L92" s="3"/>
      <c r="M92" s="3"/>
      <c r="N92" s="3"/>
      <c r="O92" s="3"/>
      <c r="P92" s="3"/>
      <c r="Q92" s="3"/>
      <c r="R92" s="3"/>
      <c r="S92" s="3"/>
      <c r="T92" s="3"/>
      <c r="U92" s="3"/>
      <c r="V92" s="3"/>
      <c r="W92" s="3"/>
      <c r="X92" s="3"/>
      <c r="Y92" s="3"/>
      <c r="Z92" s="3"/>
    </row>
    <row r="93" ht="11.25" customHeight="1">
      <c r="A93" s="3" t="s">
        <v>2831</v>
      </c>
      <c r="B93" s="3" t="s">
        <v>2333</v>
      </c>
      <c r="C93" s="3" t="s">
        <v>2832</v>
      </c>
      <c r="D93" s="3"/>
      <c r="E93" s="3"/>
      <c r="F93" s="3"/>
      <c r="G93" s="3"/>
      <c r="H93" s="3"/>
      <c r="I93" s="3"/>
      <c r="J93" s="3"/>
      <c r="K93" s="3"/>
      <c r="L93" s="3"/>
      <c r="M93" s="3"/>
      <c r="N93" s="3"/>
      <c r="O93" s="3"/>
      <c r="P93" s="3"/>
      <c r="Q93" s="3"/>
      <c r="R93" s="3"/>
      <c r="S93" s="3"/>
      <c r="T93" s="3"/>
      <c r="U93" s="3"/>
      <c r="V93" s="3"/>
      <c r="W93" s="3"/>
      <c r="X93" s="3"/>
      <c r="Y93" s="3"/>
      <c r="Z93" s="3"/>
    </row>
    <row r="94" ht="11.25" customHeight="1">
      <c r="A94" s="3" t="s">
        <v>2833</v>
      </c>
      <c r="B94" s="3" t="s">
        <v>2345</v>
      </c>
      <c r="C94" s="3" t="s">
        <v>2834</v>
      </c>
      <c r="D94" s="3"/>
      <c r="E94" s="3"/>
      <c r="F94" s="3"/>
      <c r="G94" s="3"/>
      <c r="H94" s="3"/>
      <c r="I94" s="3"/>
      <c r="J94" s="3"/>
      <c r="K94" s="3"/>
      <c r="L94" s="3"/>
      <c r="M94" s="3"/>
      <c r="N94" s="3"/>
      <c r="O94" s="3"/>
      <c r="P94" s="3"/>
      <c r="Q94" s="3"/>
      <c r="R94" s="3"/>
      <c r="S94" s="3"/>
      <c r="T94" s="3"/>
      <c r="U94" s="3"/>
      <c r="V94" s="3"/>
      <c r="W94" s="3"/>
      <c r="X94" s="3"/>
      <c r="Y94" s="3"/>
      <c r="Z94" s="3"/>
    </row>
    <row r="95" ht="11.25" customHeight="1">
      <c r="A95" s="3" t="s">
        <v>2835</v>
      </c>
      <c r="B95" s="3" t="s">
        <v>2335</v>
      </c>
      <c r="C95" s="3" t="s">
        <v>2836</v>
      </c>
      <c r="D95" s="3"/>
      <c r="E95" s="3"/>
      <c r="F95" s="3"/>
      <c r="G95" s="3"/>
      <c r="H95" s="3"/>
      <c r="I95" s="3"/>
      <c r="J95" s="3"/>
      <c r="K95" s="3"/>
      <c r="L95" s="3"/>
      <c r="M95" s="3"/>
      <c r="N95" s="3"/>
      <c r="O95" s="3"/>
      <c r="P95" s="3"/>
      <c r="Q95" s="3"/>
      <c r="R95" s="3"/>
      <c r="S95" s="3"/>
      <c r="T95" s="3"/>
      <c r="U95" s="3"/>
      <c r="V95" s="3"/>
      <c r="W95" s="3"/>
      <c r="X95" s="3"/>
      <c r="Y95" s="3"/>
      <c r="Z95" s="3"/>
    </row>
    <row r="96" ht="11.25" customHeight="1">
      <c r="A96" s="3" t="s">
        <v>2837</v>
      </c>
      <c r="B96" s="3" t="s">
        <v>2323</v>
      </c>
      <c r="C96" s="3" t="s">
        <v>2838</v>
      </c>
      <c r="D96" s="3"/>
      <c r="E96" s="3"/>
      <c r="F96" s="3"/>
      <c r="G96" s="3"/>
      <c r="H96" s="3"/>
      <c r="I96" s="3"/>
      <c r="J96" s="3"/>
      <c r="K96" s="3"/>
      <c r="L96" s="3"/>
      <c r="M96" s="3"/>
      <c r="N96" s="3"/>
      <c r="O96" s="3"/>
      <c r="P96" s="3"/>
      <c r="Q96" s="3"/>
      <c r="R96" s="3"/>
      <c r="S96" s="3"/>
      <c r="T96" s="3"/>
      <c r="U96" s="3"/>
      <c r="V96" s="3"/>
      <c r="W96" s="3"/>
      <c r="X96" s="3"/>
      <c r="Y96" s="3"/>
      <c r="Z96" s="3"/>
    </row>
    <row r="97" ht="11.25" customHeight="1">
      <c r="A97" s="3" t="s">
        <v>2839</v>
      </c>
      <c r="B97" s="3" t="s">
        <v>2341</v>
      </c>
      <c r="C97" s="3" t="s">
        <v>2840</v>
      </c>
      <c r="D97" s="3"/>
      <c r="E97" s="3"/>
      <c r="F97" s="3"/>
      <c r="G97" s="3"/>
      <c r="H97" s="3"/>
      <c r="I97" s="3"/>
      <c r="J97" s="3"/>
      <c r="K97" s="3"/>
      <c r="L97" s="3"/>
      <c r="M97" s="3"/>
      <c r="N97" s="3"/>
      <c r="O97" s="3"/>
      <c r="P97" s="3"/>
      <c r="Q97" s="3"/>
      <c r="R97" s="3"/>
      <c r="S97" s="3"/>
      <c r="T97" s="3"/>
      <c r="U97" s="3"/>
      <c r="V97" s="3"/>
      <c r="W97" s="3"/>
      <c r="X97" s="3"/>
      <c r="Y97" s="3"/>
      <c r="Z97" s="3"/>
    </row>
    <row r="98" ht="11.25" customHeight="1">
      <c r="A98" s="3" t="s">
        <v>2841</v>
      </c>
      <c r="B98" s="3" t="s">
        <v>2352</v>
      </c>
      <c r="C98" s="3" t="s">
        <v>2842</v>
      </c>
      <c r="D98" s="3"/>
      <c r="E98" s="3"/>
      <c r="F98" s="3"/>
      <c r="G98" s="3"/>
      <c r="H98" s="3"/>
      <c r="I98" s="3"/>
      <c r="J98" s="3"/>
      <c r="K98" s="3"/>
      <c r="L98" s="3"/>
      <c r="M98" s="3"/>
      <c r="N98" s="3"/>
      <c r="O98" s="3"/>
      <c r="P98" s="3"/>
      <c r="Q98" s="3"/>
      <c r="R98" s="3"/>
      <c r="S98" s="3"/>
      <c r="T98" s="3"/>
      <c r="U98" s="3"/>
      <c r="V98" s="3"/>
      <c r="W98" s="3"/>
      <c r="X98" s="3"/>
      <c r="Y98" s="3"/>
      <c r="Z98" s="3"/>
    </row>
    <row r="99" ht="11.25" customHeight="1">
      <c r="A99" s="3" t="s">
        <v>2843</v>
      </c>
      <c r="B99" s="3" t="s">
        <v>2349</v>
      </c>
      <c r="C99" s="3" t="s">
        <v>2844</v>
      </c>
      <c r="D99" s="3"/>
      <c r="E99" s="3"/>
      <c r="F99" s="3"/>
      <c r="G99" s="3"/>
      <c r="H99" s="3"/>
      <c r="I99" s="3"/>
      <c r="J99" s="3"/>
      <c r="K99" s="3"/>
      <c r="L99" s="3"/>
      <c r="M99" s="3"/>
      <c r="N99" s="3"/>
      <c r="O99" s="3"/>
      <c r="P99" s="3"/>
      <c r="Q99" s="3"/>
      <c r="R99" s="3"/>
      <c r="S99" s="3"/>
      <c r="T99" s="3"/>
      <c r="U99" s="3"/>
      <c r="V99" s="3"/>
      <c r="W99" s="3"/>
      <c r="X99" s="3"/>
      <c r="Y99" s="3"/>
      <c r="Z99" s="3"/>
    </row>
    <row r="100" ht="11.25" customHeight="1">
      <c r="A100" s="3" t="s">
        <v>2845</v>
      </c>
      <c r="B100" s="3" t="s">
        <v>2329</v>
      </c>
      <c r="C100" s="3" t="s">
        <v>2846</v>
      </c>
      <c r="D100" s="3"/>
      <c r="E100" s="3"/>
      <c r="F100" s="3"/>
      <c r="G100" s="3"/>
      <c r="H100" s="3"/>
      <c r="I100" s="3"/>
      <c r="J100" s="3"/>
      <c r="K100" s="3"/>
      <c r="L100" s="3"/>
      <c r="M100" s="3"/>
      <c r="N100" s="3"/>
      <c r="O100" s="3"/>
      <c r="P100" s="3"/>
      <c r="Q100" s="3"/>
      <c r="R100" s="3"/>
      <c r="S100" s="3"/>
      <c r="T100" s="3"/>
      <c r="U100" s="3"/>
      <c r="V100" s="3"/>
      <c r="W100" s="3"/>
      <c r="X100" s="3"/>
      <c r="Y100" s="3"/>
      <c r="Z100" s="3"/>
    </row>
    <row r="101" ht="11.25" customHeight="1">
      <c r="A101" s="3" t="s">
        <v>2847</v>
      </c>
      <c r="B101" s="3" t="s">
        <v>2339</v>
      </c>
      <c r="C101" s="3" t="s">
        <v>2848</v>
      </c>
      <c r="D101" s="3"/>
      <c r="E101" s="3"/>
      <c r="F101" s="3"/>
      <c r="G101" s="3"/>
      <c r="H101" s="3"/>
      <c r="I101" s="3"/>
      <c r="J101" s="3"/>
      <c r="K101" s="3"/>
      <c r="L101" s="3"/>
      <c r="M101" s="3"/>
      <c r="N101" s="3"/>
      <c r="O101" s="3"/>
      <c r="P101" s="3"/>
      <c r="Q101" s="3"/>
      <c r="R101" s="3"/>
      <c r="S101" s="3"/>
      <c r="T101" s="3"/>
      <c r="U101" s="3"/>
      <c r="V101" s="3"/>
      <c r="W101" s="3"/>
      <c r="X101" s="3"/>
      <c r="Y101" s="3"/>
      <c r="Z101" s="3"/>
    </row>
    <row r="102" ht="11.25" customHeight="1">
      <c r="A102" s="3" t="s">
        <v>2847</v>
      </c>
      <c r="B102" s="3" t="s">
        <v>2354</v>
      </c>
      <c r="C102" s="3" t="s">
        <v>2849</v>
      </c>
      <c r="D102" s="3"/>
      <c r="E102" s="3"/>
      <c r="F102" s="3"/>
      <c r="G102" s="3"/>
      <c r="H102" s="3"/>
      <c r="I102" s="3"/>
      <c r="J102" s="3"/>
      <c r="K102" s="3"/>
      <c r="L102" s="3"/>
      <c r="M102" s="3"/>
      <c r="N102" s="3"/>
      <c r="O102" s="3"/>
      <c r="P102" s="3"/>
      <c r="Q102" s="3"/>
      <c r="R102" s="3"/>
      <c r="S102" s="3"/>
      <c r="T102" s="3"/>
      <c r="U102" s="3"/>
      <c r="V102" s="3"/>
      <c r="W102" s="3"/>
      <c r="X102" s="3"/>
      <c r="Y102" s="3"/>
      <c r="Z102" s="3"/>
    </row>
    <row r="103" ht="11.25" customHeight="1">
      <c r="A103" s="3" t="s">
        <v>2850</v>
      </c>
      <c r="B103" s="3" t="s">
        <v>2356</v>
      </c>
      <c r="C103" s="3" t="s">
        <v>2851</v>
      </c>
      <c r="D103" s="3"/>
      <c r="E103" s="3"/>
      <c r="F103" s="3"/>
      <c r="G103" s="3"/>
      <c r="H103" s="3"/>
      <c r="I103" s="3"/>
      <c r="J103" s="3"/>
      <c r="K103" s="3"/>
      <c r="L103" s="3"/>
      <c r="M103" s="3"/>
      <c r="N103" s="3"/>
      <c r="O103" s="3"/>
      <c r="P103" s="3"/>
      <c r="Q103" s="3"/>
      <c r="R103" s="3"/>
      <c r="S103" s="3"/>
      <c r="T103" s="3"/>
      <c r="U103" s="3"/>
      <c r="V103" s="3"/>
      <c r="W103" s="3"/>
      <c r="X103" s="3"/>
      <c r="Y103" s="3"/>
      <c r="Z103" s="3"/>
    </row>
    <row r="104" ht="11.25" customHeight="1">
      <c r="A104" s="3" t="s">
        <v>2852</v>
      </c>
      <c r="B104" s="3" t="s">
        <v>2366</v>
      </c>
      <c r="C104" s="3" t="s">
        <v>2853</v>
      </c>
      <c r="D104" s="3"/>
      <c r="E104" s="3"/>
      <c r="F104" s="3"/>
      <c r="G104" s="3"/>
      <c r="H104" s="3"/>
      <c r="I104" s="3"/>
      <c r="J104" s="3"/>
      <c r="K104" s="3"/>
      <c r="L104" s="3"/>
      <c r="M104" s="3"/>
      <c r="N104" s="3"/>
      <c r="O104" s="3"/>
      <c r="P104" s="3"/>
      <c r="Q104" s="3"/>
      <c r="R104" s="3"/>
      <c r="S104" s="3"/>
      <c r="T104" s="3"/>
      <c r="U104" s="3"/>
      <c r="V104" s="3"/>
      <c r="W104" s="3"/>
      <c r="X104" s="3"/>
      <c r="Y104" s="3"/>
      <c r="Z104" s="3"/>
    </row>
    <row r="105" ht="11.25" customHeight="1">
      <c r="A105" s="3" t="s">
        <v>2854</v>
      </c>
      <c r="B105" s="3" t="s">
        <v>2360</v>
      </c>
      <c r="C105" s="3" t="s">
        <v>2855</v>
      </c>
      <c r="D105" s="3"/>
      <c r="E105" s="3"/>
      <c r="F105" s="3"/>
      <c r="G105" s="3"/>
      <c r="H105" s="3"/>
      <c r="I105" s="3"/>
      <c r="J105" s="3"/>
      <c r="K105" s="3"/>
      <c r="L105" s="3"/>
      <c r="M105" s="3"/>
      <c r="N105" s="3"/>
      <c r="O105" s="3"/>
      <c r="P105" s="3"/>
      <c r="Q105" s="3"/>
      <c r="R105" s="3"/>
      <c r="S105" s="3"/>
      <c r="T105" s="3"/>
      <c r="U105" s="3"/>
      <c r="V105" s="3"/>
      <c r="W105" s="3"/>
      <c r="X105" s="3"/>
      <c r="Y105" s="3"/>
      <c r="Z105" s="3"/>
    </row>
    <row r="106" ht="11.25" customHeight="1">
      <c r="A106" s="3" t="s">
        <v>2856</v>
      </c>
      <c r="B106" s="3" t="s">
        <v>2362</v>
      </c>
      <c r="C106" s="3" t="s">
        <v>2857</v>
      </c>
      <c r="D106" s="3"/>
      <c r="E106" s="3"/>
      <c r="F106" s="3"/>
      <c r="G106" s="3"/>
      <c r="H106" s="3"/>
      <c r="I106" s="3"/>
      <c r="J106" s="3"/>
      <c r="K106" s="3"/>
      <c r="L106" s="3"/>
      <c r="M106" s="3"/>
      <c r="N106" s="3"/>
      <c r="O106" s="3"/>
      <c r="P106" s="3"/>
      <c r="Q106" s="3"/>
      <c r="R106" s="3"/>
      <c r="S106" s="3"/>
      <c r="T106" s="3"/>
      <c r="U106" s="3"/>
      <c r="V106" s="3"/>
      <c r="W106" s="3"/>
      <c r="X106" s="3"/>
      <c r="Y106" s="3"/>
      <c r="Z106" s="3"/>
    </row>
    <row r="107" ht="11.25" customHeight="1">
      <c r="A107" s="3" t="s">
        <v>2858</v>
      </c>
      <c r="B107" s="3" t="s">
        <v>2157</v>
      </c>
      <c r="C107" s="3" t="s">
        <v>2859</v>
      </c>
      <c r="D107" s="3"/>
      <c r="E107" s="3"/>
      <c r="F107" s="3"/>
      <c r="G107" s="3"/>
      <c r="H107" s="3"/>
      <c r="I107" s="3"/>
      <c r="J107" s="3"/>
      <c r="K107" s="3"/>
      <c r="L107" s="3"/>
      <c r="M107" s="3"/>
      <c r="N107" s="3"/>
      <c r="O107" s="3"/>
      <c r="P107" s="3"/>
      <c r="Q107" s="3"/>
      <c r="R107" s="3"/>
      <c r="S107" s="3"/>
      <c r="T107" s="3"/>
      <c r="U107" s="3"/>
      <c r="V107" s="3"/>
      <c r="W107" s="3"/>
      <c r="X107" s="3"/>
      <c r="Y107" s="3"/>
      <c r="Z107" s="3"/>
    </row>
    <row r="108" ht="11.25" customHeight="1">
      <c r="A108" s="3" t="s">
        <v>2860</v>
      </c>
      <c r="B108" s="3" t="s">
        <v>2368</v>
      </c>
      <c r="C108" s="3" t="s">
        <v>2861</v>
      </c>
      <c r="D108" s="3"/>
      <c r="E108" s="3"/>
      <c r="F108" s="3"/>
      <c r="G108" s="3"/>
      <c r="H108" s="3"/>
      <c r="I108" s="3"/>
      <c r="J108" s="3"/>
      <c r="K108" s="3"/>
      <c r="L108" s="3"/>
      <c r="M108" s="3"/>
      <c r="N108" s="3"/>
      <c r="O108" s="3"/>
      <c r="P108" s="3"/>
      <c r="Q108" s="3"/>
      <c r="R108" s="3"/>
      <c r="S108" s="3"/>
      <c r="T108" s="3"/>
      <c r="U108" s="3"/>
      <c r="V108" s="3"/>
      <c r="W108" s="3"/>
      <c r="X108" s="3"/>
      <c r="Y108" s="3"/>
      <c r="Z108" s="3"/>
    </row>
    <row r="109" ht="11.25" customHeight="1">
      <c r="A109" s="3" t="s">
        <v>2862</v>
      </c>
      <c r="B109" s="3" t="s">
        <v>2387</v>
      </c>
      <c r="C109" s="3" t="s">
        <v>2863</v>
      </c>
      <c r="D109" s="3"/>
      <c r="E109" s="3"/>
      <c r="F109" s="3"/>
      <c r="G109" s="3"/>
      <c r="H109" s="3"/>
      <c r="I109" s="3"/>
      <c r="J109" s="3"/>
      <c r="K109" s="3"/>
      <c r="L109" s="3"/>
      <c r="M109" s="3"/>
      <c r="N109" s="3"/>
      <c r="O109" s="3"/>
      <c r="P109" s="3"/>
      <c r="Q109" s="3"/>
      <c r="R109" s="3"/>
      <c r="S109" s="3"/>
      <c r="T109" s="3"/>
      <c r="U109" s="3"/>
      <c r="V109" s="3"/>
      <c r="W109" s="3"/>
      <c r="X109" s="3"/>
      <c r="Y109" s="3"/>
      <c r="Z109" s="3"/>
    </row>
    <row r="110" ht="11.25" customHeight="1">
      <c r="A110" s="3" t="s">
        <v>2864</v>
      </c>
      <c r="B110" s="3" t="s">
        <v>2379</v>
      </c>
      <c r="C110" s="3" t="s">
        <v>2865</v>
      </c>
      <c r="D110" s="3"/>
      <c r="E110" s="3"/>
      <c r="F110" s="3"/>
      <c r="G110" s="3"/>
      <c r="H110" s="3"/>
      <c r="I110" s="3"/>
      <c r="J110" s="3"/>
      <c r="K110" s="3"/>
      <c r="L110" s="3"/>
      <c r="M110" s="3"/>
      <c r="N110" s="3"/>
      <c r="O110" s="3"/>
      <c r="P110" s="3"/>
      <c r="Q110" s="3"/>
      <c r="R110" s="3"/>
      <c r="S110" s="3"/>
      <c r="T110" s="3"/>
      <c r="U110" s="3"/>
      <c r="V110" s="3"/>
      <c r="W110" s="3"/>
      <c r="X110" s="3"/>
      <c r="Y110" s="3"/>
      <c r="Z110" s="3"/>
    </row>
    <row r="111" ht="11.25" customHeight="1">
      <c r="A111" s="3" t="s">
        <v>2866</v>
      </c>
      <c r="B111" s="3" t="s">
        <v>2370</v>
      </c>
      <c r="C111" s="3" t="s">
        <v>2867</v>
      </c>
      <c r="D111" s="3"/>
      <c r="E111" s="3"/>
      <c r="F111" s="3"/>
      <c r="G111" s="3"/>
      <c r="H111" s="3"/>
      <c r="I111" s="3"/>
      <c r="J111" s="3"/>
      <c r="K111" s="3"/>
      <c r="L111" s="3"/>
      <c r="M111" s="3"/>
      <c r="N111" s="3"/>
      <c r="O111" s="3"/>
      <c r="P111" s="3"/>
      <c r="Q111" s="3"/>
      <c r="R111" s="3"/>
      <c r="S111" s="3"/>
      <c r="T111" s="3"/>
      <c r="U111" s="3"/>
      <c r="V111" s="3"/>
      <c r="W111" s="3"/>
      <c r="X111" s="3"/>
      <c r="Y111" s="3"/>
      <c r="Z111" s="3"/>
    </row>
    <row r="112" ht="11.25" customHeight="1">
      <c r="A112" s="3" t="s">
        <v>2868</v>
      </c>
      <c r="B112" s="3" t="s">
        <v>2385</v>
      </c>
      <c r="C112" s="3" t="s">
        <v>2869</v>
      </c>
      <c r="D112" s="3"/>
      <c r="E112" s="3"/>
      <c r="F112" s="3"/>
      <c r="G112" s="3"/>
      <c r="H112" s="3"/>
      <c r="I112" s="3"/>
      <c r="J112" s="3"/>
      <c r="K112" s="3"/>
      <c r="L112" s="3"/>
      <c r="M112" s="3"/>
      <c r="N112" s="3"/>
      <c r="O112" s="3"/>
      <c r="P112" s="3"/>
      <c r="Q112" s="3"/>
      <c r="R112" s="3"/>
      <c r="S112" s="3"/>
      <c r="T112" s="3"/>
      <c r="U112" s="3"/>
      <c r="V112" s="3"/>
      <c r="W112" s="3"/>
      <c r="X112" s="3"/>
      <c r="Y112" s="3"/>
      <c r="Z112" s="3"/>
    </row>
    <row r="113" ht="11.25" customHeight="1">
      <c r="A113" s="3" t="s">
        <v>2870</v>
      </c>
      <c r="B113" s="3" t="s">
        <v>2383</v>
      </c>
      <c r="C113" s="3" t="s">
        <v>2871</v>
      </c>
      <c r="D113" s="3"/>
      <c r="E113" s="3"/>
      <c r="F113" s="3"/>
      <c r="G113" s="3"/>
      <c r="H113" s="3"/>
      <c r="I113" s="3"/>
      <c r="J113" s="3"/>
      <c r="K113" s="3"/>
      <c r="L113" s="3"/>
      <c r="M113" s="3"/>
      <c r="N113" s="3"/>
      <c r="O113" s="3"/>
      <c r="P113" s="3"/>
      <c r="Q113" s="3"/>
      <c r="R113" s="3"/>
      <c r="S113" s="3"/>
      <c r="T113" s="3"/>
      <c r="U113" s="3"/>
      <c r="V113" s="3"/>
      <c r="W113" s="3"/>
      <c r="X113" s="3"/>
      <c r="Y113" s="3"/>
      <c r="Z113" s="3"/>
    </row>
    <row r="114" ht="11.25" customHeight="1">
      <c r="A114" s="3" t="s">
        <v>2872</v>
      </c>
      <c r="B114" s="3" t="s">
        <v>2372</v>
      </c>
      <c r="C114" s="3" t="s">
        <v>2873</v>
      </c>
      <c r="D114" s="3"/>
      <c r="E114" s="3"/>
      <c r="F114" s="3"/>
      <c r="G114" s="3"/>
      <c r="H114" s="3"/>
      <c r="I114" s="3"/>
      <c r="J114" s="3"/>
      <c r="K114" s="3"/>
      <c r="L114" s="3"/>
      <c r="M114" s="3"/>
      <c r="N114" s="3"/>
      <c r="O114" s="3"/>
      <c r="P114" s="3"/>
      <c r="Q114" s="3"/>
      <c r="R114" s="3"/>
      <c r="S114" s="3"/>
      <c r="T114" s="3"/>
      <c r="U114" s="3"/>
      <c r="V114" s="3"/>
      <c r="W114" s="3"/>
      <c r="X114" s="3"/>
      <c r="Y114" s="3"/>
      <c r="Z114" s="3"/>
    </row>
    <row r="115" ht="11.25" customHeight="1">
      <c r="A115" s="3" t="s">
        <v>2874</v>
      </c>
      <c r="B115" s="3" t="s">
        <v>2377</v>
      </c>
      <c r="C115" s="3" t="s">
        <v>2875</v>
      </c>
      <c r="D115" s="3"/>
      <c r="E115" s="3"/>
      <c r="F115" s="3"/>
      <c r="G115" s="3"/>
      <c r="H115" s="3"/>
      <c r="I115" s="3"/>
      <c r="J115" s="3"/>
      <c r="K115" s="3"/>
      <c r="L115" s="3"/>
      <c r="M115" s="3"/>
      <c r="N115" s="3"/>
      <c r="O115" s="3"/>
      <c r="P115" s="3"/>
      <c r="Q115" s="3"/>
      <c r="R115" s="3"/>
      <c r="S115" s="3"/>
      <c r="T115" s="3"/>
      <c r="U115" s="3"/>
      <c r="V115" s="3"/>
      <c r="W115" s="3"/>
      <c r="X115" s="3"/>
      <c r="Y115" s="3"/>
      <c r="Z115" s="3"/>
    </row>
    <row r="116" ht="11.25" customHeight="1">
      <c r="A116" s="3" t="s">
        <v>2876</v>
      </c>
      <c r="B116" s="3" t="s">
        <v>2375</v>
      </c>
      <c r="C116" s="3" t="s">
        <v>2877</v>
      </c>
      <c r="D116" s="3"/>
      <c r="E116" s="3"/>
      <c r="F116" s="3"/>
      <c r="G116" s="3"/>
      <c r="H116" s="3"/>
      <c r="I116" s="3"/>
      <c r="J116" s="3"/>
      <c r="K116" s="3"/>
      <c r="L116" s="3"/>
      <c r="M116" s="3"/>
      <c r="N116" s="3"/>
      <c r="O116" s="3"/>
      <c r="P116" s="3"/>
      <c r="Q116" s="3"/>
      <c r="R116" s="3"/>
      <c r="S116" s="3"/>
      <c r="T116" s="3"/>
      <c r="U116" s="3"/>
      <c r="V116" s="3"/>
      <c r="W116" s="3"/>
      <c r="X116" s="3"/>
      <c r="Y116" s="3"/>
      <c r="Z116" s="3"/>
    </row>
    <row r="117" ht="11.25" customHeight="1">
      <c r="A117" s="3" t="s">
        <v>2878</v>
      </c>
      <c r="B117" s="3" t="s">
        <v>2389</v>
      </c>
      <c r="C117" s="3" t="s">
        <v>2879</v>
      </c>
      <c r="D117" s="3"/>
      <c r="E117" s="3"/>
      <c r="F117" s="3"/>
      <c r="G117" s="3"/>
      <c r="H117" s="3"/>
      <c r="I117" s="3"/>
      <c r="J117" s="3"/>
      <c r="K117" s="3"/>
      <c r="L117" s="3"/>
      <c r="M117" s="3"/>
      <c r="N117" s="3"/>
      <c r="O117" s="3"/>
      <c r="P117" s="3"/>
      <c r="Q117" s="3"/>
      <c r="R117" s="3"/>
      <c r="S117" s="3"/>
      <c r="T117" s="3"/>
      <c r="U117" s="3"/>
      <c r="V117" s="3"/>
      <c r="W117" s="3"/>
      <c r="X117" s="3"/>
      <c r="Y117" s="3"/>
      <c r="Z117" s="3"/>
    </row>
    <row r="118" ht="11.25" customHeight="1">
      <c r="A118" s="3" t="s">
        <v>2880</v>
      </c>
      <c r="B118" s="3" t="s">
        <v>2393</v>
      </c>
      <c r="C118" s="3" t="s">
        <v>2881</v>
      </c>
      <c r="D118" s="3"/>
      <c r="E118" s="3"/>
      <c r="F118" s="3"/>
      <c r="G118" s="3"/>
      <c r="H118" s="3"/>
      <c r="I118" s="3"/>
      <c r="J118" s="3"/>
      <c r="K118" s="3"/>
      <c r="L118" s="3"/>
      <c r="M118" s="3"/>
      <c r="N118" s="3"/>
      <c r="O118" s="3"/>
      <c r="P118" s="3"/>
      <c r="Q118" s="3"/>
      <c r="R118" s="3"/>
      <c r="S118" s="3"/>
      <c r="T118" s="3"/>
      <c r="U118" s="3"/>
      <c r="V118" s="3"/>
      <c r="W118" s="3"/>
      <c r="X118" s="3"/>
      <c r="Y118" s="3"/>
      <c r="Z118" s="3"/>
    </row>
    <row r="119" ht="11.25" customHeight="1">
      <c r="A119" s="3" t="s">
        <v>2882</v>
      </c>
      <c r="B119" s="3" t="s">
        <v>2397</v>
      </c>
      <c r="C119" s="3" t="s">
        <v>2883</v>
      </c>
      <c r="D119" s="3"/>
      <c r="E119" s="3"/>
      <c r="F119" s="3"/>
      <c r="G119" s="3"/>
      <c r="H119" s="3"/>
      <c r="I119" s="3"/>
      <c r="J119" s="3"/>
      <c r="K119" s="3"/>
      <c r="L119" s="3"/>
      <c r="M119" s="3"/>
      <c r="N119" s="3"/>
      <c r="O119" s="3"/>
      <c r="P119" s="3"/>
      <c r="Q119" s="3"/>
      <c r="R119" s="3"/>
      <c r="S119" s="3"/>
      <c r="T119" s="3"/>
      <c r="U119" s="3"/>
      <c r="V119" s="3"/>
      <c r="W119" s="3"/>
      <c r="X119" s="3"/>
      <c r="Y119" s="3"/>
      <c r="Z119" s="3"/>
    </row>
    <row r="120" ht="11.25" customHeight="1">
      <c r="A120" s="3" t="s">
        <v>2884</v>
      </c>
      <c r="B120" s="3" t="s">
        <v>2391</v>
      </c>
      <c r="C120" s="3" t="s">
        <v>2885</v>
      </c>
      <c r="D120" s="3"/>
      <c r="E120" s="3"/>
      <c r="F120" s="3"/>
      <c r="G120" s="3"/>
      <c r="H120" s="3"/>
      <c r="I120" s="3"/>
      <c r="J120" s="3"/>
      <c r="K120" s="3"/>
      <c r="L120" s="3"/>
      <c r="M120" s="3"/>
      <c r="N120" s="3"/>
      <c r="O120" s="3"/>
      <c r="P120" s="3"/>
      <c r="Q120" s="3"/>
      <c r="R120" s="3"/>
      <c r="S120" s="3"/>
      <c r="T120" s="3"/>
      <c r="U120" s="3"/>
      <c r="V120" s="3"/>
      <c r="W120" s="3"/>
      <c r="X120" s="3"/>
      <c r="Y120" s="3"/>
      <c r="Z120" s="3"/>
    </row>
    <row r="121" ht="11.25" customHeight="1">
      <c r="A121" s="3" t="s">
        <v>2886</v>
      </c>
      <c r="B121" s="3" t="s">
        <v>2395</v>
      </c>
      <c r="C121" s="3" t="s">
        <v>2887</v>
      </c>
      <c r="D121" s="3"/>
      <c r="E121" s="3"/>
      <c r="F121" s="3"/>
      <c r="G121" s="3"/>
      <c r="H121" s="3"/>
      <c r="I121" s="3"/>
      <c r="J121" s="3"/>
      <c r="K121" s="3"/>
      <c r="L121" s="3"/>
      <c r="M121" s="3"/>
      <c r="N121" s="3"/>
      <c r="O121" s="3"/>
      <c r="P121" s="3"/>
      <c r="Q121" s="3"/>
      <c r="R121" s="3"/>
      <c r="S121" s="3"/>
      <c r="T121" s="3"/>
      <c r="U121" s="3"/>
      <c r="V121" s="3"/>
      <c r="W121" s="3"/>
      <c r="X121" s="3"/>
      <c r="Y121" s="3"/>
      <c r="Z121" s="3"/>
    </row>
    <row r="122" ht="11.25" customHeight="1">
      <c r="A122" s="3" t="s">
        <v>2888</v>
      </c>
      <c r="B122" s="3" t="s">
        <v>2418</v>
      </c>
      <c r="C122" s="3" t="s">
        <v>2889</v>
      </c>
      <c r="D122" s="3"/>
      <c r="E122" s="3"/>
      <c r="F122" s="3"/>
      <c r="G122" s="3"/>
      <c r="H122" s="3"/>
      <c r="I122" s="3"/>
      <c r="J122" s="3"/>
      <c r="K122" s="3"/>
      <c r="L122" s="3"/>
      <c r="M122" s="3"/>
      <c r="N122" s="3"/>
      <c r="O122" s="3"/>
      <c r="P122" s="3"/>
      <c r="Q122" s="3"/>
      <c r="R122" s="3"/>
      <c r="S122" s="3"/>
      <c r="T122" s="3"/>
      <c r="U122" s="3"/>
      <c r="V122" s="3"/>
      <c r="W122" s="3"/>
      <c r="X122" s="3"/>
      <c r="Y122" s="3"/>
      <c r="Z122" s="3"/>
    </row>
    <row r="123" ht="11.25" customHeight="1">
      <c r="A123" s="3" t="s">
        <v>2890</v>
      </c>
      <c r="B123" s="3" t="s">
        <v>2398</v>
      </c>
      <c r="C123" s="3" t="s">
        <v>2891</v>
      </c>
      <c r="D123" s="3"/>
      <c r="E123" s="3"/>
      <c r="F123" s="3"/>
      <c r="G123" s="3"/>
      <c r="H123" s="3"/>
      <c r="I123" s="3"/>
      <c r="J123" s="3"/>
      <c r="K123" s="3"/>
      <c r="L123" s="3"/>
      <c r="M123" s="3"/>
      <c r="N123" s="3"/>
      <c r="O123" s="3"/>
      <c r="P123" s="3"/>
      <c r="Q123" s="3"/>
      <c r="R123" s="3"/>
      <c r="S123" s="3"/>
      <c r="T123" s="3"/>
      <c r="U123" s="3"/>
      <c r="V123" s="3"/>
      <c r="W123" s="3"/>
      <c r="X123" s="3"/>
      <c r="Y123" s="3"/>
      <c r="Z123" s="3"/>
    </row>
    <row r="124" ht="11.25" customHeight="1">
      <c r="A124" s="3" t="s">
        <v>2892</v>
      </c>
      <c r="B124" s="3" t="s">
        <v>2404</v>
      </c>
      <c r="C124" s="3" t="s">
        <v>2893</v>
      </c>
      <c r="D124" s="3"/>
      <c r="E124" s="3"/>
      <c r="F124" s="3"/>
      <c r="G124" s="3"/>
      <c r="H124" s="3"/>
      <c r="I124" s="3"/>
      <c r="J124" s="3"/>
      <c r="K124" s="3"/>
      <c r="L124" s="3"/>
      <c r="M124" s="3"/>
      <c r="N124" s="3"/>
      <c r="O124" s="3"/>
      <c r="P124" s="3"/>
      <c r="Q124" s="3"/>
      <c r="R124" s="3"/>
      <c r="S124" s="3"/>
      <c r="T124" s="3"/>
      <c r="U124" s="3"/>
      <c r="V124" s="3"/>
      <c r="W124" s="3"/>
      <c r="X124" s="3"/>
      <c r="Y124" s="3"/>
      <c r="Z124" s="3"/>
    </row>
    <row r="125" ht="11.25" customHeight="1">
      <c r="A125" s="3" t="s">
        <v>2894</v>
      </c>
      <c r="B125" s="3" t="s">
        <v>2414</v>
      </c>
      <c r="C125" s="3" t="s">
        <v>2895</v>
      </c>
      <c r="D125" s="3"/>
      <c r="E125" s="3"/>
      <c r="F125" s="3"/>
      <c r="G125" s="3"/>
      <c r="H125" s="3"/>
      <c r="I125" s="3"/>
      <c r="J125" s="3"/>
      <c r="K125" s="3"/>
      <c r="L125" s="3"/>
      <c r="M125" s="3"/>
      <c r="N125" s="3"/>
      <c r="O125" s="3"/>
      <c r="P125" s="3"/>
      <c r="Q125" s="3"/>
      <c r="R125" s="3"/>
      <c r="S125" s="3"/>
      <c r="T125" s="3"/>
      <c r="U125" s="3"/>
      <c r="V125" s="3"/>
      <c r="W125" s="3"/>
      <c r="X125" s="3"/>
      <c r="Y125" s="3"/>
      <c r="Z125" s="3"/>
    </row>
    <row r="126" ht="11.25" customHeight="1">
      <c r="A126" s="3" t="s">
        <v>2896</v>
      </c>
      <c r="B126" s="3" t="s">
        <v>2400</v>
      </c>
      <c r="C126" s="3" t="s">
        <v>2897</v>
      </c>
      <c r="D126" s="3"/>
      <c r="E126" s="3"/>
      <c r="F126" s="3"/>
      <c r="G126" s="3"/>
      <c r="H126" s="3"/>
      <c r="I126" s="3"/>
      <c r="J126" s="3"/>
      <c r="K126" s="3"/>
      <c r="L126" s="3"/>
      <c r="M126" s="3"/>
      <c r="N126" s="3"/>
      <c r="O126" s="3"/>
      <c r="P126" s="3"/>
      <c r="Q126" s="3"/>
      <c r="R126" s="3"/>
      <c r="S126" s="3"/>
      <c r="T126" s="3"/>
      <c r="U126" s="3"/>
      <c r="V126" s="3"/>
      <c r="W126" s="3"/>
      <c r="X126" s="3"/>
      <c r="Y126" s="3"/>
      <c r="Z126" s="3"/>
    </row>
    <row r="127" ht="11.25" customHeight="1">
      <c r="A127" s="3" t="s">
        <v>2898</v>
      </c>
      <c r="B127" s="3" t="s">
        <v>2420</v>
      </c>
      <c r="C127" s="3" t="s">
        <v>2899</v>
      </c>
      <c r="D127" s="3"/>
      <c r="E127" s="3"/>
      <c r="F127" s="3"/>
      <c r="G127" s="3"/>
      <c r="H127" s="3"/>
      <c r="I127" s="3"/>
      <c r="J127" s="3"/>
      <c r="K127" s="3"/>
      <c r="L127" s="3"/>
      <c r="M127" s="3"/>
      <c r="N127" s="3"/>
      <c r="O127" s="3"/>
      <c r="P127" s="3"/>
      <c r="Q127" s="3"/>
      <c r="R127" s="3"/>
      <c r="S127" s="3"/>
      <c r="T127" s="3"/>
      <c r="U127" s="3"/>
      <c r="V127" s="3"/>
      <c r="W127" s="3"/>
      <c r="X127" s="3"/>
      <c r="Y127" s="3"/>
      <c r="Z127" s="3"/>
    </row>
    <row r="128" ht="11.25" customHeight="1">
      <c r="A128" s="3" t="s">
        <v>2900</v>
      </c>
      <c r="B128" s="3" t="s">
        <v>2438</v>
      </c>
      <c r="C128" s="3" t="s">
        <v>2901</v>
      </c>
      <c r="D128" s="3"/>
      <c r="E128" s="3"/>
      <c r="F128" s="3"/>
      <c r="G128" s="3"/>
      <c r="H128" s="3"/>
      <c r="I128" s="3"/>
      <c r="J128" s="3"/>
      <c r="K128" s="3"/>
      <c r="L128" s="3"/>
      <c r="M128" s="3"/>
      <c r="N128" s="3"/>
      <c r="O128" s="3"/>
      <c r="P128" s="3"/>
      <c r="Q128" s="3"/>
      <c r="R128" s="3"/>
      <c r="S128" s="3"/>
      <c r="T128" s="3"/>
      <c r="U128" s="3"/>
      <c r="V128" s="3"/>
      <c r="W128" s="3"/>
      <c r="X128" s="3"/>
      <c r="Y128" s="3"/>
      <c r="Z128" s="3"/>
    </row>
    <row r="129" ht="11.25" customHeight="1">
      <c r="A129" s="3" t="s">
        <v>2902</v>
      </c>
      <c r="B129" s="3" t="s">
        <v>2422</v>
      </c>
      <c r="C129" s="3" t="s">
        <v>2903</v>
      </c>
      <c r="D129" s="3"/>
      <c r="E129" s="3"/>
      <c r="F129" s="3"/>
      <c r="G129" s="3"/>
      <c r="H129" s="3"/>
      <c r="I129" s="3"/>
      <c r="J129" s="3"/>
      <c r="K129" s="3"/>
      <c r="L129" s="3"/>
      <c r="M129" s="3"/>
      <c r="N129" s="3"/>
      <c r="O129" s="3"/>
      <c r="P129" s="3"/>
      <c r="Q129" s="3"/>
      <c r="R129" s="3"/>
      <c r="S129" s="3"/>
      <c r="T129" s="3"/>
      <c r="U129" s="3"/>
      <c r="V129" s="3"/>
      <c r="W129" s="3"/>
      <c r="X129" s="3"/>
      <c r="Y129" s="3"/>
      <c r="Z129" s="3"/>
    </row>
    <row r="130" ht="11.25" customHeight="1">
      <c r="A130" s="3" t="s">
        <v>2904</v>
      </c>
      <c r="B130" s="3" t="s">
        <v>2432</v>
      </c>
      <c r="C130" s="3" t="s">
        <v>2905</v>
      </c>
      <c r="D130" s="3"/>
      <c r="E130" s="3"/>
      <c r="F130" s="3"/>
      <c r="G130" s="3"/>
      <c r="H130" s="3"/>
      <c r="I130" s="3"/>
      <c r="J130" s="3"/>
      <c r="K130" s="3"/>
      <c r="L130" s="3"/>
      <c r="M130" s="3"/>
      <c r="N130" s="3"/>
      <c r="O130" s="3"/>
      <c r="P130" s="3"/>
      <c r="Q130" s="3"/>
      <c r="R130" s="3"/>
      <c r="S130" s="3"/>
      <c r="T130" s="3"/>
      <c r="U130" s="3"/>
      <c r="V130" s="3"/>
      <c r="W130" s="3"/>
      <c r="X130" s="3"/>
      <c r="Y130" s="3"/>
      <c r="Z130" s="3"/>
    </row>
    <row r="131" ht="11.25" customHeight="1">
      <c r="A131" s="3" t="s">
        <v>2906</v>
      </c>
      <c r="B131" s="3" t="s">
        <v>2430</v>
      </c>
      <c r="C131" s="3" t="s">
        <v>2907</v>
      </c>
      <c r="D131" s="3"/>
      <c r="E131" s="3"/>
      <c r="F131" s="3"/>
      <c r="G131" s="3"/>
      <c r="H131" s="3"/>
      <c r="I131" s="3"/>
      <c r="J131" s="3"/>
      <c r="K131" s="3"/>
      <c r="L131" s="3"/>
      <c r="M131" s="3"/>
      <c r="N131" s="3"/>
      <c r="O131" s="3"/>
      <c r="P131" s="3"/>
      <c r="Q131" s="3"/>
      <c r="R131" s="3"/>
      <c r="S131" s="3"/>
      <c r="T131" s="3"/>
      <c r="U131" s="3"/>
      <c r="V131" s="3"/>
      <c r="W131" s="3"/>
      <c r="X131" s="3"/>
      <c r="Y131" s="3"/>
      <c r="Z131" s="3"/>
    </row>
    <row r="132" ht="11.25" customHeight="1">
      <c r="A132" s="3" t="s">
        <v>2908</v>
      </c>
      <c r="B132" s="3" t="s">
        <v>2440</v>
      </c>
      <c r="C132" s="3" t="s">
        <v>2909</v>
      </c>
      <c r="D132" s="3"/>
      <c r="E132" s="3"/>
      <c r="F132" s="3"/>
      <c r="G132" s="3"/>
      <c r="H132" s="3"/>
      <c r="I132" s="3"/>
      <c r="J132" s="3"/>
      <c r="K132" s="3"/>
      <c r="L132" s="3"/>
      <c r="M132" s="3"/>
      <c r="N132" s="3"/>
      <c r="O132" s="3"/>
      <c r="P132" s="3"/>
      <c r="Q132" s="3"/>
      <c r="R132" s="3"/>
      <c r="S132" s="3"/>
      <c r="T132" s="3"/>
      <c r="U132" s="3"/>
      <c r="V132" s="3"/>
      <c r="W132" s="3"/>
      <c r="X132" s="3"/>
      <c r="Y132" s="3"/>
      <c r="Z132" s="3"/>
    </row>
    <row r="133" ht="11.25" customHeight="1">
      <c r="A133" s="3" t="s">
        <v>2910</v>
      </c>
      <c r="B133" s="3" t="s">
        <v>2426</v>
      </c>
      <c r="C133" s="3" t="s">
        <v>2911</v>
      </c>
      <c r="D133" s="3"/>
      <c r="E133" s="3"/>
      <c r="F133" s="3"/>
      <c r="G133" s="3"/>
      <c r="H133" s="3"/>
      <c r="I133" s="3"/>
      <c r="J133" s="3"/>
      <c r="K133" s="3"/>
      <c r="L133" s="3"/>
      <c r="M133" s="3"/>
      <c r="N133" s="3"/>
      <c r="O133" s="3"/>
      <c r="P133" s="3"/>
      <c r="Q133" s="3"/>
      <c r="R133" s="3"/>
      <c r="S133" s="3"/>
      <c r="T133" s="3"/>
      <c r="U133" s="3"/>
      <c r="V133" s="3"/>
      <c r="W133" s="3"/>
      <c r="X133" s="3"/>
      <c r="Y133" s="3"/>
      <c r="Z133" s="3"/>
    </row>
    <row r="134" ht="11.25" customHeight="1">
      <c r="A134" s="3" t="s">
        <v>2912</v>
      </c>
      <c r="B134" s="3" t="s">
        <v>2434</v>
      </c>
      <c r="C134" s="3" t="s">
        <v>2913</v>
      </c>
      <c r="D134" s="3"/>
      <c r="E134" s="3"/>
      <c r="F134" s="3"/>
      <c r="G134" s="3"/>
      <c r="H134" s="3"/>
      <c r="I134" s="3"/>
      <c r="J134" s="3"/>
      <c r="K134" s="3"/>
      <c r="L134" s="3"/>
      <c r="M134" s="3"/>
      <c r="N134" s="3"/>
      <c r="O134" s="3"/>
      <c r="P134" s="3"/>
      <c r="Q134" s="3"/>
      <c r="R134" s="3"/>
      <c r="S134" s="3"/>
      <c r="T134" s="3"/>
      <c r="U134" s="3"/>
      <c r="V134" s="3"/>
      <c r="W134" s="3"/>
      <c r="X134" s="3"/>
      <c r="Y134" s="3"/>
      <c r="Z134" s="3"/>
    </row>
    <row r="135" ht="11.25" customHeight="1">
      <c r="A135" s="3" t="s">
        <v>2914</v>
      </c>
      <c r="B135" s="3" t="s">
        <v>2436</v>
      </c>
      <c r="C135" s="3" t="s">
        <v>2915</v>
      </c>
      <c r="D135" s="3"/>
      <c r="E135" s="3"/>
      <c r="F135" s="3"/>
      <c r="G135" s="3"/>
      <c r="H135" s="3"/>
      <c r="I135" s="3"/>
      <c r="J135" s="3"/>
      <c r="K135" s="3"/>
      <c r="L135" s="3"/>
      <c r="M135" s="3"/>
      <c r="N135" s="3"/>
      <c r="O135" s="3"/>
      <c r="P135" s="3"/>
      <c r="Q135" s="3"/>
      <c r="R135" s="3"/>
      <c r="S135" s="3"/>
      <c r="T135" s="3"/>
      <c r="U135" s="3"/>
      <c r="V135" s="3"/>
      <c r="W135" s="3"/>
      <c r="X135" s="3"/>
      <c r="Y135" s="3"/>
      <c r="Z135" s="3"/>
    </row>
    <row r="136" ht="11.25" customHeight="1">
      <c r="A136" s="3" t="s">
        <v>2916</v>
      </c>
      <c r="B136" s="3" t="s">
        <v>2464</v>
      </c>
      <c r="C136" s="3" t="s">
        <v>2917</v>
      </c>
      <c r="D136" s="3"/>
      <c r="E136" s="3"/>
      <c r="F136" s="3"/>
      <c r="G136" s="3"/>
      <c r="H136" s="3"/>
      <c r="I136" s="3"/>
      <c r="J136" s="3"/>
      <c r="K136" s="3"/>
      <c r="L136" s="3"/>
      <c r="M136" s="3"/>
      <c r="N136" s="3"/>
      <c r="O136" s="3"/>
      <c r="P136" s="3"/>
      <c r="Q136" s="3"/>
      <c r="R136" s="3"/>
      <c r="S136" s="3"/>
      <c r="T136" s="3"/>
      <c r="U136" s="3"/>
      <c r="V136" s="3"/>
      <c r="W136" s="3"/>
      <c r="X136" s="3"/>
      <c r="Y136" s="3"/>
      <c r="Z136" s="3"/>
    </row>
    <row r="137" ht="11.25" customHeight="1">
      <c r="A137" s="3" t="s">
        <v>2918</v>
      </c>
      <c r="B137" s="3" t="s">
        <v>2456</v>
      </c>
      <c r="C137" s="3" t="s">
        <v>2919</v>
      </c>
      <c r="D137" s="3"/>
      <c r="E137" s="3"/>
      <c r="F137" s="3"/>
      <c r="G137" s="3"/>
      <c r="H137" s="3"/>
      <c r="I137" s="3"/>
      <c r="J137" s="3"/>
      <c r="K137" s="3"/>
      <c r="L137" s="3"/>
      <c r="M137" s="3"/>
      <c r="N137" s="3"/>
      <c r="O137" s="3"/>
      <c r="P137" s="3"/>
      <c r="Q137" s="3"/>
      <c r="R137" s="3"/>
      <c r="S137" s="3"/>
      <c r="T137" s="3"/>
      <c r="U137" s="3"/>
      <c r="V137" s="3"/>
      <c r="W137" s="3"/>
      <c r="X137" s="3"/>
      <c r="Y137" s="3"/>
      <c r="Z137" s="3"/>
    </row>
    <row r="138" ht="11.25" customHeight="1">
      <c r="A138" s="3" t="s">
        <v>2920</v>
      </c>
      <c r="B138" s="3" t="s">
        <v>2452</v>
      </c>
      <c r="C138" s="3" t="s">
        <v>2921</v>
      </c>
      <c r="D138" s="3"/>
      <c r="E138" s="3"/>
      <c r="F138" s="3"/>
      <c r="G138" s="3"/>
      <c r="H138" s="3"/>
      <c r="I138" s="3"/>
      <c r="J138" s="3"/>
      <c r="K138" s="3"/>
      <c r="L138" s="3"/>
      <c r="M138" s="3"/>
      <c r="N138" s="3"/>
      <c r="O138" s="3"/>
      <c r="P138" s="3"/>
      <c r="Q138" s="3"/>
      <c r="R138" s="3"/>
      <c r="S138" s="3"/>
      <c r="T138" s="3"/>
      <c r="U138" s="3"/>
      <c r="V138" s="3"/>
      <c r="W138" s="3"/>
      <c r="X138" s="3"/>
      <c r="Y138" s="3"/>
      <c r="Z138" s="3"/>
    </row>
    <row r="139" ht="11.25" customHeight="1">
      <c r="A139" s="3" t="s">
        <v>2922</v>
      </c>
      <c r="B139" s="3" t="s">
        <v>2481</v>
      </c>
      <c r="C139" s="3" t="s">
        <v>2923</v>
      </c>
      <c r="D139" s="3"/>
      <c r="E139" s="3"/>
      <c r="F139" s="3"/>
      <c r="G139" s="3"/>
      <c r="H139" s="3"/>
      <c r="I139" s="3"/>
      <c r="J139" s="3"/>
      <c r="K139" s="3"/>
      <c r="L139" s="3"/>
      <c r="M139" s="3"/>
      <c r="N139" s="3"/>
      <c r="O139" s="3"/>
      <c r="P139" s="3"/>
      <c r="Q139" s="3"/>
      <c r="R139" s="3"/>
      <c r="S139" s="3"/>
      <c r="T139" s="3"/>
      <c r="U139" s="3"/>
      <c r="V139" s="3"/>
      <c r="W139" s="3"/>
      <c r="X139" s="3"/>
      <c r="Y139" s="3"/>
      <c r="Z139" s="3"/>
    </row>
    <row r="140" ht="11.25" customHeight="1">
      <c r="A140" s="3" t="s">
        <v>2924</v>
      </c>
      <c r="B140" s="3" t="s">
        <v>2485</v>
      </c>
      <c r="C140" s="3" t="s">
        <v>2925</v>
      </c>
      <c r="D140" s="3"/>
      <c r="E140" s="3"/>
      <c r="F140" s="3"/>
      <c r="G140" s="3"/>
      <c r="H140" s="3"/>
      <c r="I140" s="3"/>
      <c r="J140" s="3"/>
      <c r="K140" s="3"/>
      <c r="L140" s="3"/>
      <c r="M140" s="3"/>
      <c r="N140" s="3"/>
      <c r="O140" s="3"/>
      <c r="P140" s="3"/>
      <c r="Q140" s="3"/>
      <c r="R140" s="3"/>
      <c r="S140" s="3"/>
      <c r="T140" s="3"/>
      <c r="U140" s="3"/>
      <c r="V140" s="3"/>
      <c r="W140" s="3"/>
      <c r="X140" s="3"/>
      <c r="Y140" s="3"/>
      <c r="Z140" s="3"/>
    </row>
    <row r="141" ht="11.25" customHeight="1">
      <c r="A141" s="3" t="s">
        <v>2926</v>
      </c>
      <c r="B141" s="3" t="s">
        <v>2479</v>
      </c>
      <c r="C141" s="3" t="s">
        <v>2927</v>
      </c>
      <c r="D141" s="3"/>
      <c r="E141" s="3"/>
      <c r="F141" s="3"/>
      <c r="G141" s="3"/>
      <c r="H141" s="3"/>
      <c r="I141" s="3"/>
      <c r="J141" s="3"/>
      <c r="K141" s="3"/>
      <c r="L141" s="3"/>
      <c r="M141" s="3"/>
      <c r="N141" s="3"/>
      <c r="O141" s="3"/>
      <c r="P141" s="3"/>
      <c r="Q141" s="3"/>
      <c r="R141" s="3"/>
      <c r="S141" s="3"/>
      <c r="T141" s="3"/>
      <c r="U141" s="3"/>
      <c r="V141" s="3"/>
      <c r="W141" s="3"/>
      <c r="X141" s="3"/>
      <c r="Y141" s="3"/>
      <c r="Z141" s="3"/>
    </row>
    <row r="142" ht="11.25" customHeight="1">
      <c r="A142" s="3" t="s">
        <v>2928</v>
      </c>
      <c r="B142" s="3" t="s">
        <v>2458</v>
      </c>
      <c r="C142" s="3" t="s">
        <v>2929</v>
      </c>
      <c r="D142" s="3"/>
      <c r="E142" s="3"/>
      <c r="F142" s="3"/>
      <c r="G142" s="3"/>
      <c r="H142" s="3"/>
      <c r="I142" s="3"/>
      <c r="J142" s="3"/>
      <c r="K142" s="3"/>
      <c r="L142" s="3"/>
      <c r="M142" s="3"/>
      <c r="N142" s="3"/>
      <c r="O142" s="3"/>
      <c r="P142" s="3"/>
      <c r="Q142" s="3"/>
      <c r="R142" s="3"/>
      <c r="S142" s="3"/>
      <c r="T142" s="3"/>
      <c r="U142" s="3"/>
      <c r="V142" s="3"/>
      <c r="W142" s="3"/>
      <c r="X142" s="3"/>
      <c r="Y142" s="3"/>
      <c r="Z142" s="3"/>
    </row>
    <row r="143" ht="11.25" customHeight="1">
      <c r="A143" s="3" t="s">
        <v>2930</v>
      </c>
      <c r="B143" s="3" t="s">
        <v>2475</v>
      </c>
      <c r="C143" s="3" t="s">
        <v>2931</v>
      </c>
      <c r="D143" s="3"/>
      <c r="E143" s="3"/>
      <c r="F143" s="3"/>
      <c r="G143" s="3"/>
      <c r="H143" s="3"/>
      <c r="I143" s="3"/>
      <c r="J143" s="3"/>
      <c r="K143" s="3"/>
      <c r="L143" s="3"/>
      <c r="M143" s="3"/>
      <c r="N143" s="3"/>
      <c r="O143" s="3"/>
      <c r="P143" s="3"/>
      <c r="Q143" s="3"/>
      <c r="R143" s="3"/>
      <c r="S143" s="3"/>
      <c r="T143" s="3"/>
      <c r="U143" s="3"/>
      <c r="V143" s="3"/>
      <c r="W143" s="3"/>
      <c r="X143" s="3"/>
      <c r="Y143" s="3"/>
      <c r="Z143" s="3"/>
    </row>
    <row r="144" ht="11.25" customHeight="1">
      <c r="A144" s="3" t="s">
        <v>2932</v>
      </c>
      <c r="B144" s="3" t="s">
        <v>2454</v>
      </c>
      <c r="C144" s="3" t="s">
        <v>2933</v>
      </c>
      <c r="D144" s="3"/>
      <c r="E144" s="3"/>
      <c r="F144" s="3"/>
      <c r="G144" s="3"/>
      <c r="H144" s="3"/>
      <c r="I144" s="3"/>
      <c r="J144" s="3"/>
      <c r="K144" s="3"/>
      <c r="L144" s="3"/>
      <c r="M144" s="3"/>
      <c r="N144" s="3"/>
      <c r="O144" s="3"/>
      <c r="P144" s="3"/>
      <c r="Q144" s="3"/>
      <c r="R144" s="3"/>
      <c r="S144" s="3"/>
      <c r="T144" s="3"/>
      <c r="U144" s="3"/>
      <c r="V144" s="3"/>
      <c r="W144" s="3"/>
      <c r="X144" s="3"/>
      <c r="Y144" s="3"/>
      <c r="Z144" s="3"/>
    </row>
    <row r="145" ht="11.25" customHeight="1">
      <c r="A145" s="3" t="s">
        <v>2934</v>
      </c>
      <c r="B145" s="3" t="s">
        <v>2469</v>
      </c>
      <c r="C145" s="3" t="s">
        <v>2935</v>
      </c>
      <c r="D145" s="3"/>
      <c r="E145" s="3"/>
      <c r="F145" s="3"/>
      <c r="G145" s="3"/>
      <c r="H145" s="3"/>
      <c r="I145" s="3"/>
      <c r="J145" s="3"/>
      <c r="K145" s="3"/>
      <c r="L145" s="3"/>
      <c r="M145" s="3"/>
      <c r="N145" s="3"/>
      <c r="O145" s="3"/>
      <c r="P145" s="3"/>
      <c r="Q145" s="3"/>
      <c r="R145" s="3"/>
      <c r="S145" s="3"/>
      <c r="T145" s="3"/>
      <c r="U145" s="3"/>
      <c r="V145" s="3"/>
      <c r="W145" s="3"/>
      <c r="X145" s="3"/>
      <c r="Y145" s="3"/>
      <c r="Z145" s="3"/>
    </row>
    <row r="146" ht="11.25" customHeight="1">
      <c r="A146" s="3" t="s">
        <v>2936</v>
      </c>
      <c r="B146" s="3" t="s">
        <v>2471</v>
      </c>
      <c r="C146" s="3" t="s">
        <v>2937</v>
      </c>
      <c r="D146" s="3"/>
      <c r="E146" s="3"/>
      <c r="F146" s="3"/>
      <c r="G146" s="3"/>
      <c r="H146" s="3"/>
      <c r="I146" s="3"/>
      <c r="J146" s="3"/>
      <c r="K146" s="3"/>
      <c r="L146" s="3"/>
      <c r="M146" s="3"/>
      <c r="N146" s="3"/>
      <c r="O146" s="3"/>
      <c r="P146" s="3"/>
      <c r="Q146" s="3"/>
      <c r="R146" s="3"/>
      <c r="S146" s="3"/>
      <c r="T146" s="3"/>
      <c r="U146" s="3"/>
      <c r="V146" s="3"/>
      <c r="W146" s="3"/>
      <c r="X146" s="3"/>
      <c r="Y146" s="3"/>
      <c r="Z146" s="3"/>
    </row>
    <row r="147" ht="11.25" customHeight="1">
      <c r="A147" s="3" t="s">
        <v>2938</v>
      </c>
      <c r="B147" s="3" t="s">
        <v>2477</v>
      </c>
      <c r="C147" s="3" t="s">
        <v>2939</v>
      </c>
      <c r="D147" s="3"/>
      <c r="E147" s="3"/>
      <c r="F147" s="3"/>
      <c r="G147" s="3"/>
      <c r="H147" s="3"/>
      <c r="I147" s="3"/>
      <c r="J147" s="3"/>
      <c r="K147" s="3"/>
      <c r="L147" s="3"/>
      <c r="M147" s="3"/>
      <c r="N147" s="3"/>
      <c r="O147" s="3"/>
      <c r="P147" s="3"/>
      <c r="Q147" s="3"/>
      <c r="R147" s="3"/>
      <c r="S147" s="3"/>
      <c r="T147" s="3"/>
      <c r="U147" s="3"/>
      <c r="V147" s="3"/>
      <c r="W147" s="3"/>
      <c r="X147" s="3"/>
      <c r="Y147" s="3"/>
      <c r="Z147" s="3"/>
    </row>
    <row r="148" ht="11.25" customHeight="1">
      <c r="A148" s="3" t="s">
        <v>2940</v>
      </c>
      <c r="B148" s="3" t="s">
        <v>2657</v>
      </c>
      <c r="C148" s="3" t="s">
        <v>2941</v>
      </c>
      <c r="D148" s="3"/>
      <c r="E148" s="3"/>
      <c r="F148" s="3"/>
      <c r="G148" s="3"/>
      <c r="H148" s="3"/>
      <c r="I148" s="3"/>
      <c r="J148" s="3"/>
      <c r="K148" s="3"/>
      <c r="L148" s="3"/>
      <c r="M148" s="3"/>
      <c r="N148" s="3"/>
      <c r="O148" s="3"/>
      <c r="P148" s="3"/>
      <c r="Q148" s="3"/>
      <c r="R148" s="3"/>
      <c r="S148" s="3"/>
      <c r="T148" s="3"/>
      <c r="U148" s="3"/>
      <c r="V148" s="3"/>
      <c r="W148" s="3"/>
      <c r="X148" s="3"/>
      <c r="Y148" s="3"/>
      <c r="Z148" s="3"/>
    </row>
    <row r="149" ht="11.25" customHeight="1">
      <c r="A149" s="3" t="s">
        <v>2942</v>
      </c>
      <c r="B149" s="3" t="s">
        <v>2483</v>
      </c>
      <c r="C149" s="3" t="s">
        <v>2943</v>
      </c>
      <c r="D149" s="3"/>
      <c r="E149" s="3"/>
      <c r="F149" s="3"/>
      <c r="G149" s="3"/>
      <c r="H149" s="3"/>
      <c r="I149" s="3"/>
      <c r="J149" s="3"/>
      <c r="K149" s="3"/>
      <c r="L149" s="3"/>
      <c r="M149" s="3"/>
      <c r="N149" s="3"/>
      <c r="O149" s="3"/>
      <c r="P149" s="3"/>
      <c r="Q149" s="3"/>
      <c r="R149" s="3"/>
      <c r="S149" s="3"/>
      <c r="T149" s="3"/>
      <c r="U149" s="3"/>
      <c r="V149" s="3"/>
      <c r="W149" s="3"/>
      <c r="X149" s="3"/>
      <c r="Y149" s="3"/>
      <c r="Z149" s="3"/>
    </row>
    <row r="150" ht="11.25" customHeight="1">
      <c r="A150" s="3" t="s">
        <v>2944</v>
      </c>
      <c r="B150" s="3" t="s">
        <v>2309</v>
      </c>
      <c r="C150" s="3" t="s">
        <v>2945</v>
      </c>
      <c r="D150" s="3"/>
      <c r="E150" s="3"/>
      <c r="F150" s="3"/>
      <c r="G150" s="3"/>
      <c r="H150" s="3"/>
      <c r="I150" s="3"/>
      <c r="J150" s="3"/>
      <c r="K150" s="3"/>
      <c r="L150" s="3"/>
      <c r="M150" s="3"/>
      <c r="N150" s="3"/>
      <c r="O150" s="3"/>
      <c r="P150" s="3"/>
      <c r="Q150" s="3"/>
      <c r="R150" s="3"/>
      <c r="S150" s="3"/>
      <c r="T150" s="3"/>
      <c r="U150" s="3"/>
      <c r="V150" s="3"/>
      <c r="W150" s="3"/>
      <c r="X150" s="3"/>
      <c r="Y150" s="3"/>
      <c r="Z150" s="3"/>
    </row>
    <row r="151" ht="11.25" customHeight="1">
      <c r="A151" s="3" t="s">
        <v>2946</v>
      </c>
      <c r="B151" s="3" t="s">
        <v>2446</v>
      </c>
      <c r="C151" s="3" t="s">
        <v>2947</v>
      </c>
      <c r="D151" s="3"/>
      <c r="E151" s="3"/>
      <c r="F151" s="3"/>
      <c r="G151" s="3"/>
      <c r="H151" s="3"/>
      <c r="I151" s="3"/>
      <c r="J151" s="3"/>
      <c r="K151" s="3"/>
      <c r="L151" s="3"/>
      <c r="M151" s="3"/>
      <c r="N151" s="3"/>
      <c r="O151" s="3"/>
      <c r="P151" s="3"/>
      <c r="Q151" s="3"/>
      <c r="R151" s="3"/>
      <c r="S151" s="3"/>
      <c r="T151" s="3"/>
      <c r="U151" s="3"/>
      <c r="V151" s="3"/>
      <c r="W151" s="3"/>
      <c r="X151" s="3"/>
      <c r="Y151" s="3"/>
      <c r="Z151" s="3"/>
    </row>
    <row r="152" ht="11.25" customHeight="1">
      <c r="A152" s="3" t="s">
        <v>2948</v>
      </c>
      <c r="B152" s="3" t="s">
        <v>2444</v>
      </c>
      <c r="C152" s="3" t="s">
        <v>2949</v>
      </c>
      <c r="D152" s="3"/>
      <c r="E152" s="3"/>
      <c r="F152" s="3"/>
      <c r="G152" s="3"/>
      <c r="H152" s="3"/>
      <c r="I152" s="3"/>
      <c r="J152" s="3"/>
      <c r="K152" s="3"/>
      <c r="L152" s="3"/>
      <c r="M152" s="3"/>
      <c r="N152" s="3"/>
      <c r="O152" s="3"/>
      <c r="P152" s="3"/>
      <c r="Q152" s="3"/>
      <c r="R152" s="3"/>
      <c r="S152" s="3"/>
      <c r="T152" s="3"/>
      <c r="U152" s="3"/>
      <c r="V152" s="3"/>
      <c r="W152" s="3"/>
      <c r="X152" s="3"/>
      <c r="Y152" s="3"/>
      <c r="Z152" s="3"/>
    </row>
    <row r="153" ht="11.25" customHeight="1">
      <c r="A153" s="3" t="s">
        <v>2950</v>
      </c>
      <c r="B153" s="3" t="s">
        <v>2462</v>
      </c>
      <c r="C153" s="3" t="s">
        <v>2951</v>
      </c>
      <c r="D153" s="3"/>
      <c r="E153" s="3"/>
      <c r="F153" s="3"/>
      <c r="G153" s="3"/>
      <c r="H153" s="3"/>
      <c r="I153" s="3"/>
      <c r="J153" s="3"/>
      <c r="K153" s="3"/>
      <c r="L153" s="3"/>
      <c r="M153" s="3"/>
      <c r="N153" s="3"/>
      <c r="O153" s="3"/>
      <c r="P153" s="3"/>
      <c r="Q153" s="3"/>
      <c r="R153" s="3"/>
      <c r="S153" s="3"/>
      <c r="T153" s="3"/>
      <c r="U153" s="3"/>
      <c r="V153" s="3"/>
      <c r="W153" s="3"/>
      <c r="X153" s="3"/>
      <c r="Y153" s="3"/>
      <c r="Z153" s="3"/>
    </row>
    <row r="154" ht="11.25" customHeight="1">
      <c r="A154" s="3" t="s">
        <v>2952</v>
      </c>
      <c r="B154" s="3" t="s">
        <v>2448</v>
      </c>
      <c r="C154" s="3" t="s">
        <v>2953</v>
      </c>
      <c r="D154" s="3"/>
      <c r="E154" s="3"/>
      <c r="F154" s="3"/>
      <c r="G154" s="3"/>
      <c r="H154" s="3"/>
      <c r="I154" s="3"/>
      <c r="J154" s="3"/>
      <c r="K154" s="3"/>
      <c r="L154" s="3"/>
      <c r="M154" s="3"/>
      <c r="N154" s="3"/>
      <c r="O154" s="3"/>
      <c r="P154" s="3"/>
      <c r="Q154" s="3"/>
      <c r="R154" s="3"/>
      <c r="S154" s="3"/>
      <c r="T154" s="3"/>
      <c r="U154" s="3"/>
      <c r="V154" s="3"/>
      <c r="W154" s="3"/>
      <c r="X154" s="3"/>
      <c r="Y154" s="3"/>
      <c r="Z154" s="3"/>
    </row>
    <row r="155" ht="11.25" customHeight="1">
      <c r="A155" s="3" t="s">
        <v>2954</v>
      </c>
      <c r="B155" s="3" t="s">
        <v>2473</v>
      </c>
      <c r="C155" s="3" t="s">
        <v>2955</v>
      </c>
      <c r="D155" s="3"/>
      <c r="E155" s="3"/>
      <c r="F155" s="3"/>
      <c r="G155" s="3"/>
      <c r="H155" s="3"/>
      <c r="I155" s="3"/>
      <c r="J155" s="3"/>
      <c r="K155" s="3"/>
      <c r="L155" s="3"/>
      <c r="M155" s="3"/>
      <c r="N155" s="3"/>
      <c r="O155" s="3"/>
      <c r="P155" s="3"/>
      <c r="Q155" s="3"/>
      <c r="R155" s="3"/>
      <c r="S155" s="3"/>
      <c r="T155" s="3"/>
      <c r="U155" s="3"/>
      <c r="V155" s="3"/>
      <c r="W155" s="3"/>
      <c r="X155" s="3"/>
      <c r="Y155" s="3"/>
      <c r="Z155" s="3"/>
    </row>
    <row r="156" ht="11.25" customHeight="1">
      <c r="A156" s="3" t="s">
        <v>2956</v>
      </c>
      <c r="B156" s="3" t="s">
        <v>2442</v>
      </c>
      <c r="C156" s="3" t="s">
        <v>2957</v>
      </c>
      <c r="D156" s="3"/>
      <c r="E156" s="3"/>
      <c r="F156" s="3"/>
      <c r="G156" s="3"/>
      <c r="H156" s="3"/>
      <c r="I156" s="3"/>
      <c r="J156" s="3"/>
      <c r="K156" s="3"/>
      <c r="L156" s="3"/>
      <c r="M156" s="3"/>
      <c r="N156" s="3"/>
      <c r="O156" s="3"/>
      <c r="P156" s="3"/>
      <c r="Q156" s="3"/>
      <c r="R156" s="3"/>
      <c r="S156" s="3"/>
      <c r="T156" s="3"/>
      <c r="U156" s="3"/>
      <c r="V156" s="3"/>
      <c r="W156" s="3"/>
      <c r="X156" s="3"/>
      <c r="Y156" s="3"/>
      <c r="Z156" s="3"/>
    </row>
    <row r="157" ht="11.25" customHeight="1">
      <c r="A157" s="3" t="s">
        <v>2958</v>
      </c>
      <c r="B157" s="3" t="s">
        <v>2487</v>
      </c>
      <c r="C157" s="3" t="s">
        <v>2959</v>
      </c>
      <c r="D157" s="3"/>
      <c r="E157" s="3"/>
      <c r="F157" s="3"/>
      <c r="G157" s="3"/>
      <c r="H157" s="3"/>
      <c r="I157" s="3"/>
      <c r="J157" s="3"/>
      <c r="K157" s="3"/>
      <c r="L157" s="3"/>
      <c r="M157" s="3"/>
      <c r="N157" s="3"/>
      <c r="O157" s="3"/>
      <c r="P157" s="3"/>
      <c r="Q157" s="3"/>
      <c r="R157" s="3"/>
      <c r="S157" s="3"/>
      <c r="T157" s="3"/>
      <c r="U157" s="3"/>
      <c r="V157" s="3"/>
      <c r="W157" s="3"/>
      <c r="X157" s="3"/>
      <c r="Y157" s="3"/>
      <c r="Z157" s="3"/>
    </row>
    <row r="158" ht="11.25" customHeight="1">
      <c r="A158" s="3" t="s">
        <v>2960</v>
      </c>
      <c r="B158" s="3" t="s">
        <v>2460</v>
      </c>
      <c r="C158" s="3" t="s">
        <v>2961</v>
      </c>
      <c r="D158" s="3"/>
      <c r="E158" s="3"/>
      <c r="F158" s="3"/>
      <c r="G158" s="3"/>
      <c r="H158" s="3"/>
      <c r="I158" s="3"/>
      <c r="J158" s="3"/>
      <c r="K158" s="3"/>
      <c r="L158" s="3"/>
      <c r="M158" s="3"/>
      <c r="N158" s="3"/>
      <c r="O158" s="3"/>
      <c r="P158" s="3"/>
      <c r="Q158" s="3"/>
      <c r="R158" s="3"/>
      <c r="S158" s="3"/>
      <c r="T158" s="3"/>
      <c r="U158" s="3"/>
      <c r="V158" s="3"/>
      <c r="W158" s="3"/>
      <c r="X158" s="3"/>
      <c r="Y158" s="3"/>
      <c r="Z158" s="3"/>
    </row>
    <row r="159" ht="11.25" customHeight="1">
      <c r="A159" s="3" t="s">
        <v>2962</v>
      </c>
      <c r="B159" s="3" t="s">
        <v>2489</v>
      </c>
      <c r="C159" s="3" t="s">
        <v>2963</v>
      </c>
      <c r="D159" s="3"/>
      <c r="E159" s="3"/>
      <c r="F159" s="3"/>
      <c r="G159" s="3"/>
      <c r="H159" s="3"/>
      <c r="I159" s="3"/>
      <c r="J159" s="3"/>
      <c r="K159" s="3"/>
      <c r="L159" s="3"/>
      <c r="M159" s="3"/>
      <c r="N159" s="3"/>
      <c r="O159" s="3"/>
      <c r="P159" s="3"/>
      <c r="Q159" s="3"/>
      <c r="R159" s="3"/>
      <c r="S159" s="3"/>
      <c r="T159" s="3"/>
      <c r="U159" s="3"/>
      <c r="V159" s="3"/>
      <c r="W159" s="3"/>
      <c r="X159" s="3"/>
      <c r="Y159" s="3"/>
      <c r="Z159" s="3"/>
    </row>
    <row r="160" ht="11.25" customHeight="1">
      <c r="A160" s="3" t="s">
        <v>2964</v>
      </c>
      <c r="B160" s="3" t="s">
        <v>2507</v>
      </c>
      <c r="C160" s="3" t="s">
        <v>2965</v>
      </c>
      <c r="D160" s="3"/>
      <c r="E160" s="3"/>
      <c r="F160" s="3"/>
      <c r="G160" s="3"/>
      <c r="H160" s="3"/>
      <c r="I160" s="3"/>
      <c r="J160" s="3"/>
      <c r="K160" s="3"/>
      <c r="L160" s="3"/>
      <c r="M160" s="3"/>
      <c r="N160" s="3"/>
      <c r="O160" s="3"/>
      <c r="P160" s="3"/>
      <c r="Q160" s="3"/>
      <c r="R160" s="3"/>
      <c r="S160" s="3"/>
      <c r="T160" s="3"/>
      <c r="U160" s="3"/>
      <c r="V160" s="3"/>
      <c r="W160" s="3"/>
      <c r="X160" s="3"/>
      <c r="Y160" s="3"/>
      <c r="Z160" s="3"/>
    </row>
    <row r="161" ht="11.25" customHeight="1">
      <c r="A161" s="3" t="s">
        <v>2966</v>
      </c>
      <c r="B161" s="3" t="s">
        <v>2505</v>
      </c>
      <c r="C161" s="3" t="s">
        <v>2967</v>
      </c>
      <c r="D161" s="3"/>
      <c r="E161" s="3"/>
      <c r="F161" s="3"/>
      <c r="G161" s="3"/>
      <c r="H161" s="3"/>
      <c r="I161" s="3"/>
      <c r="J161" s="3"/>
      <c r="K161" s="3"/>
      <c r="L161" s="3"/>
      <c r="M161" s="3"/>
      <c r="N161" s="3"/>
      <c r="O161" s="3"/>
      <c r="P161" s="3"/>
      <c r="Q161" s="3"/>
      <c r="R161" s="3"/>
      <c r="S161" s="3"/>
      <c r="T161" s="3"/>
      <c r="U161" s="3"/>
      <c r="V161" s="3"/>
      <c r="W161" s="3"/>
      <c r="X161" s="3"/>
      <c r="Y161" s="3"/>
      <c r="Z161" s="3"/>
    </row>
    <row r="162" ht="11.25" customHeight="1">
      <c r="A162" s="3" t="s">
        <v>2968</v>
      </c>
      <c r="B162" s="3" t="s">
        <v>2501</v>
      </c>
      <c r="C162" s="3" t="s">
        <v>2969</v>
      </c>
      <c r="D162" s="3"/>
      <c r="E162" s="3"/>
      <c r="F162" s="3"/>
      <c r="G162" s="3"/>
      <c r="H162" s="3"/>
      <c r="I162" s="3"/>
      <c r="J162" s="3"/>
      <c r="K162" s="3"/>
      <c r="L162" s="3"/>
      <c r="M162" s="3"/>
      <c r="N162" s="3"/>
      <c r="O162" s="3"/>
      <c r="P162" s="3"/>
      <c r="Q162" s="3"/>
      <c r="R162" s="3"/>
      <c r="S162" s="3"/>
      <c r="T162" s="3"/>
      <c r="U162" s="3"/>
      <c r="V162" s="3"/>
      <c r="W162" s="3"/>
      <c r="X162" s="3"/>
      <c r="Y162" s="3"/>
      <c r="Z162" s="3"/>
    </row>
    <row r="163" ht="11.25" customHeight="1">
      <c r="A163" s="3" t="s">
        <v>2970</v>
      </c>
      <c r="B163" s="3" t="s">
        <v>2173</v>
      </c>
      <c r="C163" s="3" t="s">
        <v>2971</v>
      </c>
      <c r="D163" s="3"/>
      <c r="E163" s="3"/>
      <c r="F163" s="3"/>
      <c r="G163" s="3"/>
      <c r="H163" s="3"/>
      <c r="I163" s="3"/>
      <c r="J163" s="3"/>
      <c r="K163" s="3"/>
      <c r="L163" s="3"/>
      <c r="M163" s="3"/>
      <c r="N163" s="3"/>
      <c r="O163" s="3"/>
      <c r="P163" s="3"/>
      <c r="Q163" s="3"/>
      <c r="R163" s="3"/>
      <c r="S163" s="3"/>
      <c r="T163" s="3"/>
      <c r="U163" s="3"/>
      <c r="V163" s="3"/>
      <c r="W163" s="3"/>
      <c r="X163" s="3"/>
      <c r="Y163" s="3"/>
      <c r="Z163" s="3"/>
    </row>
    <row r="164" ht="11.25" customHeight="1">
      <c r="A164" s="3" t="s">
        <v>2972</v>
      </c>
      <c r="B164" s="3" t="s">
        <v>2491</v>
      </c>
      <c r="C164" s="3" t="s">
        <v>2973</v>
      </c>
      <c r="D164" s="3"/>
      <c r="E164" s="3"/>
      <c r="F164" s="3"/>
      <c r="G164" s="3"/>
      <c r="H164" s="3"/>
      <c r="I164" s="3"/>
      <c r="J164" s="3"/>
      <c r="K164" s="3"/>
      <c r="L164" s="3"/>
      <c r="M164" s="3"/>
      <c r="N164" s="3"/>
      <c r="O164" s="3"/>
      <c r="P164" s="3"/>
      <c r="Q164" s="3"/>
      <c r="R164" s="3"/>
      <c r="S164" s="3"/>
      <c r="T164" s="3"/>
      <c r="U164" s="3"/>
      <c r="V164" s="3"/>
      <c r="W164" s="3"/>
      <c r="X164" s="3"/>
      <c r="Y164" s="3"/>
      <c r="Z164" s="3"/>
    </row>
    <row r="165" ht="11.25" customHeight="1">
      <c r="A165" s="3" t="s">
        <v>2974</v>
      </c>
      <c r="B165" s="3" t="s">
        <v>2511</v>
      </c>
      <c r="C165" s="3" t="s">
        <v>2975</v>
      </c>
      <c r="D165" s="3"/>
      <c r="E165" s="3"/>
      <c r="F165" s="3"/>
      <c r="G165" s="3"/>
      <c r="H165" s="3"/>
      <c r="I165" s="3"/>
      <c r="J165" s="3"/>
      <c r="K165" s="3"/>
      <c r="L165" s="3"/>
      <c r="M165" s="3"/>
      <c r="N165" s="3"/>
      <c r="O165" s="3"/>
      <c r="P165" s="3"/>
      <c r="Q165" s="3"/>
      <c r="R165" s="3"/>
      <c r="S165" s="3"/>
      <c r="T165" s="3"/>
      <c r="U165" s="3"/>
      <c r="V165" s="3"/>
      <c r="W165" s="3"/>
      <c r="X165" s="3"/>
      <c r="Y165" s="3"/>
      <c r="Z165" s="3"/>
    </row>
    <row r="166" ht="11.25" customHeight="1">
      <c r="A166" s="3" t="s">
        <v>2976</v>
      </c>
      <c r="B166" s="3" t="s">
        <v>2499</v>
      </c>
      <c r="C166" s="3" t="s">
        <v>2977</v>
      </c>
      <c r="D166" s="3"/>
      <c r="E166" s="3"/>
      <c r="F166" s="3"/>
      <c r="G166" s="3"/>
      <c r="H166" s="3"/>
      <c r="I166" s="3"/>
      <c r="J166" s="3"/>
      <c r="K166" s="3"/>
      <c r="L166" s="3"/>
      <c r="M166" s="3"/>
      <c r="N166" s="3"/>
      <c r="O166" s="3"/>
      <c r="P166" s="3"/>
      <c r="Q166" s="3"/>
      <c r="R166" s="3"/>
      <c r="S166" s="3"/>
      <c r="T166" s="3"/>
      <c r="U166" s="3"/>
      <c r="V166" s="3"/>
      <c r="W166" s="3"/>
      <c r="X166" s="3"/>
      <c r="Y166" s="3"/>
      <c r="Z166" s="3"/>
    </row>
    <row r="167" ht="11.25" customHeight="1">
      <c r="A167" s="3" t="s">
        <v>2978</v>
      </c>
      <c r="B167" s="3" t="s">
        <v>2493</v>
      </c>
      <c r="C167" s="3" t="s">
        <v>2979</v>
      </c>
      <c r="D167" s="3"/>
      <c r="E167" s="3"/>
      <c r="F167" s="3"/>
      <c r="G167" s="3"/>
      <c r="H167" s="3"/>
      <c r="I167" s="3"/>
      <c r="J167" s="3"/>
      <c r="K167" s="3"/>
      <c r="L167" s="3"/>
      <c r="M167" s="3"/>
      <c r="N167" s="3"/>
      <c r="O167" s="3"/>
      <c r="P167" s="3"/>
      <c r="Q167" s="3"/>
      <c r="R167" s="3"/>
      <c r="S167" s="3"/>
      <c r="T167" s="3"/>
      <c r="U167" s="3"/>
      <c r="V167" s="3"/>
      <c r="W167" s="3"/>
      <c r="X167" s="3"/>
      <c r="Y167" s="3"/>
      <c r="Z167" s="3"/>
    </row>
    <row r="168" ht="11.25" customHeight="1">
      <c r="A168" s="3" t="s">
        <v>2980</v>
      </c>
      <c r="B168" s="3" t="s">
        <v>2497</v>
      </c>
      <c r="C168" s="3" t="s">
        <v>2981</v>
      </c>
      <c r="D168" s="3"/>
      <c r="E168" s="3"/>
      <c r="F168" s="3"/>
      <c r="G168" s="3"/>
      <c r="H168" s="3"/>
      <c r="I168" s="3"/>
      <c r="J168" s="3"/>
      <c r="K168" s="3"/>
      <c r="L168" s="3"/>
      <c r="M168" s="3"/>
      <c r="N168" s="3"/>
      <c r="O168" s="3"/>
      <c r="P168" s="3"/>
      <c r="Q168" s="3"/>
      <c r="R168" s="3"/>
      <c r="S168" s="3"/>
      <c r="T168" s="3"/>
      <c r="U168" s="3"/>
      <c r="V168" s="3"/>
      <c r="W168" s="3"/>
      <c r="X168" s="3"/>
      <c r="Y168" s="3"/>
      <c r="Z168" s="3"/>
    </row>
    <row r="169" ht="11.25" customHeight="1">
      <c r="A169" s="3" t="s">
        <v>2982</v>
      </c>
      <c r="B169" s="3" t="s">
        <v>2509</v>
      </c>
      <c r="C169" s="3" t="s">
        <v>2983</v>
      </c>
      <c r="D169" s="3"/>
      <c r="E169" s="3"/>
      <c r="F169" s="3"/>
      <c r="G169" s="3"/>
      <c r="H169" s="3"/>
      <c r="I169" s="3"/>
      <c r="J169" s="3"/>
      <c r="K169" s="3"/>
      <c r="L169" s="3"/>
      <c r="M169" s="3"/>
      <c r="N169" s="3"/>
      <c r="O169" s="3"/>
      <c r="P169" s="3"/>
      <c r="Q169" s="3"/>
      <c r="R169" s="3"/>
      <c r="S169" s="3"/>
      <c r="T169" s="3"/>
      <c r="U169" s="3"/>
      <c r="V169" s="3"/>
      <c r="W169" s="3"/>
      <c r="X169" s="3"/>
      <c r="Y169" s="3"/>
      <c r="Z169" s="3"/>
    </row>
    <row r="170" ht="11.25" customHeight="1">
      <c r="A170" s="3" t="s">
        <v>2984</v>
      </c>
      <c r="B170" s="3" t="s">
        <v>2495</v>
      </c>
      <c r="C170" s="3" t="s">
        <v>2985</v>
      </c>
      <c r="D170" s="3"/>
      <c r="E170" s="3"/>
      <c r="F170" s="3"/>
      <c r="G170" s="3"/>
      <c r="H170" s="3"/>
      <c r="I170" s="3"/>
      <c r="J170" s="3"/>
      <c r="K170" s="3"/>
      <c r="L170" s="3"/>
      <c r="M170" s="3"/>
      <c r="N170" s="3"/>
      <c r="O170" s="3"/>
      <c r="P170" s="3"/>
      <c r="Q170" s="3"/>
      <c r="R170" s="3"/>
      <c r="S170" s="3"/>
      <c r="T170" s="3"/>
      <c r="U170" s="3"/>
      <c r="V170" s="3"/>
      <c r="W170" s="3"/>
      <c r="X170" s="3"/>
      <c r="Y170" s="3"/>
      <c r="Z170" s="3"/>
    </row>
    <row r="171" ht="11.25" customHeight="1">
      <c r="A171" s="3" t="s">
        <v>2986</v>
      </c>
      <c r="B171" s="3" t="s">
        <v>2410</v>
      </c>
      <c r="C171" s="3" t="s">
        <v>2987</v>
      </c>
      <c r="D171" s="3"/>
      <c r="E171" s="3"/>
      <c r="F171" s="3"/>
      <c r="G171" s="3"/>
      <c r="H171" s="3"/>
      <c r="I171" s="3"/>
      <c r="J171" s="3"/>
      <c r="K171" s="3"/>
      <c r="L171" s="3"/>
      <c r="M171" s="3"/>
      <c r="N171" s="3"/>
      <c r="O171" s="3"/>
      <c r="P171" s="3"/>
      <c r="Q171" s="3"/>
      <c r="R171" s="3"/>
      <c r="S171" s="3"/>
      <c r="T171" s="3"/>
      <c r="U171" s="3"/>
      <c r="V171" s="3"/>
      <c r="W171" s="3"/>
      <c r="X171" s="3"/>
      <c r="Y171" s="3"/>
      <c r="Z171" s="3"/>
    </row>
    <row r="172" ht="11.25" customHeight="1">
      <c r="A172" s="3" t="s">
        <v>2988</v>
      </c>
      <c r="B172" s="3" t="s">
        <v>2467</v>
      </c>
      <c r="C172" s="3" t="s">
        <v>2989</v>
      </c>
      <c r="D172" s="3"/>
      <c r="E172" s="3"/>
      <c r="F172" s="3"/>
      <c r="G172" s="3"/>
      <c r="H172" s="3"/>
      <c r="I172" s="3"/>
      <c r="J172" s="3"/>
      <c r="K172" s="3"/>
      <c r="L172" s="3"/>
      <c r="M172" s="3"/>
      <c r="N172" s="3"/>
      <c r="O172" s="3"/>
      <c r="P172" s="3"/>
      <c r="Q172" s="3"/>
      <c r="R172" s="3"/>
      <c r="S172" s="3"/>
      <c r="T172" s="3"/>
      <c r="U172" s="3"/>
      <c r="V172" s="3"/>
      <c r="W172" s="3"/>
      <c r="X172" s="3"/>
      <c r="Y172" s="3"/>
      <c r="Z172" s="3"/>
    </row>
    <row r="173" ht="11.25" customHeight="1">
      <c r="A173" s="3" t="s">
        <v>2990</v>
      </c>
      <c r="B173" s="3" t="s">
        <v>2503</v>
      </c>
      <c r="C173" s="3" t="s">
        <v>2991</v>
      </c>
      <c r="D173" s="3"/>
      <c r="E173" s="3"/>
      <c r="F173" s="3"/>
      <c r="G173" s="3"/>
      <c r="H173" s="3"/>
      <c r="I173" s="3"/>
      <c r="J173" s="3"/>
      <c r="K173" s="3"/>
      <c r="L173" s="3"/>
      <c r="M173" s="3"/>
      <c r="N173" s="3"/>
      <c r="O173" s="3"/>
      <c r="P173" s="3"/>
      <c r="Q173" s="3"/>
      <c r="R173" s="3"/>
      <c r="S173" s="3"/>
      <c r="T173" s="3"/>
      <c r="U173" s="3"/>
      <c r="V173" s="3"/>
      <c r="W173" s="3"/>
      <c r="X173" s="3"/>
      <c r="Y173" s="3"/>
      <c r="Z173" s="3"/>
    </row>
    <row r="174" ht="11.25" customHeight="1">
      <c r="A174" s="3" t="s">
        <v>2992</v>
      </c>
      <c r="B174" s="3" t="s">
        <v>2513</v>
      </c>
      <c r="C174" s="3" t="s">
        <v>2993</v>
      </c>
      <c r="D174" s="3"/>
      <c r="E174" s="3"/>
      <c r="F174" s="3"/>
      <c r="G174" s="3"/>
      <c r="H174" s="3"/>
      <c r="I174" s="3"/>
      <c r="J174" s="3"/>
      <c r="K174" s="3"/>
      <c r="L174" s="3"/>
      <c r="M174" s="3"/>
      <c r="N174" s="3"/>
      <c r="O174" s="3"/>
      <c r="P174" s="3"/>
      <c r="Q174" s="3"/>
      <c r="R174" s="3"/>
      <c r="S174" s="3"/>
      <c r="T174" s="3"/>
      <c r="U174" s="3"/>
      <c r="V174" s="3"/>
      <c r="W174" s="3"/>
      <c r="X174" s="3"/>
      <c r="Y174" s="3"/>
      <c r="Z174" s="3"/>
    </row>
    <row r="175" ht="11.25" customHeight="1">
      <c r="A175" s="3" t="s">
        <v>2994</v>
      </c>
      <c r="B175" s="3" t="s">
        <v>2525</v>
      </c>
      <c r="C175" s="3" t="s">
        <v>2995</v>
      </c>
      <c r="D175" s="3"/>
      <c r="E175" s="3"/>
      <c r="F175" s="3"/>
      <c r="G175" s="3"/>
      <c r="H175" s="3"/>
      <c r="I175" s="3"/>
      <c r="J175" s="3"/>
      <c r="K175" s="3"/>
      <c r="L175" s="3"/>
      <c r="M175" s="3"/>
      <c r="N175" s="3"/>
      <c r="O175" s="3"/>
      <c r="P175" s="3"/>
      <c r="Q175" s="3"/>
      <c r="R175" s="3"/>
      <c r="S175" s="3"/>
      <c r="T175" s="3"/>
      <c r="U175" s="3"/>
      <c r="V175" s="3"/>
      <c r="W175" s="3"/>
      <c r="X175" s="3"/>
      <c r="Y175" s="3"/>
      <c r="Z175" s="3"/>
    </row>
    <row r="176" ht="11.25" customHeight="1">
      <c r="A176" s="3" t="s">
        <v>2996</v>
      </c>
      <c r="B176" s="3" t="s">
        <v>2539</v>
      </c>
      <c r="C176" s="3" t="s">
        <v>2997</v>
      </c>
      <c r="D176" s="3"/>
      <c r="E176" s="3"/>
      <c r="F176" s="3"/>
      <c r="G176" s="3"/>
      <c r="H176" s="3"/>
      <c r="I176" s="3"/>
      <c r="J176" s="3"/>
      <c r="K176" s="3"/>
      <c r="L176" s="3"/>
      <c r="M176" s="3"/>
      <c r="N176" s="3"/>
      <c r="O176" s="3"/>
      <c r="P176" s="3"/>
      <c r="Q176" s="3"/>
      <c r="R176" s="3"/>
      <c r="S176" s="3"/>
      <c r="T176" s="3"/>
      <c r="U176" s="3"/>
      <c r="V176" s="3"/>
      <c r="W176" s="3"/>
      <c r="X176" s="3"/>
      <c r="Y176" s="3"/>
      <c r="Z176" s="3"/>
    </row>
    <row r="177" ht="11.25" customHeight="1">
      <c r="A177" s="3" t="s">
        <v>2998</v>
      </c>
      <c r="B177" s="3" t="s">
        <v>2535</v>
      </c>
      <c r="C177" s="3" t="s">
        <v>2999</v>
      </c>
      <c r="D177" s="3"/>
      <c r="E177" s="3"/>
      <c r="F177" s="3"/>
      <c r="G177" s="3"/>
      <c r="H177" s="3"/>
      <c r="I177" s="3"/>
      <c r="J177" s="3"/>
      <c r="K177" s="3"/>
      <c r="L177" s="3"/>
      <c r="M177" s="3"/>
      <c r="N177" s="3"/>
      <c r="O177" s="3"/>
      <c r="P177" s="3"/>
      <c r="Q177" s="3"/>
      <c r="R177" s="3"/>
      <c r="S177" s="3"/>
      <c r="T177" s="3"/>
      <c r="U177" s="3"/>
      <c r="V177" s="3"/>
      <c r="W177" s="3"/>
      <c r="X177" s="3"/>
      <c r="Y177" s="3"/>
      <c r="Z177" s="3"/>
    </row>
    <row r="178" ht="11.25" customHeight="1">
      <c r="A178" s="3" t="s">
        <v>3000</v>
      </c>
      <c r="B178" s="3" t="s">
        <v>2515</v>
      </c>
      <c r="C178" s="3" t="s">
        <v>3001</v>
      </c>
      <c r="D178" s="3"/>
      <c r="E178" s="3"/>
      <c r="F178" s="3"/>
      <c r="G178" s="3"/>
      <c r="H178" s="3"/>
      <c r="I178" s="3"/>
      <c r="J178" s="3"/>
      <c r="K178" s="3"/>
      <c r="L178" s="3"/>
      <c r="M178" s="3"/>
      <c r="N178" s="3"/>
      <c r="O178" s="3"/>
      <c r="P178" s="3"/>
      <c r="Q178" s="3"/>
      <c r="R178" s="3"/>
      <c r="S178" s="3"/>
      <c r="T178" s="3"/>
      <c r="U178" s="3"/>
      <c r="V178" s="3"/>
      <c r="W178" s="3"/>
      <c r="X178" s="3"/>
      <c r="Y178" s="3"/>
      <c r="Z178" s="3"/>
    </row>
    <row r="179" ht="11.25" customHeight="1">
      <c r="A179" s="3" t="s">
        <v>3002</v>
      </c>
      <c r="B179" s="3" t="s">
        <v>2521</v>
      </c>
      <c r="C179" s="3" t="s">
        <v>3003</v>
      </c>
      <c r="D179" s="3"/>
      <c r="E179" s="3"/>
      <c r="F179" s="3"/>
      <c r="G179" s="3"/>
      <c r="H179" s="3"/>
      <c r="I179" s="3"/>
      <c r="J179" s="3"/>
      <c r="K179" s="3"/>
      <c r="L179" s="3"/>
      <c r="M179" s="3"/>
      <c r="N179" s="3"/>
      <c r="O179" s="3"/>
      <c r="P179" s="3"/>
      <c r="Q179" s="3"/>
      <c r="R179" s="3"/>
      <c r="S179" s="3"/>
      <c r="T179" s="3"/>
      <c r="U179" s="3"/>
      <c r="V179" s="3"/>
      <c r="W179" s="3"/>
      <c r="X179" s="3"/>
      <c r="Y179" s="3"/>
      <c r="Z179" s="3"/>
    </row>
    <row r="180" ht="11.25" customHeight="1">
      <c r="A180" s="3" t="s">
        <v>3004</v>
      </c>
      <c r="B180" s="3" t="s">
        <v>2541</v>
      </c>
      <c r="C180" s="3" t="s">
        <v>3005</v>
      </c>
      <c r="D180" s="3"/>
      <c r="E180" s="3"/>
      <c r="F180" s="3"/>
      <c r="G180" s="3"/>
      <c r="H180" s="3"/>
      <c r="I180" s="3"/>
      <c r="J180" s="3"/>
      <c r="K180" s="3"/>
      <c r="L180" s="3"/>
      <c r="M180" s="3"/>
      <c r="N180" s="3"/>
      <c r="O180" s="3"/>
      <c r="P180" s="3"/>
      <c r="Q180" s="3"/>
      <c r="R180" s="3"/>
      <c r="S180" s="3"/>
      <c r="T180" s="3"/>
      <c r="U180" s="3"/>
      <c r="V180" s="3"/>
      <c r="W180" s="3"/>
      <c r="X180" s="3"/>
      <c r="Y180" s="3"/>
      <c r="Z180" s="3"/>
    </row>
    <row r="181" ht="11.25" customHeight="1">
      <c r="A181" s="3" t="s">
        <v>3006</v>
      </c>
      <c r="B181" s="3" t="s">
        <v>2517</v>
      </c>
      <c r="C181" s="3" t="s">
        <v>3007</v>
      </c>
      <c r="D181" s="3"/>
      <c r="E181" s="3"/>
      <c r="F181" s="3"/>
      <c r="G181" s="3"/>
      <c r="H181" s="3"/>
      <c r="I181" s="3"/>
      <c r="J181" s="3"/>
      <c r="K181" s="3"/>
      <c r="L181" s="3"/>
      <c r="M181" s="3"/>
      <c r="N181" s="3"/>
      <c r="O181" s="3"/>
      <c r="P181" s="3"/>
      <c r="Q181" s="3"/>
      <c r="R181" s="3"/>
      <c r="S181" s="3"/>
      <c r="T181" s="3"/>
      <c r="U181" s="3"/>
      <c r="V181" s="3"/>
      <c r="W181" s="3"/>
      <c r="X181" s="3"/>
      <c r="Y181" s="3"/>
      <c r="Z181" s="3"/>
    </row>
    <row r="182" ht="11.25" customHeight="1">
      <c r="A182" s="3" t="s">
        <v>3008</v>
      </c>
      <c r="B182" s="3" t="s">
        <v>2523</v>
      </c>
      <c r="C182" s="3" t="s">
        <v>3009</v>
      </c>
      <c r="D182" s="3"/>
      <c r="E182" s="3"/>
      <c r="F182" s="3"/>
      <c r="G182" s="3"/>
      <c r="H182" s="3"/>
      <c r="I182" s="3"/>
      <c r="J182" s="3"/>
      <c r="K182" s="3"/>
      <c r="L182" s="3"/>
      <c r="M182" s="3"/>
      <c r="N182" s="3"/>
      <c r="O182" s="3"/>
      <c r="P182" s="3"/>
      <c r="Q182" s="3"/>
      <c r="R182" s="3"/>
      <c r="S182" s="3"/>
      <c r="T182" s="3"/>
      <c r="U182" s="3"/>
      <c r="V182" s="3"/>
      <c r="W182" s="3"/>
      <c r="X182" s="3"/>
      <c r="Y182" s="3"/>
      <c r="Z182" s="3"/>
    </row>
    <row r="183" ht="11.25" customHeight="1">
      <c r="A183" s="3" t="s">
        <v>3010</v>
      </c>
      <c r="B183" s="3" t="s">
        <v>2531</v>
      </c>
      <c r="C183" s="3" t="s">
        <v>3011</v>
      </c>
      <c r="D183" s="3"/>
      <c r="E183" s="3"/>
      <c r="F183" s="3"/>
      <c r="G183" s="3"/>
      <c r="H183" s="3"/>
      <c r="I183" s="3"/>
      <c r="J183" s="3"/>
      <c r="K183" s="3"/>
      <c r="L183" s="3"/>
      <c r="M183" s="3"/>
      <c r="N183" s="3"/>
      <c r="O183" s="3"/>
      <c r="P183" s="3"/>
      <c r="Q183" s="3"/>
      <c r="R183" s="3"/>
      <c r="S183" s="3"/>
      <c r="T183" s="3"/>
      <c r="U183" s="3"/>
      <c r="V183" s="3"/>
      <c r="W183" s="3"/>
      <c r="X183" s="3"/>
      <c r="Y183" s="3"/>
      <c r="Z183" s="3"/>
    </row>
    <row r="184" ht="11.25" customHeight="1">
      <c r="A184" s="3" t="s">
        <v>3012</v>
      </c>
      <c r="B184" s="3" t="s">
        <v>2527</v>
      </c>
      <c r="C184" s="3" t="s">
        <v>3013</v>
      </c>
      <c r="D184" s="3"/>
      <c r="E184" s="3"/>
      <c r="F184" s="3"/>
      <c r="G184" s="3"/>
      <c r="H184" s="3"/>
      <c r="I184" s="3"/>
      <c r="J184" s="3"/>
      <c r="K184" s="3"/>
      <c r="L184" s="3"/>
      <c r="M184" s="3"/>
      <c r="N184" s="3"/>
      <c r="O184" s="3"/>
      <c r="P184" s="3"/>
      <c r="Q184" s="3"/>
      <c r="R184" s="3"/>
      <c r="S184" s="3"/>
      <c r="T184" s="3"/>
      <c r="U184" s="3"/>
      <c r="V184" s="3"/>
      <c r="W184" s="3"/>
      <c r="X184" s="3"/>
      <c r="Y184" s="3"/>
      <c r="Z184" s="3"/>
    </row>
    <row r="185" ht="11.25" customHeight="1">
      <c r="A185" s="3" t="s">
        <v>3014</v>
      </c>
      <c r="B185" s="3" t="s">
        <v>2537</v>
      </c>
      <c r="C185" s="3" t="s">
        <v>3015</v>
      </c>
      <c r="D185" s="3"/>
      <c r="E185" s="3"/>
      <c r="F185" s="3"/>
      <c r="G185" s="3"/>
      <c r="H185" s="3"/>
      <c r="I185" s="3"/>
      <c r="J185" s="3"/>
      <c r="K185" s="3"/>
      <c r="L185" s="3"/>
      <c r="M185" s="3"/>
      <c r="N185" s="3"/>
      <c r="O185" s="3"/>
      <c r="P185" s="3"/>
      <c r="Q185" s="3"/>
      <c r="R185" s="3"/>
      <c r="S185" s="3"/>
      <c r="T185" s="3"/>
      <c r="U185" s="3"/>
      <c r="V185" s="3"/>
      <c r="W185" s="3"/>
      <c r="X185" s="3"/>
      <c r="Y185" s="3"/>
      <c r="Z185" s="3"/>
    </row>
    <row r="186" ht="11.25" customHeight="1">
      <c r="A186" s="3" t="s">
        <v>3016</v>
      </c>
      <c r="B186" s="3" t="s">
        <v>2533</v>
      </c>
      <c r="C186" s="3" t="s">
        <v>3017</v>
      </c>
      <c r="D186" s="3"/>
      <c r="E186" s="3"/>
      <c r="F186" s="3"/>
      <c r="G186" s="3"/>
      <c r="H186" s="3"/>
      <c r="I186" s="3"/>
      <c r="J186" s="3"/>
      <c r="K186" s="3"/>
      <c r="L186" s="3"/>
      <c r="M186" s="3"/>
      <c r="N186" s="3"/>
      <c r="O186" s="3"/>
      <c r="P186" s="3"/>
      <c r="Q186" s="3"/>
      <c r="R186" s="3"/>
      <c r="S186" s="3"/>
      <c r="T186" s="3"/>
      <c r="U186" s="3"/>
      <c r="V186" s="3"/>
      <c r="W186" s="3"/>
      <c r="X186" s="3"/>
      <c r="Y186" s="3"/>
      <c r="Z186" s="3"/>
    </row>
    <row r="187" ht="11.25" customHeight="1">
      <c r="A187" s="3" t="s">
        <v>3018</v>
      </c>
      <c r="B187" s="3" t="s">
        <v>2543</v>
      </c>
      <c r="C187" s="3" t="s">
        <v>3019</v>
      </c>
      <c r="D187" s="3"/>
      <c r="E187" s="3"/>
      <c r="F187" s="3"/>
      <c r="G187" s="3"/>
      <c r="H187" s="3"/>
      <c r="I187" s="3"/>
      <c r="J187" s="3"/>
      <c r="K187" s="3"/>
      <c r="L187" s="3"/>
      <c r="M187" s="3"/>
      <c r="N187" s="3"/>
      <c r="O187" s="3"/>
      <c r="P187" s="3"/>
      <c r="Q187" s="3"/>
      <c r="R187" s="3"/>
      <c r="S187" s="3"/>
      <c r="T187" s="3"/>
      <c r="U187" s="3"/>
      <c r="V187" s="3"/>
      <c r="W187" s="3"/>
      <c r="X187" s="3"/>
      <c r="Y187" s="3"/>
      <c r="Z187" s="3"/>
    </row>
    <row r="188" ht="11.25" customHeight="1">
      <c r="A188" s="3" t="s">
        <v>3020</v>
      </c>
      <c r="B188" s="3" t="s">
        <v>2548</v>
      </c>
      <c r="C188" s="3" t="s">
        <v>3021</v>
      </c>
      <c r="D188" s="3"/>
      <c r="E188" s="3"/>
      <c r="F188" s="3"/>
      <c r="G188" s="3"/>
      <c r="H188" s="3"/>
      <c r="I188" s="3"/>
      <c r="J188" s="3"/>
      <c r="K188" s="3"/>
      <c r="L188" s="3"/>
      <c r="M188" s="3"/>
      <c r="N188" s="3"/>
      <c r="O188" s="3"/>
      <c r="P188" s="3"/>
      <c r="Q188" s="3"/>
      <c r="R188" s="3"/>
      <c r="S188" s="3"/>
      <c r="T188" s="3"/>
      <c r="U188" s="3"/>
      <c r="V188" s="3"/>
      <c r="W188" s="3"/>
      <c r="X188" s="3"/>
      <c r="Y188" s="3"/>
      <c r="Z188" s="3"/>
    </row>
    <row r="189" ht="11.25" customHeight="1">
      <c r="A189" s="3" t="s">
        <v>3022</v>
      </c>
      <c r="B189" s="3" t="s">
        <v>2552</v>
      </c>
      <c r="C189" s="3" t="s">
        <v>3023</v>
      </c>
      <c r="D189" s="3"/>
      <c r="E189" s="3"/>
      <c r="F189" s="3"/>
      <c r="G189" s="3"/>
      <c r="H189" s="3"/>
      <c r="I189" s="3"/>
      <c r="J189" s="3"/>
      <c r="K189" s="3"/>
      <c r="L189" s="3"/>
      <c r="M189" s="3"/>
      <c r="N189" s="3"/>
      <c r="O189" s="3"/>
      <c r="P189" s="3"/>
      <c r="Q189" s="3"/>
      <c r="R189" s="3"/>
      <c r="S189" s="3"/>
      <c r="T189" s="3"/>
      <c r="U189" s="3"/>
      <c r="V189" s="3"/>
      <c r="W189" s="3"/>
      <c r="X189" s="3"/>
      <c r="Y189" s="3"/>
      <c r="Z189" s="3"/>
    </row>
    <row r="190" ht="11.25" customHeight="1">
      <c r="A190" s="3" t="s">
        <v>3024</v>
      </c>
      <c r="B190" s="3" t="s">
        <v>2555</v>
      </c>
      <c r="C190" s="3" t="s">
        <v>3025</v>
      </c>
      <c r="D190" s="3"/>
      <c r="E190" s="3"/>
      <c r="F190" s="3"/>
      <c r="G190" s="3"/>
      <c r="H190" s="3"/>
      <c r="I190" s="3"/>
      <c r="J190" s="3"/>
      <c r="K190" s="3"/>
      <c r="L190" s="3"/>
      <c r="M190" s="3"/>
      <c r="N190" s="3"/>
      <c r="O190" s="3"/>
      <c r="P190" s="3"/>
      <c r="Q190" s="3"/>
      <c r="R190" s="3"/>
      <c r="S190" s="3"/>
      <c r="T190" s="3"/>
      <c r="U190" s="3"/>
      <c r="V190" s="3"/>
      <c r="W190" s="3"/>
      <c r="X190" s="3"/>
      <c r="Y190" s="3"/>
      <c r="Z190" s="3"/>
    </row>
    <row r="191" ht="11.25" customHeight="1">
      <c r="A191" s="3" t="s">
        <v>3026</v>
      </c>
      <c r="B191" s="3" t="s">
        <v>2545</v>
      </c>
      <c r="C191" s="3" t="s">
        <v>3027</v>
      </c>
      <c r="D191" s="3"/>
      <c r="E191" s="3"/>
      <c r="F191" s="3"/>
      <c r="G191" s="3"/>
      <c r="H191" s="3"/>
      <c r="I191" s="3"/>
      <c r="J191" s="3"/>
      <c r="K191" s="3"/>
      <c r="L191" s="3"/>
      <c r="M191" s="3"/>
      <c r="N191" s="3"/>
      <c r="O191" s="3"/>
      <c r="P191" s="3"/>
      <c r="Q191" s="3"/>
      <c r="R191" s="3"/>
      <c r="S191" s="3"/>
      <c r="T191" s="3"/>
      <c r="U191" s="3"/>
      <c r="V191" s="3"/>
      <c r="W191" s="3"/>
      <c r="X191" s="3"/>
      <c r="Y191" s="3"/>
      <c r="Z191" s="3"/>
    </row>
    <row r="192" ht="11.25" customHeight="1">
      <c r="A192" s="3" t="s">
        <v>3028</v>
      </c>
      <c r="B192" s="3" t="s">
        <v>2215</v>
      </c>
      <c r="C192" s="3" t="s">
        <v>3029</v>
      </c>
      <c r="D192" s="3"/>
      <c r="E192" s="3"/>
      <c r="F192" s="3"/>
      <c r="G192" s="3"/>
      <c r="H192" s="3"/>
      <c r="I192" s="3"/>
      <c r="J192" s="3"/>
      <c r="K192" s="3"/>
      <c r="L192" s="3"/>
      <c r="M192" s="3"/>
      <c r="N192" s="3"/>
      <c r="O192" s="3"/>
      <c r="P192" s="3"/>
      <c r="Q192" s="3"/>
      <c r="R192" s="3"/>
      <c r="S192" s="3"/>
      <c r="T192" s="3"/>
      <c r="U192" s="3"/>
      <c r="V192" s="3"/>
      <c r="W192" s="3"/>
      <c r="X192" s="3"/>
      <c r="Y192" s="3"/>
      <c r="Z192" s="3"/>
    </row>
    <row r="193" ht="11.25" customHeight="1">
      <c r="A193" s="3" t="s">
        <v>3030</v>
      </c>
      <c r="B193" s="3" t="s">
        <v>2569</v>
      </c>
      <c r="C193" s="3" t="s">
        <v>3031</v>
      </c>
      <c r="D193" s="3"/>
      <c r="E193" s="3"/>
      <c r="F193" s="3"/>
      <c r="G193" s="3"/>
      <c r="H193" s="3"/>
      <c r="I193" s="3"/>
      <c r="J193" s="3"/>
      <c r="K193" s="3"/>
      <c r="L193" s="3"/>
      <c r="M193" s="3"/>
      <c r="N193" s="3"/>
      <c r="O193" s="3"/>
      <c r="P193" s="3"/>
      <c r="Q193" s="3"/>
      <c r="R193" s="3"/>
      <c r="S193" s="3"/>
      <c r="T193" s="3"/>
      <c r="U193" s="3"/>
      <c r="V193" s="3"/>
      <c r="W193" s="3"/>
      <c r="X193" s="3"/>
      <c r="Y193" s="3"/>
      <c r="Z193" s="3"/>
    </row>
    <row r="194" ht="11.25" customHeight="1">
      <c r="A194" s="3" t="s">
        <v>3032</v>
      </c>
      <c r="B194" s="3" t="s">
        <v>2408</v>
      </c>
      <c r="C194" s="3" t="s">
        <v>3033</v>
      </c>
      <c r="D194" s="3"/>
      <c r="E194" s="3"/>
      <c r="F194" s="3"/>
      <c r="G194" s="3"/>
      <c r="H194" s="3"/>
      <c r="I194" s="3"/>
      <c r="J194" s="3"/>
      <c r="K194" s="3"/>
      <c r="L194" s="3"/>
      <c r="M194" s="3"/>
      <c r="N194" s="3"/>
      <c r="O194" s="3"/>
      <c r="P194" s="3"/>
      <c r="Q194" s="3"/>
      <c r="R194" s="3"/>
      <c r="S194" s="3"/>
      <c r="T194" s="3"/>
      <c r="U194" s="3"/>
      <c r="V194" s="3"/>
      <c r="W194" s="3"/>
      <c r="X194" s="3"/>
      <c r="Y194" s="3"/>
      <c r="Z194" s="3"/>
    </row>
    <row r="195" ht="11.25" customHeight="1">
      <c r="A195" s="3" t="s">
        <v>3034</v>
      </c>
      <c r="B195" s="3" t="s">
        <v>2424</v>
      </c>
      <c r="C195" s="3" t="s">
        <v>3035</v>
      </c>
      <c r="D195" s="3"/>
      <c r="E195" s="3"/>
      <c r="F195" s="3"/>
      <c r="G195" s="3"/>
      <c r="H195" s="3"/>
      <c r="I195" s="3"/>
      <c r="J195" s="3"/>
      <c r="K195" s="3"/>
      <c r="L195" s="3"/>
      <c r="M195" s="3"/>
      <c r="N195" s="3"/>
      <c r="O195" s="3"/>
      <c r="P195" s="3"/>
      <c r="Q195" s="3"/>
      <c r="R195" s="3"/>
      <c r="S195" s="3"/>
      <c r="T195" s="3"/>
      <c r="U195" s="3"/>
      <c r="V195" s="3"/>
      <c r="W195" s="3"/>
      <c r="X195" s="3"/>
      <c r="Y195" s="3"/>
      <c r="Z195" s="3"/>
    </row>
    <row r="196" ht="11.25" customHeight="1">
      <c r="A196" s="3" t="s">
        <v>3036</v>
      </c>
      <c r="B196" s="3" t="s">
        <v>2450</v>
      </c>
      <c r="C196" s="3" t="s">
        <v>3037</v>
      </c>
      <c r="D196" s="3"/>
      <c r="E196" s="3"/>
      <c r="F196" s="3"/>
      <c r="G196" s="3"/>
      <c r="H196" s="3"/>
      <c r="I196" s="3"/>
      <c r="J196" s="3"/>
      <c r="K196" s="3"/>
      <c r="L196" s="3"/>
      <c r="M196" s="3"/>
      <c r="N196" s="3"/>
      <c r="O196" s="3"/>
      <c r="P196" s="3"/>
      <c r="Q196" s="3"/>
      <c r="R196" s="3"/>
      <c r="S196" s="3"/>
      <c r="T196" s="3"/>
      <c r="U196" s="3"/>
      <c r="V196" s="3"/>
      <c r="W196" s="3"/>
      <c r="X196" s="3"/>
      <c r="Y196" s="3"/>
      <c r="Z196" s="3"/>
    </row>
    <row r="197" ht="11.25" customHeight="1">
      <c r="A197" s="3" t="s">
        <v>3038</v>
      </c>
      <c r="B197" s="3" t="s">
        <v>2529</v>
      </c>
      <c r="C197" s="3" t="s">
        <v>3039</v>
      </c>
      <c r="D197" s="3"/>
      <c r="E197" s="3"/>
      <c r="F197" s="3"/>
      <c r="G197" s="3"/>
      <c r="H197" s="3"/>
      <c r="I197" s="3"/>
      <c r="J197" s="3"/>
      <c r="K197" s="3"/>
      <c r="L197" s="3"/>
      <c r="M197" s="3"/>
      <c r="N197" s="3"/>
      <c r="O197" s="3"/>
      <c r="P197" s="3"/>
      <c r="Q197" s="3"/>
      <c r="R197" s="3"/>
      <c r="S197" s="3"/>
      <c r="T197" s="3"/>
      <c r="U197" s="3"/>
      <c r="V197" s="3"/>
      <c r="W197" s="3"/>
      <c r="X197" s="3"/>
      <c r="Y197" s="3"/>
      <c r="Z197" s="3"/>
    </row>
    <row r="198" ht="11.25" customHeight="1">
      <c r="A198" s="3" t="s">
        <v>3040</v>
      </c>
      <c r="B198" s="3" t="s">
        <v>2639</v>
      </c>
      <c r="C198" s="3" t="s">
        <v>3041</v>
      </c>
      <c r="D198" s="3"/>
      <c r="E198" s="3"/>
      <c r="F198" s="3"/>
      <c r="G198" s="3"/>
      <c r="H198" s="3"/>
      <c r="I198" s="3"/>
      <c r="J198" s="3"/>
      <c r="K198" s="3"/>
      <c r="L198" s="3"/>
      <c r="M198" s="3"/>
      <c r="N198" s="3"/>
      <c r="O198" s="3"/>
      <c r="P198" s="3"/>
      <c r="Q198" s="3"/>
      <c r="R198" s="3"/>
      <c r="S198" s="3"/>
      <c r="T198" s="3"/>
      <c r="U198" s="3"/>
      <c r="V198" s="3"/>
      <c r="W198" s="3"/>
      <c r="X198" s="3"/>
      <c r="Y198" s="3"/>
      <c r="Z198" s="3"/>
    </row>
    <row r="199" ht="11.25" customHeight="1">
      <c r="A199" s="3" t="s">
        <v>3042</v>
      </c>
      <c r="B199" s="3" t="s">
        <v>2653</v>
      </c>
      <c r="C199" s="3" t="s">
        <v>3043</v>
      </c>
      <c r="D199" s="3"/>
      <c r="E199" s="3"/>
      <c r="F199" s="3"/>
      <c r="G199" s="3"/>
      <c r="H199" s="3"/>
      <c r="I199" s="3"/>
      <c r="J199" s="3"/>
      <c r="K199" s="3"/>
      <c r="L199" s="3"/>
      <c r="M199" s="3"/>
      <c r="N199" s="3"/>
      <c r="O199" s="3"/>
      <c r="P199" s="3"/>
      <c r="Q199" s="3"/>
      <c r="R199" s="3"/>
      <c r="S199" s="3"/>
      <c r="T199" s="3"/>
      <c r="U199" s="3"/>
      <c r="V199" s="3"/>
      <c r="W199" s="3"/>
      <c r="X199" s="3"/>
      <c r="Y199" s="3"/>
      <c r="Z199" s="3"/>
    </row>
    <row r="200" ht="11.25" customHeight="1">
      <c r="A200" s="3" t="s">
        <v>3044</v>
      </c>
      <c r="B200" s="3" t="s">
        <v>2578</v>
      </c>
      <c r="C200" s="3" t="s">
        <v>3045</v>
      </c>
      <c r="D200" s="3"/>
      <c r="E200" s="3"/>
      <c r="F200" s="3"/>
      <c r="G200" s="3"/>
      <c r="H200" s="3"/>
      <c r="I200" s="3"/>
      <c r="J200" s="3"/>
      <c r="K200" s="3"/>
      <c r="L200" s="3"/>
      <c r="M200" s="3"/>
      <c r="N200" s="3"/>
      <c r="O200" s="3"/>
      <c r="P200" s="3"/>
      <c r="Q200" s="3"/>
      <c r="R200" s="3"/>
      <c r="S200" s="3"/>
      <c r="T200" s="3"/>
      <c r="U200" s="3"/>
      <c r="V200" s="3"/>
      <c r="W200" s="3"/>
      <c r="X200" s="3"/>
      <c r="Y200" s="3"/>
      <c r="Z200" s="3"/>
    </row>
    <row r="201" ht="11.25" customHeight="1">
      <c r="A201" s="3" t="s">
        <v>3046</v>
      </c>
      <c r="B201" s="3" t="s">
        <v>2557</v>
      </c>
      <c r="C201" s="3" t="s">
        <v>3047</v>
      </c>
      <c r="D201" s="3"/>
      <c r="E201" s="3"/>
      <c r="F201" s="3"/>
      <c r="G201" s="3"/>
      <c r="H201" s="3"/>
      <c r="I201" s="3"/>
      <c r="J201" s="3"/>
      <c r="K201" s="3"/>
      <c r="L201" s="3"/>
      <c r="M201" s="3"/>
      <c r="N201" s="3"/>
      <c r="O201" s="3"/>
      <c r="P201" s="3"/>
      <c r="Q201" s="3"/>
      <c r="R201" s="3"/>
      <c r="S201" s="3"/>
      <c r="T201" s="3"/>
      <c r="U201" s="3"/>
      <c r="V201" s="3"/>
      <c r="W201" s="3"/>
      <c r="X201" s="3"/>
      <c r="Y201" s="3"/>
      <c r="Z201" s="3"/>
    </row>
    <row r="202" ht="11.25" customHeight="1">
      <c r="A202" s="3" t="s">
        <v>3048</v>
      </c>
      <c r="B202" s="3" t="s">
        <v>2580</v>
      </c>
      <c r="C202" s="3" t="s">
        <v>3049</v>
      </c>
      <c r="D202" s="3"/>
      <c r="E202" s="3"/>
      <c r="F202" s="3"/>
      <c r="G202" s="3"/>
      <c r="H202" s="3"/>
      <c r="I202" s="3"/>
      <c r="J202" s="3"/>
      <c r="K202" s="3"/>
      <c r="L202" s="3"/>
      <c r="M202" s="3"/>
      <c r="N202" s="3"/>
      <c r="O202" s="3"/>
      <c r="P202" s="3"/>
      <c r="Q202" s="3"/>
      <c r="R202" s="3"/>
      <c r="S202" s="3"/>
      <c r="T202" s="3"/>
      <c r="U202" s="3"/>
      <c r="V202" s="3"/>
      <c r="W202" s="3"/>
      <c r="X202" s="3"/>
      <c r="Y202" s="3"/>
      <c r="Z202" s="3"/>
    </row>
    <row r="203" ht="11.25" customHeight="1">
      <c r="A203" s="3" t="s">
        <v>3050</v>
      </c>
      <c r="B203" s="3" t="s">
        <v>2550</v>
      </c>
      <c r="C203" s="3" t="s">
        <v>3051</v>
      </c>
      <c r="D203" s="3"/>
      <c r="E203" s="3"/>
      <c r="F203" s="3"/>
      <c r="G203" s="3"/>
      <c r="H203" s="3"/>
      <c r="I203" s="3"/>
      <c r="J203" s="3"/>
      <c r="K203" s="3"/>
      <c r="L203" s="3"/>
      <c r="M203" s="3"/>
      <c r="N203" s="3"/>
      <c r="O203" s="3"/>
      <c r="P203" s="3"/>
      <c r="Q203" s="3"/>
      <c r="R203" s="3"/>
      <c r="S203" s="3"/>
      <c r="T203" s="3"/>
      <c r="U203" s="3"/>
      <c r="V203" s="3"/>
      <c r="W203" s="3"/>
      <c r="X203" s="3"/>
      <c r="Y203" s="3"/>
      <c r="Z203" s="3"/>
    </row>
    <row r="204" ht="11.25" customHeight="1">
      <c r="A204" s="3" t="s">
        <v>3052</v>
      </c>
      <c r="B204" s="3" t="s">
        <v>2561</v>
      </c>
      <c r="C204" s="3" t="s">
        <v>3053</v>
      </c>
      <c r="D204" s="3"/>
      <c r="E204" s="3"/>
      <c r="F204" s="3"/>
      <c r="G204" s="3"/>
      <c r="H204" s="3"/>
      <c r="I204" s="3"/>
      <c r="J204" s="3"/>
      <c r="K204" s="3"/>
      <c r="L204" s="3"/>
      <c r="M204" s="3"/>
      <c r="N204" s="3"/>
      <c r="O204" s="3"/>
      <c r="P204" s="3"/>
      <c r="Q204" s="3"/>
      <c r="R204" s="3"/>
      <c r="S204" s="3"/>
      <c r="T204" s="3"/>
      <c r="U204" s="3"/>
      <c r="V204" s="3"/>
      <c r="W204" s="3"/>
      <c r="X204" s="3"/>
      <c r="Y204" s="3"/>
      <c r="Z204" s="3"/>
    </row>
    <row r="205" ht="11.25" customHeight="1">
      <c r="A205" s="3" t="s">
        <v>3054</v>
      </c>
      <c r="B205" s="3" t="s">
        <v>2576</v>
      </c>
      <c r="C205" s="3" t="s">
        <v>3055</v>
      </c>
      <c r="D205" s="3"/>
      <c r="E205" s="3"/>
      <c r="F205" s="3"/>
      <c r="G205" s="3"/>
      <c r="H205" s="3"/>
      <c r="I205" s="3"/>
      <c r="J205" s="3"/>
      <c r="K205" s="3"/>
      <c r="L205" s="3"/>
      <c r="M205" s="3"/>
      <c r="N205" s="3"/>
      <c r="O205" s="3"/>
      <c r="P205" s="3"/>
      <c r="Q205" s="3"/>
      <c r="R205" s="3"/>
      <c r="S205" s="3"/>
      <c r="T205" s="3"/>
      <c r="U205" s="3"/>
      <c r="V205" s="3"/>
      <c r="W205" s="3"/>
      <c r="X205" s="3"/>
      <c r="Y205" s="3"/>
      <c r="Z205" s="3"/>
    </row>
    <row r="206" ht="11.25" customHeight="1">
      <c r="A206" s="3" t="s">
        <v>3056</v>
      </c>
      <c r="B206" s="3" t="s">
        <v>2567</v>
      </c>
      <c r="C206" s="3" t="s">
        <v>3057</v>
      </c>
      <c r="D206" s="3"/>
      <c r="E206" s="3"/>
      <c r="F206" s="3"/>
      <c r="G206" s="3"/>
      <c r="H206" s="3"/>
      <c r="I206" s="3"/>
      <c r="J206" s="3"/>
      <c r="K206" s="3"/>
      <c r="L206" s="3"/>
      <c r="M206" s="3"/>
      <c r="N206" s="3"/>
      <c r="O206" s="3"/>
      <c r="P206" s="3"/>
      <c r="Q206" s="3"/>
      <c r="R206" s="3"/>
      <c r="S206" s="3"/>
      <c r="T206" s="3"/>
      <c r="U206" s="3"/>
      <c r="V206" s="3"/>
      <c r="W206" s="3"/>
      <c r="X206" s="3"/>
      <c r="Y206" s="3"/>
      <c r="Z206" s="3"/>
    </row>
    <row r="207" ht="11.25" customHeight="1">
      <c r="A207" s="3" t="s">
        <v>3058</v>
      </c>
      <c r="B207" s="3" t="s">
        <v>2153</v>
      </c>
      <c r="C207" s="3" t="s">
        <v>3059</v>
      </c>
      <c r="D207" s="3"/>
      <c r="E207" s="3"/>
      <c r="F207" s="3"/>
      <c r="G207" s="3"/>
      <c r="H207" s="3"/>
      <c r="I207" s="3"/>
      <c r="J207" s="3"/>
      <c r="K207" s="3"/>
      <c r="L207" s="3"/>
      <c r="M207" s="3"/>
      <c r="N207" s="3"/>
      <c r="O207" s="3"/>
      <c r="P207" s="3"/>
      <c r="Q207" s="3"/>
      <c r="R207" s="3"/>
      <c r="S207" s="3"/>
      <c r="T207" s="3"/>
      <c r="U207" s="3"/>
      <c r="V207" s="3"/>
      <c r="W207" s="3"/>
      <c r="X207" s="3"/>
      <c r="Y207" s="3"/>
      <c r="Z207" s="3"/>
    </row>
    <row r="208" ht="11.25" customHeight="1">
      <c r="A208" s="3" t="s">
        <v>3060</v>
      </c>
      <c r="B208" s="3" t="s">
        <v>2571</v>
      </c>
      <c r="C208" s="3" t="s">
        <v>3061</v>
      </c>
      <c r="D208" s="3"/>
      <c r="E208" s="3"/>
      <c r="F208" s="3"/>
      <c r="G208" s="3"/>
      <c r="H208" s="3"/>
      <c r="I208" s="3"/>
      <c r="J208" s="3"/>
      <c r="K208" s="3"/>
      <c r="L208" s="3"/>
      <c r="M208" s="3"/>
      <c r="N208" s="3"/>
      <c r="O208" s="3"/>
      <c r="P208" s="3"/>
      <c r="Q208" s="3"/>
      <c r="R208" s="3"/>
      <c r="S208" s="3"/>
      <c r="T208" s="3"/>
      <c r="U208" s="3"/>
      <c r="V208" s="3"/>
      <c r="W208" s="3"/>
      <c r="X208" s="3"/>
      <c r="Y208" s="3"/>
      <c r="Z208" s="3"/>
    </row>
    <row r="209" ht="11.25" customHeight="1">
      <c r="A209" s="3" t="s">
        <v>3062</v>
      </c>
      <c r="B209" s="3" t="s">
        <v>2559</v>
      </c>
      <c r="C209" s="3" t="s">
        <v>3063</v>
      </c>
      <c r="D209" s="3"/>
      <c r="E209" s="3"/>
      <c r="F209" s="3"/>
      <c r="G209" s="3"/>
      <c r="H209" s="3"/>
      <c r="I209" s="3"/>
      <c r="J209" s="3"/>
      <c r="K209" s="3"/>
      <c r="L209" s="3"/>
      <c r="M209" s="3"/>
      <c r="N209" s="3"/>
      <c r="O209" s="3"/>
      <c r="P209" s="3"/>
      <c r="Q209" s="3"/>
      <c r="R209" s="3"/>
      <c r="S209" s="3"/>
      <c r="T209" s="3"/>
      <c r="U209" s="3"/>
      <c r="V209" s="3"/>
      <c r="W209" s="3"/>
      <c r="X209" s="3"/>
      <c r="Y209" s="3"/>
      <c r="Z209" s="3"/>
    </row>
    <row r="210" ht="11.25" customHeight="1">
      <c r="A210" s="3" t="s">
        <v>3064</v>
      </c>
      <c r="B210" s="3" t="s">
        <v>2582</v>
      </c>
      <c r="C210" s="3" t="s">
        <v>3065</v>
      </c>
      <c r="D210" s="3"/>
      <c r="E210" s="3"/>
      <c r="F210" s="3"/>
      <c r="G210" s="3"/>
      <c r="H210" s="3"/>
      <c r="I210" s="3"/>
      <c r="J210" s="3"/>
      <c r="K210" s="3"/>
      <c r="L210" s="3"/>
      <c r="M210" s="3"/>
      <c r="N210" s="3"/>
      <c r="O210" s="3"/>
      <c r="P210" s="3"/>
      <c r="Q210" s="3"/>
      <c r="R210" s="3"/>
      <c r="S210" s="3"/>
      <c r="T210" s="3"/>
      <c r="U210" s="3"/>
      <c r="V210" s="3"/>
      <c r="W210" s="3"/>
      <c r="X210" s="3"/>
      <c r="Y210" s="3"/>
      <c r="Z210" s="3"/>
    </row>
    <row r="211" ht="11.25" customHeight="1">
      <c r="A211" s="3" t="s">
        <v>3066</v>
      </c>
      <c r="B211" s="3" t="s">
        <v>2659</v>
      </c>
      <c r="C211" s="3" t="s">
        <v>3067</v>
      </c>
      <c r="D211" s="3"/>
      <c r="E211" s="3"/>
      <c r="F211" s="3"/>
      <c r="G211" s="3"/>
      <c r="H211" s="3"/>
      <c r="I211" s="3"/>
      <c r="J211" s="3"/>
      <c r="K211" s="3"/>
      <c r="L211" s="3"/>
      <c r="M211" s="3"/>
      <c r="N211" s="3"/>
      <c r="O211" s="3"/>
      <c r="P211" s="3"/>
      <c r="Q211" s="3"/>
      <c r="R211" s="3"/>
      <c r="S211" s="3"/>
      <c r="T211" s="3"/>
      <c r="U211" s="3"/>
      <c r="V211" s="3"/>
      <c r="W211" s="3"/>
      <c r="X211" s="3"/>
      <c r="Y211" s="3"/>
      <c r="Z211" s="3"/>
    </row>
    <row r="212" ht="11.25" customHeight="1">
      <c r="A212" s="3" t="s">
        <v>3068</v>
      </c>
      <c r="B212" s="3" t="s">
        <v>2347</v>
      </c>
      <c r="C212" s="3" t="s">
        <v>3069</v>
      </c>
      <c r="D212" s="3"/>
      <c r="E212" s="3"/>
      <c r="F212" s="3"/>
      <c r="G212" s="3"/>
      <c r="H212" s="3"/>
      <c r="I212" s="3"/>
      <c r="J212" s="3"/>
      <c r="K212" s="3"/>
      <c r="L212" s="3"/>
      <c r="M212" s="3"/>
      <c r="N212" s="3"/>
      <c r="O212" s="3"/>
      <c r="P212" s="3"/>
      <c r="Q212" s="3"/>
      <c r="R212" s="3"/>
      <c r="S212" s="3"/>
      <c r="T212" s="3"/>
      <c r="U212" s="3"/>
      <c r="V212" s="3"/>
      <c r="W212" s="3"/>
      <c r="X212" s="3"/>
      <c r="Y212" s="3"/>
      <c r="Z212" s="3"/>
    </row>
    <row r="213" ht="11.25" customHeight="1">
      <c r="A213" s="3" t="s">
        <v>3070</v>
      </c>
      <c r="B213" s="3" t="s">
        <v>2412</v>
      </c>
      <c r="C213" s="3" t="s">
        <v>3071</v>
      </c>
      <c r="D213" s="3"/>
      <c r="E213" s="3"/>
      <c r="F213" s="3"/>
      <c r="G213" s="3"/>
      <c r="H213" s="3"/>
      <c r="I213" s="3"/>
      <c r="J213" s="3"/>
      <c r="K213" s="3"/>
      <c r="L213" s="3"/>
      <c r="M213" s="3"/>
      <c r="N213" s="3"/>
      <c r="O213" s="3"/>
      <c r="P213" s="3"/>
      <c r="Q213" s="3"/>
      <c r="R213" s="3"/>
      <c r="S213" s="3"/>
      <c r="T213" s="3"/>
      <c r="U213" s="3"/>
      <c r="V213" s="3"/>
      <c r="W213" s="3"/>
      <c r="X213" s="3"/>
      <c r="Y213" s="3"/>
      <c r="Z213" s="3"/>
    </row>
    <row r="214" ht="11.25" customHeight="1">
      <c r="A214" s="3" t="s">
        <v>3072</v>
      </c>
      <c r="B214" s="3" t="s">
        <v>2299</v>
      </c>
      <c r="C214" s="3" t="s">
        <v>3073</v>
      </c>
      <c r="D214" s="3"/>
      <c r="E214" s="3"/>
      <c r="F214" s="3"/>
      <c r="G214" s="3"/>
      <c r="H214" s="3"/>
      <c r="I214" s="3"/>
      <c r="J214" s="3"/>
      <c r="K214" s="3"/>
      <c r="L214" s="3"/>
      <c r="M214" s="3"/>
      <c r="N214" s="3"/>
      <c r="O214" s="3"/>
      <c r="P214" s="3"/>
      <c r="Q214" s="3"/>
      <c r="R214" s="3"/>
      <c r="S214" s="3"/>
      <c r="T214" s="3"/>
      <c r="U214" s="3"/>
      <c r="V214" s="3"/>
      <c r="W214" s="3"/>
      <c r="X214" s="3"/>
      <c r="Y214" s="3"/>
      <c r="Z214" s="3"/>
    </row>
    <row r="215" ht="11.25" customHeight="1">
      <c r="A215" s="3" t="s">
        <v>3074</v>
      </c>
      <c r="B215" s="3" t="s">
        <v>2428</v>
      </c>
      <c r="C215" s="3" t="s">
        <v>3075</v>
      </c>
      <c r="D215" s="3"/>
      <c r="E215" s="3"/>
      <c r="F215" s="3"/>
      <c r="G215" s="3"/>
      <c r="H215" s="3"/>
      <c r="I215" s="3"/>
      <c r="J215" s="3"/>
      <c r="K215" s="3"/>
      <c r="L215" s="3"/>
      <c r="M215" s="3"/>
      <c r="N215" s="3"/>
      <c r="O215" s="3"/>
      <c r="P215" s="3"/>
      <c r="Q215" s="3"/>
      <c r="R215" s="3"/>
      <c r="S215" s="3"/>
      <c r="T215" s="3"/>
      <c r="U215" s="3"/>
      <c r="V215" s="3"/>
      <c r="W215" s="3"/>
      <c r="X215" s="3"/>
      <c r="Y215" s="3"/>
      <c r="Z215" s="3"/>
    </row>
    <row r="216" ht="11.25" customHeight="1">
      <c r="A216" s="3" t="s">
        <v>3076</v>
      </c>
      <c r="B216" s="3" t="s">
        <v>2563</v>
      </c>
      <c r="C216" s="3" t="s">
        <v>3077</v>
      </c>
      <c r="D216" s="3"/>
      <c r="E216" s="3"/>
      <c r="F216" s="3"/>
      <c r="G216" s="3"/>
      <c r="H216" s="3"/>
      <c r="I216" s="3"/>
      <c r="J216" s="3"/>
      <c r="K216" s="3"/>
      <c r="L216" s="3"/>
      <c r="M216" s="3"/>
      <c r="N216" s="3"/>
      <c r="O216" s="3"/>
      <c r="P216" s="3"/>
      <c r="Q216" s="3"/>
      <c r="R216" s="3"/>
      <c r="S216" s="3"/>
      <c r="T216" s="3"/>
      <c r="U216" s="3"/>
      <c r="V216" s="3"/>
      <c r="W216" s="3"/>
      <c r="X216" s="3"/>
      <c r="Y216" s="3"/>
      <c r="Z216" s="3"/>
    </row>
    <row r="217" ht="11.25" customHeight="1">
      <c r="A217" s="3" t="s">
        <v>3078</v>
      </c>
      <c r="B217" s="3" t="s">
        <v>2584</v>
      </c>
      <c r="C217" s="3" t="s">
        <v>3079</v>
      </c>
      <c r="D217" s="3"/>
      <c r="E217" s="3"/>
      <c r="F217" s="3"/>
      <c r="G217" s="3"/>
      <c r="H217" s="3"/>
      <c r="I217" s="3"/>
      <c r="J217" s="3"/>
      <c r="K217" s="3"/>
      <c r="L217" s="3"/>
      <c r="M217" s="3"/>
      <c r="N217" s="3"/>
      <c r="O217" s="3"/>
      <c r="P217" s="3"/>
      <c r="Q217" s="3"/>
      <c r="R217" s="3"/>
      <c r="S217" s="3"/>
      <c r="T217" s="3"/>
      <c r="U217" s="3"/>
      <c r="V217" s="3"/>
      <c r="W217" s="3"/>
      <c r="X217" s="3"/>
      <c r="Y217" s="3"/>
      <c r="Z217" s="3"/>
    </row>
    <row r="218" ht="11.25" customHeight="1">
      <c r="A218" s="3" t="s">
        <v>3080</v>
      </c>
      <c r="B218" s="3" t="s">
        <v>2573</v>
      </c>
      <c r="C218" s="3" t="s">
        <v>3081</v>
      </c>
      <c r="D218" s="3"/>
      <c r="E218" s="3"/>
      <c r="F218" s="3"/>
      <c r="G218" s="3"/>
      <c r="H218" s="3"/>
      <c r="I218" s="3"/>
      <c r="J218" s="3"/>
      <c r="K218" s="3"/>
      <c r="L218" s="3"/>
      <c r="M218" s="3"/>
      <c r="N218" s="3"/>
      <c r="O218" s="3"/>
      <c r="P218" s="3"/>
      <c r="Q218" s="3"/>
      <c r="R218" s="3"/>
      <c r="S218" s="3"/>
      <c r="T218" s="3"/>
      <c r="U218" s="3"/>
      <c r="V218" s="3"/>
      <c r="W218" s="3"/>
      <c r="X218" s="3"/>
      <c r="Y218" s="3"/>
      <c r="Z218" s="3"/>
    </row>
    <row r="219" ht="11.25" customHeight="1">
      <c r="A219" s="3" t="s">
        <v>3082</v>
      </c>
      <c r="B219" s="3" t="s">
        <v>2592</v>
      </c>
      <c r="C219" s="3" t="s">
        <v>3083</v>
      </c>
      <c r="D219" s="3"/>
      <c r="E219" s="3"/>
      <c r="F219" s="3"/>
      <c r="G219" s="3"/>
      <c r="H219" s="3"/>
      <c r="I219" s="3"/>
      <c r="J219" s="3"/>
      <c r="K219" s="3"/>
      <c r="L219" s="3"/>
      <c r="M219" s="3"/>
      <c r="N219" s="3"/>
      <c r="O219" s="3"/>
      <c r="P219" s="3"/>
      <c r="Q219" s="3"/>
      <c r="R219" s="3"/>
      <c r="S219" s="3"/>
      <c r="T219" s="3"/>
      <c r="U219" s="3"/>
      <c r="V219" s="3"/>
      <c r="W219" s="3"/>
      <c r="X219" s="3"/>
      <c r="Y219" s="3"/>
      <c r="Z219" s="3"/>
    </row>
    <row r="220" ht="11.25" customHeight="1">
      <c r="A220" s="3" t="s">
        <v>3084</v>
      </c>
      <c r="B220" s="3" t="s">
        <v>2565</v>
      </c>
      <c r="C220" s="3" t="s">
        <v>3085</v>
      </c>
      <c r="D220" s="3"/>
      <c r="E220" s="3"/>
      <c r="F220" s="3"/>
      <c r="G220" s="3"/>
      <c r="H220" s="3"/>
      <c r="I220" s="3"/>
      <c r="J220" s="3"/>
      <c r="K220" s="3"/>
      <c r="L220" s="3"/>
      <c r="M220" s="3"/>
      <c r="N220" s="3"/>
      <c r="O220" s="3"/>
      <c r="P220" s="3"/>
      <c r="Q220" s="3"/>
      <c r="R220" s="3"/>
      <c r="S220" s="3"/>
      <c r="T220" s="3"/>
      <c r="U220" s="3"/>
      <c r="V220" s="3"/>
      <c r="W220" s="3"/>
      <c r="X220" s="3"/>
      <c r="Y220" s="3"/>
      <c r="Z220" s="3"/>
    </row>
    <row r="221" ht="11.25" customHeight="1">
      <c r="A221" s="3" t="s">
        <v>3086</v>
      </c>
      <c r="B221" s="3" t="s">
        <v>2249</v>
      </c>
      <c r="C221" s="3" t="s">
        <v>3087</v>
      </c>
      <c r="D221" s="3"/>
      <c r="E221" s="3"/>
      <c r="F221" s="3"/>
      <c r="G221" s="3"/>
      <c r="H221" s="3"/>
      <c r="I221" s="3"/>
      <c r="J221" s="3"/>
      <c r="K221" s="3"/>
      <c r="L221" s="3"/>
      <c r="M221" s="3"/>
      <c r="N221" s="3"/>
      <c r="O221" s="3"/>
      <c r="P221" s="3"/>
      <c r="Q221" s="3"/>
      <c r="R221" s="3"/>
      <c r="S221" s="3"/>
      <c r="T221" s="3"/>
      <c r="U221" s="3"/>
      <c r="V221" s="3"/>
      <c r="W221" s="3"/>
      <c r="X221" s="3"/>
      <c r="Y221" s="3"/>
      <c r="Z221" s="3"/>
    </row>
    <row r="222" ht="11.25" customHeight="1">
      <c r="A222" s="3" t="s">
        <v>3088</v>
      </c>
      <c r="B222" s="3" t="s">
        <v>2590</v>
      </c>
      <c r="C222" s="3" t="s">
        <v>3089</v>
      </c>
      <c r="D222" s="3"/>
      <c r="E222" s="3"/>
      <c r="F222" s="3"/>
      <c r="G222" s="3"/>
      <c r="H222" s="3"/>
      <c r="I222" s="3"/>
      <c r="J222" s="3"/>
      <c r="K222" s="3"/>
      <c r="L222" s="3"/>
      <c r="M222" s="3"/>
      <c r="N222" s="3"/>
      <c r="O222" s="3"/>
      <c r="P222" s="3"/>
      <c r="Q222" s="3"/>
      <c r="R222" s="3"/>
      <c r="S222" s="3"/>
      <c r="T222" s="3"/>
      <c r="U222" s="3"/>
      <c r="V222" s="3"/>
      <c r="W222" s="3"/>
      <c r="X222" s="3"/>
      <c r="Y222" s="3"/>
      <c r="Z222" s="3"/>
    </row>
    <row r="223" ht="11.25" customHeight="1">
      <c r="A223" s="3" t="s">
        <v>3090</v>
      </c>
      <c r="B223" s="3" t="s">
        <v>2586</v>
      </c>
      <c r="C223" s="3" t="s">
        <v>3091</v>
      </c>
      <c r="D223" s="3"/>
      <c r="E223" s="3"/>
      <c r="F223" s="3"/>
      <c r="G223" s="3"/>
      <c r="H223" s="3"/>
      <c r="I223" s="3"/>
      <c r="J223" s="3"/>
      <c r="K223" s="3"/>
      <c r="L223" s="3"/>
      <c r="M223" s="3"/>
      <c r="N223" s="3"/>
      <c r="O223" s="3"/>
      <c r="P223" s="3"/>
      <c r="Q223" s="3"/>
      <c r="R223" s="3"/>
      <c r="S223" s="3"/>
      <c r="T223" s="3"/>
      <c r="U223" s="3"/>
      <c r="V223" s="3"/>
      <c r="W223" s="3"/>
      <c r="X223" s="3"/>
      <c r="Y223" s="3"/>
      <c r="Z223" s="3"/>
    </row>
    <row r="224" ht="11.25" customHeight="1">
      <c r="A224" s="3" t="s">
        <v>3092</v>
      </c>
      <c r="B224" s="3" t="s">
        <v>2623</v>
      </c>
      <c r="C224" s="3" t="s">
        <v>3093</v>
      </c>
      <c r="D224" s="3"/>
      <c r="E224" s="3"/>
      <c r="F224" s="3"/>
      <c r="G224" s="3"/>
      <c r="H224" s="3"/>
      <c r="I224" s="3"/>
      <c r="J224" s="3"/>
      <c r="K224" s="3"/>
      <c r="L224" s="3"/>
      <c r="M224" s="3"/>
      <c r="N224" s="3"/>
      <c r="O224" s="3"/>
      <c r="P224" s="3"/>
      <c r="Q224" s="3"/>
      <c r="R224" s="3"/>
      <c r="S224" s="3"/>
      <c r="T224" s="3"/>
      <c r="U224" s="3"/>
      <c r="V224" s="3"/>
      <c r="W224" s="3"/>
      <c r="X224" s="3"/>
      <c r="Y224" s="3"/>
      <c r="Z224" s="3"/>
    </row>
    <row r="225" ht="11.25" customHeight="1">
      <c r="A225" s="3" t="s">
        <v>3094</v>
      </c>
      <c r="B225" s="3" t="s">
        <v>2604</v>
      </c>
      <c r="C225" s="3" t="s">
        <v>3095</v>
      </c>
      <c r="D225" s="3"/>
      <c r="E225" s="3"/>
      <c r="F225" s="3"/>
      <c r="G225" s="3"/>
      <c r="H225" s="3"/>
      <c r="I225" s="3"/>
      <c r="J225" s="3"/>
      <c r="K225" s="3"/>
      <c r="L225" s="3"/>
      <c r="M225" s="3"/>
      <c r="N225" s="3"/>
      <c r="O225" s="3"/>
      <c r="P225" s="3"/>
      <c r="Q225" s="3"/>
      <c r="R225" s="3"/>
      <c r="S225" s="3"/>
      <c r="T225" s="3"/>
      <c r="U225" s="3"/>
      <c r="V225" s="3"/>
      <c r="W225" s="3"/>
      <c r="X225" s="3"/>
      <c r="Y225" s="3"/>
      <c r="Z225" s="3"/>
    </row>
    <row r="226" ht="11.25" customHeight="1">
      <c r="A226" s="3" t="s">
        <v>3096</v>
      </c>
      <c r="B226" s="3" t="s">
        <v>2625</v>
      </c>
      <c r="C226" s="3" t="s">
        <v>3097</v>
      </c>
      <c r="D226" s="3"/>
      <c r="E226" s="3"/>
      <c r="F226" s="3"/>
      <c r="G226" s="3"/>
      <c r="H226" s="3"/>
      <c r="I226" s="3"/>
      <c r="J226" s="3"/>
      <c r="K226" s="3"/>
      <c r="L226" s="3"/>
      <c r="M226" s="3"/>
      <c r="N226" s="3"/>
      <c r="O226" s="3"/>
      <c r="P226" s="3"/>
      <c r="Q226" s="3"/>
      <c r="R226" s="3"/>
      <c r="S226" s="3"/>
      <c r="T226" s="3"/>
      <c r="U226" s="3"/>
      <c r="V226" s="3"/>
      <c r="W226" s="3"/>
      <c r="X226" s="3"/>
      <c r="Y226" s="3"/>
      <c r="Z226" s="3"/>
    </row>
    <row r="227" ht="11.25" customHeight="1">
      <c r="A227" s="3" t="s">
        <v>3098</v>
      </c>
      <c r="B227" s="3" t="s">
        <v>2602</v>
      </c>
      <c r="C227" s="3" t="s">
        <v>3099</v>
      </c>
      <c r="D227" s="3"/>
      <c r="E227" s="3"/>
      <c r="F227" s="3"/>
      <c r="G227" s="3"/>
      <c r="H227" s="3"/>
      <c r="I227" s="3"/>
      <c r="J227" s="3"/>
      <c r="K227" s="3"/>
      <c r="L227" s="3"/>
      <c r="M227" s="3"/>
      <c r="N227" s="3"/>
      <c r="O227" s="3"/>
      <c r="P227" s="3"/>
      <c r="Q227" s="3"/>
      <c r="R227" s="3"/>
      <c r="S227" s="3"/>
      <c r="T227" s="3"/>
      <c r="U227" s="3"/>
      <c r="V227" s="3"/>
      <c r="W227" s="3"/>
      <c r="X227" s="3"/>
      <c r="Y227" s="3"/>
      <c r="Z227" s="3"/>
    </row>
    <row r="228" ht="11.25" customHeight="1">
      <c r="A228" s="3" t="s">
        <v>3100</v>
      </c>
      <c r="B228" s="3" t="s">
        <v>2608</v>
      </c>
      <c r="C228" s="3" t="s">
        <v>3101</v>
      </c>
      <c r="D228" s="3"/>
      <c r="E228" s="3"/>
      <c r="F228" s="3"/>
      <c r="G228" s="3"/>
      <c r="H228" s="3"/>
      <c r="I228" s="3"/>
      <c r="J228" s="3"/>
      <c r="K228" s="3"/>
      <c r="L228" s="3"/>
      <c r="M228" s="3"/>
      <c r="N228" s="3"/>
      <c r="O228" s="3"/>
      <c r="P228" s="3"/>
      <c r="Q228" s="3"/>
      <c r="R228" s="3"/>
      <c r="S228" s="3"/>
      <c r="T228" s="3"/>
      <c r="U228" s="3"/>
      <c r="V228" s="3"/>
      <c r="W228" s="3"/>
      <c r="X228" s="3"/>
      <c r="Y228" s="3"/>
      <c r="Z228" s="3"/>
    </row>
    <row r="229" ht="11.25" customHeight="1">
      <c r="A229" s="3" t="s">
        <v>3102</v>
      </c>
      <c r="B229" s="3" t="s">
        <v>2600</v>
      </c>
      <c r="C229" s="3" t="s">
        <v>3103</v>
      </c>
      <c r="D229" s="3"/>
      <c r="E229" s="3"/>
      <c r="F229" s="3"/>
      <c r="G229" s="3"/>
      <c r="H229" s="3"/>
      <c r="I229" s="3"/>
      <c r="J229" s="3"/>
      <c r="K229" s="3"/>
      <c r="L229" s="3"/>
      <c r="M229" s="3"/>
      <c r="N229" s="3"/>
      <c r="O229" s="3"/>
      <c r="P229" s="3"/>
      <c r="Q229" s="3"/>
      <c r="R229" s="3"/>
      <c r="S229" s="3"/>
      <c r="T229" s="3"/>
      <c r="U229" s="3"/>
      <c r="V229" s="3"/>
      <c r="W229" s="3"/>
      <c r="X229" s="3"/>
      <c r="Y229" s="3"/>
      <c r="Z229" s="3"/>
    </row>
    <row r="230" ht="11.25" customHeight="1">
      <c r="A230" s="3" t="s">
        <v>3104</v>
      </c>
      <c r="B230" s="3" t="s">
        <v>2606</v>
      </c>
      <c r="C230" s="3" t="s">
        <v>3105</v>
      </c>
      <c r="D230" s="3"/>
      <c r="E230" s="3"/>
      <c r="F230" s="3"/>
      <c r="G230" s="3"/>
      <c r="H230" s="3"/>
      <c r="I230" s="3"/>
      <c r="J230" s="3"/>
      <c r="K230" s="3"/>
      <c r="L230" s="3"/>
      <c r="M230" s="3"/>
      <c r="N230" s="3"/>
      <c r="O230" s="3"/>
      <c r="P230" s="3"/>
      <c r="Q230" s="3"/>
      <c r="R230" s="3"/>
      <c r="S230" s="3"/>
      <c r="T230" s="3"/>
      <c r="U230" s="3"/>
      <c r="V230" s="3"/>
      <c r="W230" s="3"/>
      <c r="X230" s="3"/>
      <c r="Y230" s="3"/>
      <c r="Z230" s="3"/>
    </row>
    <row r="231" ht="11.25" customHeight="1">
      <c r="A231" s="3" t="s">
        <v>3106</v>
      </c>
      <c r="B231" s="3" t="s">
        <v>2614</v>
      </c>
      <c r="C231" s="3" t="s">
        <v>3107</v>
      </c>
      <c r="D231" s="3"/>
      <c r="E231" s="3"/>
      <c r="F231" s="3"/>
      <c r="G231" s="3"/>
      <c r="H231" s="3"/>
      <c r="I231" s="3"/>
      <c r="J231" s="3"/>
      <c r="K231" s="3"/>
      <c r="L231" s="3"/>
      <c r="M231" s="3"/>
      <c r="N231" s="3"/>
      <c r="O231" s="3"/>
      <c r="P231" s="3"/>
      <c r="Q231" s="3"/>
      <c r="R231" s="3"/>
      <c r="S231" s="3"/>
      <c r="T231" s="3"/>
      <c r="U231" s="3"/>
      <c r="V231" s="3"/>
      <c r="W231" s="3"/>
      <c r="X231" s="3"/>
      <c r="Y231" s="3"/>
      <c r="Z231" s="3"/>
    </row>
    <row r="232" ht="11.25" customHeight="1">
      <c r="A232" s="3" t="s">
        <v>3108</v>
      </c>
      <c r="B232" s="3" t="s">
        <v>2619</v>
      </c>
      <c r="C232" s="3" t="s">
        <v>3109</v>
      </c>
      <c r="D232" s="3"/>
      <c r="E232" s="3"/>
      <c r="F232" s="3"/>
      <c r="G232" s="3"/>
      <c r="H232" s="3"/>
      <c r="I232" s="3"/>
      <c r="J232" s="3"/>
      <c r="K232" s="3"/>
      <c r="L232" s="3"/>
      <c r="M232" s="3"/>
      <c r="N232" s="3"/>
      <c r="O232" s="3"/>
      <c r="P232" s="3"/>
      <c r="Q232" s="3"/>
      <c r="R232" s="3"/>
      <c r="S232" s="3"/>
      <c r="T232" s="3"/>
      <c r="U232" s="3"/>
      <c r="V232" s="3"/>
      <c r="W232" s="3"/>
      <c r="X232" s="3"/>
      <c r="Y232" s="3"/>
      <c r="Z232" s="3"/>
    </row>
    <row r="233" ht="11.25" customHeight="1">
      <c r="A233" s="3" t="s">
        <v>3110</v>
      </c>
      <c r="B233" s="3" t="s">
        <v>2612</v>
      </c>
      <c r="C233" s="3" t="s">
        <v>3111</v>
      </c>
      <c r="D233" s="3"/>
      <c r="E233" s="3"/>
      <c r="F233" s="3"/>
      <c r="G233" s="3"/>
      <c r="H233" s="3"/>
      <c r="I233" s="3"/>
      <c r="J233" s="3"/>
      <c r="K233" s="3"/>
      <c r="L233" s="3"/>
      <c r="M233" s="3"/>
      <c r="N233" s="3"/>
      <c r="O233" s="3"/>
      <c r="P233" s="3"/>
      <c r="Q233" s="3"/>
      <c r="R233" s="3"/>
      <c r="S233" s="3"/>
      <c r="T233" s="3"/>
      <c r="U233" s="3"/>
      <c r="V233" s="3"/>
      <c r="W233" s="3"/>
      <c r="X233" s="3"/>
      <c r="Y233" s="3"/>
      <c r="Z233" s="3"/>
    </row>
    <row r="234" ht="11.25" customHeight="1">
      <c r="A234" s="3" t="s">
        <v>3112</v>
      </c>
      <c r="B234" s="3" t="s">
        <v>2617</v>
      </c>
      <c r="C234" s="3" t="s">
        <v>3113</v>
      </c>
      <c r="D234" s="3"/>
      <c r="E234" s="3"/>
      <c r="F234" s="3"/>
      <c r="G234" s="3"/>
      <c r="H234" s="3"/>
      <c r="I234" s="3"/>
      <c r="J234" s="3"/>
      <c r="K234" s="3"/>
      <c r="L234" s="3"/>
      <c r="M234" s="3"/>
      <c r="N234" s="3"/>
      <c r="O234" s="3"/>
      <c r="P234" s="3"/>
      <c r="Q234" s="3"/>
      <c r="R234" s="3"/>
      <c r="S234" s="3"/>
      <c r="T234" s="3"/>
      <c r="U234" s="3"/>
      <c r="V234" s="3"/>
      <c r="W234" s="3"/>
      <c r="X234" s="3"/>
      <c r="Y234" s="3"/>
      <c r="Z234" s="3"/>
    </row>
    <row r="235" ht="11.25" customHeight="1">
      <c r="A235" s="3" t="s">
        <v>3114</v>
      </c>
      <c r="B235" s="3" t="s">
        <v>2610</v>
      </c>
      <c r="C235" s="3" t="s">
        <v>3115</v>
      </c>
      <c r="D235" s="3"/>
      <c r="E235" s="3"/>
      <c r="F235" s="3"/>
      <c r="G235" s="3"/>
      <c r="H235" s="3"/>
      <c r="I235" s="3"/>
      <c r="J235" s="3"/>
      <c r="K235" s="3"/>
      <c r="L235" s="3"/>
      <c r="M235" s="3"/>
      <c r="N235" s="3"/>
      <c r="O235" s="3"/>
      <c r="P235" s="3"/>
      <c r="Q235" s="3"/>
      <c r="R235" s="3"/>
      <c r="S235" s="3"/>
      <c r="T235" s="3"/>
      <c r="U235" s="3"/>
      <c r="V235" s="3"/>
      <c r="W235" s="3"/>
      <c r="X235" s="3"/>
      <c r="Y235" s="3"/>
      <c r="Z235" s="3"/>
    </row>
    <row r="236" ht="11.25" customHeight="1">
      <c r="A236" s="3" t="s">
        <v>3116</v>
      </c>
      <c r="B236" s="3" t="s">
        <v>2594</v>
      </c>
      <c r="C236" s="3" t="s">
        <v>3117</v>
      </c>
      <c r="D236" s="3"/>
      <c r="E236" s="3"/>
      <c r="F236" s="3"/>
      <c r="G236" s="3"/>
      <c r="H236" s="3"/>
      <c r="I236" s="3"/>
      <c r="J236" s="3"/>
      <c r="K236" s="3"/>
      <c r="L236" s="3"/>
      <c r="M236" s="3"/>
      <c r="N236" s="3"/>
      <c r="O236" s="3"/>
      <c r="P236" s="3"/>
      <c r="Q236" s="3"/>
      <c r="R236" s="3"/>
      <c r="S236" s="3"/>
      <c r="T236" s="3"/>
      <c r="U236" s="3"/>
      <c r="V236" s="3"/>
      <c r="W236" s="3"/>
      <c r="X236" s="3"/>
      <c r="Y236" s="3"/>
      <c r="Z236" s="3"/>
    </row>
    <row r="237" ht="11.25" customHeight="1">
      <c r="A237" s="3" t="s">
        <v>3118</v>
      </c>
      <c r="B237" s="3" t="s">
        <v>2621</v>
      </c>
      <c r="C237" s="3" t="s">
        <v>3119</v>
      </c>
      <c r="D237" s="3"/>
      <c r="E237" s="3"/>
      <c r="F237" s="3"/>
      <c r="G237" s="3"/>
      <c r="H237" s="3"/>
      <c r="I237" s="3"/>
      <c r="J237" s="3"/>
      <c r="K237" s="3"/>
      <c r="L237" s="3"/>
      <c r="M237" s="3"/>
      <c r="N237" s="3"/>
      <c r="O237" s="3"/>
      <c r="P237" s="3"/>
      <c r="Q237" s="3"/>
      <c r="R237" s="3"/>
      <c r="S237" s="3"/>
      <c r="T237" s="3"/>
      <c r="U237" s="3"/>
      <c r="V237" s="3"/>
      <c r="W237" s="3"/>
      <c r="X237" s="3"/>
      <c r="Y237" s="3"/>
      <c r="Z237" s="3"/>
    </row>
    <row r="238" ht="11.25" customHeight="1">
      <c r="A238" s="3" t="s">
        <v>3120</v>
      </c>
      <c r="B238" s="3" t="s">
        <v>3121</v>
      </c>
      <c r="C238" s="3" t="s">
        <v>3122</v>
      </c>
      <c r="D238" s="3"/>
      <c r="E238" s="3"/>
      <c r="F238" s="3"/>
      <c r="G238" s="3"/>
      <c r="H238" s="3"/>
      <c r="I238" s="3"/>
      <c r="J238" s="3"/>
      <c r="K238" s="3"/>
      <c r="L238" s="3"/>
      <c r="M238" s="3"/>
      <c r="N238" s="3"/>
      <c r="O238" s="3"/>
      <c r="P238" s="3"/>
      <c r="Q238" s="3"/>
      <c r="R238" s="3"/>
      <c r="S238" s="3"/>
      <c r="T238" s="3"/>
      <c r="U238" s="3"/>
      <c r="V238" s="3"/>
      <c r="W238" s="3"/>
      <c r="X238" s="3"/>
      <c r="Y238" s="3"/>
      <c r="Z238" s="3"/>
    </row>
    <row r="239" ht="11.25" customHeight="1">
      <c r="A239" s="3" t="s">
        <v>3123</v>
      </c>
      <c r="B239" s="3" t="s">
        <v>2645</v>
      </c>
      <c r="C239" s="3" t="s">
        <v>3124</v>
      </c>
      <c r="D239" s="3"/>
      <c r="E239" s="3"/>
      <c r="F239" s="3"/>
      <c r="G239" s="3"/>
      <c r="H239" s="3"/>
      <c r="I239" s="3"/>
      <c r="J239" s="3"/>
      <c r="K239" s="3"/>
      <c r="L239" s="3"/>
      <c r="M239" s="3"/>
      <c r="N239" s="3"/>
      <c r="O239" s="3"/>
      <c r="P239" s="3"/>
      <c r="Q239" s="3"/>
      <c r="R239" s="3"/>
      <c r="S239" s="3"/>
      <c r="T239" s="3"/>
      <c r="U239" s="3"/>
      <c r="V239" s="3"/>
      <c r="W239" s="3"/>
      <c r="X239" s="3"/>
      <c r="Y239" s="3"/>
      <c r="Z239" s="3"/>
    </row>
    <row r="240" ht="11.25" customHeight="1">
      <c r="A240" s="3" t="s">
        <v>3125</v>
      </c>
      <c r="B240" s="3" t="s">
        <v>2629</v>
      </c>
      <c r="C240" s="3" t="s">
        <v>3126</v>
      </c>
      <c r="D240" s="3"/>
      <c r="E240" s="3"/>
      <c r="F240" s="3"/>
      <c r="G240" s="3"/>
      <c r="H240" s="3"/>
      <c r="I240" s="3"/>
      <c r="J240" s="3"/>
      <c r="K240" s="3"/>
      <c r="L240" s="3"/>
      <c r="M240" s="3"/>
      <c r="N240" s="3"/>
      <c r="O240" s="3"/>
      <c r="P240" s="3"/>
      <c r="Q240" s="3"/>
      <c r="R240" s="3"/>
      <c r="S240" s="3"/>
      <c r="T240" s="3"/>
      <c r="U240" s="3"/>
      <c r="V240" s="3"/>
      <c r="W240" s="3"/>
      <c r="X240" s="3"/>
      <c r="Y240" s="3"/>
      <c r="Z240" s="3"/>
    </row>
    <row r="241" ht="11.25" customHeight="1">
      <c r="A241" s="3" t="s">
        <v>3127</v>
      </c>
      <c r="B241" s="3" t="s">
        <v>2627</v>
      </c>
      <c r="C241" s="3" t="s">
        <v>3128</v>
      </c>
      <c r="D241" s="3"/>
      <c r="E241" s="3"/>
      <c r="F241" s="3"/>
      <c r="G241" s="3"/>
      <c r="H241" s="3"/>
      <c r="I241" s="3"/>
      <c r="J241" s="3"/>
      <c r="K241" s="3"/>
      <c r="L241" s="3"/>
      <c r="M241" s="3"/>
      <c r="N241" s="3"/>
      <c r="O241" s="3"/>
      <c r="P241" s="3"/>
      <c r="Q241" s="3"/>
      <c r="R241" s="3"/>
      <c r="S241" s="3"/>
      <c r="T241" s="3"/>
      <c r="U241" s="3"/>
      <c r="V241" s="3"/>
      <c r="W241" s="3"/>
      <c r="X241" s="3"/>
      <c r="Y241" s="3"/>
      <c r="Z241" s="3"/>
    </row>
    <row r="242" ht="11.25" customHeight="1">
      <c r="A242" s="3" t="s">
        <v>3129</v>
      </c>
      <c r="B242" s="3" t="s">
        <v>2154</v>
      </c>
      <c r="C242" s="3" t="s">
        <v>3130</v>
      </c>
      <c r="D242" s="3"/>
      <c r="E242" s="3"/>
      <c r="F242" s="3"/>
      <c r="G242" s="3"/>
      <c r="H242" s="3"/>
      <c r="I242" s="3"/>
      <c r="J242" s="3"/>
      <c r="K242" s="3"/>
      <c r="L242" s="3"/>
      <c r="M242" s="3"/>
      <c r="N242" s="3"/>
      <c r="O242" s="3"/>
      <c r="P242" s="3"/>
      <c r="Q242" s="3"/>
      <c r="R242" s="3"/>
      <c r="S242" s="3"/>
      <c r="T242" s="3"/>
      <c r="U242" s="3"/>
      <c r="V242" s="3"/>
      <c r="W242" s="3"/>
      <c r="X242" s="3"/>
      <c r="Y242" s="3"/>
      <c r="Z242" s="3"/>
    </row>
    <row r="243" ht="11.25" customHeight="1">
      <c r="A243" s="3" t="s">
        <v>3131</v>
      </c>
      <c r="B243" s="3" t="s">
        <v>2317</v>
      </c>
      <c r="C243" s="3" t="s">
        <v>3132</v>
      </c>
      <c r="D243" s="3"/>
      <c r="E243" s="3"/>
      <c r="F243" s="3"/>
      <c r="G243" s="3"/>
      <c r="H243" s="3"/>
      <c r="I243" s="3"/>
      <c r="J243" s="3"/>
      <c r="K243" s="3"/>
      <c r="L243" s="3"/>
      <c r="M243" s="3"/>
      <c r="N243" s="3"/>
      <c r="O243" s="3"/>
      <c r="P243" s="3"/>
      <c r="Q243" s="3"/>
      <c r="R243" s="3"/>
      <c r="S243" s="3"/>
      <c r="T243" s="3"/>
      <c r="U243" s="3"/>
      <c r="V243" s="3"/>
      <c r="W243" s="3"/>
      <c r="X243" s="3"/>
      <c r="Y243" s="3"/>
      <c r="Z243" s="3"/>
    </row>
    <row r="244" ht="11.25" customHeight="1">
      <c r="A244" s="3" t="s">
        <v>3133</v>
      </c>
      <c r="B244" s="3" t="s">
        <v>2161</v>
      </c>
      <c r="C244" s="3" t="s">
        <v>3134</v>
      </c>
      <c r="D244" s="3"/>
      <c r="E244" s="3"/>
      <c r="F244" s="3"/>
      <c r="G244" s="3"/>
      <c r="H244" s="3"/>
      <c r="I244" s="3"/>
      <c r="J244" s="3"/>
      <c r="K244" s="3"/>
      <c r="L244" s="3"/>
      <c r="M244" s="3"/>
      <c r="N244" s="3"/>
      <c r="O244" s="3"/>
      <c r="P244" s="3"/>
      <c r="Q244" s="3"/>
      <c r="R244" s="3"/>
      <c r="S244" s="3"/>
      <c r="T244" s="3"/>
      <c r="U244" s="3"/>
      <c r="V244" s="3"/>
      <c r="W244" s="3"/>
      <c r="X244" s="3"/>
      <c r="Y244" s="3"/>
      <c r="Z244" s="3"/>
    </row>
    <row r="245" ht="11.25" customHeight="1">
      <c r="A245" s="3" t="s">
        <v>3135</v>
      </c>
      <c r="B245" s="3" t="s">
        <v>2633</v>
      </c>
      <c r="C245" s="3" t="s">
        <v>3136</v>
      </c>
      <c r="D245" s="3"/>
      <c r="E245" s="3"/>
      <c r="F245" s="3"/>
      <c r="G245" s="3"/>
      <c r="H245" s="3"/>
      <c r="I245" s="3"/>
      <c r="J245" s="3"/>
      <c r="K245" s="3"/>
      <c r="L245" s="3"/>
      <c r="M245" s="3"/>
      <c r="N245" s="3"/>
      <c r="O245" s="3"/>
      <c r="P245" s="3"/>
      <c r="Q245" s="3"/>
      <c r="R245" s="3"/>
      <c r="S245" s="3"/>
      <c r="T245" s="3"/>
      <c r="U245" s="3"/>
      <c r="V245" s="3"/>
      <c r="W245" s="3"/>
      <c r="X245" s="3"/>
      <c r="Y245" s="3"/>
      <c r="Z245" s="3"/>
    </row>
    <row r="246" ht="11.25" customHeight="1">
      <c r="A246" s="3" t="s">
        <v>3137</v>
      </c>
      <c r="B246" s="3" t="s">
        <v>2635</v>
      </c>
      <c r="C246" s="3" t="s">
        <v>3138</v>
      </c>
      <c r="D246" s="3"/>
      <c r="E246" s="3"/>
      <c r="F246" s="3"/>
      <c r="G246" s="3"/>
      <c r="H246" s="3"/>
      <c r="I246" s="3"/>
      <c r="J246" s="3"/>
      <c r="K246" s="3"/>
      <c r="L246" s="3"/>
      <c r="M246" s="3"/>
      <c r="N246" s="3"/>
      <c r="O246" s="3"/>
      <c r="P246" s="3"/>
      <c r="Q246" s="3"/>
      <c r="R246" s="3"/>
      <c r="S246" s="3"/>
      <c r="T246" s="3"/>
      <c r="U246" s="3"/>
      <c r="V246" s="3"/>
      <c r="W246" s="3"/>
      <c r="X246" s="3"/>
      <c r="Y246" s="3"/>
      <c r="Z246" s="3"/>
    </row>
    <row r="247" ht="11.25" customHeight="1">
      <c r="A247" s="3" t="s">
        <v>3139</v>
      </c>
      <c r="B247" s="3" t="s">
        <v>2649</v>
      </c>
      <c r="C247" s="3" t="s">
        <v>3140</v>
      </c>
      <c r="D247" s="3"/>
      <c r="E247" s="3"/>
      <c r="F247" s="3"/>
      <c r="G247" s="3"/>
      <c r="H247" s="3"/>
      <c r="I247" s="3"/>
      <c r="J247" s="3"/>
      <c r="K247" s="3"/>
      <c r="L247" s="3"/>
      <c r="M247" s="3"/>
      <c r="N247" s="3"/>
      <c r="O247" s="3"/>
      <c r="P247" s="3"/>
      <c r="Q247" s="3"/>
      <c r="R247" s="3"/>
      <c r="S247" s="3"/>
      <c r="T247" s="3"/>
      <c r="U247" s="3"/>
      <c r="V247" s="3"/>
      <c r="W247" s="3"/>
      <c r="X247" s="3"/>
      <c r="Y247" s="3"/>
      <c r="Z247" s="3"/>
    </row>
    <row r="248" ht="11.25" customHeight="1">
      <c r="A248" s="3" t="s">
        <v>3141</v>
      </c>
      <c r="B248" s="3" t="s">
        <v>2637</v>
      </c>
      <c r="C248" s="3" t="s">
        <v>3142</v>
      </c>
      <c r="D248" s="3"/>
      <c r="E248" s="3"/>
      <c r="F248" s="3"/>
      <c r="G248" s="3"/>
      <c r="H248" s="3"/>
      <c r="I248" s="3"/>
      <c r="J248" s="3"/>
      <c r="K248" s="3"/>
      <c r="L248" s="3"/>
      <c r="M248" s="3"/>
      <c r="N248" s="3"/>
      <c r="O248" s="3"/>
      <c r="P248" s="3"/>
      <c r="Q248" s="3"/>
      <c r="R248" s="3"/>
      <c r="S248" s="3"/>
      <c r="T248" s="3"/>
      <c r="U248" s="3"/>
      <c r="V248" s="3"/>
      <c r="W248" s="3"/>
      <c r="X248" s="3"/>
      <c r="Y248" s="3"/>
      <c r="Z248" s="3"/>
    </row>
    <row r="249" ht="11.25" customHeight="1">
      <c r="A249" s="3" t="s">
        <v>3143</v>
      </c>
      <c r="B249" s="3" t="s">
        <v>2641</v>
      </c>
      <c r="C249" s="3" t="s">
        <v>3144</v>
      </c>
      <c r="D249" s="3"/>
      <c r="E249" s="3"/>
      <c r="F249" s="3"/>
      <c r="G249" s="3"/>
      <c r="H249" s="3"/>
      <c r="I249" s="3"/>
      <c r="J249" s="3"/>
      <c r="K249" s="3"/>
      <c r="L249" s="3"/>
      <c r="M249" s="3"/>
      <c r="N249" s="3"/>
      <c r="O249" s="3"/>
      <c r="P249" s="3"/>
      <c r="Q249" s="3"/>
      <c r="R249" s="3"/>
      <c r="S249" s="3"/>
      <c r="T249" s="3"/>
      <c r="U249" s="3"/>
      <c r="V249" s="3"/>
      <c r="W249" s="3"/>
      <c r="X249" s="3"/>
      <c r="Y249" s="3"/>
      <c r="Z249" s="3"/>
    </row>
    <row r="250" ht="11.25" customHeight="1">
      <c r="A250" s="3" t="s">
        <v>3145</v>
      </c>
      <c r="B250" s="3" t="s">
        <v>2647</v>
      </c>
      <c r="C250" s="3" t="s">
        <v>3146</v>
      </c>
      <c r="D250" s="3"/>
      <c r="E250" s="3"/>
      <c r="F250" s="3"/>
      <c r="G250" s="3"/>
      <c r="H250" s="3"/>
      <c r="I250" s="3"/>
      <c r="J250" s="3"/>
      <c r="K250" s="3"/>
      <c r="L250" s="3"/>
      <c r="M250" s="3"/>
      <c r="N250" s="3"/>
      <c r="O250" s="3"/>
      <c r="P250" s="3"/>
      <c r="Q250" s="3"/>
      <c r="R250" s="3"/>
      <c r="S250" s="3"/>
      <c r="T250" s="3"/>
      <c r="U250" s="3"/>
      <c r="V250" s="3"/>
      <c r="W250" s="3"/>
      <c r="X250" s="3"/>
      <c r="Y250" s="3"/>
      <c r="Z250" s="3"/>
    </row>
    <row r="251" ht="11.25" customHeight="1">
      <c r="A251" s="3" t="s">
        <v>3147</v>
      </c>
      <c r="B251" s="3" t="s">
        <v>2651</v>
      </c>
      <c r="C251" s="3" t="s">
        <v>3148</v>
      </c>
      <c r="D251" s="3"/>
      <c r="E251" s="3"/>
      <c r="F251" s="3"/>
      <c r="G251" s="3"/>
      <c r="H251" s="3"/>
      <c r="I251" s="3"/>
      <c r="J251" s="3"/>
      <c r="K251" s="3"/>
      <c r="L251" s="3"/>
      <c r="M251" s="3"/>
      <c r="N251" s="3"/>
      <c r="O251" s="3"/>
      <c r="P251" s="3"/>
      <c r="Q251" s="3"/>
      <c r="R251" s="3"/>
      <c r="S251" s="3"/>
      <c r="T251" s="3"/>
      <c r="U251" s="3"/>
      <c r="V251" s="3"/>
      <c r="W251" s="3"/>
      <c r="X251" s="3"/>
      <c r="Y251" s="3"/>
      <c r="Z251" s="3"/>
    </row>
    <row r="252" ht="11.25" customHeight="1">
      <c r="A252" s="3" t="s">
        <v>3149</v>
      </c>
      <c r="B252" s="3" t="s">
        <v>2295</v>
      </c>
      <c r="C252" s="3" t="s">
        <v>3150</v>
      </c>
      <c r="D252" s="3"/>
      <c r="E252" s="3"/>
      <c r="F252" s="3"/>
      <c r="G252" s="3"/>
      <c r="H252" s="3"/>
      <c r="I252" s="3"/>
      <c r="J252" s="3"/>
      <c r="K252" s="3"/>
      <c r="L252" s="3"/>
      <c r="M252" s="3"/>
      <c r="N252" s="3"/>
      <c r="O252" s="3"/>
      <c r="P252" s="3"/>
      <c r="Q252" s="3"/>
      <c r="R252" s="3"/>
      <c r="S252" s="3"/>
      <c r="T252" s="3"/>
      <c r="U252" s="3"/>
      <c r="V252" s="3"/>
      <c r="W252" s="3"/>
      <c r="X252" s="3"/>
      <c r="Y252" s="3"/>
      <c r="Z252" s="3"/>
    </row>
    <row r="253" ht="11.25" customHeight="1">
      <c r="A253" s="3" t="s">
        <v>3151</v>
      </c>
      <c r="B253" s="3" t="s">
        <v>2655</v>
      </c>
      <c r="C253" s="3" t="s">
        <v>3152</v>
      </c>
      <c r="D253" s="3"/>
      <c r="E253" s="3"/>
      <c r="F253" s="3"/>
      <c r="G253" s="3"/>
      <c r="H253" s="3"/>
      <c r="I253" s="3"/>
      <c r="J253" s="3"/>
      <c r="K253" s="3"/>
      <c r="L253" s="3"/>
      <c r="M253" s="3"/>
      <c r="N253" s="3"/>
      <c r="O253" s="3"/>
      <c r="P253" s="3"/>
      <c r="Q253" s="3"/>
      <c r="R253" s="3"/>
      <c r="S253" s="3"/>
      <c r="T253" s="3"/>
      <c r="U253" s="3"/>
      <c r="V253" s="3"/>
      <c r="W253" s="3"/>
      <c r="X253" s="3"/>
      <c r="Y253" s="3"/>
      <c r="Z253" s="3"/>
    </row>
    <row r="254" ht="11.25" customHeight="1">
      <c r="A254" s="3" t="s">
        <v>3153</v>
      </c>
      <c r="B254" s="3" t="s">
        <v>2661</v>
      </c>
      <c r="C254" s="3" t="s">
        <v>3154</v>
      </c>
      <c r="D254" s="3"/>
      <c r="E254" s="3"/>
      <c r="F254" s="3"/>
      <c r="G254" s="3"/>
      <c r="H254" s="3"/>
      <c r="I254" s="3"/>
      <c r="J254" s="3"/>
      <c r="K254" s="3"/>
      <c r="L254" s="3"/>
      <c r="M254" s="3"/>
      <c r="N254" s="3"/>
      <c r="O254" s="3"/>
      <c r="P254" s="3"/>
      <c r="Q254" s="3"/>
      <c r="R254" s="3"/>
      <c r="S254" s="3"/>
      <c r="T254" s="3"/>
      <c r="U254" s="3"/>
      <c r="V254" s="3"/>
      <c r="W254" s="3"/>
      <c r="X254" s="3"/>
      <c r="Y254" s="3"/>
      <c r="Z254" s="3"/>
    </row>
    <row r="255" ht="11.25" customHeight="1">
      <c r="A255" s="3" t="s">
        <v>3155</v>
      </c>
      <c r="B255" s="3" t="s">
        <v>2663</v>
      </c>
      <c r="C255" s="3" t="s">
        <v>3156</v>
      </c>
      <c r="D255" s="3"/>
      <c r="E255" s="3"/>
      <c r="F255" s="3"/>
      <c r="G255" s="3"/>
      <c r="H255" s="3"/>
      <c r="I255" s="3"/>
      <c r="J255" s="3"/>
      <c r="K255" s="3"/>
      <c r="L255" s="3"/>
      <c r="M255" s="3"/>
      <c r="N255" s="3"/>
      <c r="O255" s="3"/>
      <c r="P255" s="3"/>
      <c r="Q255" s="3"/>
      <c r="R255" s="3"/>
      <c r="S255" s="3"/>
      <c r="T255" s="3"/>
      <c r="U255" s="3"/>
      <c r="V255" s="3"/>
      <c r="W255" s="3"/>
      <c r="X255" s="3"/>
      <c r="Y255" s="3"/>
      <c r="Z255" s="3"/>
    </row>
    <row r="256" ht="11.25" customHeight="1">
      <c r="A256" s="3" t="s">
        <v>3157</v>
      </c>
      <c r="B256" s="3" t="s">
        <v>2192</v>
      </c>
      <c r="C256" s="3" t="s">
        <v>3158</v>
      </c>
      <c r="D256" s="3"/>
      <c r="E256" s="3"/>
      <c r="F256" s="3"/>
      <c r="G256" s="3"/>
      <c r="H256" s="3"/>
      <c r="I256" s="3"/>
      <c r="J256" s="3"/>
      <c r="K256" s="3"/>
      <c r="L256" s="3"/>
      <c r="M256" s="3"/>
      <c r="N256" s="3"/>
      <c r="O256" s="3"/>
      <c r="P256" s="3"/>
      <c r="Q256" s="3"/>
      <c r="R256" s="3"/>
      <c r="S256" s="3"/>
      <c r="T256" s="3"/>
      <c r="U256" s="3"/>
      <c r="V256" s="3"/>
      <c r="W256" s="3"/>
      <c r="X256" s="3"/>
      <c r="Y256" s="3"/>
      <c r="Z256" s="3"/>
    </row>
    <row r="257" ht="11.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1.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1.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1.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1.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1.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1.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1.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1.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1.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1.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1.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1.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1.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1.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1.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1.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1.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1.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1.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1.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1.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1.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1.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1.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1.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1.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1.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1.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1.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1.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1.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1.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1.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1.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1.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1.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1.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1.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1.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1.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1.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1.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1.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1.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1.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1.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1.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1.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1.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1.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1.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1.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1.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1.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1.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1.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1.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1.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1.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1.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1.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1.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1.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1.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1.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1.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1.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1.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1.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1.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1.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1.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1.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1.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1.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1.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1.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1.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1.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1.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1.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1.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1.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1.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1.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1.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1.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1.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1.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1.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1.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1.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1.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1.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1.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1.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1.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1.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1.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1.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1.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1.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1.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1.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1.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1.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1.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1.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1.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1.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1.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1.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1.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1.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1.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1.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1.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1.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1.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1.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1.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1.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1.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1.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1.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1.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1.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1.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1.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1.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1.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1.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1.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1.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1.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1.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1.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1.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1.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1.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1.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1.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1.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1.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1.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1.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1.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1.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1.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1.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1.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1.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1.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1.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1.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1.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1.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1.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1.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1.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1.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1.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1.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1.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1.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1.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1.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1.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1.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1.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1.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1.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1.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1.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1.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1.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1.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1.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1.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1.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1.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1.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1.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1.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1.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1.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1.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1.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1.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1.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1.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1.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1.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1.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1.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1.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1.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1.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1.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1.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1.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1.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1.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1.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1.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1.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1.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1.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1.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1.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1.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1.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1.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1.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1.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1.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1.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1.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1.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1.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1.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1.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1.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1.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1.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1.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1.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1.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1.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1.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1.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1.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1.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1.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1.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1.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1.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1.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1.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1.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1.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1.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1.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1.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1.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1.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1.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1.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1.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1.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1.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1.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1.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1.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1.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1.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1.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1.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1.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1.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1.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1.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1.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1.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1.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1.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1.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1.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1.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1.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1.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1.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1.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1.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1.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1.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1.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1.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1.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1.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1.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1.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1.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1.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1.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1.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1.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1.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1.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1.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1.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1.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1.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1.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1.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1.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1.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1.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1.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1.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1.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1.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1.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1.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1.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1.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1.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1.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1.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1.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1.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1.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1.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1.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1.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1.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1.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1.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1.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1.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1.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1.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1.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1.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1.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1.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1.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1.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1.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1.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1.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1.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1.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1.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1.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1.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1.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1.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1.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1.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1.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1.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1.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1.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1.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1.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1.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1.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1.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1.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1.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1.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1.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1.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1.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1.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1.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1.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1.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1.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1.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1.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1.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1.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1.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1.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1.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1.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1.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1.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1.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1.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1.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1.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1.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1.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1.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1.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1.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1.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1.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1.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1.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1.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1.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1.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1.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1.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1.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1.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1.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1.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1.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1.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1.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1.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1.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1.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1.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1.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1.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1.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1.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1.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1.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1.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1.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1.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1.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1.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1.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1.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1.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1.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1.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1.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1.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1.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1.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1.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1.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1.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1.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1.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1.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1.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1.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1.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1.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1.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1.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1.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1.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1.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1.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1.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1.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1.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1.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1.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1.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1.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1.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1.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1.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1.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1.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1.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1.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1.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1.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1.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1.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1.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1.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1.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1.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1.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1.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1.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1.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1.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1.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1.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1.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1.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1.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1.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1.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1.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1.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1.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1.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1.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1.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1.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1.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1.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1.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1.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1.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1.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1.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1.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1.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1.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1.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1.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1.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1.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1.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1.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1.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1.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1.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1.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1.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1.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1.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1.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1.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1.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1.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1.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1.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1.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1.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1.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1.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1.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1.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1.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1.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1.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1.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1.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1.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1.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1.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1.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1.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1.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1.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1.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1.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1.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1.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1.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1.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1.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1.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1.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1.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1.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1.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1.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1.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1.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1.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1.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1.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1.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1.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1.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1.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1.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1.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1.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1.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1.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1.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1.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1.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1.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1.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1.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1.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1.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1.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1.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1.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1.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1.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1.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1.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1.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1.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1.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1.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1.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1.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1.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1.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1.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1.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1.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1.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1.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1.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1.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1.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1.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1.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1.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1.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1.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1.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1.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1.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1.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1.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1.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1.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1.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1.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1.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1.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1.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1.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1.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1.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1.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1.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1.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1.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1.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1.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1.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1.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1.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1.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1.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1.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1.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1.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1.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1.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1.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1.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1.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1.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1.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1.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1.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1.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1.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1.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1.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1.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1.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1.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1.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1.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1.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1.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1.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1.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1.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1.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1.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1.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1.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1.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1.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1.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1.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1.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1.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1.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1.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1.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1.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1.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1.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1.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1.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1.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1.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1.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1.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1.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1.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1.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1.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1.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1.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1.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1.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1.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1.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1.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1.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1.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1.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1.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1.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1.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1.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1.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1.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1.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1.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1.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1.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1.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1.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1.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1.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1.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1.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1.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1.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1.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1.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1.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1.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1.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1.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1.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1.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1.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1.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1.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1.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1.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1.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1.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1.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1.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1.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1.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1.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1.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1.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1.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1.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1.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1.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1.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1.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1.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1.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1.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1.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1.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1.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1.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1.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1.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1.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1.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1.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1.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1.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1.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1.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1.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1.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1.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1.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1.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1.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1.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2.63" defaultRowHeight="15.0"/>
  <cols>
    <col customWidth="1" min="1" max="1" width="12.38"/>
    <col customWidth="1" min="2" max="2" width="6.63"/>
    <col customWidth="1" min="3" max="3" width="41.75"/>
    <col customWidth="1" min="4" max="5" width="7.38"/>
    <col customWidth="1" min="6" max="6" width="14.75"/>
    <col customWidth="1" min="7" max="7" width="10.13"/>
    <col customWidth="1" min="8" max="8" width="8.75"/>
    <col customWidth="1" min="9" max="9" width="7.0"/>
    <col customWidth="1" min="10" max="13" width="6.25"/>
    <col customWidth="1" min="14" max="14" width="13.63"/>
    <col customWidth="1" min="15" max="15" width="6.25"/>
    <col customWidth="1" min="16" max="16" width="7.38"/>
    <col customWidth="1" min="17" max="17" width="6.25"/>
    <col customWidth="1" min="18" max="18" width="6.5"/>
    <col customWidth="1" min="19" max="21" width="6.25"/>
    <col customWidth="1" min="22" max="22" width="7.38"/>
    <col customWidth="1" min="23" max="23" width="6.25"/>
    <col customWidth="1" min="24" max="24" width="6.75"/>
    <col customWidth="1" min="25" max="27" width="6.25"/>
    <col customWidth="1" min="28" max="28" width="7.38"/>
    <col customWidth="1" min="29" max="29" width="6.25"/>
    <col customWidth="1" min="30" max="30" width="7.88"/>
    <col customWidth="1" min="31" max="36" width="6.25"/>
    <col customWidth="1" min="37" max="37" width="4.25"/>
  </cols>
  <sheetData>
    <row r="1" ht="10.5" customHeight="1">
      <c r="A1" s="1"/>
      <c r="B1" s="1">
        <v>5.0</v>
      </c>
      <c r="C1" s="1">
        <v>7.0</v>
      </c>
      <c r="D1" s="1">
        <v>21.0</v>
      </c>
      <c r="E1" s="1"/>
      <c r="F1" s="1">
        <v>1.0</v>
      </c>
      <c r="G1" s="1">
        <v>16.0</v>
      </c>
      <c r="H1" s="1">
        <v>22.0</v>
      </c>
      <c r="I1" s="1">
        <v>20.0</v>
      </c>
      <c r="J1" s="1"/>
      <c r="K1" s="1"/>
      <c r="L1" s="33">
        <v>5.0</v>
      </c>
      <c r="M1" s="33">
        <v>3.0</v>
      </c>
      <c r="N1" s="33">
        <v>12.0</v>
      </c>
      <c r="O1" s="33"/>
      <c r="P1" s="30"/>
      <c r="Q1" s="30"/>
      <c r="R1" s="33"/>
      <c r="S1" s="33">
        <v>1.0</v>
      </c>
      <c r="T1" s="33">
        <v>14.0</v>
      </c>
      <c r="U1" s="33"/>
      <c r="V1" s="30"/>
      <c r="W1" s="30"/>
      <c r="X1" s="33"/>
      <c r="Y1" s="33">
        <v>3.0</v>
      </c>
      <c r="Z1" s="33">
        <v>15.0</v>
      </c>
      <c r="AA1" s="33"/>
      <c r="AB1" s="30"/>
      <c r="AC1" s="30"/>
      <c r="AD1" s="33"/>
      <c r="AE1" s="33">
        <v>1.0</v>
      </c>
      <c r="AF1" s="33">
        <v>15.0</v>
      </c>
      <c r="AG1" s="33"/>
      <c r="AH1" s="30"/>
      <c r="AI1" s="30"/>
      <c r="AJ1" s="30"/>
      <c r="AK1" s="1"/>
    </row>
    <row r="2" ht="10.5" customHeight="1">
      <c r="A2" s="156"/>
      <c r="B2" s="156"/>
      <c r="C2" s="156"/>
      <c r="D2" s="156"/>
      <c r="E2" s="156"/>
      <c r="F2" s="156"/>
      <c r="G2" s="156"/>
      <c r="H2" s="156"/>
      <c r="I2" s="156"/>
      <c r="J2" s="156"/>
      <c r="K2" s="156"/>
      <c r="L2" s="157" t="s">
        <v>3159</v>
      </c>
      <c r="M2" s="158"/>
      <c r="N2" s="158"/>
      <c r="O2" s="158"/>
      <c r="P2" s="158"/>
      <c r="Q2" s="159"/>
      <c r="R2" s="160" t="s">
        <v>3160</v>
      </c>
      <c r="S2" s="158"/>
      <c r="T2" s="158"/>
      <c r="U2" s="158"/>
      <c r="V2" s="158"/>
      <c r="W2" s="159"/>
      <c r="X2" s="157" t="s">
        <v>3161</v>
      </c>
      <c r="Y2" s="158"/>
      <c r="Z2" s="158"/>
      <c r="AA2" s="158"/>
      <c r="AB2" s="158"/>
      <c r="AC2" s="159"/>
      <c r="AD2" s="160" t="s">
        <v>3162</v>
      </c>
      <c r="AE2" s="158"/>
      <c r="AF2" s="158"/>
      <c r="AG2" s="158"/>
      <c r="AH2" s="158"/>
      <c r="AI2" s="159"/>
      <c r="AJ2" s="157" t="s">
        <v>3163</v>
      </c>
      <c r="AK2" s="159"/>
    </row>
    <row r="3" ht="30.0" customHeight="1">
      <c r="A3" s="161" t="s">
        <v>409</v>
      </c>
      <c r="B3" s="161" t="s">
        <v>3164</v>
      </c>
      <c r="C3" s="161" t="s">
        <v>3165</v>
      </c>
      <c r="D3" s="161" t="s">
        <v>424</v>
      </c>
      <c r="E3" s="161" t="s">
        <v>3166</v>
      </c>
      <c r="F3" s="161" t="s">
        <v>1738</v>
      </c>
      <c r="G3" s="161" t="s">
        <v>1743</v>
      </c>
      <c r="H3" s="161" t="s">
        <v>425</v>
      </c>
      <c r="I3" s="161" t="s">
        <v>1748</v>
      </c>
      <c r="J3" s="161" t="s">
        <v>3167</v>
      </c>
      <c r="K3" s="161" t="s">
        <v>3168</v>
      </c>
      <c r="L3" s="161" t="s">
        <v>3169</v>
      </c>
      <c r="M3" s="161" t="s">
        <v>3170</v>
      </c>
      <c r="N3" s="161" t="s">
        <v>3171</v>
      </c>
      <c r="O3" s="161" t="s">
        <v>3172</v>
      </c>
      <c r="P3" s="161" t="s">
        <v>3173</v>
      </c>
      <c r="Q3" s="161" t="s">
        <v>3174</v>
      </c>
      <c r="R3" s="161" t="s">
        <v>3175</v>
      </c>
      <c r="S3" s="161" t="s">
        <v>3176</v>
      </c>
      <c r="T3" s="161" t="s">
        <v>3171</v>
      </c>
      <c r="U3" s="161" t="s">
        <v>3172</v>
      </c>
      <c r="V3" s="161" t="s">
        <v>3173</v>
      </c>
      <c r="W3" s="161" t="s">
        <v>3174</v>
      </c>
      <c r="X3" s="161" t="s">
        <v>3162</v>
      </c>
      <c r="Y3" s="161" t="s">
        <v>3177</v>
      </c>
      <c r="Z3" s="161" t="s">
        <v>3171</v>
      </c>
      <c r="AA3" s="161" t="s">
        <v>3172</v>
      </c>
      <c r="AB3" s="161" t="s">
        <v>3173</v>
      </c>
      <c r="AC3" s="161" t="s">
        <v>3174</v>
      </c>
      <c r="AD3" s="161" t="s">
        <v>3162</v>
      </c>
      <c r="AE3" s="161" t="s">
        <v>3170</v>
      </c>
      <c r="AF3" s="161" t="s">
        <v>3171</v>
      </c>
      <c r="AG3" s="161" t="s">
        <v>3172</v>
      </c>
      <c r="AH3" s="161" t="s">
        <v>3173</v>
      </c>
      <c r="AI3" s="161" t="s">
        <v>3178</v>
      </c>
      <c r="AJ3" s="161" t="s">
        <v>3163</v>
      </c>
      <c r="AK3" s="161" t="s">
        <v>3179</v>
      </c>
    </row>
    <row r="4" ht="10.5" customHeight="1">
      <c r="A4" s="14"/>
      <c r="B4" s="6"/>
      <c r="C4" s="6"/>
      <c r="D4" s="1"/>
      <c r="E4" s="1">
        <v>2020.0</v>
      </c>
      <c r="F4" s="6"/>
      <c r="G4" s="6"/>
      <c r="H4" s="6"/>
      <c r="I4" s="6"/>
      <c r="J4" s="6"/>
      <c r="K4" s="6"/>
      <c r="L4" s="6"/>
      <c r="M4" s="6"/>
      <c r="N4" s="6"/>
      <c r="O4" s="162">
        <v>0.3</v>
      </c>
      <c r="P4" s="6"/>
      <c r="Q4" s="6"/>
      <c r="R4" s="6"/>
      <c r="S4" s="6"/>
      <c r="T4" s="6"/>
      <c r="U4" s="162">
        <v>0.0</v>
      </c>
      <c r="V4" s="6"/>
      <c r="W4" s="6"/>
      <c r="X4" s="6"/>
      <c r="Y4" s="6"/>
      <c r="Z4" s="6"/>
      <c r="AA4" s="162">
        <v>0.0</v>
      </c>
      <c r="AB4" s="6"/>
      <c r="AC4" s="6"/>
      <c r="AD4" s="6"/>
      <c r="AE4" s="6"/>
      <c r="AF4" s="6"/>
      <c r="AG4" s="162">
        <v>0.0</v>
      </c>
      <c r="AH4" s="6"/>
      <c r="AI4" s="6"/>
      <c r="AJ4" s="6"/>
      <c r="AK4" s="14"/>
    </row>
    <row r="5" ht="10.5" customHeight="1">
      <c r="A5" s="14"/>
      <c r="B5" s="6"/>
      <c r="C5" s="6"/>
      <c r="D5" s="163"/>
      <c r="E5" s="164"/>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14"/>
    </row>
    <row r="6" ht="10.5" customHeight="1">
      <c r="A6" s="14"/>
      <c r="B6" s="6"/>
      <c r="C6" s="6"/>
      <c r="D6" s="163"/>
      <c r="E6" s="164"/>
      <c r="F6" s="6"/>
      <c r="G6" s="6"/>
      <c r="H6" s="6"/>
      <c r="I6" s="6"/>
      <c r="J6" s="6"/>
      <c r="K6" s="6"/>
      <c r="L6" s="6">
        <v>0.0</v>
      </c>
      <c r="M6" s="6"/>
      <c r="N6" s="6"/>
      <c r="O6" s="6"/>
      <c r="P6" s="6"/>
      <c r="Q6" s="6"/>
      <c r="R6" s="6">
        <v>0.0</v>
      </c>
      <c r="S6" s="6"/>
      <c r="T6" s="6"/>
      <c r="U6" s="6"/>
      <c r="V6" s="6"/>
      <c r="W6" s="6"/>
      <c r="X6" s="6"/>
      <c r="Y6" s="6"/>
      <c r="Z6" s="6"/>
      <c r="AA6" s="6"/>
      <c r="AB6" s="6"/>
      <c r="AC6" s="6"/>
      <c r="AD6" s="6"/>
      <c r="AE6" s="6"/>
      <c r="AF6" s="6"/>
      <c r="AG6" s="6"/>
      <c r="AH6" s="6"/>
      <c r="AI6" s="6"/>
      <c r="AJ6" s="6"/>
      <c r="AK6" s="14"/>
    </row>
    <row r="7" ht="10.5" customHeight="1">
      <c r="A7" s="14" t="s">
        <v>591</v>
      </c>
      <c r="B7" s="165">
        <f t="array" ref="B7">IF(ISNA(MATCH($A7,Magento_products!$F$1:$F$1000,0))=TRUE,INDEX(Special_products!$A$1:$AL$1000,MATCH($A7,Special_products!$F$1:$F$1000,0),B$1),INDEX(Magento_products!$A$1:$AJ$1013,MATCH($A7,Magento_products!$F$1:$F$1000,0),B$1))</f>
        <v>434</v>
      </c>
      <c r="C7" s="165" t="str">
        <f t="array" ref="C7">IF(ISNA(MATCH($A7,Magento_products!$F$1:$F$1000,0))=TRUE,INDEX(Special_products!$A$1:$AL$1000,MATCH($A7,Special_products!$F$1:$F$1000,0),C$1),INDEX(Magento_products!$A$1:$AJ$1013,MATCH($A7,Magento_products!$F$1:$F$1000,0),C$1))</f>
        <v>All Might - Silver Age PVC - Exclusive Edition</v>
      </c>
      <c r="D7" s="166" t="str">
        <f t="array" ref="D7">IF(ISNA(MATCH($A7,Magento_products!$F$1:$F$1013,0))=TRUE,INDEX(Special_products!$A$1:$AL$748,MATCH($A7,Special_products!$F$1:$F$748,0),D$1),INDEX(Magento_products!$A$1:$AJ$1013,MATCH($A7,Magento_products!$F$1:$F$1013,0),D$1))</f>
        <v/>
      </c>
      <c r="E7" s="167">
        <f t="shared" ref="E7:E309" si="1">IF(D7=0,E$4,YEAR(D7))</f>
        <v>2020</v>
      </c>
      <c r="F7" s="168" t="str">
        <f t="array" ref="F7">IF(ISNA(MATCH($A7,'License characters'!$H$2:$H$1126,0))=TRUE,0,INDEX('License characters'!$A$2:$AH$1126,MATCH($A7,'License characters'!$H$2:$H$1126,0),F$1))</f>
        <v>Funimation/Viz</v>
      </c>
      <c r="G7" s="165" t="str">
        <f t="array" ref="G7">IF(ISNA(MATCH($A7,Magento_products!$F$1:$F$1000,0))=TRUE,INDEX(Special_products!$A$1:$AL$1000,MATCH($A7,Special_products!$F$1:$F$1000,0),G$1),INDEX(Magento_products!$A$1:$AJ$1013,MATCH($A7,Magento_products!$F$1:$F$1000,0),G$1))</f>
        <v>ALLMIGHTSAPVC</v>
      </c>
      <c r="H7" s="168" t="str">
        <f t="array" ref="H7">IF(ISNA(MATCH($B7,Magento_products!$E$1:$E$1013,0))=TRUE,INDEX(Special_products!$A$1:$AL$748,MATCH($B7,Special_products!$E$1:$E$748,0),H$1+2),INDEX(Magento_products!$A$1:$AJ$1013,MATCH($B7,Magento_products!$E$1:$E$1013,0),H$1))</f>
        <v>PVC</v>
      </c>
      <c r="I7" s="169">
        <f t="array" ref="I7">IF(ISNA(MATCH($B7,Magento_products!$E$1:$E$1013,0))=TRUE,INDEX(Special_products!$A$1:$AL$748,MATCH($B7,Special_products!$E$1:$E$748,0),I$1),INDEX(Magento_products!$A$1:$AJ$1013,MATCH($B7,Magento_products!$E$1:$E$1013,0),I$1))</f>
        <v>0</v>
      </c>
      <c r="J7" s="170">
        <v>99.95</v>
      </c>
      <c r="K7" s="171">
        <f t="shared" ref="K7:K309" si="2">IF(I7=0,J7,I7)</f>
        <v>99.95</v>
      </c>
      <c r="L7" s="172">
        <v>0.0</v>
      </c>
      <c r="M7" s="173" t="str">
        <f>ARRAY_CONSTRAIN(ARRAYFORMULA(IF(B7=0,0,IF(ISNA(MATCH($A7,[1]PO_base!$E$1:$E$8753,0))=TRUE,0,INDEX([1]PO_base!$A$1:$CD$8753,MATCH($A7,[1]PO_base!$E$1:$E$8753,0),M$1)))), 1, 1)</f>
        <v>#ERROR!</v>
      </c>
      <c r="N7" s="172" t="str">
        <f>ARRAY_CONSTRAIN(ARRAYFORMULA(IF(M7=0,0,IF(ISNA(MATCH($M7,[1]PO_base!$C$1:$C$8753,0))=TRUE,0,INDEX([1]PO_base!$A$1:$CD$8753,MATCH($M7,[1]PO_base!$C$1:$C$8753,0),N$1)))), 1, 1)</f>
        <v>#ERROR!</v>
      </c>
      <c r="O7" s="174" t="str">
        <f t="shared" ref="O7:O450" si="3">IF(OR(L7&lt;&gt;0,N7&lt;&gt;0),0,O$4)</f>
        <v>#ERROR!</v>
      </c>
      <c r="P7" s="172" t="str">
        <f t="shared" ref="P7:P309" si="4">K7*O7</f>
        <v>#ERROR!</v>
      </c>
      <c r="Q7" s="175" t="str">
        <f t="shared" ref="Q7:Q309" si="5">IF(N7&gt;0,N7,IF(L7&gt;0,L7,P7))</f>
        <v>#ERROR!</v>
      </c>
      <c r="R7" s="176">
        <v>0.0</v>
      </c>
      <c r="S7" s="177" t="str">
        <f>ARRAY_CONSTRAIN(ARRAYFORMULA(IF(ISNA(MATCH($G7,[1]Summary!$B$1:$B$8418,0))=TRUE,0,INDEX([1]Summary!$A$1:$CF$8418,MATCH($G7,[1]Summary!$B$1:$B$8418,0),S$1))), 1, 1)</f>
        <v>#ERROR!</v>
      </c>
      <c r="T7" s="176" t="str">
        <f>ARRAY_CONSTRAIN(ARRAYFORMULA(IF(S7=0,0,IF(ISNA(MATCH(S7,[1]Summary!$A$1:$A$8418,0))=TRUE,0,INDEX([1]Summary!$A$1:$CF$8418,MATCH(S7,[1]Summary!$A$1:$A$8418,0),T$1)))), 1, 1)</f>
        <v>#ERROR!</v>
      </c>
      <c r="U7" s="174">
        <f t="shared" ref="U7:U64" si="6">IF(R7=0,U$4,0)</f>
        <v>0</v>
      </c>
      <c r="V7" s="172"/>
      <c r="W7" s="175" t="str">
        <f t="shared" ref="W7:W309" si="7">IF(T7&gt;0,T7,V7)</f>
        <v>#ERROR!</v>
      </c>
      <c r="X7" s="172" t="s">
        <v>3180</v>
      </c>
      <c r="Y7" s="173"/>
      <c r="Z7" s="176" t="str">
        <f>ARRAY_CONSTRAIN(ARRAYFORMULA(IF(Y7=0,0,IF(ISNA(MATCH(Y7,[1]Summary!$A$1:$A$8418,0))=TRUE,0,INDEX([1]Summary!$A$1:$CF$8418,MATCH(Y7,[1]Summary!$A$1:$A$8418,0),Z$1)))), 1, 1)</f>
        <v>#ERROR!</v>
      </c>
      <c r="AA7" s="174">
        <f t="shared" ref="AA7:AA64" si="8">IF(X7=0,AA$4,0)</f>
        <v>0</v>
      </c>
      <c r="AB7" s="172">
        <v>6.0</v>
      </c>
      <c r="AC7" s="175" t="str">
        <f t="shared" ref="AC7:AC309" si="9">IF(Z7&gt;0,Z7,AB7)</f>
        <v>#ERROR!</v>
      </c>
      <c r="AD7" s="172"/>
      <c r="AE7" s="1"/>
      <c r="AF7" s="176" t="str">
        <f>ARRAY_CONSTRAIN(ARRAYFORMULA(IF(AE7=0,0,IF(ISNA(MATCH(AE7,[1]Summary!$A$1:$A$8418,0))=TRUE,0,INDEX([1]Summary!$A$1:$CF$8418,MATCH(AE7,[1]Summary!$A$1:$A$8418,0),AF$1)))), 1, 1)</f>
        <v>#ERROR!</v>
      </c>
      <c r="AG7" s="174">
        <f t="shared" ref="AG7:AG309" si="10">IF(AD7=0,AG$4,0)</f>
        <v>0</v>
      </c>
      <c r="AH7" s="172">
        <f t="shared" ref="AH7:AH309" si="11">IF(AD7=0,$K7*AG7,0)</f>
        <v>0</v>
      </c>
      <c r="AI7" s="175" t="str">
        <f t="shared" ref="AI7:AI309" si="12">IF(AF7&gt;0,AF7,AH7)</f>
        <v>#ERROR!</v>
      </c>
      <c r="AJ7" s="175" t="str">
        <f t="shared" ref="AJ7:AJ309" si="13">Q7+W7+AC7+AI7</f>
        <v>#ERROR!</v>
      </c>
      <c r="AK7" s="178" t="str">
        <f t="shared" ref="AK7:AK309" si="14">IF(K7=0,0,AJ7/K7)</f>
        <v>#ERROR!</v>
      </c>
    </row>
    <row r="8" ht="10.5" customHeight="1">
      <c r="A8" s="14" t="s">
        <v>595</v>
      </c>
      <c r="B8" s="165">
        <f t="array" ref="B8">IF(ISNA(MATCH($A8,Magento_products!$F$1:$F$1000,0))=TRUE,INDEX(Special_products!$A$1:$AL$1000,MATCH($A8,Special_products!$F$1:$F$1000,0),B$1),INDEX(Magento_products!$A$1:$AJ$1013,MATCH($A8,Magento_products!$F$1:$F$1000,0),B$1))</f>
        <v>433</v>
      </c>
      <c r="C8" s="165" t="str">
        <f t="array" ref="C8">IF(ISNA(MATCH($A8,Magento_products!$F$1:$F$1000,0))=TRUE,INDEX(Special_products!$A$1:$AL$1000,MATCH($A8,Special_products!$F$1:$F$1000,0),C$1),INDEX(Magento_products!$A$1:$AJ$1013,MATCH($A8,Magento_products!$F$1:$F$1000,0),C$1))</f>
        <v>All Might - Silver Age PVC - Collector's Edition</v>
      </c>
      <c r="D8" s="166" t="str">
        <f t="array" ref="D8">IF(ISNA(MATCH($A8,Magento_products!$F$1:$F$1013,0))=TRUE,INDEX(Special_products!$A$1:$AL$748,MATCH($A8,Special_products!$F$1:$F$748,0),D$1),INDEX(Magento_products!$A$1:$AJ$1013,MATCH($A8,Magento_products!$F$1:$F$1013,0),D$1))</f>
        <v/>
      </c>
      <c r="E8" s="167">
        <f t="shared" si="1"/>
        <v>2020</v>
      </c>
      <c r="F8" s="168" t="str">
        <f t="array" ref="F8">IF(ISNA(MATCH($A8,'License characters'!$H$2:$H$1126,0))=TRUE,0,INDEX('License characters'!$A$2:$AH$1126,MATCH($A8,'License characters'!$H$2:$H$1126,0),F$1))</f>
        <v>Funimation/Viz</v>
      </c>
      <c r="G8" s="165" t="str">
        <f t="array" ref="G8">IF(ISNA(MATCH($A8,Magento_products!$F$1:$F$1000,0))=TRUE,INDEX(Special_products!$A$1:$AL$1000,MATCH($A8,Special_products!$F$1:$F$1000,0),G$1),INDEX(Magento_products!$A$1:$AJ$1013,MATCH($A8,Magento_products!$F$1:$F$1000,0),G$1))</f>
        <v>ALLMIGHTSAPVC</v>
      </c>
      <c r="H8" s="168" t="str">
        <f t="array" ref="H8">IF(ISNA(MATCH($B8,Magento_products!$E$1:$E$1013,0))=TRUE,INDEX(Special_products!$A$1:$AL$748,MATCH($B8,Special_products!$E$1:$E$748,0),H$1+2),INDEX(Magento_products!$A$1:$AJ$1013,MATCH($B8,Magento_products!$E$1:$E$1013,0),H$1))</f>
        <v>PVC</v>
      </c>
      <c r="I8" s="169">
        <f t="array" ref="I8">IF(ISNA(MATCH($B8,Magento_products!$E$1:$E$1013,0))=TRUE,INDEX(Special_products!$A$1:$AL$748,MATCH($B8,Special_products!$E$1:$E$748,0),I$1),INDEX(Magento_products!$A$1:$AJ$1013,MATCH($B8,Magento_products!$E$1:$E$1013,0),I$1))</f>
        <v>0</v>
      </c>
      <c r="J8" s="170">
        <v>89.99</v>
      </c>
      <c r="K8" s="171">
        <f t="shared" si="2"/>
        <v>89.99</v>
      </c>
      <c r="L8" s="172">
        <v>0.0</v>
      </c>
      <c r="M8" s="173" t="str">
        <f>ARRAY_CONSTRAIN(ARRAYFORMULA(IF(B8=0,0,IF(ISNA(MATCH($A8,[1]PO_base!$E$1:$E$8753,0))=TRUE,0,INDEX([1]PO_base!$A$1:$CD$8753,MATCH($A8,[1]PO_base!$E$1:$E$8753,0),M$1)))), 1, 1)</f>
        <v>#ERROR!</v>
      </c>
      <c r="N8" s="172" t="str">
        <f>ARRAY_CONSTRAIN(ARRAYFORMULA(IF(M8=0,0,IF(ISNA(MATCH($M8,[1]PO_base!$C$1:$C$8753,0))=TRUE,0,INDEX([1]PO_base!$A$1:$CD$8753,MATCH($M8,[1]PO_base!$C$1:$C$8753,0),N$1)))), 1, 1)</f>
        <v>#ERROR!</v>
      </c>
      <c r="O8" s="174" t="str">
        <f t="shared" si="3"/>
        <v>#ERROR!</v>
      </c>
      <c r="P8" s="172" t="str">
        <f t="shared" si="4"/>
        <v>#ERROR!</v>
      </c>
      <c r="Q8" s="175" t="str">
        <f t="shared" si="5"/>
        <v>#ERROR!</v>
      </c>
      <c r="R8" s="176">
        <v>0.0</v>
      </c>
      <c r="S8" s="177" t="str">
        <f>ARRAY_CONSTRAIN(ARRAYFORMULA(IF(ISNA(MATCH($G8,[1]Summary!$B$1:$B$8418,0))=TRUE,0,INDEX([1]Summary!$A$1:$CF$8418,MATCH($G8,[1]Summary!$B$1:$B$8418,0),S$1))), 1, 1)</f>
        <v>#ERROR!</v>
      </c>
      <c r="T8" s="176" t="str">
        <f>ARRAY_CONSTRAIN(ARRAYFORMULA(IF(S8=0,0,IF(ISNA(MATCH(S8,[1]Summary!$A$1:$A$8418,0))=TRUE,0,INDEX([1]Summary!$A$1:$CF$8418,MATCH(S8,[1]Summary!$A$1:$A$8418,0),T$1)))), 1, 1)</f>
        <v>#ERROR!</v>
      </c>
      <c r="U8" s="174">
        <f t="shared" si="6"/>
        <v>0</v>
      </c>
      <c r="V8" s="172"/>
      <c r="W8" s="175" t="str">
        <f t="shared" si="7"/>
        <v>#ERROR!</v>
      </c>
      <c r="X8" s="172"/>
      <c r="Y8" s="173"/>
      <c r="Z8" s="176" t="str">
        <f>ARRAY_CONSTRAIN(ARRAYFORMULA(IF(Y8=0,0,IF(ISNA(MATCH(Y8,[1]Summary!$A$1:$A$8418,0))=TRUE,0,INDEX([1]Summary!$A$1:$CF$8418,MATCH(Y8,[1]Summary!$A$1:$A$8418,0),Z$1)))), 1, 1)</f>
        <v>#ERROR!</v>
      </c>
      <c r="AA8" s="174">
        <f t="shared" si="8"/>
        <v>0</v>
      </c>
      <c r="AB8" s="172" t="str">
        <f t="shared" ref="AB8:AB9" si="15">W8*AA8</f>
        <v>#ERROR!</v>
      </c>
      <c r="AC8" s="175" t="str">
        <f t="shared" si="9"/>
        <v>#ERROR!</v>
      </c>
      <c r="AD8" s="172"/>
      <c r="AE8" s="1"/>
      <c r="AF8" s="176" t="str">
        <f>ARRAY_CONSTRAIN(ARRAYFORMULA(IF(AE8=0,0,IF(ISNA(MATCH(AE8,[1]Summary!$A$1:$A$8418,0))=TRUE,0,INDEX([1]Summary!$A$1:$CF$8418,MATCH(AE8,[1]Summary!$A$1:$A$8418,0),AF$1)))), 1, 1)</f>
        <v>#ERROR!</v>
      </c>
      <c r="AG8" s="174">
        <f t="shared" si="10"/>
        <v>0</v>
      </c>
      <c r="AH8" s="172">
        <f t="shared" si="11"/>
        <v>0</v>
      </c>
      <c r="AI8" s="175" t="str">
        <f t="shared" si="12"/>
        <v>#ERROR!</v>
      </c>
      <c r="AJ8" s="175" t="str">
        <f t="shared" si="13"/>
        <v>#ERROR!</v>
      </c>
      <c r="AK8" s="178" t="str">
        <f t="shared" si="14"/>
        <v>#ERROR!</v>
      </c>
    </row>
    <row r="9" ht="10.5" customHeight="1">
      <c r="A9" s="14" t="s">
        <v>597</v>
      </c>
      <c r="B9" s="165">
        <f t="array" ref="B9">IF(ISNA(MATCH($A9,Magento_products!$F$1:$F$1000,0))=TRUE,INDEX(Special_products!$A$1:$AL$1000,MATCH($A9,Special_products!$F$1:$F$1000,0),B$1),INDEX(Magento_products!$A$1:$AJ$1013,MATCH($A9,Magento_products!$F$1:$F$1000,0),B$1))</f>
        <v>432</v>
      </c>
      <c r="C9" s="165" t="str">
        <f t="array" ref="C9">IF(ISNA(MATCH($A9,Magento_products!$F$1:$F$1000,0))=TRUE,INDEX(Special_products!$A$1:$AL$1000,MATCH($A9,Special_products!$F$1:$F$1000,0),C$1),INDEX(Magento_products!$A$1:$AJ$1013,MATCH($A9,Magento_products!$F$1:$F$1000,0),C$1))</f>
        <v>All Might - Silver Age PVC - Standard Edition</v>
      </c>
      <c r="D9" s="166" t="str">
        <f t="array" ref="D9">IF(ISNA(MATCH($A9,Magento_products!$F$1:$F$1013,0))=TRUE,INDEX(Special_products!$A$1:$AL$748,MATCH($A9,Special_products!$F$1:$F$748,0),D$1),INDEX(Magento_products!$A$1:$AJ$1013,MATCH($A9,Magento_products!$F$1:$F$1013,0),D$1))</f>
        <v/>
      </c>
      <c r="E9" s="167">
        <f t="shared" si="1"/>
        <v>2020</v>
      </c>
      <c r="F9" s="168" t="str">
        <f t="array" ref="F9">IF(ISNA(MATCH($A9,'License characters'!$H$2:$H$1126,0))=TRUE,0,INDEX('License characters'!$A$2:$AH$1126,MATCH($A9,'License characters'!$H$2:$H$1126,0),F$1))</f>
        <v>Funimation/Viz</v>
      </c>
      <c r="G9" s="165" t="str">
        <f t="array" ref="G9">IF(ISNA(MATCH($A9,Magento_products!$F$1:$F$1000,0))=TRUE,INDEX(Special_products!$A$1:$AL$1000,MATCH($A9,Special_products!$F$1:$F$1000,0),G$1),INDEX(Magento_products!$A$1:$AJ$1013,MATCH($A9,Magento_products!$F$1:$F$1000,0),G$1))</f>
        <v>ALLMIGHTSAPVC</v>
      </c>
      <c r="H9" s="168" t="str">
        <f t="array" ref="H9">IF(ISNA(MATCH($B9,Magento_products!$E$1:$E$1013,0))=TRUE,INDEX(Special_products!$A$1:$AL$748,MATCH($B9,Special_products!$E$1:$E$748,0),H$1+2),INDEX(Magento_products!$A$1:$AJ$1013,MATCH($B9,Magento_products!$E$1:$E$1013,0),H$1))</f>
        <v>PVC</v>
      </c>
      <c r="I9" s="169">
        <f t="array" ref="I9">IF(ISNA(MATCH($B9,Magento_products!$E$1:$E$1013,0))=TRUE,INDEX(Special_products!$A$1:$AL$748,MATCH($B9,Special_products!$E$1:$E$748,0),I$1),INDEX(Magento_products!$A$1:$AJ$1013,MATCH($B9,Magento_products!$E$1:$E$1013,0),I$1))</f>
        <v>0</v>
      </c>
      <c r="J9" s="170">
        <v>74.99</v>
      </c>
      <c r="K9" s="171">
        <f t="shared" si="2"/>
        <v>74.99</v>
      </c>
      <c r="L9" s="172">
        <v>0.0</v>
      </c>
      <c r="M9" s="173" t="str">
        <f>ARRAY_CONSTRAIN(ARRAYFORMULA(IF(B9=0,0,IF(ISNA(MATCH($A9,[1]PO_base!$E$1:$E$8753,0))=TRUE,0,INDEX([1]PO_base!$A$1:$CD$8753,MATCH($A9,[1]PO_base!$E$1:$E$8753,0),M$1)))), 1, 1)</f>
        <v>#ERROR!</v>
      </c>
      <c r="N9" s="172" t="str">
        <f>ARRAY_CONSTRAIN(ARRAYFORMULA(IF(M9=0,0,IF(ISNA(MATCH($M9,[1]PO_base!$C$1:$C$8753,0))=TRUE,0,INDEX([1]PO_base!$A$1:$CD$8753,MATCH($M9,[1]PO_base!$C$1:$C$8753,0),N$1)))), 1, 1)</f>
        <v>#ERROR!</v>
      </c>
      <c r="O9" s="174" t="str">
        <f t="shared" si="3"/>
        <v>#ERROR!</v>
      </c>
      <c r="P9" s="172" t="str">
        <f t="shared" si="4"/>
        <v>#ERROR!</v>
      </c>
      <c r="Q9" s="175" t="str">
        <f t="shared" si="5"/>
        <v>#ERROR!</v>
      </c>
      <c r="R9" s="176">
        <v>0.0</v>
      </c>
      <c r="S9" s="177" t="str">
        <f>ARRAY_CONSTRAIN(ARRAYFORMULA(IF(ISNA(MATCH($G9,[1]Summary!$B$1:$B$8418,0))=TRUE,0,INDEX([1]Summary!$A$1:$CF$8418,MATCH($G9,[1]Summary!$B$1:$B$8418,0),S$1))), 1, 1)</f>
        <v>#ERROR!</v>
      </c>
      <c r="T9" s="176" t="str">
        <f>ARRAY_CONSTRAIN(ARRAYFORMULA(IF(S9=0,0,IF(ISNA(MATCH(S9,[1]Summary!$A$1:$A$8418,0))=TRUE,0,INDEX([1]Summary!$A$1:$CF$8418,MATCH(S9,[1]Summary!$A$1:$A$8418,0),T$1)))), 1, 1)</f>
        <v>#ERROR!</v>
      </c>
      <c r="U9" s="174">
        <f t="shared" si="6"/>
        <v>0</v>
      </c>
      <c r="V9" s="172"/>
      <c r="W9" s="175" t="str">
        <f t="shared" si="7"/>
        <v>#ERROR!</v>
      </c>
      <c r="X9" s="172"/>
      <c r="Y9" s="173"/>
      <c r="Z9" s="176" t="str">
        <f>ARRAY_CONSTRAIN(ARRAYFORMULA(IF(Y9=0,0,IF(ISNA(MATCH(Y9,[1]Summary!$A$1:$A$8418,0))=TRUE,0,INDEX([1]Summary!$A$1:$CF$8418,MATCH(Y9,[1]Summary!$A$1:$A$8418,0),Z$1)))), 1, 1)</f>
        <v>#ERROR!</v>
      </c>
      <c r="AA9" s="174">
        <f t="shared" si="8"/>
        <v>0</v>
      </c>
      <c r="AB9" s="172" t="str">
        <f t="shared" si="15"/>
        <v>#ERROR!</v>
      </c>
      <c r="AC9" s="175" t="str">
        <f t="shared" si="9"/>
        <v>#ERROR!</v>
      </c>
      <c r="AD9" s="172"/>
      <c r="AE9" s="1"/>
      <c r="AF9" s="176" t="str">
        <f>ARRAY_CONSTRAIN(ARRAYFORMULA(IF(AE9=0,0,IF(ISNA(MATCH(AE9,[1]Summary!$A$1:$A$8418,0))=TRUE,0,INDEX([1]Summary!$A$1:$CF$8418,MATCH(AE9,[1]Summary!$A$1:$A$8418,0),AF$1)))), 1, 1)</f>
        <v>#ERROR!</v>
      </c>
      <c r="AG9" s="174">
        <f t="shared" si="10"/>
        <v>0</v>
      </c>
      <c r="AH9" s="172">
        <f t="shared" si="11"/>
        <v>0</v>
      </c>
      <c r="AI9" s="175" t="str">
        <f t="shared" si="12"/>
        <v>#ERROR!</v>
      </c>
      <c r="AJ9" s="175" t="str">
        <f t="shared" si="13"/>
        <v>#ERROR!</v>
      </c>
      <c r="AK9" s="178" t="str">
        <f t="shared" si="14"/>
        <v>#ERROR!</v>
      </c>
    </row>
    <row r="10" ht="10.5" customHeight="1">
      <c r="A10" s="14" t="s">
        <v>550</v>
      </c>
      <c r="B10" s="165">
        <f t="array" ref="B10">IF(ISNA(MATCH($A10,Magento_products!$F$1:$F$1000,0))=TRUE,INDEX(Special_products!$A$1:$AL$1000,MATCH($A10,Special_products!$F$1:$F$1000,0),B$1),INDEX(Magento_products!$A$1:$AJ$1013,MATCH($A10,Magento_products!$F$1:$F$1000,0),B$1))</f>
        <v>452</v>
      </c>
      <c r="C10" s="165" t="str">
        <f t="array" ref="C10">IF(ISNA(MATCH($A10,Magento_products!$F$1:$F$1000,0))=TRUE,INDEX(Special_products!$A$1:$AL$1000,MATCH($A10,Special_products!$F$1:$F$1000,0),C$1),INDEX(Magento_products!$A$1:$AJ$1013,MATCH($A10,Magento_products!$F$1:$F$1000,0),C$1))</f>
        <v>Revali Exclusive Edition</v>
      </c>
      <c r="D10" s="166" t="str">
        <f t="array" ref="D10">IF(ISNA(MATCH($A10,Magento_products!$F$1:$F$1013,0))=TRUE,INDEX(Special_products!$A$1:$AL$748,MATCH($A10,Special_products!$F$1:$F$748,0),D$1),INDEX(Magento_products!$A$1:$AJ$1013,MATCH($A10,Magento_products!$F$1:$F$1013,0),D$1))</f>
        <v/>
      </c>
      <c r="E10" s="167">
        <f t="shared" si="1"/>
        <v>2020</v>
      </c>
      <c r="F10" s="168">
        <f t="array" ref="F10">IF(ISNA(MATCH($A10,'License characters'!$H$2:$H$1126,0))=TRUE,0,INDEX('License characters'!$A$2:$AH$1126,MATCH($A10,'License characters'!$H$2:$H$1126,0),F$1))</f>
        <v>0</v>
      </c>
      <c r="G10" s="165" t="str">
        <f t="array" ref="G10">IF(ISNA(MATCH($A10,Magento_products!$F$1:$F$1000,0))=TRUE,INDEX(Special_products!$A$1:$AL$1000,MATCH($A10,Special_products!$F$1:$F$1000,0),G$1),INDEX(Magento_products!$A$1:$AJ$1013,MATCH($A10,Magento_products!$F$1:$F$1000,0),G$1))</f>
        <v>BOTREV</v>
      </c>
      <c r="H10" s="168" t="str">
        <f t="array" ref="H10">IF(ISNA(MATCH($B10,Magento_products!$E$1:$E$1013,0))=TRUE,INDEX(Special_products!$A$1:$AL$748,MATCH($B10,Special_products!$E$1:$E$748,0),H$1+2),INDEX(Magento_products!$A$1:$AJ$1013,MATCH($B10,Magento_products!$E$1:$E$1013,0),H$1))</f>
        <v>PVC</v>
      </c>
      <c r="I10" s="169">
        <f t="array" ref="I10">IF(ISNA(MATCH($B10,Magento_products!$E$1:$E$1013,0))=TRUE,INDEX(Special_products!$A$1:$AL$748,MATCH($B10,Special_products!$E$1:$E$748,0),I$1),INDEX(Magento_products!$A$1:$AJ$1013,MATCH($B10,Magento_products!$E$1:$E$1013,0),I$1))</f>
        <v>0</v>
      </c>
      <c r="J10" s="170">
        <v>99.99</v>
      </c>
      <c r="K10" s="171">
        <f t="shared" si="2"/>
        <v>99.99</v>
      </c>
      <c r="L10" s="172">
        <v>0.0</v>
      </c>
      <c r="M10" s="173" t="str">
        <f>ARRAY_CONSTRAIN(ARRAYFORMULA(IF(B10=0,0,IF(ISNA(MATCH($A10,[1]PO_base!$E$1:$E$8753,0))=TRUE,0,INDEX([1]PO_base!$A$1:$CD$8753,MATCH($A10,[1]PO_base!$E$1:$E$8753,0),M$1)))), 1, 1)</f>
        <v>#ERROR!</v>
      </c>
      <c r="N10" s="172" t="str">
        <f>ARRAY_CONSTRAIN(ARRAYFORMULA(IF(M10=0,0,IF(ISNA(MATCH($M10,[1]PO_base!$C$1:$C$8753,0))=TRUE,0,INDEX([1]PO_base!$A$1:$CD$8753,MATCH($M10,[1]PO_base!$C$1:$C$8753,0),N$1)))), 1, 1)</f>
        <v>#ERROR!</v>
      </c>
      <c r="O10" s="174" t="str">
        <f t="shared" si="3"/>
        <v>#ERROR!</v>
      </c>
      <c r="P10" s="172" t="str">
        <f t="shared" si="4"/>
        <v>#ERROR!</v>
      </c>
      <c r="Q10" s="175" t="str">
        <f t="shared" si="5"/>
        <v>#ERROR!</v>
      </c>
      <c r="R10" s="176">
        <v>0.0</v>
      </c>
      <c r="S10" s="177" t="str">
        <f>ARRAY_CONSTRAIN(ARRAYFORMULA(IF(ISNA(MATCH($G10,[1]Summary!$B$1:$B$8418,0))=TRUE,0,INDEX([1]Summary!$A$1:$CF$8418,MATCH($G10,[1]Summary!$B$1:$B$8418,0),S$1))), 1, 1)</f>
        <v>#ERROR!</v>
      </c>
      <c r="T10" s="176" t="str">
        <f>ARRAY_CONSTRAIN(ARRAYFORMULA(IF(S10=0,0,IF(ISNA(MATCH(S10,[1]Summary!$A$1:$A$8418,0))=TRUE,0,INDEX([1]Summary!$A$1:$CF$8418,MATCH(S10,[1]Summary!$A$1:$A$8418,0),T$1)))), 1, 1)</f>
        <v>#ERROR!</v>
      </c>
      <c r="U10" s="174">
        <f t="shared" si="6"/>
        <v>0</v>
      </c>
      <c r="V10" s="172"/>
      <c r="W10" s="175" t="str">
        <f t="shared" si="7"/>
        <v>#ERROR!</v>
      </c>
      <c r="X10" s="172" t="s">
        <v>3180</v>
      </c>
      <c r="Y10" s="173"/>
      <c r="Z10" s="176" t="str">
        <f>ARRAY_CONSTRAIN(ARRAYFORMULA(IF(Y10=0,0,IF(ISNA(MATCH(Y10,[1]Summary!$A$1:$A$8418,0))=TRUE,0,INDEX([1]Summary!$A$1:$CF$8418,MATCH(Y10,[1]Summary!$A$1:$A$8418,0),Z$1)))), 1, 1)</f>
        <v>#ERROR!</v>
      </c>
      <c r="AA10" s="174">
        <f t="shared" si="8"/>
        <v>0</v>
      </c>
      <c r="AB10" s="172">
        <v>6.0</v>
      </c>
      <c r="AC10" s="175" t="str">
        <f t="shared" si="9"/>
        <v>#ERROR!</v>
      </c>
      <c r="AD10" s="172"/>
      <c r="AE10" s="1"/>
      <c r="AF10" s="176" t="str">
        <f>ARRAY_CONSTRAIN(ARRAYFORMULA(IF(AE10=0,0,IF(ISNA(MATCH(AE10,[1]Summary!$A$1:$A$8418,0))=TRUE,0,INDEX([1]Summary!$A$1:$CF$8418,MATCH(AE10,[1]Summary!$A$1:$A$8418,0),AF$1)))), 1, 1)</f>
        <v>#ERROR!</v>
      </c>
      <c r="AG10" s="174">
        <f t="shared" si="10"/>
        <v>0</v>
      </c>
      <c r="AH10" s="172">
        <f t="shared" si="11"/>
        <v>0</v>
      </c>
      <c r="AI10" s="175" t="str">
        <f t="shared" si="12"/>
        <v>#ERROR!</v>
      </c>
      <c r="AJ10" s="175" t="str">
        <f t="shared" si="13"/>
        <v>#ERROR!</v>
      </c>
      <c r="AK10" s="178" t="str">
        <f t="shared" si="14"/>
        <v>#ERROR!</v>
      </c>
    </row>
    <row r="11" ht="10.5" customHeight="1">
      <c r="A11" s="14" t="s">
        <v>554</v>
      </c>
      <c r="B11" s="165">
        <f t="array" ref="B11">IF(ISNA(MATCH($A11,Magento_products!$F$1:$F$1000,0))=TRUE,INDEX(Special_products!$A$1:$AL$1000,MATCH($A11,Special_products!$F$1:$F$1000,0),B$1),INDEX(Magento_products!$A$1:$AJ$1013,MATCH($A11,Magento_products!$F$1:$F$1000,0),B$1))</f>
        <v>451</v>
      </c>
      <c r="C11" s="165" t="str">
        <f t="array" ref="C11">IF(ISNA(MATCH($A11,Magento_products!$F$1:$F$1000,0))=TRUE,INDEX(Special_products!$A$1:$AL$1000,MATCH($A11,Special_products!$F$1:$F$1000,0),C$1),INDEX(Magento_products!$A$1:$AJ$1013,MATCH($A11,Magento_products!$F$1:$F$1000,0),C$1))</f>
        <v>Revali Collectors Edition</v>
      </c>
      <c r="D11" s="166" t="str">
        <f t="array" ref="D11">IF(ISNA(MATCH($A11,Magento_products!$F$1:$F$1013,0))=TRUE,INDEX(Special_products!$A$1:$AL$748,MATCH($A11,Special_products!$F$1:$F$748,0),D$1),INDEX(Magento_products!$A$1:$AJ$1013,MATCH($A11,Magento_products!$F$1:$F$1013,0),D$1))</f>
        <v/>
      </c>
      <c r="E11" s="167">
        <f t="shared" si="1"/>
        <v>2020</v>
      </c>
      <c r="F11" s="168">
        <f t="array" ref="F11">IF(ISNA(MATCH($A11,'License characters'!$H$2:$H$1126,0))=TRUE,0,INDEX('License characters'!$A$2:$AH$1126,MATCH($A11,'License characters'!$H$2:$H$1126,0),F$1))</f>
        <v>0</v>
      </c>
      <c r="G11" s="165" t="str">
        <f t="array" ref="G11">IF(ISNA(MATCH($A11,Magento_products!$F$1:$F$1000,0))=TRUE,INDEX(Special_products!$A$1:$AL$1000,MATCH($A11,Special_products!$F$1:$F$1000,0),G$1),INDEX(Magento_products!$A$1:$AJ$1013,MATCH($A11,Magento_products!$F$1:$F$1000,0),G$1))</f>
        <v>BOTREV</v>
      </c>
      <c r="H11" s="168" t="str">
        <f t="array" ref="H11">IF(ISNA(MATCH($B11,Magento_products!$E$1:$E$1013,0))=TRUE,INDEX(Special_products!$A$1:$AL$748,MATCH($B11,Special_products!$E$1:$E$748,0),H$1+2),INDEX(Magento_products!$A$1:$AJ$1013,MATCH($B11,Magento_products!$E$1:$E$1013,0),H$1))</f>
        <v>PVC</v>
      </c>
      <c r="I11" s="169">
        <f t="array" ref="I11">IF(ISNA(MATCH($B11,Magento_products!$E$1:$E$1013,0))=TRUE,INDEX(Special_products!$A$1:$AL$748,MATCH($B11,Special_products!$E$1:$E$748,0),I$1),INDEX(Magento_products!$A$1:$AJ$1013,MATCH($B11,Magento_products!$E$1:$E$1013,0),I$1))</f>
        <v>0</v>
      </c>
      <c r="J11" s="170">
        <v>89.99</v>
      </c>
      <c r="K11" s="171">
        <f t="shared" si="2"/>
        <v>89.99</v>
      </c>
      <c r="L11" s="172">
        <v>0.0</v>
      </c>
      <c r="M11" s="173" t="str">
        <f>ARRAY_CONSTRAIN(ARRAYFORMULA(IF(B11=0,0,IF(ISNA(MATCH($A11,[1]PO_base!$E$1:$E$8753,0))=TRUE,0,INDEX([1]PO_base!$A$1:$CD$8753,MATCH($A11,[1]PO_base!$E$1:$E$8753,0),M$1)))), 1, 1)</f>
        <v>#ERROR!</v>
      </c>
      <c r="N11" s="172" t="str">
        <f>ARRAY_CONSTRAIN(ARRAYFORMULA(IF(M11=0,0,IF(ISNA(MATCH($M11,[1]PO_base!$C$1:$C$8753,0))=TRUE,0,INDEX([1]PO_base!$A$1:$CD$8753,MATCH($M11,[1]PO_base!$C$1:$C$8753,0),N$1)))), 1, 1)</f>
        <v>#ERROR!</v>
      </c>
      <c r="O11" s="174" t="str">
        <f t="shared" si="3"/>
        <v>#ERROR!</v>
      </c>
      <c r="P11" s="172" t="str">
        <f t="shared" si="4"/>
        <v>#ERROR!</v>
      </c>
      <c r="Q11" s="175" t="str">
        <f t="shared" si="5"/>
        <v>#ERROR!</v>
      </c>
      <c r="R11" s="176">
        <v>0.0</v>
      </c>
      <c r="S11" s="177" t="str">
        <f>ARRAY_CONSTRAIN(ARRAYFORMULA(IF(ISNA(MATCH($G11,[1]Summary!$B$1:$B$8418,0))=TRUE,0,INDEX([1]Summary!$A$1:$CF$8418,MATCH($G11,[1]Summary!$B$1:$B$8418,0),S$1))), 1, 1)</f>
        <v>#ERROR!</v>
      </c>
      <c r="T11" s="176" t="str">
        <f>ARRAY_CONSTRAIN(ARRAYFORMULA(IF(S11=0,0,IF(ISNA(MATCH(S11,[1]Summary!$A$1:$A$8418,0))=TRUE,0,INDEX([1]Summary!$A$1:$CF$8418,MATCH(S11,[1]Summary!$A$1:$A$8418,0),T$1)))), 1, 1)</f>
        <v>#ERROR!</v>
      </c>
      <c r="U11" s="174">
        <f t="shared" si="6"/>
        <v>0</v>
      </c>
      <c r="V11" s="172"/>
      <c r="W11" s="175" t="str">
        <f t="shared" si="7"/>
        <v>#ERROR!</v>
      </c>
      <c r="X11" s="172"/>
      <c r="Y11" s="173"/>
      <c r="Z11" s="176" t="str">
        <f>ARRAY_CONSTRAIN(ARRAYFORMULA(IF(Y11=0,0,IF(ISNA(MATCH(Y11,[1]Summary!$A$1:$A$8418,0))=TRUE,0,INDEX([1]Summary!$A$1:$CF$8418,MATCH(Y11,[1]Summary!$A$1:$A$8418,0),Z$1)))), 1, 1)</f>
        <v>#ERROR!</v>
      </c>
      <c r="AA11" s="174">
        <f t="shared" si="8"/>
        <v>0</v>
      </c>
      <c r="AB11" s="172" t="str">
        <f t="shared" ref="AB11:AB13" si="16">W11*AA11</f>
        <v>#ERROR!</v>
      </c>
      <c r="AC11" s="175" t="str">
        <f t="shared" si="9"/>
        <v>#ERROR!</v>
      </c>
      <c r="AD11" s="172"/>
      <c r="AE11" s="1"/>
      <c r="AF11" s="176" t="str">
        <f>ARRAY_CONSTRAIN(ARRAYFORMULA(IF(AE11=0,0,IF(ISNA(MATCH(AE11,[1]Summary!$A$1:$A$8418,0))=TRUE,0,INDEX([1]Summary!$A$1:$CF$8418,MATCH(AE11,[1]Summary!$A$1:$A$8418,0),AF$1)))), 1, 1)</f>
        <v>#ERROR!</v>
      </c>
      <c r="AG11" s="174">
        <f t="shared" si="10"/>
        <v>0</v>
      </c>
      <c r="AH11" s="172">
        <f t="shared" si="11"/>
        <v>0</v>
      </c>
      <c r="AI11" s="175" t="str">
        <f t="shared" si="12"/>
        <v>#ERROR!</v>
      </c>
      <c r="AJ11" s="175" t="str">
        <f t="shared" si="13"/>
        <v>#ERROR!</v>
      </c>
      <c r="AK11" s="178" t="str">
        <f t="shared" si="14"/>
        <v>#ERROR!</v>
      </c>
    </row>
    <row r="12" ht="10.5" customHeight="1">
      <c r="A12" s="14" t="s">
        <v>556</v>
      </c>
      <c r="B12" s="165">
        <f t="array" ref="B12">IF(ISNA(MATCH($A12,Magento_products!$F$1:$F$1000,0))=TRUE,INDEX(Special_products!$A$1:$AL$1000,MATCH($A12,Special_products!$F$1:$F$1000,0),B$1),INDEX(Magento_products!$A$1:$AJ$1013,MATCH($A12,Magento_products!$F$1:$F$1000,0),B$1))</f>
        <v>450</v>
      </c>
      <c r="C12" s="165" t="str">
        <f t="array" ref="C12">IF(ISNA(MATCH($A12,Magento_products!$F$1:$F$1000,0))=TRUE,INDEX(Special_products!$A$1:$AL$1000,MATCH($A12,Special_products!$F$1:$F$1000,0),C$1),INDEX(Magento_products!$A$1:$AJ$1013,MATCH($A12,Magento_products!$F$1:$F$1000,0),C$1))</f>
        <v>Breath of The Wild - Revali - Standard Edition</v>
      </c>
      <c r="D12" s="166" t="str">
        <f t="array" ref="D12">IF(ISNA(MATCH($A12,Magento_products!$F$1:$F$1013,0))=TRUE,INDEX(Special_products!$A$1:$AL$748,MATCH($A12,Special_products!$F$1:$F$748,0),D$1),INDEX(Magento_products!$A$1:$AJ$1013,MATCH($A12,Magento_products!$F$1:$F$1013,0),D$1))</f>
        <v/>
      </c>
      <c r="E12" s="167">
        <f t="shared" si="1"/>
        <v>2020</v>
      </c>
      <c r="F12" s="168">
        <f t="array" ref="F12">IF(ISNA(MATCH($A12,'License characters'!$H$2:$H$1126,0))=TRUE,0,INDEX('License characters'!$A$2:$AH$1126,MATCH($A12,'License characters'!$H$2:$H$1126,0),F$1))</f>
        <v>0</v>
      </c>
      <c r="G12" s="165" t="str">
        <f t="array" ref="G12">IF(ISNA(MATCH($A12,Magento_products!$F$1:$F$1000,0))=TRUE,INDEX(Special_products!$A$1:$AL$1000,MATCH($A12,Special_products!$F$1:$F$1000,0),G$1),INDEX(Magento_products!$A$1:$AJ$1013,MATCH($A12,Magento_products!$F$1:$F$1000,0),G$1))</f>
        <v>BOTREV</v>
      </c>
      <c r="H12" s="168" t="str">
        <f t="array" ref="H12">IF(ISNA(MATCH($B12,Magento_products!$E$1:$E$1013,0))=TRUE,INDEX(Special_products!$A$1:$AL$748,MATCH($B12,Special_products!$E$1:$E$748,0),H$1+2),INDEX(Magento_products!$A$1:$AJ$1013,MATCH($B12,Magento_products!$E$1:$E$1013,0),H$1))</f>
        <v>PVC</v>
      </c>
      <c r="I12" s="169">
        <f t="array" ref="I12">IF(ISNA(MATCH($B12,Magento_products!$E$1:$E$1013,0))=TRUE,INDEX(Special_products!$A$1:$AL$748,MATCH($B12,Special_products!$E$1:$E$748,0),I$1),INDEX(Magento_products!$A$1:$AJ$1013,MATCH($B12,Magento_products!$E$1:$E$1013,0),I$1))</f>
        <v>0</v>
      </c>
      <c r="J12" s="170">
        <v>74.99</v>
      </c>
      <c r="K12" s="171">
        <f t="shared" si="2"/>
        <v>74.99</v>
      </c>
      <c r="L12" s="172">
        <v>0.0</v>
      </c>
      <c r="M12" s="173" t="str">
        <f>ARRAY_CONSTRAIN(ARRAYFORMULA(IF(B12=0,0,IF(ISNA(MATCH($A12,[1]PO_base!$E$1:$E$8753,0))=TRUE,0,INDEX([1]PO_base!$A$1:$CD$8753,MATCH($A12,[1]PO_base!$E$1:$E$8753,0),M$1)))), 1, 1)</f>
        <v>#ERROR!</v>
      </c>
      <c r="N12" s="172" t="str">
        <f>ARRAY_CONSTRAIN(ARRAYFORMULA(IF(M12=0,0,IF(ISNA(MATCH($M12,[1]PO_base!$C$1:$C$8753,0))=TRUE,0,INDEX([1]PO_base!$A$1:$CD$8753,MATCH($M12,[1]PO_base!$C$1:$C$8753,0),N$1)))), 1, 1)</f>
        <v>#ERROR!</v>
      </c>
      <c r="O12" s="174" t="str">
        <f t="shared" si="3"/>
        <v>#ERROR!</v>
      </c>
      <c r="P12" s="172" t="str">
        <f t="shared" si="4"/>
        <v>#ERROR!</v>
      </c>
      <c r="Q12" s="175" t="str">
        <f t="shared" si="5"/>
        <v>#ERROR!</v>
      </c>
      <c r="R12" s="176">
        <v>0.0</v>
      </c>
      <c r="S12" s="177" t="str">
        <f>ARRAY_CONSTRAIN(ARRAYFORMULA(IF(ISNA(MATCH($G12,[1]Summary!$B$1:$B$8418,0))=TRUE,0,INDEX([1]Summary!$A$1:$CF$8418,MATCH($G12,[1]Summary!$B$1:$B$8418,0),S$1))), 1, 1)</f>
        <v>#ERROR!</v>
      </c>
      <c r="T12" s="176" t="str">
        <f>ARRAY_CONSTRAIN(ARRAYFORMULA(IF(S12=0,0,IF(ISNA(MATCH(S12,[1]Summary!$A$1:$A$8418,0))=TRUE,0,INDEX([1]Summary!$A$1:$CF$8418,MATCH(S12,[1]Summary!$A$1:$A$8418,0),T$1)))), 1, 1)</f>
        <v>#ERROR!</v>
      </c>
      <c r="U12" s="174">
        <f t="shared" si="6"/>
        <v>0</v>
      </c>
      <c r="V12" s="172"/>
      <c r="W12" s="175" t="str">
        <f t="shared" si="7"/>
        <v>#ERROR!</v>
      </c>
      <c r="X12" s="172"/>
      <c r="Y12" s="173"/>
      <c r="Z12" s="176" t="str">
        <f>ARRAY_CONSTRAIN(ARRAYFORMULA(IF(Y12=0,0,IF(ISNA(MATCH(Y12,[1]Summary!$A$1:$A$8418,0))=TRUE,0,INDEX([1]Summary!$A$1:$CF$8418,MATCH(Y12,[1]Summary!$A$1:$A$8418,0),Z$1)))), 1, 1)</f>
        <v>#ERROR!</v>
      </c>
      <c r="AA12" s="174">
        <f t="shared" si="8"/>
        <v>0</v>
      </c>
      <c r="AB12" s="172" t="str">
        <f t="shared" si="16"/>
        <v>#ERROR!</v>
      </c>
      <c r="AC12" s="175" t="str">
        <f t="shared" si="9"/>
        <v>#ERROR!</v>
      </c>
      <c r="AD12" s="172"/>
      <c r="AE12" s="1"/>
      <c r="AF12" s="176" t="str">
        <f>ARRAY_CONSTRAIN(ARRAYFORMULA(IF(AE12=0,0,IF(ISNA(MATCH(AE12,[1]Summary!$A$1:$A$8418,0))=TRUE,0,INDEX([1]Summary!$A$1:$CF$8418,MATCH(AE12,[1]Summary!$A$1:$A$8418,0),AF$1)))), 1, 1)</f>
        <v>#ERROR!</v>
      </c>
      <c r="AG12" s="174">
        <f t="shared" si="10"/>
        <v>0</v>
      </c>
      <c r="AH12" s="172">
        <f t="shared" si="11"/>
        <v>0</v>
      </c>
      <c r="AI12" s="175" t="str">
        <f t="shared" si="12"/>
        <v>#ERROR!</v>
      </c>
      <c r="AJ12" s="175" t="str">
        <f t="shared" si="13"/>
        <v>#ERROR!</v>
      </c>
      <c r="AK12" s="178" t="str">
        <f t="shared" si="14"/>
        <v>#ERROR!</v>
      </c>
    </row>
    <row r="13" ht="10.5" customHeight="1">
      <c r="A13" s="14" t="s">
        <v>1622</v>
      </c>
      <c r="B13" s="165">
        <f t="array" ref="B13">IF(ISNA(MATCH($A13,Magento_products!$F$1:$F$1000,0))=TRUE,INDEX(Special_products!$A$1:$AL$1000,MATCH($A13,Special_products!$F$1:$F$1000,0),B$1),INDEX(Magento_products!$A$1:$AJ$1013,MATCH($A13,Magento_products!$F$1:$F$1000,0),B$1))</f>
        <v>1115</v>
      </c>
      <c r="C13" s="165" t="str">
        <f t="array" ref="C13">IF(ISNA(MATCH($A13,Magento_products!$F$1:$F$1000,0))=TRUE,INDEX(Special_products!$A$1:$AL$1000,MATCH($A13,Special_products!$F$1:$F$1000,0),C$1),INDEX(Magento_products!$A$1:$AJ$1013,MATCH($A13,Magento_products!$F$1:$F$1000,0),C$1))</f>
        <v>Metal Crystal dragon</v>
      </c>
      <c r="D13" s="166" t="str">
        <f t="array" ref="D13">IF(ISNA(MATCH($A13,Magento_products!$F$1:$F$1013,0))=TRUE,INDEX(Special_products!$A$1:$AL$748,MATCH($A13,Special_products!$F$1:$F$748,0),D$1),INDEX(Magento_products!$A$1:$AJ$1013,MATCH($A13,Magento_products!$F$1:$F$1013,0),D$1))</f>
        <v/>
      </c>
      <c r="E13" s="167">
        <f t="shared" si="1"/>
        <v>2020</v>
      </c>
      <c r="F13" s="168" t="str">
        <f t="array" ref="F13">IF(ISNA(MATCH($A13,'License characters'!$H$2:$H$1126,0))=TRUE,0,INDEX('License characters'!$A$2:$AH$1126,MATCH($A13,'License characters'!$H$2:$H$1126,0),F$1))</f>
        <v>Activision</v>
      </c>
      <c r="G13" s="165" t="str">
        <f t="array" ref="G13">IF(ISNA(MATCH($A13,Magento_products!$F$1:$F$1000,0))=TRUE,INDEX(Special_products!$A$1:$AL$1000,MATCH($A13,Special_products!$F$1:$F$1000,0),G$1),INDEX(Magento_products!$A$1:$AJ$1013,MATCH($A13,Magento_products!$F$1:$F$1000,0),G$1))</f>
        <v>CRYMET</v>
      </c>
      <c r="H13" s="168" t="str">
        <f t="array" ref="H13">IF(ISNA(MATCH($B13,Magento_products!$E$1:$E$1013,0))=TRUE,INDEX(Special_products!$A$1:$AL$748,MATCH($B13,Special_products!$E$1:$E$748,0),H$1+2),INDEX(Magento_products!$A$1:$AJ$1013,MATCH($B13,Magento_products!$E$1:$E$1013,0),H$1))</f>
        <v/>
      </c>
      <c r="I13" s="169" t="str">
        <f t="array" ref="I13">IF(ISNA(MATCH($B13,Magento_products!$E$1:$E$1013,0))=TRUE,INDEX(Special_products!$A$1:$AL$748,MATCH($B13,Special_products!$E$1:$E$748,0),I$1),INDEX(Magento_products!$A$1:$AJ$1013,MATCH($B13,Magento_products!$E$1:$E$1013,0),I$1))</f>
        <v/>
      </c>
      <c r="J13" s="170">
        <v>49.99</v>
      </c>
      <c r="K13" s="171">
        <f t="shared" si="2"/>
        <v>49.99</v>
      </c>
      <c r="L13" s="172">
        <v>9.6</v>
      </c>
      <c r="M13" s="173" t="str">
        <f>ARRAY_CONSTRAIN(ARRAYFORMULA(IF(B13=0,0,IF(ISNA(MATCH($A13,[1]PO_base!$E$1:$E$8753,0))=TRUE,0,INDEX([1]PO_base!$A$1:$CD$8753,MATCH($A13,[1]PO_base!$E$1:$E$8753,0),M$1)))), 1, 1)</f>
        <v>#ERROR!</v>
      </c>
      <c r="N13" s="172" t="str">
        <f>ARRAY_CONSTRAIN(ARRAYFORMULA(IF(M13=0,0,IF(ISNA(MATCH($M13,[1]PO_base!$C$1:$C$8753,0))=TRUE,0,INDEX([1]PO_base!$A$1:$CD$8753,MATCH($M13,[1]PO_base!$C$1:$C$8753,0),N$1)))), 1, 1)</f>
        <v>#ERROR!</v>
      </c>
      <c r="O13" s="174" t="str">
        <f t="shared" si="3"/>
        <v>#ERROR!</v>
      </c>
      <c r="P13" s="172" t="str">
        <f t="shared" si="4"/>
        <v>#ERROR!</v>
      </c>
      <c r="Q13" s="175" t="str">
        <f t="shared" si="5"/>
        <v>#ERROR!</v>
      </c>
      <c r="R13" s="176">
        <v>21.762653307997926</v>
      </c>
      <c r="S13" s="177" t="str">
        <f>ARRAY_CONSTRAIN(ARRAYFORMULA(IF(ISNA(MATCH($G13,[1]Summary!$B$1:$B$8418,0))=TRUE,0,INDEX([1]Summary!$A$1:$CF$8418,MATCH($G13,[1]Summary!$B$1:$B$8418,0),S$1))), 1, 1)</f>
        <v>#ERROR!</v>
      </c>
      <c r="T13" s="176" t="str">
        <f>ARRAY_CONSTRAIN(ARRAYFORMULA(IF(S13=0,0,IF(ISNA(MATCH(S13,[1]Summary!$A$1:$A$8418,0))=TRUE,0,INDEX([1]Summary!$A$1:$CF$8418,MATCH(S13,[1]Summary!$A$1:$A$8418,0),T$1)))), 1, 1)</f>
        <v>#ERROR!</v>
      </c>
      <c r="U13" s="174">
        <f t="shared" si="6"/>
        <v>0</v>
      </c>
      <c r="V13" s="172"/>
      <c r="W13" s="175" t="str">
        <f t="shared" si="7"/>
        <v>#ERROR!</v>
      </c>
      <c r="X13" s="172"/>
      <c r="Y13" s="173"/>
      <c r="Z13" s="176" t="str">
        <f>ARRAY_CONSTRAIN(ARRAYFORMULA(IF(Y13=0,0,IF(ISNA(MATCH(Y13,[1]Summary!$A$1:$A$8418,0))=TRUE,0,INDEX([1]Summary!$A$1:$CF$8418,MATCH(Y13,[1]Summary!$A$1:$A$8418,0),Z$1)))), 1, 1)</f>
        <v>#ERROR!</v>
      </c>
      <c r="AA13" s="174">
        <f t="shared" si="8"/>
        <v>0</v>
      </c>
      <c r="AB13" s="172" t="str">
        <f t="shared" si="16"/>
        <v>#ERROR!</v>
      </c>
      <c r="AC13" s="175" t="str">
        <f t="shared" si="9"/>
        <v>#ERROR!</v>
      </c>
      <c r="AD13" s="172"/>
      <c r="AE13" s="1"/>
      <c r="AF13" s="176" t="str">
        <f>ARRAY_CONSTRAIN(ARRAYFORMULA(IF(AE13=0,0,IF(ISNA(MATCH(AE13,[1]Summary!$A$1:$A$8418,0))=TRUE,0,INDEX([1]Summary!$A$1:$CF$8418,MATCH(AE13,[1]Summary!$A$1:$A$8418,0),AF$1)))), 1, 1)</f>
        <v>#ERROR!</v>
      </c>
      <c r="AG13" s="174">
        <f t="shared" si="10"/>
        <v>0</v>
      </c>
      <c r="AH13" s="172">
        <f t="shared" si="11"/>
        <v>0</v>
      </c>
      <c r="AI13" s="175" t="str">
        <f t="shared" si="12"/>
        <v>#ERROR!</v>
      </c>
      <c r="AJ13" s="175" t="str">
        <f t="shared" si="13"/>
        <v>#ERROR!</v>
      </c>
      <c r="AK13" s="178" t="str">
        <f t="shared" si="14"/>
        <v>#ERROR!</v>
      </c>
    </row>
    <row r="14" ht="10.5" customHeight="1">
      <c r="A14" s="14" t="s">
        <v>3181</v>
      </c>
      <c r="B14" s="165" t="str">
        <f t="array" ref="B14">IF(ISNA(MATCH($A14,Magento_products!$F$1:$F$1000,0))=TRUE,INDEX(Special_products!$A$1:$AL$1000,MATCH($A14,Special_products!$F$1:$F$1000,0),B$1),INDEX(Magento_products!$A$1:$AJ$1013,MATCH($A14,Magento_products!$F$1:$F$1000,0),B$1))</f>
        <v>#N/A</v>
      </c>
      <c r="C14" s="165" t="str">
        <f t="array" ref="C14">IF(ISNA(MATCH($A14,Magento_products!$F$1:$F$1000,0))=TRUE,INDEX(Special_products!$A$1:$AL$1000,MATCH($A14,Special_products!$F$1:$F$1000,0),C$1),INDEX(Magento_products!$A$1:$AJ$1013,MATCH($A14,Magento_products!$F$1:$F$1000,0),C$1))</f>
        <v>#N/A</v>
      </c>
      <c r="D14" s="166" t="str">
        <f t="array" ref="D14">IF(ISNA(MATCH($A14,Magento_products!$F$1:$F$1013,0))=TRUE,INDEX(Special_products!$A$1:$AL$748,MATCH($A14,Special_products!$F$1:$F$748,0),D$1),INDEX(Magento_products!$A$1:$AJ$1013,MATCH($A14,Magento_products!$F$1:$F$1013,0),D$1))</f>
        <v>#N/A</v>
      </c>
      <c r="E14" s="167" t="str">
        <f t="shared" si="1"/>
        <v>#N/A</v>
      </c>
      <c r="F14" s="168">
        <f t="array" ref="F14">IF(ISNA(MATCH($A14,'License characters'!$H$2:$H$1126,0))=TRUE,0,INDEX('License characters'!$A$2:$AH$1126,MATCH($A14,'License characters'!$H$2:$H$1126,0),F$1))</f>
        <v>0</v>
      </c>
      <c r="G14" s="165" t="str">
        <f t="array" ref="G14">IF(ISNA(MATCH($A14,Magento_products!$F$1:$F$1000,0))=TRUE,INDEX(Special_products!$A$1:$AL$1000,MATCH($A14,Special_products!$F$1:$F$1000,0),G$1),INDEX(Magento_products!$A$1:$AJ$1013,MATCH($A14,Magento_products!$F$1:$F$1000,0),G$1))</f>
        <v>#N/A</v>
      </c>
      <c r="H14" s="168" t="str">
        <f t="array" ref="H14">IF(ISNA(MATCH($B14,Magento_products!$E$1:$E$1013,0))=TRUE,INDEX(Special_products!$A$1:$AL$748,MATCH($B14,Special_products!$E$1:$E$748,0),H$1+2),INDEX(Magento_products!$A$1:$AJ$1013,MATCH($B14,Magento_products!$E$1:$E$1013,0),H$1))</f>
        <v>#N/A</v>
      </c>
      <c r="I14" s="169" t="str">
        <f t="array" ref="I14">IF(ISNA(MATCH($B14,Magento_products!$E$1:$E$1013,0))=TRUE,INDEX(Special_products!$A$1:$AL$748,MATCH($B14,Special_products!$E$1:$E$748,0),I$1),INDEX(Magento_products!$A$1:$AJ$1013,MATCH($B14,Magento_products!$E$1:$E$1013,0),I$1))</f>
        <v>#N/A</v>
      </c>
      <c r="J14" s="170">
        <v>99.99</v>
      </c>
      <c r="K14" s="171" t="str">
        <f t="shared" si="2"/>
        <v>#N/A</v>
      </c>
      <c r="L14" s="172"/>
      <c r="M14" s="173" t="str">
        <f>ARRAY_CONSTRAIN(ARRAYFORMULA(IF(B14=0,0,IF(ISNA(MATCH($A14,[1]PO_base!$E$1:$E$8753,0))=TRUE,0,INDEX([1]PO_base!$A$1:$CD$8753,MATCH($A14,[1]PO_base!$E$1:$E$8753,0),M$1)))), 1, 1)</f>
        <v>#ERROR!</v>
      </c>
      <c r="N14" s="172" t="str">
        <f>ARRAY_CONSTRAIN(ARRAYFORMULA(IF(M14=0,0,IF(ISNA(MATCH($M14,[1]PO_base!$C$1:$C$8753,0))=TRUE,0,INDEX([1]PO_base!$A$1:$CD$8753,MATCH($M14,[1]PO_base!$C$1:$C$8753,0),N$1)))), 1, 1)</f>
        <v>#ERROR!</v>
      </c>
      <c r="O14" s="174" t="str">
        <f t="shared" si="3"/>
        <v>#ERROR!</v>
      </c>
      <c r="P14" s="172" t="str">
        <f t="shared" si="4"/>
        <v>#N/A</v>
      </c>
      <c r="Q14" s="175" t="str">
        <f t="shared" si="5"/>
        <v>#ERROR!</v>
      </c>
      <c r="R14" s="176">
        <v>0.0</v>
      </c>
      <c r="S14" s="177" t="str">
        <f>ARRAY_CONSTRAIN(ARRAYFORMULA(IF(ISNA(MATCH($G14,[1]Summary!$B$1:$B$8418,0))=TRUE,0,INDEX([1]Summary!$A$1:$CF$8418,MATCH($G14,[1]Summary!$B$1:$B$8418,0),S$1))), 1, 1)</f>
        <v>#ERROR!</v>
      </c>
      <c r="T14" s="176" t="str">
        <f>ARRAY_CONSTRAIN(ARRAYFORMULA(IF(S14=0,0,IF(ISNA(MATCH(S14,[1]Summary!$A$1:$A$8418,0))=TRUE,0,INDEX([1]Summary!$A$1:$CF$8418,MATCH(S14,[1]Summary!$A$1:$A$8418,0),T$1)))), 1, 1)</f>
        <v>#ERROR!</v>
      </c>
      <c r="U14" s="174">
        <f t="shared" si="6"/>
        <v>0</v>
      </c>
      <c r="V14" s="172"/>
      <c r="W14" s="175" t="str">
        <f t="shared" si="7"/>
        <v>#ERROR!</v>
      </c>
      <c r="X14" s="172" t="s">
        <v>3180</v>
      </c>
      <c r="Y14" s="173"/>
      <c r="Z14" s="176" t="str">
        <f>ARRAY_CONSTRAIN(ARRAYFORMULA(IF(Y14=0,0,IF(ISNA(MATCH(Y14,[1]Summary!$A$1:$A$8418,0))=TRUE,0,INDEX([1]Summary!$A$1:$CF$8418,MATCH(Y14,[1]Summary!$A$1:$A$8418,0),Z$1)))), 1, 1)</f>
        <v>#ERROR!</v>
      </c>
      <c r="AA14" s="174">
        <f t="shared" si="8"/>
        <v>0</v>
      </c>
      <c r="AB14" s="172">
        <v>6.0</v>
      </c>
      <c r="AC14" s="175" t="str">
        <f t="shared" si="9"/>
        <v>#ERROR!</v>
      </c>
      <c r="AD14" s="172"/>
      <c r="AE14" s="1"/>
      <c r="AF14" s="176" t="str">
        <f>ARRAY_CONSTRAIN(ARRAYFORMULA(IF(AE14=0,0,IF(ISNA(MATCH(AE14,[1]Summary!$A$1:$A$8418,0))=TRUE,0,INDEX([1]Summary!$A$1:$CF$8418,MATCH(AE14,[1]Summary!$A$1:$A$8418,0),AF$1)))), 1, 1)</f>
        <v>#ERROR!</v>
      </c>
      <c r="AG14" s="174">
        <f t="shared" si="10"/>
        <v>0</v>
      </c>
      <c r="AH14" s="172" t="str">
        <f t="shared" si="11"/>
        <v>#N/A</v>
      </c>
      <c r="AI14" s="175" t="str">
        <f t="shared" si="12"/>
        <v>#ERROR!</v>
      </c>
      <c r="AJ14" s="175" t="str">
        <f t="shared" si="13"/>
        <v>#ERROR!</v>
      </c>
      <c r="AK14" s="178" t="str">
        <f t="shared" si="14"/>
        <v>#N/A</v>
      </c>
    </row>
    <row r="15" ht="10.5" customHeight="1">
      <c r="A15" s="14" t="s">
        <v>3182</v>
      </c>
      <c r="B15" s="165" t="str">
        <f t="array" ref="B15">IF(ISNA(MATCH($A15,Magento_products!$F$1:$F$1000,0))=TRUE,INDEX(Special_products!$A$1:$AL$1000,MATCH($A15,Special_products!$F$1:$F$1000,0),B$1),INDEX(Magento_products!$A$1:$AJ$1013,MATCH($A15,Magento_products!$F$1:$F$1000,0),B$1))</f>
        <v>#N/A</v>
      </c>
      <c r="C15" s="165" t="str">
        <f t="array" ref="C15">IF(ISNA(MATCH($A15,Magento_products!$F$1:$F$1000,0))=TRUE,INDEX(Special_products!$A$1:$AL$1000,MATCH($A15,Special_products!$F$1:$F$1000,0),C$1),INDEX(Magento_products!$A$1:$AJ$1013,MATCH($A15,Magento_products!$F$1:$F$1000,0),C$1))</f>
        <v>#N/A</v>
      </c>
      <c r="D15" s="166" t="str">
        <f t="array" ref="D15">IF(ISNA(MATCH($A15,Magento_products!$F$1:$F$1013,0))=TRUE,INDEX(Special_products!$A$1:$AL$748,MATCH($A15,Special_products!$F$1:$F$748,0),D$1),INDEX(Magento_products!$A$1:$AJ$1013,MATCH($A15,Magento_products!$F$1:$F$1013,0),D$1))</f>
        <v>#N/A</v>
      </c>
      <c r="E15" s="167" t="str">
        <f t="shared" si="1"/>
        <v>#N/A</v>
      </c>
      <c r="F15" s="168">
        <f t="array" ref="F15">IF(ISNA(MATCH($A15,'License characters'!$H$2:$H$1126,0))=TRUE,0,INDEX('License characters'!$A$2:$AH$1126,MATCH($A15,'License characters'!$H$2:$H$1126,0),F$1))</f>
        <v>0</v>
      </c>
      <c r="G15" s="165" t="str">
        <f t="array" ref="G15">IF(ISNA(MATCH($A15,Magento_products!$F$1:$F$1000,0))=TRUE,INDEX(Special_products!$A$1:$AL$1000,MATCH($A15,Special_products!$F$1:$F$1000,0),G$1),INDEX(Magento_products!$A$1:$AJ$1013,MATCH($A15,Magento_products!$F$1:$F$1000,0),G$1))</f>
        <v>#N/A</v>
      </c>
      <c r="H15" s="168" t="str">
        <f t="array" ref="H15">IF(ISNA(MATCH($B15,Magento_products!$E$1:$E$1013,0))=TRUE,INDEX(Special_products!$A$1:$AL$748,MATCH($B15,Special_products!$E$1:$E$748,0),H$1+2),INDEX(Magento_products!$A$1:$AJ$1013,MATCH($B15,Magento_products!$E$1:$E$1013,0),H$1))</f>
        <v>#N/A</v>
      </c>
      <c r="I15" s="169" t="str">
        <f t="array" ref="I15">IF(ISNA(MATCH($B15,Magento_products!$E$1:$E$1013,0))=TRUE,INDEX(Special_products!$A$1:$AL$748,MATCH($B15,Special_products!$E$1:$E$748,0),I$1),INDEX(Magento_products!$A$1:$AJ$1013,MATCH($B15,Magento_products!$E$1:$E$1013,0),I$1))</f>
        <v>#N/A</v>
      </c>
      <c r="J15" s="170">
        <v>89.99</v>
      </c>
      <c r="K15" s="171" t="str">
        <f t="shared" si="2"/>
        <v>#N/A</v>
      </c>
      <c r="L15" s="172">
        <v>0.0</v>
      </c>
      <c r="M15" s="173" t="str">
        <f>ARRAY_CONSTRAIN(ARRAYFORMULA(IF(B15=0,0,IF(ISNA(MATCH($A15,[1]PO_base!$E$1:$E$8753,0))=TRUE,0,INDEX([1]PO_base!$A$1:$CD$8753,MATCH($A15,[1]PO_base!$E$1:$E$8753,0),M$1)))), 1, 1)</f>
        <v>#ERROR!</v>
      </c>
      <c r="N15" s="172" t="str">
        <f>ARRAY_CONSTRAIN(ARRAYFORMULA(IF(M15=0,0,IF(ISNA(MATCH($M15,[1]PO_base!$C$1:$C$8753,0))=TRUE,0,INDEX([1]PO_base!$A$1:$CD$8753,MATCH($M15,[1]PO_base!$C$1:$C$8753,0),N$1)))), 1, 1)</f>
        <v>#ERROR!</v>
      </c>
      <c r="O15" s="174" t="str">
        <f t="shared" si="3"/>
        <v>#ERROR!</v>
      </c>
      <c r="P15" s="172" t="str">
        <f t="shared" si="4"/>
        <v>#N/A</v>
      </c>
      <c r="Q15" s="175" t="str">
        <f t="shared" si="5"/>
        <v>#ERROR!</v>
      </c>
      <c r="R15" s="176">
        <v>0.0</v>
      </c>
      <c r="S15" s="177" t="str">
        <f>ARRAY_CONSTRAIN(ARRAYFORMULA(IF(ISNA(MATCH($G15,[1]Summary!$B$1:$B$8418,0))=TRUE,0,INDEX([1]Summary!$A$1:$CF$8418,MATCH($G15,[1]Summary!$B$1:$B$8418,0),S$1))), 1, 1)</f>
        <v>#ERROR!</v>
      </c>
      <c r="T15" s="176" t="str">
        <f>ARRAY_CONSTRAIN(ARRAYFORMULA(IF(S15=0,0,IF(ISNA(MATCH(S15,[1]Summary!$A$1:$A$8418,0))=TRUE,0,INDEX([1]Summary!$A$1:$CF$8418,MATCH(S15,[1]Summary!$A$1:$A$8418,0),T$1)))), 1, 1)</f>
        <v>#ERROR!</v>
      </c>
      <c r="U15" s="174">
        <f t="shared" si="6"/>
        <v>0</v>
      </c>
      <c r="V15" s="172"/>
      <c r="W15" s="175" t="str">
        <f t="shared" si="7"/>
        <v>#ERROR!</v>
      </c>
      <c r="X15" s="172"/>
      <c r="Y15" s="173"/>
      <c r="Z15" s="176" t="str">
        <f>ARRAY_CONSTRAIN(ARRAYFORMULA(IF(Y15=0,0,IF(ISNA(MATCH(Y15,[1]Summary!$A$1:$A$8418,0))=TRUE,0,INDEX([1]Summary!$A$1:$CF$8418,MATCH(Y15,[1]Summary!$A$1:$A$8418,0),Z$1)))), 1, 1)</f>
        <v>#ERROR!</v>
      </c>
      <c r="AA15" s="174">
        <f t="shared" si="8"/>
        <v>0</v>
      </c>
      <c r="AB15" s="172" t="str">
        <f t="shared" ref="AB15:AB20" si="17">W15*AA15</f>
        <v>#ERROR!</v>
      </c>
      <c r="AC15" s="175" t="str">
        <f t="shared" si="9"/>
        <v>#ERROR!</v>
      </c>
      <c r="AD15" s="172"/>
      <c r="AE15" s="1"/>
      <c r="AF15" s="176" t="str">
        <f>ARRAY_CONSTRAIN(ARRAYFORMULA(IF(AE15=0,0,IF(ISNA(MATCH(AE15,[1]Summary!$A$1:$A$8418,0))=TRUE,0,INDEX([1]Summary!$A$1:$CF$8418,MATCH(AE15,[1]Summary!$A$1:$A$8418,0),AF$1)))), 1, 1)</f>
        <v>#ERROR!</v>
      </c>
      <c r="AG15" s="174">
        <f t="shared" si="10"/>
        <v>0</v>
      </c>
      <c r="AH15" s="172" t="str">
        <f t="shared" si="11"/>
        <v>#N/A</v>
      </c>
      <c r="AI15" s="175" t="str">
        <f t="shared" si="12"/>
        <v>#ERROR!</v>
      </c>
      <c r="AJ15" s="175" t="str">
        <f t="shared" si="13"/>
        <v>#ERROR!</v>
      </c>
      <c r="AK15" s="178" t="str">
        <f t="shared" si="14"/>
        <v>#N/A</v>
      </c>
    </row>
    <row r="16" ht="10.5" customHeight="1">
      <c r="A16" s="14" t="s">
        <v>3183</v>
      </c>
      <c r="B16" s="165" t="str">
        <f t="array" ref="B16">IF(ISNA(MATCH($A16,Magento_products!$F$1:$F$1000,0))=TRUE,INDEX(Special_products!$A$1:$AL$1000,MATCH($A16,Special_products!$F$1:$F$1000,0),B$1),INDEX(Magento_products!$A$1:$AJ$1013,MATCH($A16,Magento_products!$F$1:$F$1000,0),B$1))</f>
        <v>#N/A</v>
      </c>
      <c r="C16" s="165" t="str">
        <f t="array" ref="C16">IF(ISNA(MATCH($A16,Magento_products!$F$1:$F$1000,0))=TRUE,INDEX(Special_products!$A$1:$AL$1000,MATCH($A16,Special_products!$F$1:$F$1000,0),C$1),INDEX(Magento_products!$A$1:$AJ$1013,MATCH($A16,Magento_products!$F$1:$F$1000,0),C$1))</f>
        <v>#N/A</v>
      </c>
      <c r="D16" s="166" t="str">
        <f t="array" ref="D16">IF(ISNA(MATCH($A16,Magento_products!$F$1:$F$1013,0))=TRUE,INDEX(Special_products!$A$1:$AL$748,MATCH($A16,Special_products!$F$1:$F$748,0),D$1),INDEX(Magento_products!$A$1:$AJ$1013,MATCH($A16,Magento_products!$F$1:$F$1013,0),D$1))</f>
        <v>#N/A</v>
      </c>
      <c r="E16" s="167" t="str">
        <f t="shared" si="1"/>
        <v>#N/A</v>
      </c>
      <c r="F16" s="168">
        <f t="array" ref="F16">IF(ISNA(MATCH($A16,'License characters'!$H$2:$H$1126,0))=TRUE,0,INDEX('License characters'!$A$2:$AH$1126,MATCH($A16,'License characters'!$H$2:$H$1126,0),F$1))</f>
        <v>0</v>
      </c>
      <c r="G16" s="165" t="str">
        <f t="array" ref="G16">IF(ISNA(MATCH($A16,Magento_products!$F$1:$F$1000,0))=TRUE,INDEX(Special_products!$A$1:$AL$1000,MATCH($A16,Special_products!$F$1:$F$1000,0),G$1),INDEX(Magento_products!$A$1:$AJ$1013,MATCH($A16,Magento_products!$F$1:$F$1000,0),G$1))</f>
        <v>#N/A</v>
      </c>
      <c r="H16" s="168" t="str">
        <f t="array" ref="H16">IF(ISNA(MATCH($B16,Magento_products!$E$1:$E$1013,0))=TRUE,INDEX(Special_products!$A$1:$AL$748,MATCH($B16,Special_products!$E$1:$E$748,0),H$1+2),INDEX(Magento_products!$A$1:$AJ$1013,MATCH($B16,Magento_products!$E$1:$E$1013,0),H$1))</f>
        <v>#N/A</v>
      </c>
      <c r="I16" s="169" t="str">
        <f t="array" ref="I16">IF(ISNA(MATCH($B16,Magento_products!$E$1:$E$1013,0))=TRUE,INDEX(Special_products!$A$1:$AL$748,MATCH($B16,Special_products!$E$1:$E$748,0),I$1),INDEX(Magento_products!$A$1:$AJ$1013,MATCH($B16,Magento_products!$E$1:$E$1013,0),I$1))</f>
        <v>#N/A</v>
      </c>
      <c r="J16" s="170">
        <v>74.99</v>
      </c>
      <c r="K16" s="171" t="str">
        <f t="shared" si="2"/>
        <v>#N/A</v>
      </c>
      <c r="L16" s="172"/>
      <c r="M16" s="173" t="str">
        <f>ARRAY_CONSTRAIN(ARRAYFORMULA(IF(B16=0,0,IF(ISNA(MATCH($A16,[1]PO_base!$E$1:$E$8753,0))=TRUE,0,INDEX([1]PO_base!$A$1:$CD$8753,MATCH($A16,[1]PO_base!$E$1:$E$8753,0),M$1)))), 1, 1)</f>
        <v>#ERROR!</v>
      </c>
      <c r="N16" s="172" t="str">
        <f>ARRAY_CONSTRAIN(ARRAYFORMULA(IF(M16=0,0,IF(ISNA(MATCH($M16,[1]PO_base!$C$1:$C$8753,0))=TRUE,0,INDEX([1]PO_base!$A$1:$CD$8753,MATCH($M16,[1]PO_base!$C$1:$C$8753,0),N$1)))), 1, 1)</f>
        <v>#ERROR!</v>
      </c>
      <c r="O16" s="174" t="str">
        <f t="shared" si="3"/>
        <v>#ERROR!</v>
      </c>
      <c r="P16" s="172" t="str">
        <f t="shared" si="4"/>
        <v>#N/A</v>
      </c>
      <c r="Q16" s="175" t="str">
        <f t="shared" si="5"/>
        <v>#ERROR!</v>
      </c>
      <c r="R16" s="176">
        <v>0.0</v>
      </c>
      <c r="S16" s="177" t="str">
        <f>ARRAY_CONSTRAIN(ARRAYFORMULA(IF(ISNA(MATCH($G16,[1]Summary!$B$1:$B$8418,0))=TRUE,0,INDEX([1]Summary!$A$1:$CF$8418,MATCH($G16,[1]Summary!$B$1:$B$8418,0),S$1))), 1, 1)</f>
        <v>#ERROR!</v>
      </c>
      <c r="T16" s="176" t="str">
        <f>ARRAY_CONSTRAIN(ARRAYFORMULA(IF(S16=0,0,IF(ISNA(MATCH(S16,[1]Summary!$A$1:$A$8418,0))=TRUE,0,INDEX([1]Summary!$A$1:$CF$8418,MATCH(S16,[1]Summary!$A$1:$A$8418,0),T$1)))), 1, 1)</f>
        <v>#ERROR!</v>
      </c>
      <c r="U16" s="174">
        <f t="shared" si="6"/>
        <v>0</v>
      </c>
      <c r="V16" s="172"/>
      <c r="W16" s="175" t="str">
        <f t="shared" si="7"/>
        <v>#ERROR!</v>
      </c>
      <c r="X16" s="172"/>
      <c r="Y16" s="173"/>
      <c r="Z16" s="176" t="str">
        <f>ARRAY_CONSTRAIN(ARRAYFORMULA(IF(Y16=0,0,IF(ISNA(MATCH(Y16,[1]Summary!$A$1:$A$8418,0))=TRUE,0,INDEX([1]Summary!$A$1:$CF$8418,MATCH(Y16,[1]Summary!$A$1:$A$8418,0),Z$1)))), 1, 1)</f>
        <v>#ERROR!</v>
      </c>
      <c r="AA16" s="174">
        <f t="shared" si="8"/>
        <v>0</v>
      </c>
      <c r="AB16" s="172" t="str">
        <f t="shared" si="17"/>
        <v>#ERROR!</v>
      </c>
      <c r="AC16" s="175" t="str">
        <f t="shared" si="9"/>
        <v>#ERROR!</v>
      </c>
      <c r="AD16" s="172"/>
      <c r="AE16" s="1"/>
      <c r="AF16" s="176" t="str">
        <f>ARRAY_CONSTRAIN(ARRAYFORMULA(IF(AE16=0,0,IF(ISNA(MATCH(AE16,[1]Summary!$A$1:$A$8418,0))=TRUE,0,INDEX([1]Summary!$A$1:$CF$8418,MATCH(AE16,[1]Summary!$A$1:$A$8418,0),AF$1)))), 1, 1)</f>
        <v>#ERROR!</v>
      </c>
      <c r="AG16" s="174">
        <f t="shared" si="10"/>
        <v>0</v>
      </c>
      <c r="AH16" s="172" t="str">
        <f t="shared" si="11"/>
        <v>#N/A</v>
      </c>
      <c r="AI16" s="175" t="str">
        <f t="shared" si="12"/>
        <v>#ERROR!</v>
      </c>
      <c r="AJ16" s="175" t="str">
        <f t="shared" si="13"/>
        <v>#ERROR!</v>
      </c>
      <c r="AK16" s="178" t="str">
        <f t="shared" si="14"/>
        <v>#N/A</v>
      </c>
    </row>
    <row r="17" ht="10.5" customHeight="1">
      <c r="A17" s="14" t="s">
        <v>3184</v>
      </c>
      <c r="B17" s="165" t="str">
        <f t="array" ref="B17">IF(ISNA(MATCH($A17,Magento_products!$F$1:$F$1000,0))=TRUE,INDEX(Special_products!$A$1:$AL$1000,MATCH($A17,Special_products!$F$1:$F$1000,0),B$1),INDEX(Magento_products!$A$1:$AJ$1013,MATCH($A17,Magento_products!$F$1:$F$1000,0),B$1))</f>
        <v>#N/A</v>
      </c>
      <c r="C17" s="165" t="str">
        <f t="array" ref="C17">IF(ISNA(MATCH($A17,Magento_products!$F$1:$F$1000,0))=TRUE,INDEX(Special_products!$A$1:$AL$1000,MATCH($A17,Special_products!$F$1:$F$1000,0),C$1),INDEX(Magento_products!$A$1:$AJ$1013,MATCH($A17,Magento_products!$F$1:$F$1000,0),C$1))</f>
        <v>#N/A</v>
      </c>
      <c r="D17" s="166" t="str">
        <f t="array" ref="D17">IF(ISNA(MATCH($A17,Magento_products!$F$1:$F$1013,0))=TRUE,INDEX(Special_products!$A$1:$AL$748,MATCH($A17,Special_products!$F$1:$F$748,0),D$1),INDEX(Magento_products!$A$1:$AJ$1013,MATCH($A17,Magento_products!$F$1:$F$1013,0),D$1))</f>
        <v>#N/A</v>
      </c>
      <c r="E17" s="167" t="str">
        <f t="shared" si="1"/>
        <v>#N/A</v>
      </c>
      <c r="F17" s="168">
        <f t="array" ref="F17">IF(ISNA(MATCH($A17,'License characters'!$H$2:$H$1126,0))=TRUE,0,INDEX('License characters'!$A$2:$AH$1126,MATCH($A17,'License characters'!$H$2:$H$1126,0),F$1))</f>
        <v>0</v>
      </c>
      <c r="G17" s="165" t="str">
        <f t="array" ref="G17">IF(ISNA(MATCH($A17,Magento_products!$F$1:$F$1000,0))=TRUE,INDEX(Special_products!$A$1:$AL$1000,MATCH($A17,Special_products!$F$1:$F$1000,0),G$1),INDEX(Magento_products!$A$1:$AJ$1013,MATCH($A17,Magento_products!$F$1:$F$1000,0),G$1))</f>
        <v>#N/A</v>
      </c>
      <c r="H17" s="168" t="str">
        <f t="array" ref="H17">IF(ISNA(MATCH($B17,Magento_products!$E$1:$E$1013,0))=TRUE,INDEX(Special_products!$A$1:$AL$748,MATCH($B17,Special_products!$E$1:$E$748,0),H$1+2),INDEX(Magento_products!$A$1:$AJ$1013,MATCH($B17,Magento_products!$E$1:$E$1013,0),H$1))</f>
        <v>#N/A</v>
      </c>
      <c r="I17" s="169" t="str">
        <f t="array" ref="I17">IF(ISNA(MATCH($B17,Magento_products!$E$1:$E$1013,0))=TRUE,INDEX(Special_products!$A$1:$AL$748,MATCH($B17,Special_products!$E$1:$E$748,0),I$1),INDEX(Magento_products!$A$1:$AJ$1013,MATCH($B17,Magento_products!$E$1:$E$1013,0),I$1))</f>
        <v>#N/A</v>
      </c>
      <c r="J17" s="170">
        <v>75.0</v>
      </c>
      <c r="K17" s="171" t="str">
        <f t="shared" si="2"/>
        <v>#N/A</v>
      </c>
      <c r="L17" s="172">
        <v>0.0</v>
      </c>
      <c r="M17" s="173" t="str">
        <f>ARRAY_CONSTRAIN(ARRAYFORMULA(IF(B17=0,0,IF(ISNA(MATCH($A17,[1]PO_base!$E$1:$E$8753,0))=TRUE,0,INDEX([1]PO_base!$A$1:$CD$8753,MATCH($A17,[1]PO_base!$E$1:$E$8753,0),M$1)))), 1, 1)</f>
        <v>#ERROR!</v>
      </c>
      <c r="N17" s="172" t="str">
        <f>ARRAY_CONSTRAIN(ARRAYFORMULA(IF(M17=0,0,IF(ISNA(MATCH($M17,[1]PO_base!$C$1:$C$8753,0))=TRUE,0,INDEX([1]PO_base!$A$1:$CD$8753,MATCH($M17,[1]PO_base!$C$1:$C$8753,0),N$1)))), 1, 1)</f>
        <v>#ERROR!</v>
      </c>
      <c r="O17" s="174" t="str">
        <f t="shared" si="3"/>
        <v>#ERROR!</v>
      </c>
      <c r="P17" s="172" t="str">
        <f t="shared" si="4"/>
        <v>#N/A</v>
      </c>
      <c r="Q17" s="175" t="str">
        <f t="shared" si="5"/>
        <v>#ERROR!</v>
      </c>
      <c r="R17" s="176">
        <v>0.0</v>
      </c>
      <c r="S17" s="177" t="str">
        <f>ARRAY_CONSTRAIN(ARRAYFORMULA(IF(ISNA(MATCH($G17,[1]Summary!$B$1:$B$8418,0))=TRUE,0,INDEX([1]Summary!$A$1:$CF$8418,MATCH($G17,[1]Summary!$B$1:$B$8418,0),S$1))), 1, 1)</f>
        <v>#ERROR!</v>
      </c>
      <c r="T17" s="176" t="str">
        <f>ARRAY_CONSTRAIN(ARRAYFORMULA(IF(S17=0,0,IF(ISNA(MATCH(S17,[1]Summary!$A$1:$A$8418,0))=TRUE,0,INDEX([1]Summary!$A$1:$CF$8418,MATCH(S17,[1]Summary!$A$1:$A$8418,0),T$1)))), 1, 1)</f>
        <v>#ERROR!</v>
      </c>
      <c r="U17" s="174">
        <f t="shared" si="6"/>
        <v>0</v>
      </c>
      <c r="V17" s="172"/>
      <c r="W17" s="175" t="str">
        <f t="shared" si="7"/>
        <v>#ERROR!</v>
      </c>
      <c r="X17" s="172"/>
      <c r="Y17" s="173"/>
      <c r="Z17" s="176" t="str">
        <f>ARRAY_CONSTRAIN(ARRAYFORMULA(IF(Y17=0,0,IF(ISNA(MATCH(Y17,[1]Summary!$A$1:$A$8418,0))=TRUE,0,INDEX([1]Summary!$A$1:$CF$8418,MATCH(Y17,[1]Summary!$A$1:$A$8418,0),Z$1)))), 1, 1)</f>
        <v>#ERROR!</v>
      </c>
      <c r="AA17" s="174">
        <f t="shared" si="8"/>
        <v>0</v>
      </c>
      <c r="AB17" s="172" t="str">
        <f t="shared" si="17"/>
        <v>#ERROR!</v>
      </c>
      <c r="AC17" s="175" t="str">
        <f t="shared" si="9"/>
        <v>#ERROR!</v>
      </c>
      <c r="AD17" s="172"/>
      <c r="AE17" s="1"/>
      <c r="AF17" s="176" t="str">
        <f>ARRAY_CONSTRAIN(ARRAYFORMULA(IF(AE17=0,0,IF(ISNA(MATCH(AE17,[1]Summary!$A$1:$A$8418,0))=TRUE,0,INDEX([1]Summary!$A$1:$CF$8418,MATCH(AE17,[1]Summary!$A$1:$A$8418,0),AF$1)))), 1, 1)</f>
        <v>#ERROR!</v>
      </c>
      <c r="AG17" s="174">
        <f t="shared" si="10"/>
        <v>0</v>
      </c>
      <c r="AH17" s="172" t="str">
        <f t="shared" si="11"/>
        <v>#N/A</v>
      </c>
      <c r="AI17" s="175" t="str">
        <f t="shared" si="12"/>
        <v>#ERROR!</v>
      </c>
      <c r="AJ17" s="175" t="str">
        <f t="shared" si="13"/>
        <v>#ERROR!</v>
      </c>
      <c r="AK17" s="178" t="str">
        <f t="shared" si="14"/>
        <v>#N/A</v>
      </c>
    </row>
    <row r="18" ht="10.5" customHeight="1">
      <c r="A18" s="14" t="s">
        <v>3185</v>
      </c>
      <c r="B18" s="165" t="str">
        <f t="array" ref="B18">IF(ISNA(MATCH($A18,Magento_products!$F$1:$F$1000,0))=TRUE,INDEX(Special_products!$A$1:$AL$1000,MATCH($A18,Special_products!$F$1:$F$1000,0),B$1),INDEX(Magento_products!$A$1:$AJ$1013,MATCH($A18,Magento_products!$F$1:$F$1000,0),B$1))</f>
        <v>#N/A</v>
      </c>
      <c r="C18" s="165" t="str">
        <f t="array" ref="C18">IF(ISNA(MATCH($A18,Magento_products!$F$1:$F$1000,0))=TRUE,INDEX(Special_products!$A$1:$AL$1000,MATCH($A18,Special_products!$F$1:$F$1000,0),C$1),INDEX(Magento_products!$A$1:$AJ$1013,MATCH($A18,Magento_products!$F$1:$F$1000,0),C$1))</f>
        <v>#N/A</v>
      </c>
      <c r="D18" s="166" t="str">
        <f t="array" ref="D18">IF(ISNA(MATCH($A18,Magento_products!$F$1:$F$1013,0))=TRUE,INDEX(Special_products!$A$1:$AL$748,MATCH($A18,Special_products!$F$1:$F$748,0),D$1),INDEX(Magento_products!$A$1:$AJ$1013,MATCH($A18,Magento_products!$F$1:$F$1013,0),D$1))</f>
        <v>#N/A</v>
      </c>
      <c r="E18" s="167" t="str">
        <f t="shared" si="1"/>
        <v>#N/A</v>
      </c>
      <c r="F18" s="168">
        <f t="array" ref="F18">IF(ISNA(MATCH($A18,'License characters'!$H$2:$H$1126,0))=TRUE,0,INDEX('License characters'!$A$2:$AH$1126,MATCH($A18,'License characters'!$H$2:$H$1126,0),F$1))</f>
        <v>0</v>
      </c>
      <c r="G18" s="165" t="str">
        <f t="array" ref="G18">IF(ISNA(MATCH($A18,Magento_products!$F$1:$F$1000,0))=TRUE,INDEX(Special_products!$A$1:$AL$1000,MATCH($A18,Special_products!$F$1:$F$1000,0),G$1),INDEX(Magento_products!$A$1:$AJ$1013,MATCH($A18,Magento_products!$F$1:$F$1000,0),G$1))</f>
        <v>#N/A</v>
      </c>
      <c r="H18" s="168" t="str">
        <f t="array" ref="H18">IF(ISNA(MATCH($B18,Magento_products!$E$1:$E$1013,0))=TRUE,INDEX(Special_products!$A$1:$AL$748,MATCH($B18,Special_products!$E$1:$E$748,0),H$1+2),INDEX(Magento_products!$A$1:$AJ$1013,MATCH($B18,Magento_products!$E$1:$E$1013,0),H$1))</f>
        <v>#N/A</v>
      </c>
      <c r="I18" s="169" t="str">
        <f t="array" ref="I18">IF(ISNA(MATCH($B18,Magento_products!$E$1:$E$1013,0))=TRUE,INDEX(Special_products!$A$1:$AL$748,MATCH($B18,Special_products!$E$1:$E$748,0),I$1),INDEX(Magento_products!$A$1:$AJ$1013,MATCH($B18,Magento_products!$E$1:$E$1013,0),I$1))</f>
        <v>#N/A</v>
      </c>
      <c r="J18" s="170">
        <v>75.0</v>
      </c>
      <c r="K18" s="171" t="str">
        <f t="shared" si="2"/>
        <v>#N/A</v>
      </c>
      <c r="L18" s="172">
        <v>0.0</v>
      </c>
      <c r="M18" s="173" t="str">
        <f>ARRAY_CONSTRAIN(ARRAYFORMULA(IF(B18=0,0,IF(ISNA(MATCH($A18,[1]PO_base!$E$1:$E$8753,0))=TRUE,0,INDEX([1]PO_base!$A$1:$CD$8753,MATCH($A18,[1]PO_base!$E$1:$E$8753,0),M$1)))), 1, 1)</f>
        <v>#ERROR!</v>
      </c>
      <c r="N18" s="172" t="str">
        <f>ARRAY_CONSTRAIN(ARRAYFORMULA(IF(M18=0,0,IF(ISNA(MATCH($M18,[1]PO_base!$C$1:$C$8753,0))=TRUE,0,INDEX([1]PO_base!$A$1:$CD$8753,MATCH($M18,[1]PO_base!$C$1:$C$8753,0),N$1)))), 1, 1)</f>
        <v>#ERROR!</v>
      </c>
      <c r="O18" s="174" t="str">
        <f t="shared" si="3"/>
        <v>#ERROR!</v>
      </c>
      <c r="P18" s="172" t="str">
        <f t="shared" si="4"/>
        <v>#N/A</v>
      </c>
      <c r="Q18" s="175" t="str">
        <f t="shared" si="5"/>
        <v>#ERROR!</v>
      </c>
      <c r="R18" s="176">
        <v>0.0</v>
      </c>
      <c r="S18" s="177" t="str">
        <f>ARRAY_CONSTRAIN(ARRAYFORMULA(IF(ISNA(MATCH($G18,[1]Summary!$B$1:$B$8418,0))=TRUE,0,INDEX([1]Summary!$A$1:$CF$8418,MATCH($G18,[1]Summary!$B$1:$B$8418,0),S$1))), 1, 1)</f>
        <v>#ERROR!</v>
      </c>
      <c r="T18" s="176" t="str">
        <f>ARRAY_CONSTRAIN(ARRAYFORMULA(IF(S18=0,0,IF(ISNA(MATCH(S18,[1]Summary!$A$1:$A$8418,0))=TRUE,0,INDEX([1]Summary!$A$1:$CF$8418,MATCH(S18,[1]Summary!$A$1:$A$8418,0),T$1)))), 1, 1)</f>
        <v>#ERROR!</v>
      </c>
      <c r="U18" s="174">
        <f t="shared" si="6"/>
        <v>0</v>
      </c>
      <c r="V18" s="172"/>
      <c r="W18" s="175" t="str">
        <f t="shared" si="7"/>
        <v>#ERROR!</v>
      </c>
      <c r="X18" s="172"/>
      <c r="Y18" s="173"/>
      <c r="Z18" s="176" t="str">
        <f>ARRAY_CONSTRAIN(ARRAYFORMULA(IF(Y18=0,0,IF(ISNA(MATCH(Y18,[1]Summary!$A$1:$A$8418,0))=TRUE,0,INDEX([1]Summary!$A$1:$CF$8418,MATCH(Y18,[1]Summary!$A$1:$A$8418,0),Z$1)))), 1, 1)</f>
        <v>#ERROR!</v>
      </c>
      <c r="AA18" s="174">
        <f t="shared" si="8"/>
        <v>0</v>
      </c>
      <c r="AB18" s="172" t="str">
        <f t="shared" si="17"/>
        <v>#ERROR!</v>
      </c>
      <c r="AC18" s="175" t="str">
        <f t="shared" si="9"/>
        <v>#ERROR!</v>
      </c>
      <c r="AD18" s="172"/>
      <c r="AE18" s="1"/>
      <c r="AF18" s="176" t="str">
        <f>ARRAY_CONSTRAIN(ARRAYFORMULA(IF(AE18=0,0,IF(ISNA(MATCH(AE18,[1]Summary!$A$1:$A$8418,0))=TRUE,0,INDEX([1]Summary!$A$1:$CF$8418,MATCH(AE18,[1]Summary!$A$1:$A$8418,0),AF$1)))), 1, 1)</f>
        <v>#ERROR!</v>
      </c>
      <c r="AG18" s="174">
        <f t="shared" si="10"/>
        <v>0</v>
      </c>
      <c r="AH18" s="172" t="str">
        <f t="shared" si="11"/>
        <v>#N/A</v>
      </c>
      <c r="AI18" s="175" t="str">
        <f t="shared" si="12"/>
        <v>#ERROR!</v>
      </c>
      <c r="AJ18" s="175" t="str">
        <f t="shared" si="13"/>
        <v>#ERROR!</v>
      </c>
      <c r="AK18" s="178" t="str">
        <f t="shared" si="14"/>
        <v>#N/A</v>
      </c>
    </row>
    <row r="19" ht="10.5" customHeight="1">
      <c r="A19" s="14" t="s">
        <v>599</v>
      </c>
      <c r="B19" s="165">
        <f t="array" ref="B19">IF(ISNA(MATCH($A19,Magento_products!$F$1:$F$1000,0))=TRUE,INDEX(Special_products!$A$1:$AL$1000,MATCH($A19,Special_products!$F$1:$F$1000,0),B$1),INDEX(Magento_products!$A$1:$AJ$1013,MATCH($A19,Magento_products!$F$1:$F$1000,0),B$1))</f>
        <v>428</v>
      </c>
      <c r="C19" s="165" t="str">
        <f t="array" ref="C19">IF(ISNA(MATCH($A19,Magento_products!$F$1:$F$1000,0))=TRUE,INDEX(Special_products!$A$1:$AL$1000,MATCH($A19,Special_products!$F$1:$F$1000,0),C$1),INDEX(Magento_products!$A$1:$AJ$1013,MATCH($A19,Magento_products!$F$1:$F$1000,0),C$1))</f>
        <v>Majora's Mask PVC - Standard Edition</v>
      </c>
      <c r="D19" s="166" t="str">
        <f t="array" ref="D19">IF(ISNA(MATCH($A19,Magento_products!$F$1:$F$1013,0))=TRUE,INDEX(Special_products!$A$1:$AL$748,MATCH($A19,Special_products!$F$1:$F$748,0),D$1),INDEX(Magento_products!$A$1:$AJ$1013,MATCH($A19,Magento_products!$F$1:$F$1013,0),D$1))</f>
        <v/>
      </c>
      <c r="E19" s="167">
        <f t="shared" si="1"/>
        <v>2020</v>
      </c>
      <c r="F19" s="168" t="str">
        <f t="array" ref="F19">IF(ISNA(MATCH($A19,'License characters'!$H$2:$H$1126,0))=TRUE,0,INDEX('License characters'!$A$2:$AH$1126,MATCH($A19,'License characters'!$H$2:$H$1126,0),F$1))</f>
        <v>Nintendo</v>
      </c>
      <c r="G19" s="165" t="str">
        <f t="array" ref="G19">IF(ISNA(MATCH($A19,Magento_products!$F$1:$F$1000,0))=TRUE,INDEX(Special_products!$A$1:$AL$1000,MATCH($A19,Special_products!$F$1:$F$1000,0),G$1),INDEX(Magento_products!$A$1:$AJ$1013,MATCH($A19,Magento_products!$F$1:$F$1000,0),G$1))</f>
        <v>LZRMMPVC</v>
      </c>
      <c r="H19" s="168" t="str">
        <f t="array" ref="H19">IF(ISNA(MATCH($B19,Magento_products!$E$1:$E$1013,0))=TRUE,INDEX(Special_products!$A$1:$AL$748,MATCH($B19,Special_products!$E$1:$E$748,0),H$1+2),INDEX(Magento_products!$A$1:$AJ$1013,MATCH($B19,Magento_products!$E$1:$E$1013,0),H$1))</f>
        <v>PVC</v>
      </c>
      <c r="I19" s="169">
        <f t="array" ref="I19">IF(ISNA(MATCH($B19,Magento_products!$E$1:$E$1013,0))=TRUE,INDEX(Special_products!$A$1:$AL$748,MATCH($B19,Special_products!$E$1:$E$748,0),I$1),INDEX(Magento_products!$A$1:$AJ$1013,MATCH($B19,Magento_products!$E$1:$E$1013,0),I$1))</f>
        <v>59.99</v>
      </c>
      <c r="J19" s="170">
        <v>59.95</v>
      </c>
      <c r="K19" s="171">
        <f t="shared" si="2"/>
        <v>59.99</v>
      </c>
      <c r="L19" s="172"/>
      <c r="M19" s="173" t="str">
        <f>ARRAY_CONSTRAIN(ARRAYFORMULA(IF(B19=0,0,IF(ISNA(MATCH($A19,[1]PO_base!$E$1:$E$8753,0))=TRUE,0,INDEX([1]PO_base!$A$1:$CD$8753,MATCH($A19,[1]PO_base!$E$1:$E$8753,0),M$1)))), 1, 1)</f>
        <v>#ERROR!</v>
      </c>
      <c r="N19" s="172" t="str">
        <f>ARRAY_CONSTRAIN(ARRAYFORMULA(IF(M19=0,0,IF(ISNA(MATCH($M19,[1]PO_base!$C$1:$C$8753,0))=TRUE,0,INDEX([1]PO_base!$A$1:$CD$8753,MATCH($M19,[1]PO_base!$C$1:$C$8753,0),N$1)))), 1, 1)</f>
        <v>#ERROR!</v>
      </c>
      <c r="O19" s="174" t="str">
        <f t="shared" si="3"/>
        <v>#ERROR!</v>
      </c>
      <c r="P19" s="172" t="str">
        <f t="shared" si="4"/>
        <v>#ERROR!</v>
      </c>
      <c r="Q19" s="175" t="str">
        <f t="shared" si="5"/>
        <v>#ERROR!</v>
      </c>
      <c r="R19" s="176">
        <v>0.0</v>
      </c>
      <c r="S19" s="177" t="str">
        <f>ARRAY_CONSTRAIN(ARRAYFORMULA(IF(ISNA(MATCH($G19,[1]Summary!$B$1:$B$8418,0))=TRUE,0,INDEX([1]Summary!$A$1:$CF$8418,MATCH($G19,[1]Summary!$B$1:$B$8418,0),S$1))), 1, 1)</f>
        <v>#ERROR!</v>
      </c>
      <c r="T19" s="176" t="str">
        <f>ARRAY_CONSTRAIN(ARRAYFORMULA(IF(S19=0,0,IF(ISNA(MATCH(S19,[1]Summary!$A$1:$A$8418,0))=TRUE,0,INDEX([1]Summary!$A$1:$CF$8418,MATCH(S19,[1]Summary!$A$1:$A$8418,0),T$1)))), 1, 1)</f>
        <v>#ERROR!</v>
      </c>
      <c r="U19" s="174">
        <f t="shared" si="6"/>
        <v>0</v>
      </c>
      <c r="V19" s="172"/>
      <c r="W19" s="175" t="str">
        <f t="shared" si="7"/>
        <v>#ERROR!</v>
      </c>
      <c r="X19" s="172"/>
      <c r="Y19" s="173"/>
      <c r="Z19" s="176" t="str">
        <f>ARRAY_CONSTRAIN(ARRAYFORMULA(IF(Y19=0,0,IF(ISNA(MATCH(Y19,[1]Summary!$A$1:$A$8418,0))=TRUE,0,INDEX([1]Summary!$A$1:$CF$8418,MATCH(Y19,[1]Summary!$A$1:$A$8418,0),Z$1)))), 1, 1)</f>
        <v>#ERROR!</v>
      </c>
      <c r="AA19" s="174">
        <f t="shared" si="8"/>
        <v>0</v>
      </c>
      <c r="AB19" s="172" t="str">
        <f t="shared" si="17"/>
        <v>#ERROR!</v>
      </c>
      <c r="AC19" s="175" t="str">
        <f t="shared" si="9"/>
        <v>#ERROR!</v>
      </c>
      <c r="AD19" s="172"/>
      <c r="AE19" s="1"/>
      <c r="AF19" s="176" t="str">
        <f>ARRAY_CONSTRAIN(ARRAYFORMULA(IF(AE19=0,0,IF(ISNA(MATCH(AE19,[1]Summary!$A$1:$A$8418,0))=TRUE,0,INDEX([1]Summary!$A$1:$CF$8418,MATCH(AE19,[1]Summary!$A$1:$A$8418,0),AF$1)))), 1, 1)</f>
        <v>#ERROR!</v>
      </c>
      <c r="AG19" s="174">
        <f t="shared" si="10"/>
        <v>0</v>
      </c>
      <c r="AH19" s="172">
        <f t="shared" si="11"/>
        <v>0</v>
      </c>
      <c r="AI19" s="175" t="str">
        <f t="shared" si="12"/>
        <v>#ERROR!</v>
      </c>
      <c r="AJ19" s="175" t="str">
        <f t="shared" si="13"/>
        <v>#ERROR!</v>
      </c>
      <c r="AK19" s="178" t="str">
        <f t="shared" si="14"/>
        <v>#ERROR!</v>
      </c>
    </row>
    <row r="20" ht="10.5" customHeight="1">
      <c r="A20" s="14" t="s">
        <v>601</v>
      </c>
      <c r="B20" s="165">
        <f t="array" ref="B20">IF(ISNA(MATCH($A20,Magento_products!$F$1:$F$1000,0))=TRUE,INDEX(Special_products!$A$1:$AL$1000,MATCH($A20,Special_products!$F$1:$F$1000,0),B$1),INDEX(Magento_products!$A$1:$AJ$1013,MATCH($A20,Magento_products!$F$1:$F$1000,0),B$1))</f>
        <v>427</v>
      </c>
      <c r="C20" s="165" t="str">
        <f t="array" ref="C20">IF(ISNA(MATCH($A20,Magento_products!$F$1:$F$1000,0))=TRUE,INDEX(Special_products!$A$1:$AL$1000,MATCH($A20,Special_products!$F$1:$F$1000,0),C$1),INDEX(Magento_products!$A$1:$AJ$1013,MATCH($A20,Magento_products!$F$1:$F$1000,0),C$1))</f>
        <v>Majora's Mask PVC - Collector's Edition</v>
      </c>
      <c r="D20" s="166" t="str">
        <f t="array" ref="D20">IF(ISNA(MATCH($A20,Magento_products!$F$1:$F$1013,0))=TRUE,INDEX(Special_products!$A$1:$AL$748,MATCH($A20,Special_products!$F$1:$F$748,0),D$1),INDEX(Magento_products!$A$1:$AJ$1013,MATCH($A20,Magento_products!$F$1:$F$1013,0),D$1))</f>
        <v/>
      </c>
      <c r="E20" s="167">
        <f t="shared" si="1"/>
        <v>2020</v>
      </c>
      <c r="F20" s="168" t="str">
        <f t="array" ref="F20">IF(ISNA(MATCH($A20,'License characters'!$H$2:$H$1126,0))=TRUE,0,INDEX('License characters'!$A$2:$AH$1126,MATCH($A20,'License characters'!$H$2:$H$1126,0),F$1))</f>
        <v>Nintendo</v>
      </c>
      <c r="G20" s="165" t="str">
        <f t="array" ref="G20">IF(ISNA(MATCH($A20,Magento_products!$F$1:$F$1000,0))=TRUE,INDEX(Special_products!$A$1:$AL$1000,MATCH($A20,Special_products!$F$1:$F$1000,0),G$1),INDEX(Magento_products!$A$1:$AJ$1013,MATCH($A20,Magento_products!$F$1:$F$1000,0),G$1))</f>
        <v>LZRMMPVC</v>
      </c>
      <c r="H20" s="168" t="str">
        <f t="array" ref="H20">IF(ISNA(MATCH($B20,Magento_products!$E$1:$E$1013,0))=TRUE,INDEX(Special_products!$A$1:$AL$748,MATCH($B20,Special_products!$E$1:$E$748,0),H$1+2),INDEX(Magento_products!$A$1:$AJ$1013,MATCH($B20,Magento_products!$E$1:$E$1013,0),H$1))</f>
        <v>PVC</v>
      </c>
      <c r="I20" s="169">
        <f t="array" ref="I20">IF(ISNA(MATCH($B20,Magento_products!$E$1:$E$1013,0))=TRUE,INDEX(Special_products!$A$1:$AL$748,MATCH($B20,Special_products!$E$1:$E$748,0),I$1),INDEX(Magento_products!$A$1:$AJ$1013,MATCH($B20,Magento_products!$E$1:$E$1013,0),I$1))</f>
        <v>89.99</v>
      </c>
      <c r="J20" s="170">
        <v>89.95</v>
      </c>
      <c r="K20" s="171">
        <f t="shared" si="2"/>
        <v>89.99</v>
      </c>
      <c r="L20" s="172">
        <v>0.0</v>
      </c>
      <c r="M20" s="173" t="str">
        <f>ARRAY_CONSTRAIN(ARRAYFORMULA(IF(B20=0,0,IF(ISNA(MATCH($A20,[1]PO_base!$E$1:$E$8753,0))=TRUE,0,INDEX([1]PO_base!$A$1:$CD$8753,MATCH($A20,[1]PO_base!$E$1:$E$8753,0),M$1)))), 1, 1)</f>
        <v>#ERROR!</v>
      </c>
      <c r="N20" s="172" t="str">
        <f>ARRAY_CONSTRAIN(ARRAYFORMULA(IF(M20=0,0,IF(ISNA(MATCH($M20,[1]PO_base!$C$1:$C$8753,0))=TRUE,0,INDEX([1]PO_base!$A$1:$CD$8753,MATCH($M20,[1]PO_base!$C$1:$C$8753,0),N$1)))), 1, 1)</f>
        <v>#ERROR!</v>
      </c>
      <c r="O20" s="174" t="str">
        <f t="shared" si="3"/>
        <v>#ERROR!</v>
      </c>
      <c r="P20" s="172" t="str">
        <f t="shared" si="4"/>
        <v>#ERROR!</v>
      </c>
      <c r="Q20" s="175" t="str">
        <f t="shared" si="5"/>
        <v>#ERROR!</v>
      </c>
      <c r="R20" s="176">
        <v>0.0</v>
      </c>
      <c r="S20" s="177" t="str">
        <f>ARRAY_CONSTRAIN(ARRAYFORMULA(IF(ISNA(MATCH($G20,[1]Summary!$B$1:$B$8418,0))=TRUE,0,INDEX([1]Summary!$A$1:$CF$8418,MATCH($G20,[1]Summary!$B$1:$B$8418,0),S$1))), 1, 1)</f>
        <v>#ERROR!</v>
      </c>
      <c r="T20" s="176" t="str">
        <f>ARRAY_CONSTRAIN(ARRAYFORMULA(IF(S20=0,0,IF(ISNA(MATCH(S20,[1]Summary!$A$1:$A$8418,0))=TRUE,0,INDEX([1]Summary!$A$1:$CF$8418,MATCH(S20,[1]Summary!$A$1:$A$8418,0),T$1)))), 1, 1)</f>
        <v>#ERROR!</v>
      </c>
      <c r="U20" s="174">
        <f t="shared" si="6"/>
        <v>0</v>
      </c>
      <c r="V20" s="172"/>
      <c r="W20" s="175" t="str">
        <f t="shared" si="7"/>
        <v>#ERROR!</v>
      </c>
      <c r="X20" s="172"/>
      <c r="Y20" s="173"/>
      <c r="Z20" s="176" t="str">
        <f>ARRAY_CONSTRAIN(ARRAYFORMULA(IF(Y20=0,0,IF(ISNA(MATCH(Y20,[1]Summary!$A$1:$A$8418,0))=TRUE,0,INDEX([1]Summary!$A$1:$CF$8418,MATCH(Y20,[1]Summary!$A$1:$A$8418,0),Z$1)))), 1, 1)</f>
        <v>#ERROR!</v>
      </c>
      <c r="AA20" s="174">
        <f t="shared" si="8"/>
        <v>0</v>
      </c>
      <c r="AB20" s="172" t="str">
        <f t="shared" si="17"/>
        <v>#ERROR!</v>
      </c>
      <c r="AC20" s="175" t="str">
        <f t="shared" si="9"/>
        <v>#ERROR!</v>
      </c>
      <c r="AD20" s="172"/>
      <c r="AE20" s="1"/>
      <c r="AF20" s="176" t="str">
        <f>ARRAY_CONSTRAIN(ARRAYFORMULA(IF(AE20=0,0,IF(ISNA(MATCH(AE20,[1]Summary!$A$1:$A$8418,0))=TRUE,0,INDEX([1]Summary!$A$1:$CF$8418,MATCH(AE20,[1]Summary!$A$1:$A$8418,0),AF$1)))), 1, 1)</f>
        <v>#ERROR!</v>
      </c>
      <c r="AG20" s="174">
        <f t="shared" si="10"/>
        <v>0</v>
      </c>
      <c r="AH20" s="172">
        <f t="shared" si="11"/>
        <v>0</v>
      </c>
      <c r="AI20" s="175" t="str">
        <f t="shared" si="12"/>
        <v>#ERROR!</v>
      </c>
      <c r="AJ20" s="175" t="str">
        <f t="shared" si="13"/>
        <v>#ERROR!</v>
      </c>
      <c r="AK20" s="178" t="str">
        <f t="shared" si="14"/>
        <v>#ERROR!</v>
      </c>
    </row>
    <row r="21" ht="10.5" customHeight="1">
      <c r="A21" s="14" t="s">
        <v>558</v>
      </c>
      <c r="B21" s="165">
        <f t="array" ref="B21">IF(ISNA(MATCH($A21,Magento_products!$F$1:$F$1000,0))=TRUE,INDEX(Special_products!$A$1:$AL$1000,MATCH($A21,Special_products!$F$1:$F$1000,0),B$1),INDEX(Magento_products!$A$1:$AJ$1013,MATCH($A21,Magento_products!$F$1:$F$1000,0),B$1))</f>
        <v>449</v>
      </c>
      <c r="C21" s="165" t="str">
        <f t="array" ref="C21">IF(ISNA(MATCH($A21,Magento_products!$F$1:$F$1000,0))=TRUE,INDEX(Special_products!$A$1:$AL$1000,MATCH($A21,Special_products!$F$1:$F$1000,0),C$1),INDEX(Magento_products!$A$1:$AJ$1013,MATCH($A21,Magento_products!$F$1:$F$1000,0),C$1))</f>
        <v>Samus Varia Suit PVC Exclusive Edition</v>
      </c>
      <c r="D21" s="166" t="str">
        <f t="array" ref="D21">IF(ISNA(MATCH($A21,Magento_products!$F$1:$F$1013,0))=TRUE,INDEX(Special_products!$A$1:$AL$748,MATCH($A21,Special_products!$F$1:$F$748,0),D$1),INDEX(Magento_products!$A$1:$AJ$1013,MATCH($A21,Magento_products!$F$1:$F$1013,0),D$1))</f>
        <v/>
      </c>
      <c r="E21" s="167">
        <f t="shared" si="1"/>
        <v>2020</v>
      </c>
      <c r="F21" s="168">
        <f t="array" ref="F21">IF(ISNA(MATCH($A21,'License characters'!$H$2:$H$1126,0))=TRUE,0,INDEX('License characters'!$A$2:$AH$1126,MATCH($A21,'License characters'!$H$2:$H$1126,0),F$1))</f>
        <v>0</v>
      </c>
      <c r="G21" s="165" t="str">
        <f t="array" ref="G21">IF(ISNA(MATCH($A21,Magento_products!$F$1:$F$1000,0))=TRUE,INDEX(Special_products!$A$1:$AL$1000,MATCH($A21,Special_products!$F$1:$F$1000,0),G$1),INDEX(Magento_products!$A$1:$AJ$1013,MATCH($A21,Magento_products!$F$1:$F$1000,0),G$1))</f>
        <v>MPVSPVC</v>
      </c>
      <c r="H21" s="168" t="str">
        <f t="array" ref="H21">IF(ISNA(MATCH($B21,Magento_products!$E$1:$E$1013,0))=TRUE,INDEX(Special_products!$A$1:$AL$748,MATCH($B21,Special_products!$E$1:$E$748,0),H$1+2),INDEX(Magento_products!$A$1:$AJ$1013,MATCH($B21,Magento_products!$E$1:$E$1013,0),H$1))</f>
        <v>PVC</v>
      </c>
      <c r="I21" s="169">
        <f t="array" ref="I21">IF(ISNA(MATCH($B21,Magento_products!$E$1:$E$1013,0))=TRUE,INDEX(Special_products!$A$1:$AL$748,MATCH($B21,Special_products!$E$1:$E$748,0),I$1),INDEX(Magento_products!$A$1:$AJ$1013,MATCH($B21,Magento_products!$E$1:$E$1013,0),I$1))</f>
        <v>0</v>
      </c>
      <c r="J21" s="170">
        <v>99.99</v>
      </c>
      <c r="K21" s="171">
        <f t="shared" si="2"/>
        <v>99.99</v>
      </c>
      <c r="L21" s="172">
        <v>0.0</v>
      </c>
      <c r="M21" s="173" t="str">
        <f>ARRAY_CONSTRAIN(ARRAYFORMULA(IF(B21=0,0,IF(ISNA(MATCH($A21,[1]PO_base!$E$1:$E$8753,0))=TRUE,0,INDEX([1]PO_base!$A$1:$CD$8753,MATCH($A21,[1]PO_base!$E$1:$E$8753,0),M$1)))), 1, 1)</f>
        <v>#ERROR!</v>
      </c>
      <c r="N21" s="172" t="str">
        <f>ARRAY_CONSTRAIN(ARRAYFORMULA(IF(M21=0,0,IF(ISNA(MATCH($M21,[1]PO_base!$C$1:$C$8753,0))=TRUE,0,INDEX([1]PO_base!$A$1:$CD$8753,MATCH($M21,[1]PO_base!$C$1:$C$8753,0),N$1)))), 1, 1)</f>
        <v>#ERROR!</v>
      </c>
      <c r="O21" s="174" t="str">
        <f t="shared" si="3"/>
        <v>#ERROR!</v>
      </c>
      <c r="P21" s="172" t="str">
        <f t="shared" si="4"/>
        <v>#ERROR!</v>
      </c>
      <c r="Q21" s="175" t="str">
        <f t="shared" si="5"/>
        <v>#ERROR!</v>
      </c>
      <c r="R21" s="176">
        <v>0.0</v>
      </c>
      <c r="S21" s="177" t="str">
        <f>ARRAY_CONSTRAIN(ARRAYFORMULA(IF(ISNA(MATCH($G21,[1]Summary!$B$1:$B$8418,0))=TRUE,0,INDEX([1]Summary!$A$1:$CF$8418,MATCH($G21,[1]Summary!$B$1:$B$8418,0),S$1))), 1, 1)</f>
        <v>#ERROR!</v>
      </c>
      <c r="T21" s="176" t="str">
        <f>ARRAY_CONSTRAIN(ARRAYFORMULA(IF(S21=0,0,IF(ISNA(MATCH(S21,[1]Summary!$A$1:$A$8418,0))=TRUE,0,INDEX([1]Summary!$A$1:$CF$8418,MATCH(S21,[1]Summary!$A$1:$A$8418,0),T$1)))), 1, 1)</f>
        <v>#ERROR!</v>
      </c>
      <c r="U21" s="174">
        <f t="shared" si="6"/>
        <v>0</v>
      </c>
      <c r="V21" s="172"/>
      <c r="W21" s="175" t="str">
        <f t="shared" si="7"/>
        <v>#ERROR!</v>
      </c>
      <c r="X21" s="172" t="s">
        <v>3180</v>
      </c>
      <c r="Y21" s="173"/>
      <c r="Z21" s="176" t="str">
        <f>ARRAY_CONSTRAIN(ARRAYFORMULA(IF(Y21=0,0,IF(ISNA(MATCH(Y21,[1]Summary!$A$1:$A$8418,0))=TRUE,0,INDEX([1]Summary!$A$1:$CF$8418,MATCH(Y21,[1]Summary!$A$1:$A$8418,0),Z$1)))), 1, 1)</f>
        <v>#ERROR!</v>
      </c>
      <c r="AA21" s="174">
        <f t="shared" si="8"/>
        <v>0</v>
      </c>
      <c r="AB21" s="172">
        <v>6.0</v>
      </c>
      <c r="AC21" s="175" t="str">
        <f t="shared" si="9"/>
        <v>#ERROR!</v>
      </c>
      <c r="AD21" s="172"/>
      <c r="AE21" s="1"/>
      <c r="AF21" s="176" t="str">
        <f>ARRAY_CONSTRAIN(ARRAYFORMULA(IF(AE21=0,0,IF(ISNA(MATCH(AE21,[1]Summary!$A$1:$A$8418,0))=TRUE,0,INDEX([1]Summary!$A$1:$CF$8418,MATCH(AE21,[1]Summary!$A$1:$A$8418,0),AF$1)))), 1, 1)</f>
        <v>#ERROR!</v>
      </c>
      <c r="AG21" s="174">
        <f t="shared" si="10"/>
        <v>0</v>
      </c>
      <c r="AH21" s="172">
        <f t="shared" si="11"/>
        <v>0</v>
      </c>
      <c r="AI21" s="175" t="str">
        <f t="shared" si="12"/>
        <v>#ERROR!</v>
      </c>
      <c r="AJ21" s="175" t="str">
        <f t="shared" si="13"/>
        <v>#ERROR!</v>
      </c>
      <c r="AK21" s="178" t="str">
        <f t="shared" si="14"/>
        <v>#ERROR!</v>
      </c>
    </row>
    <row r="22" ht="10.5" customHeight="1">
      <c r="A22" s="14" t="s">
        <v>560</v>
      </c>
      <c r="B22" s="165">
        <f t="array" ref="B22">IF(ISNA(MATCH($A22,Magento_products!$F$1:$F$1000,0))=TRUE,INDEX(Special_products!$A$1:$AL$1000,MATCH($A22,Special_products!$F$1:$F$1000,0),B$1),INDEX(Magento_products!$A$1:$AJ$1013,MATCH($A22,Magento_products!$F$1:$F$1000,0),B$1))</f>
        <v>448</v>
      </c>
      <c r="C22" s="165" t="str">
        <f t="array" ref="C22">IF(ISNA(MATCH($A22,Magento_products!$F$1:$F$1000,0))=TRUE,INDEX(Special_products!$A$1:$AL$1000,MATCH($A22,Special_products!$F$1:$F$1000,0),C$1),INDEX(Magento_products!$A$1:$AJ$1013,MATCH($A22,Magento_products!$F$1:$F$1000,0),C$1))</f>
        <v>Samus Varia Suit PVC Collectors Edition</v>
      </c>
      <c r="D22" s="166" t="str">
        <f t="array" ref="D22">IF(ISNA(MATCH($A22,Magento_products!$F$1:$F$1013,0))=TRUE,INDEX(Special_products!$A$1:$AL$748,MATCH($A22,Special_products!$F$1:$F$748,0),D$1),INDEX(Magento_products!$A$1:$AJ$1013,MATCH($A22,Magento_products!$F$1:$F$1013,0),D$1))</f>
        <v/>
      </c>
      <c r="E22" s="167">
        <f t="shared" si="1"/>
        <v>2020</v>
      </c>
      <c r="F22" s="168">
        <f t="array" ref="F22">IF(ISNA(MATCH($A22,'License characters'!$H$2:$H$1126,0))=TRUE,0,INDEX('License characters'!$A$2:$AH$1126,MATCH($A22,'License characters'!$H$2:$H$1126,0),F$1))</f>
        <v>0</v>
      </c>
      <c r="G22" s="165" t="str">
        <f t="array" ref="G22">IF(ISNA(MATCH($A22,Magento_products!$F$1:$F$1000,0))=TRUE,INDEX(Special_products!$A$1:$AL$1000,MATCH($A22,Special_products!$F$1:$F$1000,0),G$1),INDEX(Magento_products!$A$1:$AJ$1013,MATCH($A22,Magento_products!$F$1:$F$1000,0),G$1))</f>
        <v>MPVSPVC</v>
      </c>
      <c r="H22" s="168" t="str">
        <f t="array" ref="H22">IF(ISNA(MATCH($B22,Magento_products!$E$1:$E$1013,0))=TRUE,INDEX(Special_products!$A$1:$AL$748,MATCH($B22,Special_products!$E$1:$E$748,0),H$1+2),INDEX(Magento_products!$A$1:$AJ$1013,MATCH($B22,Magento_products!$E$1:$E$1013,0),H$1))</f>
        <v>PVC</v>
      </c>
      <c r="I22" s="169">
        <f t="array" ref="I22">IF(ISNA(MATCH($B22,Magento_products!$E$1:$E$1013,0))=TRUE,INDEX(Special_products!$A$1:$AL$748,MATCH($B22,Special_products!$E$1:$E$748,0),I$1),INDEX(Magento_products!$A$1:$AJ$1013,MATCH($B22,Magento_products!$E$1:$E$1013,0),I$1))</f>
        <v>0</v>
      </c>
      <c r="J22" s="170">
        <v>99.99</v>
      </c>
      <c r="K22" s="171">
        <f t="shared" si="2"/>
        <v>99.99</v>
      </c>
      <c r="L22" s="172">
        <v>0.0</v>
      </c>
      <c r="M22" s="173" t="str">
        <f>ARRAY_CONSTRAIN(ARRAYFORMULA(IF(B22=0,0,IF(ISNA(MATCH($A22,[1]PO_base!$E$1:$E$8753,0))=TRUE,0,INDEX([1]PO_base!$A$1:$CD$8753,MATCH($A22,[1]PO_base!$E$1:$E$8753,0),M$1)))), 1, 1)</f>
        <v>#ERROR!</v>
      </c>
      <c r="N22" s="172" t="str">
        <f>ARRAY_CONSTRAIN(ARRAYFORMULA(IF(M22=0,0,IF(ISNA(MATCH($M22,[1]PO_base!$C$1:$C$8753,0))=TRUE,0,INDEX([1]PO_base!$A$1:$CD$8753,MATCH($M22,[1]PO_base!$C$1:$C$8753,0),N$1)))), 1, 1)</f>
        <v>#ERROR!</v>
      </c>
      <c r="O22" s="174" t="str">
        <f t="shared" si="3"/>
        <v>#ERROR!</v>
      </c>
      <c r="P22" s="172" t="str">
        <f t="shared" si="4"/>
        <v>#ERROR!</v>
      </c>
      <c r="Q22" s="175" t="str">
        <f t="shared" si="5"/>
        <v>#ERROR!</v>
      </c>
      <c r="R22" s="176">
        <v>0.0</v>
      </c>
      <c r="S22" s="177" t="str">
        <f>ARRAY_CONSTRAIN(ARRAYFORMULA(IF(ISNA(MATCH($G22,[1]Summary!$B$1:$B$8418,0))=TRUE,0,INDEX([1]Summary!$A$1:$CF$8418,MATCH($G22,[1]Summary!$B$1:$B$8418,0),S$1))), 1, 1)</f>
        <v>#ERROR!</v>
      </c>
      <c r="T22" s="176" t="str">
        <f>ARRAY_CONSTRAIN(ARRAYFORMULA(IF(S22=0,0,IF(ISNA(MATCH(S22,[1]Summary!$A$1:$A$8418,0))=TRUE,0,INDEX([1]Summary!$A$1:$CF$8418,MATCH(S22,[1]Summary!$A$1:$A$8418,0),T$1)))), 1, 1)</f>
        <v>#ERROR!</v>
      </c>
      <c r="U22" s="174">
        <f t="shared" si="6"/>
        <v>0</v>
      </c>
      <c r="V22" s="172"/>
      <c r="W22" s="175" t="str">
        <f t="shared" si="7"/>
        <v>#ERROR!</v>
      </c>
      <c r="X22" s="172"/>
      <c r="Y22" s="173"/>
      <c r="Z22" s="176" t="str">
        <f>ARRAY_CONSTRAIN(ARRAYFORMULA(IF(Y22=0,0,IF(ISNA(MATCH(Y22,[1]Summary!$A$1:$A$8418,0))=TRUE,0,INDEX([1]Summary!$A$1:$CF$8418,MATCH(Y22,[1]Summary!$A$1:$A$8418,0),Z$1)))), 1, 1)</f>
        <v>#ERROR!</v>
      </c>
      <c r="AA22" s="174">
        <f t="shared" si="8"/>
        <v>0</v>
      </c>
      <c r="AB22" s="172" t="str">
        <f t="shared" ref="AB22:AB192" si="18">W22*AA22</f>
        <v>#ERROR!</v>
      </c>
      <c r="AC22" s="175" t="str">
        <f t="shared" si="9"/>
        <v>#ERROR!</v>
      </c>
      <c r="AD22" s="172"/>
      <c r="AE22" s="1"/>
      <c r="AF22" s="176" t="str">
        <f>ARRAY_CONSTRAIN(ARRAYFORMULA(IF(AE22=0,0,IF(ISNA(MATCH(AE22,[1]Summary!$A$1:$A$8418,0))=TRUE,0,INDEX([1]Summary!$A$1:$CF$8418,MATCH(AE22,[1]Summary!$A$1:$A$8418,0),AF$1)))), 1, 1)</f>
        <v>#ERROR!</v>
      </c>
      <c r="AG22" s="174">
        <f t="shared" si="10"/>
        <v>0</v>
      </c>
      <c r="AH22" s="172">
        <f t="shared" si="11"/>
        <v>0</v>
      </c>
      <c r="AI22" s="175" t="str">
        <f t="shared" si="12"/>
        <v>#ERROR!</v>
      </c>
      <c r="AJ22" s="175" t="str">
        <f t="shared" si="13"/>
        <v>#ERROR!</v>
      </c>
      <c r="AK22" s="178" t="str">
        <f t="shared" si="14"/>
        <v>#ERROR!</v>
      </c>
    </row>
    <row r="23" ht="10.5" customHeight="1">
      <c r="A23" s="14" t="s">
        <v>562</v>
      </c>
      <c r="B23" s="165">
        <f t="array" ref="B23">IF(ISNA(MATCH($A23,Magento_products!$F$1:$F$1000,0))=TRUE,INDEX(Special_products!$A$1:$AL$1000,MATCH($A23,Special_products!$F$1:$F$1000,0),B$1),INDEX(Magento_products!$A$1:$AJ$1013,MATCH($A23,Magento_products!$F$1:$F$1000,0),B$1))</f>
        <v>447</v>
      </c>
      <c r="C23" s="165" t="str">
        <f t="array" ref="C23">IF(ISNA(MATCH($A23,Magento_products!$F$1:$F$1000,0))=TRUE,INDEX(Special_products!$A$1:$AL$1000,MATCH($A23,Special_products!$F$1:$F$1000,0),C$1),INDEX(Magento_products!$A$1:$AJ$1013,MATCH($A23,Magento_products!$F$1:$F$1000,0),C$1))</f>
        <v>Samus Varia Suit PVC Standard Edition</v>
      </c>
      <c r="D23" s="166" t="str">
        <f t="array" ref="D23">IF(ISNA(MATCH($A23,Magento_products!$F$1:$F$1013,0))=TRUE,INDEX(Special_products!$A$1:$AL$748,MATCH($A23,Special_products!$F$1:$F$748,0),D$1),INDEX(Magento_products!$A$1:$AJ$1013,MATCH($A23,Magento_products!$F$1:$F$1013,0),D$1))</f>
        <v/>
      </c>
      <c r="E23" s="167">
        <f t="shared" si="1"/>
        <v>2020</v>
      </c>
      <c r="F23" s="168">
        <f t="array" ref="F23">IF(ISNA(MATCH($A23,'License characters'!$H$2:$H$1126,0))=TRUE,0,INDEX('License characters'!$A$2:$AH$1126,MATCH($A23,'License characters'!$H$2:$H$1126,0),F$1))</f>
        <v>0</v>
      </c>
      <c r="G23" s="165" t="str">
        <f t="array" ref="G23">IF(ISNA(MATCH($A23,Magento_products!$F$1:$F$1000,0))=TRUE,INDEX(Special_products!$A$1:$AL$1000,MATCH($A23,Special_products!$F$1:$F$1000,0),G$1),INDEX(Magento_products!$A$1:$AJ$1013,MATCH($A23,Magento_products!$F$1:$F$1000,0),G$1))</f>
        <v>MPVSPVC</v>
      </c>
      <c r="H23" s="168" t="str">
        <f t="array" ref="H23">IF(ISNA(MATCH($B23,Magento_products!$E$1:$E$1013,0))=TRUE,INDEX(Special_products!$A$1:$AL$748,MATCH($B23,Special_products!$E$1:$E$748,0),H$1+2),INDEX(Magento_products!$A$1:$AJ$1013,MATCH($B23,Magento_products!$E$1:$E$1013,0),H$1))</f>
        <v>PVC</v>
      </c>
      <c r="I23" s="169">
        <f t="array" ref="I23">IF(ISNA(MATCH($B23,Magento_products!$E$1:$E$1013,0))=TRUE,INDEX(Special_products!$A$1:$AL$748,MATCH($B23,Special_products!$E$1:$E$748,0),I$1),INDEX(Magento_products!$A$1:$AJ$1013,MATCH($B23,Magento_products!$E$1:$E$1013,0),I$1))</f>
        <v>0</v>
      </c>
      <c r="J23" s="170">
        <v>74.99</v>
      </c>
      <c r="K23" s="171">
        <f t="shared" si="2"/>
        <v>74.99</v>
      </c>
      <c r="L23" s="172">
        <v>0.0</v>
      </c>
      <c r="M23" s="173" t="str">
        <f>ARRAY_CONSTRAIN(ARRAYFORMULA(IF(B23=0,0,IF(ISNA(MATCH($A23,[1]PO_base!$E$1:$E$8753,0))=TRUE,0,INDEX([1]PO_base!$A$1:$CD$8753,MATCH($A23,[1]PO_base!$E$1:$E$8753,0),M$1)))), 1, 1)</f>
        <v>#ERROR!</v>
      </c>
      <c r="N23" s="172" t="str">
        <f>ARRAY_CONSTRAIN(ARRAYFORMULA(IF(M23=0,0,IF(ISNA(MATCH($M23,[1]PO_base!$C$1:$C$8753,0))=TRUE,0,INDEX([1]PO_base!$A$1:$CD$8753,MATCH($M23,[1]PO_base!$C$1:$C$8753,0),N$1)))), 1, 1)</f>
        <v>#ERROR!</v>
      </c>
      <c r="O23" s="174" t="str">
        <f t="shared" si="3"/>
        <v>#ERROR!</v>
      </c>
      <c r="P23" s="172" t="str">
        <f t="shared" si="4"/>
        <v>#ERROR!</v>
      </c>
      <c r="Q23" s="175" t="str">
        <f t="shared" si="5"/>
        <v>#ERROR!</v>
      </c>
      <c r="R23" s="176">
        <v>0.0</v>
      </c>
      <c r="S23" s="177" t="str">
        <f>ARRAY_CONSTRAIN(ARRAYFORMULA(IF(ISNA(MATCH($G23,[1]Summary!$B$1:$B$8418,0))=TRUE,0,INDEX([1]Summary!$A$1:$CF$8418,MATCH($G23,[1]Summary!$B$1:$B$8418,0),S$1))), 1, 1)</f>
        <v>#ERROR!</v>
      </c>
      <c r="T23" s="176" t="str">
        <f>ARRAY_CONSTRAIN(ARRAYFORMULA(IF(S23=0,0,IF(ISNA(MATCH(S23,[1]Summary!$A$1:$A$8418,0))=TRUE,0,INDEX([1]Summary!$A$1:$CF$8418,MATCH(S23,[1]Summary!$A$1:$A$8418,0),T$1)))), 1, 1)</f>
        <v>#ERROR!</v>
      </c>
      <c r="U23" s="174">
        <f t="shared" si="6"/>
        <v>0</v>
      </c>
      <c r="V23" s="172"/>
      <c r="W23" s="175" t="str">
        <f t="shared" si="7"/>
        <v>#ERROR!</v>
      </c>
      <c r="X23" s="172"/>
      <c r="Y23" s="173"/>
      <c r="Z23" s="176" t="str">
        <f>ARRAY_CONSTRAIN(ARRAYFORMULA(IF(Y23=0,0,IF(ISNA(MATCH(Y23,[1]Summary!$A$1:$A$8418,0))=TRUE,0,INDEX([1]Summary!$A$1:$CF$8418,MATCH(Y23,[1]Summary!$A$1:$A$8418,0),Z$1)))), 1, 1)</f>
        <v>#ERROR!</v>
      </c>
      <c r="AA23" s="174">
        <f t="shared" si="8"/>
        <v>0</v>
      </c>
      <c r="AB23" s="172" t="str">
        <f t="shared" si="18"/>
        <v>#ERROR!</v>
      </c>
      <c r="AC23" s="175" t="str">
        <f t="shared" si="9"/>
        <v>#ERROR!</v>
      </c>
      <c r="AD23" s="172"/>
      <c r="AE23" s="1"/>
      <c r="AF23" s="176" t="str">
        <f>ARRAY_CONSTRAIN(ARRAYFORMULA(IF(AE23=0,0,IF(ISNA(MATCH(AE23,[1]Summary!$A$1:$A$8418,0))=TRUE,0,INDEX([1]Summary!$A$1:$CF$8418,MATCH(AE23,[1]Summary!$A$1:$A$8418,0),AF$1)))), 1, 1)</f>
        <v>#ERROR!</v>
      </c>
      <c r="AG23" s="174">
        <f t="shared" si="10"/>
        <v>0</v>
      </c>
      <c r="AH23" s="172">
        <f t="shared" si="11"/>
        <v>0</v>
      </c>
      <c r="AI23" s="175" t="str">
        <f t="shared" si="12"/>
        <v>#ERROR!</v>
      </c>
      <c r="AJ23" s="175" t="str">
        <f t="shared" si="13"/>
        <v>#ERROR!</v>
      </c>
      <c r="AK23" s="178" t="str">
        <f t="shared" si="14"/>
        <v>#ERROR!</v>
      </c>
    </row>
    <row r="24" ht="10.5" customHeight="1">
      <c r="A24" s="14" t="s">
        <v>568</v>
      </c>
      <c r="B24" s="165">
        <f t="array" ref="B24">IF(ISNA(MATCH($A24,Magento_products!$F$1:$F$1000,0))=TRUE,INDEX(Special_products!$A$1:$AL$1000,MATCH($A24,Special_products!$F$1:$F$1000,0),B$1),INDEX(Magento_products!$A$1:$AJ$1013,MATCH($A24,Magento_products!$F$1:$F$1000,0),B$1))</f>
        <v>445</v>
      </c>
      <c r="C24" s="165" t="str">
        <f t="array" ref="C24">IF(ISNA(MATCH($A24,Magento_products!$F$1:$F$1000,0))=TRUE,INDEX(Special_products!$A$1:$AL$1000,MATCH($A24,Special_products!$F$1:$F$1000,0),C$1),INDEX(Magento_products!$A$1:$AJ$1013,MATCH($A24,Magento_products!$F$1:$F$1000,0),C$1))</f>
        <v>Charizard</v>
      </c>
      <c r="D24" s="166" t="str">
        <f t="array" ref="D24">IF(ISNA(MATCH($A24,Magento_products!$F$1:$F$1013,0))=TRUE,INDEX(Special_products!$A$1:$AL$748,MATCH($A24,Special_products!$F$1:$F$748,0),D$1),INDEX(Magento_products!$A$1:$AJ$1013,MATCH($A24,Magento_products!$F$1:$F$1013,0),D$1))</f>
        <v/>
      </c>
      <c r="E24" s="167">
        <f t="shared" si="1"/>
        <v>2020</v>
      </c>
      <c r="F24" s="168">
        <f t="array" ref="F24">IF(ISNA(MATCH($A24,'License characters'!$H$2:$H$1126,0))=TRUE,0,INDEX('License characters'!$A$2:$AH$1126,MATCH($A24,'License characters'!$H$2:$H$1126,0),F$1))</f>
        <v>0</v>
      </c>
      <c r="G24" s="165" t="str">
        <f t="array" ref="G24">IF(ISNA(MATCH($A24,Magento_products!$F$1:$F$1000,0))=TRUE,INDEX(Special_products!$A$1:$AL$1000,MATCH($A24,Special_products!$F$1:$F$1000,0),G$1),INDEX(Magento_products!$A$1:$AJ$1013,MATCH($A24,Magento_products!$F$1:$F$1000,0),G$1))</f>
        <v>POK</v>
      </c>
      <c r="H24" s="168" t="str">
        <f t="array" ref="H24">IF(ISNA(MATCH($B24,Magento_products!$E$1:$E$1013,0))=TRUE,INDEX(Special_products!$A$1:$AL$748,MATCH($B24,Special_products!$E$1:$E$748,0),H$1+2),INDEX(Magento_products!$A$1:$AJ$1013,MATCH($B24,Magento_products!$E$1:$E$1013,0),H$1))</f>
        <v>Resin</v>
      </c>
      <c r="I24" s="169">
        <f t="array" ref="I24">IF(ISNA(MATCH($B24,Magento_products!$E$1:$E$1013,0))=TRUE,INDEX(Special_products!$A$1:$AL$748,MATCH($B24,Special_products!$E$1:$E$748,0),I$1),INDEX(Magento_products!$A$1:$AJ$1013,MATCH($B24,Magento_products!$E$1:$E$1013,0),I$1))</f>
        <v>0</v>
      </c>
      <c r="J24" s="170">
        <v>350.0</v>
      </c>
      <c r="K24" s="171">
        <f t="shared" si="2"/>
        <v>350</v>
      </c>
      <c r="L24" s="172">
        <v>0.0</v>
      </c>
      <c r="M24" s="173" t="str">
        <f>ARRAY_CONSTRAIN(ARRAYFORMULA(IF(B24=0,0,IF(ISNA(MATCH($A24,[1]PO_base!$E$1:$E$8753,0))=TRUE,0,INDEX([1]PO_base!$A$1:$CD$8753,MATCH($A24,[1]PO_base!$E$1:$E$8753,0),M$1)))), 1, 1)</f>
        <v>#ERROR!</v>
      </c>
      <c r="N24" s="172" t="str">
        <f>ARRAY_CONSTRAIN(ARRAYFORMULA(IF(M24=0,0,IF(ISNA(MATCH($M24,[1]PO_base!$C$1:$C$8753,0))=TRUE,0,INDEX([1]PO_base!$A$1:$CD$8753,MATCH($M24,[1]PO_base!$C$1:$C$8753,0),N$1)))), 1, 1)</f>
        <v>#ERROR!</v>
      </c>
      <c r="O24" s="174" t="str">
        <f t="shared" si="3"/>
        <v>#ERROR!</v>
      </c>
      <c r="P24" s="172" t="str">
        <f t="shared" si="4"/>
        <v>#ERROR!</v>
      </c>
      <c r="Q24" s="175" t="str">
        <f t="shared" si="5"/>
        <v>#ERROR!</v>
      </c>
      <c r="R24" s="176">
        <v>0.0</v>
      </c>
      <c r="S24" s="177" t="str">
        <f>ARRAY_CONSTRAIN(ARRAYFORMULA(IF(ISNA(MATCH($G24,[1]Summary!$B$1:$B$8418,0))=TRUE,0,INDEX([1]Summary!$A$1:$CF$8418,MATCH($G24,[1]Summary!$B$1:$B$8418,0),S$1))), 1, 1)</f>
        <v>#ERROR!</v>
      </c>
      <c r="T24" s="176" t="str">
        <f>ARRAY_CONSTRAIN(ARRAYFORMULA(IF(S24=0,0,IF(ISNA(MATCH(S24,[1]Summary!$A$1:$A$8418,0))=TRUE,0,INDEX([1]Summary!$A$1:$CF$8418,MATCH(S24,[1]Summary!$A$1:$A$8418,0),T$1)))), 1, 1)</f>
        <v>#ERROR!</v>
      </c>
      <c r="U24" s="174">
        <f t="shared" si="6"/>
        <v>0</v>
      </c>
      <c r="V24" s="172"/>
      <c r="W24" s="175" t="str">
        <f t="shared" si="7"/>
        <v>#ERROR!</v>
      </c>
      <c r="X24" s="172"/>
      <c r="Y24" s="173"/>
      <c r="Z24" s="176" t="str">
        <f>ARRAY_CONSTRAIN(ARRAYFORMULA(IF(Y24=0,0,IF(ISNA(MATCH(Y24,[1]Summary!$A$1:$A$8418,0))=TRUE,0,INDEX([1]Summary!$A$1:$CF$8418,MATCH(Y24,[1]Summary!$A$1:$A$8418,0),Z$1)))), 1, 1)</f>
        <v>#ERROR!</v>
      </c>
      <c r="AA24" s="174">
        <f t="shared" si="8"/>
        <v>0</v>
      </c>
      <c r="AB24" s="172" t="str">
        <f t="shared" si="18"/>
        <v>#ERROR!</v>
      </c>
      <c r="AC24" s="175" t="str">
        <f t="shared" si="9"/>
        <v>#ERROR!</v>
      </c>
      <c r="AD24" s="172"/>
      <c r="AE24" s="1"/>
      <c r="AF24" s="176" t="str">
        <f>ARRAY_CONSTRAIN(ARRAYFORMULA(IF(AE24=0,0,IF(ISNA(MATCH(AE24,[1]Summary!$A$1:$A$8418,0))=TRUE,0,INDEX([1]Summary!$A$1:$CF$8418,MATCH(AE24,[1]Summary!$A$1:$A$8418,0),AF$1)))), 1, 1)</f>
        <v>#ERROR!</v>
      </c>
      <c r="AG24" s="174">
        <f t="shared" si="10"/>
        <v>0</v>
      </c>
      <c r="AH24" s="172">
        <f t="shared" si="11"/>
        <v>0</v>
      </c>
      <c r="AI24" s="175" t="str">
        <f t="shared" si="12"/>
        <v>#ERROR!</v>
      </c>
      <c r="AJ24" s="175" t="str">
        <f t="shared" si="13"/>
        <v>#ERROR!</v>
      </c>
      <c r="AK24" s="178" t="str">
        <f t="shared" si="14"/>
        <v>#ERROR!</v>
      </c>
    </row>
    <row r="25" ht="10.5" customHeight="1">
      <c r="A25" s="14" t="s">
        <v>605</v>
      </c>
      <c r="B25" s="165">
        <f t="array" ref="B25">IF(ISNA(MATCH($A25,Magento_products!$F$1:$F$1000,0))=TRUE,INDEX(Special_products!$A$1:$AL$1000,MATCH($A25,Special_products!$F$1:$F$1000,0),B$1),INDEX(Magento_products!$A$1:$AJ$1013,MATCH($A25,Magento_products!$F$1:$F$1000,0),B$1))</f>
        <v>425</v>
      </c>
      <c r="C25" s="165" t="str">
        <f t="array" ref="C25">IF(ISNA(MATCH($A25,Magento_products!$F$1:$F$1000,0))=TRUE,INDEX(Special_products!$A$1:$AL$1000,MATCH($A25,Special_products!$F$1:$F$1000,0),C$1),INDEX(Magento_products!$A$1:$AJ$1013,MATCH($A25,Magento_products!$F$1:$F$1000,0),C$1))</f>
        <v>Sonic the Hedgehog True Form PVC - Collector's Edition</v>
      </c>
      <c r="D25" s="166" t="str">
        <f t="array" ref="D25">IF(ISNA(MATCH($A25,Magento_products!$F$1:$F$1013,0))=TRUE,INDEX(Special_products!$A$1:$AL$748,MATCH($A25,Special_products!$F$1:$F$748,0),D$1),INDEX(Magento_products!$A$1:$AJ$1013,MATCH($A25,Magento_products!$F$1:$F$1013,0),D$1))</f>
        <v/>
      </c>
      <c r="E25" s="167">
        <f t="shared" si="1"/>
        <v>2020</v>
      </c>
      <c r="F25" s="168" t="str">
        <f t="array" ref="F25">IF(ISNA(MATCH($A25,'License characters'!$H$2:$H$1126,0))=TRUE,0,INDEX('License characters'!$A$2:$AH$1126,MATCH($A25,'License characters'!$H$2:$H$1126,0),F$1))</f>
        <v>Sega</v>
      </c>
      <c r="G25" s="165" t="str">
        <f t="array" ref="G25">IF(ISNA(MATCH($A25,Magento_products!$F$1:$F$1000,0))=TRUE,INDEX(Special_products!$A$1:$AL$1000,MATCH($A25,Special_products!$F$1:$F$1000,0),G$1),INDEX(Magento_products!$A$1:$AJ$1013,MATCH($A25,Magento_products!$F$1:$F$1000,0),G$1))</f>
        <v>SONICV</v>
      </c>
      <c r="H25" s="168" t="str">
        <f t="array" ref="H25">IF(ISNA(MATCH($B25,Magento_products!$E$1:$E$1013,0))=TRUE,INDEX(Special_products!$A$1:$AL$748,MATCH($B25,Special_products!$E$1:$E$748,0),H$1+2),INDEX(Magento_products!$A$1:$AJ$1013,MATCH($B25,Magento_products!$E$1:$E$1013,0),H$1))</f>
        <v>PVC</v>
      </c>
      <c r="I25" s="169">
        <f t="array" ref="I25">IF(ISNA(MATCH($B25,Magento_products!$E$1:$E$1013,0))=TRUE,INDEX(Special_products!$A$1:$AL$748,MATCH($B25,Special_products!$E$1:$E$748,0),I$1),INDEX(Magento_products!$A$1:$AJ$1013,MATCH($B25,Magento_products!$E$1:$E$1013,0),I$1))</f>
        <v>0</v>
      </c>
      <c r="J25" s="170">
        <v>99.99</v>
      </c>
      <c r="K25" s="171">
        <f t="shared" si="2"/>
        <v>99.99</v>
      </c>
      <c r="L25" s="172">
        <v>19.15</v>
      </c>
      <c r="M25" s="173" t="str">
        <f>ARRAY_CONSTRAIN(ARRAYFORMULA(IF(B25=0,0,IF(ISNA(MATCH($A25,[1]PO_base!$E$1:$E$8753,0))=TRUE,0,INDEX([1]PO_base!$A$1:$CD$8753,MATCH($A25,[1]PO_base!$E$1:$E$8753,0),M$1)))), 1, 1)</f>
        <v>#ERROR!</v>
      </c>
      <c r="N25" s="172" t="str">
        <f>ARRAY_CONSTRAIN(ARRAYFORMULA(IF(M25=0,0,IF(ISNA(MATCH($M25,[1]PO_base!$C$1:$C$8753,0))=TRUE,0,INDEX([1]PO_base!$A$1:$CD$8753,MATCH($M25,[1]PO_base!$C$1:$C$8753,0),N$1)))), 1, 1)</f>
        <v>#ERROR!</v>
      </c>
      <c r="O25" s="174" t="str">
        <f t="shared" si="3"/>
        <v>#ERROR!</v>
      </c>
      <c r="P25" s="172" t="str">
        <f t="shared" si="4"/>
        <v>#ERROR!</v>
      </c>
      <c r="Q25" s="175" t="str">
        <f t="shared" si="5"/>
        <v>#ERROR!</v>
      </c>
      <c r="R25" s="176">
        <v>0.0</v>
      </c>
      <c r="S25" s="177" t="str">
        <f>ARRAY_CONSTRAIN(ARRAYFORMULA(IF(ISNA(MATCH($G25,[1]Summary!$B$1:$B$8418,0))=TRUE,0,INDEX([1]Summary!$A$1:$CF$8418,MATCH($G25,[1]Summary!$B$1:$B$8418,0),S$1))), 1, 1)</f>
        <v>#ERROR!</v>
      </c>
      <c r="T25" s="176" t="str">
        <f>ARRAY_CONSTRAIN(ARRAYFORMULA(IF(S25=0,0,IF(ISNA(MATCH(S25,[1]Summary!$A$1:$A$8418,0))=TRUE,0,INDEX([1]Summary!$A$1:$CF$8418,MATCH(S25,[1]Summary!$A$1:$A$8418,0),T$1)))), 1, 1)</f>
        <v>#ERROR!</v>
      </c>
      <c r="U25" s="174">
        <f t="shared" si="6"/>
        <v>0</v>
      </c>
      <c r="V25" s="172"/>
      <c r="W25" s="175" t="str">
        <f t="shared" si="7"/>
        <v>#ERROR!</v>
      </c>
      <c r="X25" s="172"/>
      <c r="Y25" s="173"/>
      <c r="Z25" s="176" t="str">
        <f>ARRAY_CONSTRAIN(ARRAYFORMULA(IF(Y25=0,0,IF(ISNA(MATCH(Y25,[1]Summary!$A$1:$A$8418,0))=TRUE,0,INDEX([1]Summary!$A$1:$CF$8418,MATCH(Y25,[1]Summary!$A$1:$A$8418,0),Z$1)))), 1, 1)</f>
        <v>#ERROR!</v>
      </c>
      <c r="AA25" s="174">
        <f t="shared" si="8"/>
        <v>0</v>
      </c>
      <c r="AB25" s="172" t="str">
        <f t="shared" si="18"/>
        <v>#ERROR!</v>
      </c>
      <c r="AC25" s="175" t="str">
        <f t="shared" si="9"/>
        <v>#ERROR!</v>
      </c>
      <c r="AD25" s="172"/>
      <c r="AE25" s="1"/>
      <c r="AF25" s="176" t="str">
        <f>ARRAY_CONSTRAIN(ARRAYFORMULA(IF(AE25=0,0,IF(ISNA(MATCH(AE25,[1]Summary!$A$1:$A$8418,0))=TRUE,0,INDEX([1]Summary!$A$1:$CF$8418,MATCH(AE25,[1]Summary!$A$1:$A$8418,0),AF$1)))), 1, 1)</f>
        <v>#ERROR!</v>
      </c>
      <c r="AG25" s="174">
        <f t="shared" si="10"/>
        <v>0</v>
      </c>
      <c r="AH25" s="172">
        <f t="shared" si="11"/>
        <v>0</v>
      </c>
      <c r="AI25" s="175" t="str">
        <f t="shared" si="12"/>
        <v>#ERROR!</v>
      </c>
      <c r="AJ25" s="175" t="str">
        <f t="shared" si="13"/>
        <v>#ERROR!</v>
      </c>
      <c r="AK25" s="178" t="str">
        <f t="shared" si="14"/>
        <v>#ERROR!</v>
      </c>
    </row>
    <row r="26" ht="10.5" customHeight="1">
      <c r="A26" s="14" t="s">
        <v>574</v>
      </c>
      <c r="B26" s="165">
        <f t="array" ref="B26">IF(ISNA(MATCH($A26,Magento_products!$F$1:$F$1000,0))=TRUE,INDEX(Special_products!$A$1:$AL$1000,MATCH($A26,Special_products!$F$1:$F$1000,0),B$1),INDEX(Magento_products!$A$1:$AJ$1013,MATCH($A26,Magento_products!$F$1:$F$1000,0),B$1))</f>
        <v>442</v>
      </c>
      <c r="C26" s="165" t="str">
        <f t="array" ref="C26">IF(ISNA(MATCH($A26,Magento_products!$F$1:$F$1000,0))=TRUE,INDEX(Special_products!$A$1:$AL$1000,MATCH($A26,Special_products!$F$1:$F$1000,0),C$1),INDEX(Magento_products!$A$1:$AJ$1013,MATCH($A26,Magento_products!$F$1:$F$1000,0),C$1))</f>
        <v>Berserk - Skull Knight (Definitive Combo Edition)</v>
      </c>
      <c r="D26" s="166">
        <f t="array" ref="D26">IF(ISNA(MATCH($A26,Magento_products!$F$1:$F$1013,0))=TRUE,INDEX(Special_products!$A$1:$AL$748,MATCH($A26,Special_products!$F$1:$F$748,0),D$1),INDEX(Magento_products!$A$1:$AJ$1013,MATCH($A26,Magento_products!$F$1:$F$1013,0),D$1))</f>
        <v>43917</v>
      </c>
      <c r="E26" s="167">
        <f t="shared" si="1"/>
        <v>2020</v>
      </c>
      <c r="F26" s="168" t="str">
        <f t="array" ref="F26">IF(ISNA(MATCH($A26,'License characters'!$H$2:$H$1126,0))=TRUE,0,INDEX('License characters'!$A$2:$AH$1126,MATCH($A26,'License characters'!$H$2:$H$1126,0),F$1))</f>
        <v>Crunchyroll/Ellation</v>
      </c>
      <c r="G26" s="165" t="str">
        <f t="array" ref="G26">IF(ISNA(MATCH($A26,Magento_products!$F$1:$F$1000,0))=TRUE,INDEX(Special_products!$A$1:$AL$1000,MATCH($A26,Special_products!$F$1:$F$1000,0),G$1),INDEX(Magento_products!$A$1:$AJ$1013,MATCH($A26,Magento_products!$F$1:$F$1000,0),G$1))</f>
        <v>BSSKULL</v>
      </c>
      <c r="H26" s="168" t="str">
        <f t="array" ref="H26">IF(ISNA(MATCH($B26,Magento_products!$E$1:$E$1013,0))=TRUE,INDEX(Special_products!$A$1:$AL$748,MATCH($B26,Special_products!$E$1:$E$748,0),H$1+2),INDEX(Magento_products!$A$1:$AJ$1013,MATCH($B26,Magento_products!$E$1:$E$1013,0),H$1))</f>
        <v>Resin</v>
      </c>
      <c r="I26" s="169">
        <f t="array" ref="I26">IF(ISNA(MATCH($B26,Magento_products!$E$1:$E$1013,0))=TRUE,INDEX(Special_products!$A$1:$AL$748,MATCH($B26,Special_products!$E$1:$E$748,0),I$1),INDEX(Magento_products!$A$1:$AJ$1013,MATCH($B26,Magento_products!$E$1:$E$1013,0),I$1))</f>
        <v>1499.99</v>
      </c>
      <c r="J26" s="170"/>
      <c r="K26" s="171">
        <f t="shared" si="2"/>
        <v>1499.99</v>
      </c>
      <c r="L26" s="172">
        <v>0.0</v>
      </c>
      <c r="M26" s="173" t="str">
        <f>ARRAY_CONSTRAIN(ARRAYFORMULA(IF(B26=0,0,IF(ISNA(MATCH($A26,[1]PO_base!$E$1:$E$8753,0))=TRUE,0,INDEX([1]PO_base!$A$1:$CD$8753,MATCH($A26,[1]PO_base!$E$1:$E$8753,0),M$1)))), 1, 1)</f>
        <v>#ERROR!</v>
      </c>
      <c r="N26" s="172" t="str">
        <f>ARRAY_CONSTRAIN(ARRAYFORMULA(IF(M26=0,0,IF(ISNA(MATCH($M26,[1]PO_base!$C$1:$C$8753,0))=TRUE,0,INDEX([1]PO_base!$A$1:$CD$8753,MATCH($M26,[1]PO_base!$C$1:$C$8753,0),N$1)))), 1, 1)</f>
        <v>#ERROR!</v>
      </c>
      <c r="O26" s="174" t="str">
        <f t="shared" si="3"/>
        <v>#ERROR!</v>
      </c>
      <c r="P26" s="172" t="str">
        <f t="shared" si="4"/>
        <v>#ERROR!</v>
      </c>
      <c r="Q26" s="175" t="str">
        <f t="shared" si="5"/>
        <v>#ERROR!</v>
      </c>
      <c r="R26" s="176">
        <v>0.0</v>
      </c>
      <c r="S26" s="177" t="str">
        <f>ARRAY_CONSTRAIN(ARRAYFORMULA(IF(ISNA(MATCH($G26,[1]Summary!$B$1:$B$8418,0))=TRUE,0,INDEX([1]Summary!$A$1:$CF$8418,MATCH($G26,[1]Summary!$B$1:$B$8418,0),S$1))), 1, 1)</f>
        <v>#ERROR!</v>
      </c>
      <c r="T26" s="176" t="str">
        <f>ARRAY_CONSTRAIN(ARRAYFORMULA(IF(S26=0,0,IF(ISNA(MATCH(S26,[1]Summary!$A$1:$A$8418,0))=TRUE,0,INDEX([1]Summary!$A$1:$CF$8418,MATCH(S26,[1]Summary!$A$1:$A$8418,0),T$1)))), 1, 1)</f>
        <v>#ERROR!</v>
      </c>
      <c r="U26" s="174">
        <f t="shared" si="6"/>
        <v>0</v>
      </c>
      <c r="V26" s="172"/>
      <c r="W26" s="175" t="str">
        <f t="shared" si="7"/>
        <v>#ERROR!</v>
      </c>
      <c r="X26" s="172"/>
      <c r="Y26" s="173"/>
      <c r="Z26" s="176" t="str">
        <f>ARRAY_CONSTRAIN(ARRAYFORMULA(IF(Y26=0,0,IF(ISNA(MATCH(Y26,[1]Summary!$A$1:$A$8418,0))=TRUE,0,INDEX([1]Summary!$A$1:$CF$8418,MATCH(Y26,[1]Summary!$A$1:$A$8418,0),Z$1)))), 1, 1)</f>
        <v>#ERROR!</v>
      </c>
      <c r="AA26" s="174">
        <f t="shared" si="8"/>
        <v>0</v>
      </c>
      <c r="AB26" s="172" t="str">
        <f t="shared" si="18"/>
        <v>#ERROR!</v>
      </c>
      <c r="AC26" s="175" t="str">
        <f t="shared" si="9"/>
        <v>#ERROR!</v>
      </c>
      <c r="AD26" s="172"/>
      <c r="AE26" s="1"/>
      <c r="AF26" s="176" t="str">
        <f>ARRAY_CONSTRAIN(ARRAYFORMULA(IF(AE26=0,0,IF(ISNA(MATCH(AE26,[1]Summary!$A$1:$A$8418,0))=TRUE,0,INDEX([1]Summary!$A$1:$CF$8418,MATCH(AE26,[1]Summary!$A$1:$A$8418,0),AF$1)))), 1, 1)</f>
        <v>#ERROR!</v>
      </c>
      <c r="AG26" s="174">
        <f t="shared" si="10"/>
        <v>0</v>
      </c>
      <c r="AH26" s="172">
        <f t="shared" si="11"/>
        <v>0</v>
      </c>
      <c r="AI26" s="175" t="str">
        <f t="shared" si="12"/>
        <v>#ERROR!</v>
      </c>
      <c r="AJ26" s="175" t="str">
        <f t="shared" si="13"/>
        <v>#ERROR!</v>
      </c>
      <c r="AK26" s="178" t="str">
        <f t="shared" si="14"/>
        <v>#ERROR!</v>
      </c>
    </row>
    <row r="27" ht="10.5" customHeight="1">
      <c r="A27" s="14" t="s">
        <v>577</v>
      </c>
      <c r="B27" s="165">
        <f t="array" ref="B27">IF(ISNA(MATCH($A27,Magento_products!$F$1:$F$1000,0))=TRUE,INDEX(Special_products!$A$1:$AL$1000,MATCH($A27,Special_products!$F$1:$F$1000,0),B$1),INDEX(Magento_products!$A$1:$AJ$1013,MATCH($A27,Magento_products!$F$1:$F$1000,0),B$1))</f>
        <v>441</v>
      </c>
      <c r="C27" s="165" t="str">
        <f t="array" ref="C27">IF(ISNA(MATCH($A27,Magento_products!$F$1:$F$1000,0))=TRUE,INDEX(Special_products!$A$1:$AL$1000,MATCH($A27,Special_products!$F$1:$F$1000,0),C$1),INDEX(Magento_products!$A$1:$AJ$1013,MATCH($A27,Magento_products!$F$1:$F$1000,0),C$1))</f>
        <v>Berserk - Skull Knight (Exclusive Combo Edition)</v>
      </c>
      <c r="D27" s="166">
        <f t="array" ref="D27">IF(ISNA(MATCH($A27,Magento_products!$F$1:$F$1013,0))=TRUE,INDEX(Special_products!$A$1:$AL$748,MATCH($A27,Special_products!$F$1:$F$748,0),D$1),INDEX(Magento_products!$A$1:$AJ$1013,MATCH($A27,Magento_products!$F$1:$F$1013,0),D$1))</f>
        <v>43917</v>
      </c>
      <c r="E27" s="167">
        <f t="shared" si="1"/>
        <v>2020</v>
      </c>
      <c r="F27" s="168" t="str">
        <f t="array" ref="F27">IF(ISNA(MATCH($A27,'License characters'!$H$2:$H$1126,0))=TRUE,0,INDEX('License characters'!$A$2:$AH$1126,MATCH($A27,'License characters'!$H$2:$H$1126,0),F$1))</f>
        <v>Crunchyroll/Ellation</v>
      </c>
      <c r="G27" s="165" t="str">
        <f t="array" ref="G27">IF(ISNA(MATCH($A27,Magento_products!$F$1:$F$1000,0))=TRUE,INDEX(Special_products!$A$1:$AL$1000,MATCH($A27,Special_products!$F$1:$F$1000,0),G$1),INDEX(Magento_products!$A$1:$AJ$1013,MATCH($A27,Magento_products!$F$1:$F$1000,0),G$1))</f>
        <v>BSSKULL</v>
      </c>
      <c r="H27" s="168" t="str">
        <f t="array" ref="H27">IF(ISNA(MATCH($B27,Magento_products!$E$1:$E$1013,0))=TRUE,INDEX(Special_products!$A$1:$AL$748,MATCH($B27,Special_products!$E$1:$E$748,0),H$1+2),INDEX(Magento_products!$A$1:$AJ$1013,MATCH($B27,Magento_products!$E$1:$E$1013,0),H$1))</f>
        <v>Resin</v>
      </c>
      <c r="I27" s="169">
        <f t="array" ref="I27">IF(ISNA(MATCH($B27,Magento_products!$E$1:$E$1013,0))=TRUE,INDEX(Special_products!$A$1:$AL$748,MATCH($B27,Special_products!$E$1:$E$748,0),I$1),INDEX(Magento_products!$A$1:$AJ$1013,MATCH($B27,Magento_products!$E$1:$E$1013,0),I$1))</f>
        <v>1224.99</v>
      </c>
      <c r="J27" s="170"/>
      <c r="K27" s="171">
        <f t="shared" si="2"/>
        <v>1224.99</v>
      </c>
      <c r="L27" s="172">
        <v>0.0</v>
      </c>
      <c r="M27" s="173" t="str">
        <f>ARRAY_CONSTRAIN(ARRAYFORMULA(IF(B27=0,0,IF(ISNA(MATCH($A27,[1]PO_base!$E$1:$E$8753,0))=TRUE,0,INDEX([1]PO_base!$A$1:$CD$8753,MATCH($A27,[1]PO_base!$E$1:$E$8753,0),M$1)))), 1, 1)</f>
        <v>#ERROR!</v>
      </c>
      <c r="N27" s="172" t="str">
        <f>ARRAY_CONSTRAIN(ARRAYFORMULA(IF(M27=0,0,IF(ISNA(MATCH($M27,[1]PO_base!$C$1:$C$8753,0))=TRUE,0,INDEX([1]PO_base!$A$1:$CD$8753,MATCH($M27,[1]PO_base!$C$1:$C$8753,0),N$1)))), 1, 1)</f>
        <v>#ERROR!</v>
      </c>
      <c r="O27" s="174" t="str">
        <f t="shared" si="3"/>
        <v>#ERROR!</v>
      </c>
      <c r="P27" s="172" t="str">
        <f t="shared" si="4"/>
        <v>#ERROR!</v>
      </c>
      <c r="Q27" s="175" t="str">
        <f t="shared" si="5"/>
        <v>#ERROR!</v>
      </c>
      <c r="R27" s="176">
        <v>0.0</v>
      </c>
      <c r="S27" s="177" t="str">
        <f>ARRAY_CONSTRAIN(ARRAYFORMULA(IF(ISNA(MATCH($G27,[1]Summary!$B$1:$B$8418,0))=TRUE,0,INDEX([1]Summary!$A$1:$CF$8418,MATCH($G27,[1]Summary!$B$1:$B$8418,0),S$1))), 1, 1)</f>
        <v>#ERROR!</v>
      </c>
      <c r="T27" s="176" t="str">
        <f>ARRAY_CONSTRAIN(ARRAYFORMULA(IF(S27=0,0,IF(ISNA(MATCH(S27,[1]Summary!$A$1:$A$8418,0))=TRUE,0,INDEX([1]Summary!$A$1:$CF$8418,MATCH(S27,[1]Summary!$A$1:$A$8418,0),T$1)))), 1, 1)</f>
        <v>#ERROR!</v>
      </c>
      <c r="U27" s="174">
        <f t="shared" si="6"/>
        <v>0</v>
      </c>
      <c r="V27" s="172"/>
      <c r="W27" s="175" t="str">
        <f t="shared" si="7"/>
        <v>#ERROR!</v>
      </c>
      <c r="X27" s="172"/>
      <c r="Y27" s="173"/>
      <c r="Z27" s="176" t="str">
        <f>ARRAY_CONSTRAIN(ARRAYFORMULA(IF(Y27=0,0,IF(ISNA(MATCH(Y27,[1]Summary!$A$1:$A$8418,0))=TRUE,0,INDEX([1]Summary!$A$1:$CF$8418,MATCH(Y27,[1]Summary!$A$1:$A$8418,0),Z$1)))), 1, 1)</f>
        <v>#ERROR!</v>
      </c>
      <c r="AA27" s="174">
        <f t="shared" si="8"/>
        <v>0</v>
      </c>
      <c r="AB27" s="172" t="str">
        <f t="shared" si="18"/>
        <v>#ERROR!</v>
      </c>
      <c r="AC27" s="175" t="str">
        <f t="shared" si="9"/>
        <v>#ERROR!</v>
      </c>
      <c r="AD27" s="172"/>
      <c r="AE27" s="1"/>
      <c r="AF27" s="176" t="str">
        <f>ARRAY_CONSTRAIN(ARRAYFORMULA(IF(AE27=0,0,IF(ISNA(MATCH(AE27,[1]Summary!$A$1:$A$8418,0))=TRUE,0,INDEX([1]Summary!$A$1:$CF$8418,MATCH(AE27,[1]Summary!$A$1:$A$8418,0),AF$1)))), 1, 1)</f>
        <v>#ERROR!</v>
      </c>
      <c r="AG27" s="174">
        <f t="shared" si="10"/>
        <v>0</v>
      </c>
      <c r="AH27" s="172">
        <f t="shared" si="11"/>
        <v>0</v>
      </c>
      <c r="AI27" s="175" t="str">
        <f t="shared" si="12"/>
        <v>#ERROR!</v>
      </c>
      <c r="AJ27" s="175" t="str">
        <f t="shared" si="13"/>
        <v>#ERROR!</v>
      </c>
      <c r="AK27" s="178" t="str">
        <f t="shared" si="14"/>
        <v>#ERROR!</v>
      </c>
    </row>
    <row r="28" ht="10.5" customHeight="1">
      <c r="A28" s="14" t="s">
        <v>798</v>
      </c>
      <c r="B28" s="165">
        <f t="array" ref="B28">IF(ISNA(MATCH($A28,Magento_products!$F$1:$F$1000,0))=TRUE,INDEX(Special_products!$A$1:$AL$1000,MATCH($A28,Special_products!$F$1:$F$1000,0),B$1),INDEX(Magento_products!$A$1:$AJ$1013,MATCH($A28,Magento_products!$F$1:$F$1000,0),B$1))</f>
        <v>333</v>
      </c>
      <c r="C28" s="165" t="str">
        <f t="array" ref="C28">IF(ISNA(MATCH($A28,Magento_products!$F$1:$F$1000,0))=TRUE,INDEX(Special_products!$A$1:$AL$1000,MATCH($A28,Special_products!$F$1:$F$1000,0),C$1),INDEX(Magento_products!$A$1:$AJ$1013,MATCH($A28,Magento_products!$F$1:$F$1000,0),C$1))</f>
        <v>Alphonse Elric Definitive Combo Edition (Gray Variant and Silver Variant)</v>
      </c>
      <c r="D28" s="166">
        <f t="array" ref="D28">IF(ISNA(MATCH($A28,Magento_products!$F$1:$F$1013,0))=TRUE,INDEX(Special_products!$A$1:$AL$748,MATCH($A28,Special_products!$F$1:$F$748,0),D$1),INDEX(Magento_products!$A$1:$AJ$1013,MATCH($A28,Magento_products!$F$1:$F$1013,0),D$1))</f>
        <v>43385</v>
      </c>
      <c r="E28" s="167">
        <f t="shared" si="1"/>
        <v>2018</v>
      </c>
      <c r="F28" s="168" t="str">
        <f t="array" ref="F28">IF(ISNA(MATCH($A28,'License characters'!$H$2:$H$1126,0))=TRUE,0,INDEX('License characters'!$A$2:$AH$1126,MATCH($A28,'License characters'!$H$2:$H$1126,0),F$1))</f>
        <v>Aniplex</v>
      </c>
      <c r="G28" s="165" t="str">
        <f t="array" ref="G28">IF(ISNA(MATCH($A28,Magento_products!$F$1:$F$1000,0))=TRUE,INDEX(Special_products!$A$1:$AL$1000,MATCH($A28,Special_products!$F$1:$F$1000,0),G$1),INDEX(Magento_products!$A$1:$AJ$1013,MATCH($A28,Magento_products!$F$1:$F$1000,0),G$1))</f>
        <v>FMAL</v>
      </c>
      <c r="H28" s="168" t="str">
        <f t="array" ref="H28">IF(ISNA(MATCH($B28,Magento_products!$E$1:$E$1013,0))=TRUE,INDEX(Special_products!$A$1:$AL$748,MATCH($B28,Special_products!$E$1:$E$748,0),H$1+2),INDEX(Magento_products!$A$1:$AJ$1013,MATCH($B28,Magento_products!$E$1:$E$1013,0),H$1))</f>
        <v>Resin</v>
      </c>
      <c r="I28" s="169">
        <f t="array" ref="I28">IF(ISNA(MATCH($B28,Magento_products!$E$1:$E$1013,0))=TRUE,INDEX(Special_products!$A$1:$AL$748,MATCH($B28,Special_products!$E$1:$E$748,0),I$1),INDEX(Magento_products!$A$1:$AJ$1013,MATCH($B28,Magento_products!$E$1:$E$1013,0),I$1))</f>
        <v>1249.99</v>
      </c>
      <c r="J28" s="170"/>
      <c r="K28" s="171">
        <f t="shared" si="2"/>
        <v>1249.99</v>
      </c>
      <c r="L28" s="172"/>
      <c r="M28" s="173" t="str">
        <f>ARRAY_CONSTRAIN(ARRAYFORMULA(IF(B28=0,0,IF(ISNA(MATCH($A28,[1]PO_base!$E$1:$E$8753,0))=TRUE,0,INDEX([1]PO_base!$A$1:$CD$8753,MATCH($A28,[1]PO_base!$E$1:$E$8753,0),M$1)))), 1, 1)</f>
        <v>#ERROR!</v>
      </c>
      <c r="N28" s="172" t="str">
        <f>ARRAY_CONSTRAIN(ARRAYFORMULA(IF(M28=0,0,IF(ISNA(MATCH($M28,[1]PO_base!$C$1:$C$8753,0))=TRUE,0,INDEX([1]PO_base!$A$1:$CD$8753,MATCH($M28,[1]PO_base!$C$1:$C$8753,0),N$1)))), 1, 1)</f>
        <v>#ERROR!</v>
      </c>
      <c r="O28" s="174" t="str">
        <f t="shared" si="3"/>
        <v>#ERROR!</v>
      </c>
      <c r="P28" s="172" t="str">
        <f t="shared" si="4"/>
        <v>#ERROR!</v>
      </c>
      <c r="Q28" s="175" t="str">
        <f t="shared" si="5"/>
        <v>#ERROR!</v>
      </c>
      <c r="R28" s="176"/>
      <c r="S28" s="177" t="str">
        <f>ARRAY_CONSTRAIN(ARRAYFORMULA(IF(ISNA(MATCH($G28,[1]Summary!$B$1:$B$8418,0))=TRUE,0,INDEX([1]Summary!$A$1:$CF$8418,MATCH($G28,[1]Summary!$B$1:$B$8418,0),S$1))), 1, 1)</f>
        <v>#ERROR!</v>
      </c>
      <c r="T28" s="176" t="str">
        <f>ARRAY_CONSTRAIN(ARRAYFORMULA(IF(S28=0,0,IF(ISNA(MATCH(S28,[1]Summary!$A$1:$A$8418,0))=TRUE,0,INDEX([1]Summary!$A$1:$CF$8418,MATCH(S28,[1]Summary!$A$1:$A$8418,0),T$1)))), 1, 1)</f>
        <v>#ERROR!</v>
      </c>
      <c r="U28" s="174">
        <f t="shared" si="6"/>
        <v>0</v>
      </c>
      <c r="V28" s="172"/>
      <c r="W28" s="175" t="str">
        <f t="shared" si="7"/>
        <v>#ERROR!</v>
      </c>
      <c r="X28" s="172"/>
      <c r="Y28" s="173"/>
      <c r="Z28" s="176" t="str">
        <f>ARRAY_CONSTRAIN(ARRAYFORMULA(IF(Y28=0,0,IF(ISNA(MATCH(Y28,[1]Summary!$A$1:$A$8418,0))=TRUE,0,INDEX([1]Summary!$A$1:$CF$8418,MATCH(Y28,[1]Summary!$A$1:$A$8418,0),Z$1)))), 1, 1)</f>
        <v>#ERROR!</v>
      </c>
      <c r="AA28" s="174">
        <f t="shared" si="8"/>
        <v>0</v>
      </c>
      <c r="AB28" s="172" t="str">
        <f t="shared" si="18"/>
        <v>#ERROR!</v>
      </c>
      <c r="AC28" s="175" t="str">
        <f t="shared" si="9"/>
        <v>#ERROR!</v>
      </c>
      <c r="AD28" s="172"/>
      <c r="AE28" s="1"/>
      <c r="AF28" s="176" t="str">
        <f>ARRAY_CONSTRAIN(ARRAYFORMULA(IF(AE28=0,0,IF(ISNA(MATCH(AE28,[1]Summary!$A$1:$A$8418,0))=TRUE,0,INDEX([1]Summary!$A$1:$CF$8418,MATCH(AE28,[1]Summary!$A$1:$A$8418,0),AF$1)))), 1, 1)</f>
        <v>#ERROR!</v>
      </c>
      <c r="AG28" s="174">
        <f t="shared" si="10"/>
        <v>0</v>
      </c>
      <c r="AH28" s="172">
        <f t="shared" si="11"/>
        <v>0</v>
      </c>
      <c r="AI28" s="175" t="str">
        <f t="shared" si="12"/>
        <v>#ERROR!</v>
      </c>
      <c r="AJ28" s="175" t="str">
        <f t="shared" si="13"/>
        <v>#ERROR!</v>
      </c>
      <c r="AK28" s="178" t="str">
        <f t="shared" si="14"/>
        <v>#ERROR!</v>
      </c>
    </row>
    <row r="29" ht="10.5" customHeight="1">
      <c r="A29" s="14" t="s">
        <v>1013</v>
      </c>
      <c r="B29" s="165">
        <f t="array" ref="B29">IF(ISNA(MATCH($A29,Magento_products!$F$1:$F$1000,0))=TRUE,INDEX(Special_products!$A$1:$AL$1000,MATCH($A29,Special_products!$F$1:$F$1000,0),B$1),INDEX(Magento_products!$A$1:$AJ$1013,MATCH($A29,Magento_products!$F$1:$F$1000,0),B$1))</f>
        <v>227</v>
      </c>
      <c r="C29" s="165" t="str">
        <f t="array" ref="C29">IF(ISNA(MATCH($A29,Magento_products!$F$1:$F$1000,0))=TRUE,INDEX(Special_products!$A$1:$AL$1000,MATCH($A29,Special_products!$F$1:$F$1000,0),C$1),INDEX(Magento_products!$A$1:$AJ$1013,MATCH($A29,Magento_products!$F$1:$F$1000,0),C$1))</f>
        <v>Solid Snake The Essential Edition</v>
      </c>
      <c r="D29" s="166">
        <f t="array" ref="D29">IF(ISNA(MATCH($A29,Magento_products!$F$1:$F$1013,0))=TRUE,INDEX(Special_products!$A$1:$AL$748,MATCH($A29,Special_products!$F$1:$F$748,0),D$1),INDEX(Magento_products!$A$1:$AJ$1013,MATCH($A29,Magento_products!$F$1:$F$1013,0),D$1))</f>
        <v>42990</v>
      </c>
      <c r="E29" s="167">
        <f t="shared" si="1"/>
        <v>2017</v>
      </c>
      <c r="F29" s="168" t="str">
        <f t="array" ref="F29">IF(ISNA(MATCH($A29,'License characters'!$H$2:$H$1126,0))=TRUE,0,INDEX('License characters'!$A$2:$AH$1126,MATCH($A29,'License characters'!$H$2:$H$1126,0),F$1))</f>
        <v>Konami</v>
      </c>
      <c r="G29" s="165" t="str">
        <f t="array" ref="G29">IF(ISNA(MATCH($A29,Magento_products!$F$1:$F$1000,0))=TRUE,INDEX(Special_products!$A$1:$AL$1000,MATCH($A29,Special_products!$F$1:$F$1000,0),G$1),INDEX(Magento_products!$A$1:$AJ$1013,MATCH($A29,Magento_products!$F$1:$F$1000,0),G$1))</f>
        <v>MGSS</v>
      </c>
      <c r="H29" s="168" t="str">
        <f t="array" ref="H29">IF(ISNA(MATCH($B29,Magento_products!$E$1:$E$1013,0))=TRUE,INDEX(Special_products!$A$1:$AL$748,MATCH($B29,Special_products!$E$1:$E$748,0),H$1+2),INDEX(Magento_products!$A$1:$AJ$1013,MATCH($B29,Magento_products!$E$1:$E$1013,0),H$1))</f>
        <v>Resin</v>
      </c>
      <c r="I29" s="169">
        <f t="array" ref="I29">IF(ISNA(MATCH($B29,Magento_products!$E$1:$E$1013,0))=TRUE,INDEX(Special_products!$A$1:$AL$748,MATCH($B29,Special_products!$E$1:$E$748,0),I$1),INDEX(Magento_products!$A$1:$AJ$1013,MATCH($B29,Magento_products!$E$1:$E$1013,0),I$1))</f>
        <v>1399.99</v>
      </c>
      <c r="J29" s="170"/>
      <c r="K29" s="171">
        <f t="shared" si="2"/>
        <v>1399.99</v>
      </c>
      <c r="L29" s="172">
        <v>448.5</v>
      </c>
      <c r="M29" s="173" t="str">
        <f>ARRAY_CONSTRAIN(ARRAYFORMULA(IF(B29=0,0,IF(ISNA(MATCH($A29,[1]PO_base!$E$1:$E$8753,0))=TRUE,0,INDEX([1]PO_base!$A$1:$CD$8753,MATCH($A29,[1]PO_base!$E$1:$E$8753,0),M$1)))), 1, 1)</f>
        <v>#ERROR!</v>
      </c>
      <c r="N29" s="172" t="str">
        <f>ARRAY_CONSTRAIN(ARRAYFORMULA(IF(M29=0,0,IF(ISNA(MATCH($M29,[1]PO_base!$C$1:$C$8753,0))=TRUE,0,INDEX([1]PO_base!$A$1:$CD$8753,MATCH($M29,[1]PO_base!$C$1:$C$8753,0),N$1)))), 1, 1)</f>
        <v>#ERROR!</v>
      </c>
      <c r="O29" s="174" t="str">
        <f t="shared" si="3"/>
        <v>#ERROR!</v>
      </c>
      <c r="P29" s="172" t="str">
        <f t="shared" si="4"/>
        <v>#ERROR!</v>
      </c>
      <c r="Q29" s="175" t="str">
        <f t="shared" si="5"/>
        <v>#ERROR!</v>
      </c>
      <c r="R29" s="176">
        <v>2.1794871794871793</v>
      </c>
      <c r="S29" s="177" t="str">
        <f>ARRAY_CONSTRAIN(ARRAYFORMULA(IF(ISNA(MATCH($G29,[1]Summary!$B$1:$B$8418,0))=TRUE,0,INDEX([1]Summary!$A$1:$CF$8418,MATCH($G29,[1]Summary!$B$1:$B$8418,0),S$1))), 1, 1)</f>
        <v>#ERROR!</v>
      </c>
      <c r="T29" s="176" t="str">
        <f>ARRAY_CONSTRAIN(ARRAYFORMULA(IF(S29=0,0,IF(ISNA(MATCH(S29,[1]Summary!$A$1:$A$8418,0))=TRUE,0,INDEX([1]Summary!$A$1:$CF$8418,MATCH(S29,[1]Summary!$A$1:$A$8418,0),T$1)))), 1, 1)</f>
        <v>#ERROR!</v>
      </c>
      <c r="U29" s="174">
        <f t="shared" si="6"/>
        <v>0</v>
      </c>
      <c r="V29" s="172"/>
      <c r="W29" s="175" t="str">
        <f t="shared" si="7"/>
        <v>#ERROR!</v>
      </c>
      <c r="X29" s="172"/>
      <c r="Y29" s="173"/>
      <c r="Z29" s="176" t="str">
        <f>ARRAY_CONSTRAIN(ARRAYFORMULA(IF(Y29=0,0,IF(ISNA(MATCH(Y29,[1]Summary!$A$1:$A$8418,0))=TRUE,0,INDEX([1]Summary!$A$1:$CF$8418,MATCH(Y29,[1]Summary!$A$1:$A$8418,0),Z$1)))), 1, 1)</f>
        <v>#ERROR!</v>
      </c>
      <c r="AA29" s="174">
        <f t="shared" si="8"/>
        <v>0</v>
      </c>
      <c r="AB29" s="172" t="str">
        <f t="shared" si="18"/>
        <v>#ERROR!</v>
      </c>
      <c r="AC29" s="175" t="str">
        <f t="shared" si="9"/>
        <v>#ERROR!</v>
      </c>
      <c r="AD29" s="172"/>
      <c r="AE29" s="1"/>
      <c r="AF29" s="176" t="str">
        <f>ARRAY_CONSTRAIN(ARRAYFORMULA(IF(AE29=0,0,IF(ISNA(MATCH(AE29,[1]Summary!$A$1:$A$8418,0))=TRUE,0,INDEX([1]Summary!$A$1:$CF$8418,MATCH(AE29,[1]Summary!$A$1:$A$8418,0),AF$1)))), 1, 1)</f>
        <v>#ERROR!</v>
      </c>
      <c r="AG29" s="174">
        <f t="shared" si="10"/>
        <v>0</v>
      </c>
      <c r="AH29" s="172">
        <f t="shared" si="11"/>
        <v>0</v>
      </c>
      <c r="AI29" s="175" t="str">
        <f t="shared" si="12"/>
        <v>#ERROR!</v>
      </c>
      <c r="AJ29" s="175" t="str">
        <f t="shared" si="13"/>
        <v>#ERROR!</v>
      </c>
      <c r="AK29" s="178" t="str">
        <f t="shared" si="14"/>
        <v>#ERROR!</v>
      </c>
    </row>
    <row r="30" ht="10.5" customHeight="1">
      <c r="A30" s="14" t="s">
        <v>774</v>
      </c>
      <c r="B30" s="165">
        <f t="array" ref="B30">IF(ISNA(MATCH($A30,Magento_products!$F$1:$F$1000,0))=TRUE,INDEX(Special_products!$A$1:$AL$1000,MATCH($A30,Special_products!$F$1:$F$1000,0),B$1),INDEX(Magento_products!$A$1:$AJ$1013,MATCH($A30,Magento_products!$F$1:$F$1000,0),B$1))</f>
        <v>345</v>
      </c>
      <c r="C30" s="165" t="str">
        <f t="array" ref="C30">IF(ISNA(MATCH($A30,Magento_products!$F$1:$F$1000,0))=TRUE,INDEX(Special_products!$A$1:$AL$1000,MATCH($A30,Special_products!$F$1:$F$1000,0),C$1),INDEX(Magento_products!$A$1:$AJ$1013,MATCH($A30,Magento_products!$F$1:$F$1000,0),C$1))</f>
        <v>Mimic Definitive Edition</v>
      </c>
      <c r="D30" s="166">
        <f t="array" ref="D30">IF(ISNA(MATCH($A30,Magento_products!$F$1:$F$1013,0))=TRUE,INDEX(Special_products!$A$1:$AL$748,MATCH($A30,Special_products!$F$1:$F$748,0),D$1),INDEX(Magento_products!$A$1:$AJ$1013,MATCH($A30,Magento_products!$F$1:$F$1013,0),D$1))</f>
        <v>43448</v>
      </c>
      <c r="E30" s="167">
        <f t="shared" si="1"/>
        <v>2018</v>
      </c>
      <c r="F30" s="168" t="str">
        <f t="array" ref="F30">IF(ISNA(MATCH($A30,'License characters'!$H$2:$H$1126,0))=TRUE,0,INDEX('License characters'!$A$2:$AH$1126,MATCH($A30,'License characters'!$H$2:$H$1126,0),F$1))</f>
        <v>Namco Bandai</v>
      </c>
      <c r="G30" s="165" t="str">
        <f t="array" ref="G30">IF(ISNA(MATCH($A30,Magento_products!$F$1:$F$1000,0))=TRUE,INDEX(Special_products!$A$1:$AL$1000,MATCH($A30,Special_products!$F$1:$F$1000,0),G$1),INDEX(Magento_products!$A$1:$AJ$1013,MATCH($A30,Magento_products!$F$1:$F$1000,0),G$1))</f>
        <v>DSMIM</v>
      </c>
      <c r="H30" s="168" t="str">
        <f t="array" ref="H30">IF(ISNA(MATCH($B30,Magento_products!$E$1:$E$1013,0))=TRUE,INDEX(Special_products!$A$1:$AL$748,MATCH($B30,Special_products!$E$1:$E$748,0),H$1+2),INDEX(Magento_products!$A$1:$AJ$1013,MATCH($B30,Magento_products!$E$1:$E$1013,0),H$1))</f>
        <v>Resin</v>
      </c>
      <c r="I30" s="169">
        <f t="array" ref="I30">IF(ISNA(MATCH($B30,Magento_products!$E$1:$E$1013,0))=TRUE,INDEX(Special_products!$A$1:$AL$748,MATCH($B30,Special_products!$E$1:$E$748,0),I$1),INDEX(Magento_products!$A$1:$AJ$1013,MATCH($B30,Magento_products!$E$1:$E$1013,0),I$1))</f>
        <v>739.99</v>
      </c>
      <c r="J30" s="170"/>
      <c r="K30" s="171">
        <f t="shared" si="2"/>
        <v>739.99</v>
      </c>
      <c r="L30" s="172"/>
      <c r="M30" s="173" t="str">
        <f>ARRAY_CONSTRAIN(ARRAYFORMULA(IF(B30=0,0,IF(ISNA(MATCH($A30,[1]PO_base!$E$1:$E$8753,0))=TRUE,0,INDEX([1]PO_base!$A$1:$CD$8753,MATCH($A30,[1]PO_base!$E$1:$E$8753,0),M$1)))), 1, 1)</f>
        <v>#ERROR!</v>
      </c>
      <c r="N30" s="172" t="str">
        <f>ARRAY_CONSTRAIN(ARRAYFORMULA(IF(M30=0,0,IF(ISNA(MATCH($M30,[1]PO_base!$C$1:$C$8753,0))=TRUE,0,INDEX([1]PO_base!$A$1:$CD$8753,MATCH($M30,[1]PO_base!$C$1:$C$8753,0),N$1)))), 1, 1)</f>
        <v>#ERROR!</v>
      </c>
      <c r="O30" s="174" t="str">
        <f t="shared" si="3"/>
        <v>#ERROR!</v>
      </c>
      <c r="P30" s="172" t="str">
        <f t="shared" si="4"/>
        <v>#ERROR!</v>
      </c>
      <c r="Q30" s="175" t="str">
        <f t="shared" si="5"/>
        <v>#ERROR!</v>
      </c>
      <c r="R30" s="176"/>
      <c r="S30" s="177" t="str">
        <f>ARRAY_CONSTRAIN(ARRAYFORMULA(IF(ISNA(MATCH($G30,[1]Summary!$B$1:$B$8418,0))=TRUE,0,INDEX([1]Summary!$A$1:$CF$8418,MATCH($G30,[1]Summary!$B$1:$B$8418,0),S$1))), 1, 1)</f>
        <v>#ERROR!</v>
      </c>
      <c r="T30" s="176" t="str">
        <f>ARRAY_CONSTRAIN(ARRAYFORMULA(IF(S30=0,0,IF(ISNA(MATCH(S30,[1]Summary!$A$1:$A$8418,0))=TRUE,0,INDEX([1]Summary!$A$1:$CF$8418,MATCH(S30,[1]Summary!$A$1:$A$8418,0),T$1)))), 1, 1)</f>
        <v>#ERROR!</v>
      </c>
      <c r="U30" s="174">
        <f t="shared" si="6"/>
        <v>0</v>
      </c>
      <c r="V30" s="172"/>
      <c r="W30" s="175" t="str">
        <f t="shared" si="7"/>
        <v>#ERROR!</v>
      </c>
      <c r="X30" s="172"/>
      <c r="Y30" s="173"/>
      <c r="Z30" s="176" t="str">
        <f>ARRAY_CONSTRAIN(ARRAYFORMULA(IF(Y30=0,0,IF(ISNA(MATCH(Y30,[1]Summary!$A$1:$A$8418,0))=TRUE,0,INDEX([1]Summary!$A$1:$CF$8418,MATCH(Y30,[1]Summary!$A$1:$A$8418,0),Z$1)))), 1, 1)</f>
        <v>#ERROR!</v>
      </c>
      <c r="AA30" s="174">
        <f t="shared" si="8"/>
        <v>0</v>
      </c>
      <c r="AB30" s="172" t="str">
        <f t="shared" si="18"/>
        <v>#ERROR!</v>
      </c>
      <c r="AC30" s="175" t="str">
        <f t="shared" si="9"/>
        <v>#ERROR!</v>
      </c>
      <c r="AD30" s="172"/>
      <c r="AE30" s="1"/>
      <c r="AF30" s="176" t="str">
        <f>ARRAY_CONSTRAIN(ARRAYFORMULA(IF(AE30=0,0,IF(ISNA(MATCH(AE30,[1]Summary!$A$1:$A$8418,0))=TRUE,0,INDEX([1]Summary!$A$1:$CF$8418,MATCH(AE30,[1]Summary!$A$1:$A$8418,0),AF$1)))), 1, 1)</f>
        <v>#ERROR!</v>
      </c>
      <c r="AG30" s="174">
        <f t="shared" si="10"/>
        <v>0</v>
      </c>
      <c r="AH30" s="172">
        <f t="shared" si="11"/>
        <v>0</v>
      </c>
      <c r="AI30" s="175" t="str">
        <f t="shared" si="12"/>
        <v>#ERROR!</v>
      </c>
      <c r="AJ30" s="175" t="str">
        <f t="shared" si="13"/>
        <v>#ERROR!</v>
      </c>
      <c r="AK30" s="178" t="str">
        <f t="shared" si="14"/>
        <v>#ERROR!</v>
      </c>
    </row>
    <row r="31" ht="10.5" customHeight="1">
      <c r="A31" s="14" t="s">
        <v>949</v>
      </c>
      <c r="B31" s="165">
        <f t="array" ref="B31">IF(ISNA(MATCH($A31,Magento_products!$F$1:$F$1000,0))=TRUE,INDEX(Special_products!$A$1:$AL$1000,MATCH($A31,Special_products!$F$1:$F$1000,0),B$1),INDEX(Magento_products!$A$1:$AJ$1013,MATCH($A31,Magento_products!$F$1:$F$1000,0),B$1))</f>
        <v>258</v>
      </c>
      <c r="C31" s="165" t="str">
        <f t="array" ref="C31">IF(ISNA(MATCH($A31,Magento_products!$F$1:$F$1000,0))=TRUE,INDEX(Special_products!$A$1:$AL$1000,MATCH($A31,Special_products!$F$1:$F$1000,0),C$1),INDEX(Magento_products!$A$1:$AJ$1013,MATCH($A31,Magento_products!$F$1:$F$1000,0),C$1))</f>
        <v>True Form Midna (Definitive Edition)</v>
      </c>
      <c r="D31" s="166">
        <f t="array" ref="D31">IF(ISNA(MATCH($A31,Magento_products!$F$1:$F$1013,0))=TRUE,INDEX(Special_products!$A$1:$AL$748,MATCH($A31,Special_products!$F$1:$F$748,0),D$1),INDEX(Magento_products!$A$1:$AJ$1013,MATCH($A31,Magento_products!$F$1:$F$1013,0),D$1))</f>
        <v>43231</v>
      </c>
      <c r="E31" s="167">
        <f t="shared" si="1"/>
        <v>2018</v>
      </c>
      <c r="F31" s="168" t="str">
        <f t="array" ref="F31">IF(ISNA(MATCH($A31,'License characters'!$H$2:$H$1126,0))=TRUE,0,INDEX('License characters'!$A$2:$AH$1126,MATCH($A31,'License characters'!$H$2:$H$1126,0),F$1))</f>
        <v>Nintendo</v>
      </c>
      <c r="G31" s="165" t="str">
        <f t="array" ref="G31">IF(ISNA(MATCH($A31,Magento_products!$F$1:$F$1000,0))=TRUE,INDEX(Special_products!$A$1:$AL$1000,MATCH($A31,Special_products!$F$1:$F$1000,0),G$1),INDEX(Magento_products!$A$1:$AJ$1013,MATCH($A31,Magento_products!$F$1:$F$1000,0),G$1))</f>
        <v>TPMID</v>
      </c>
      <c r="H31" s="168" t="str">
        <f t="array" ref="H31">IF(ISNA(MATCH($B31,Magento_products!$E$1:$E$1013,0))=TRUE,INDEX(Special_products!$A$1:$AL$748,MATCH($B31,Special_products!$E$1:$E$748,0),H$1+2),INDEX(Magento_products!$A$1:$AJ$1013,MATCH($B31,Magento_products!$E$1:$E$1013,0),H$1))</f>
        <v>Resin</v>
      </c>
      <c r="I31" s="169">
        <f t="array" ref="I31">IF(ISNA(MATCH($B31,Magento_products!$E$1:$E$1013,0))=TRUE,INDEX(Special_products!$A$1:$AL$748,MATCH($B31,Special_products!$E$1:$E$748,0),I$1),INDEX(Magento_products!$A$1:$AJ$1013,MATCH($B31,Magento_products!$E$1:$E$1013,0),I$1))</f>
        <v>784.99</v>
      </c>
      <c r="J31" s="170"/>
      <c r="K31" s="171">
        <f t="shared" si="2"/>
        <v>784.99</v>
      </c>
      <c r="L31" s="172"/>
      <c r="M31" s="173" t="str">
        <f>ARRAY_CONSTRAIN(ARRAYFORMULA(IF(B31=0,0,IF(ISNA(MATCH($A31,[1]PO_base!$E$1:$E$8753,0))=TRUE,0,INDEX([1]PO_base!$A$1:$CD$8753,MATCH($A31,[1]PO_base!$E$1:$E$8753,0),M$1)))), 1, 1)</f>
        <v>#ERROR!</v>
      </c>
      <c r="N31" s="172" t="str">
        <f>ARRAY_CONSTRAIN(ARRAYFORMULA(IF(M31=0,0,IF(ISNA(MATCH($M31,[1]PO_base!$C$1:$C$8753,0))=TRUE,0,INDEX([1]PO_base!$A$1:$CD$8753,MATCH($M31,[1]PO_base!$C$1:$C$8753,0),N$1)))), 1, 1)</f>
        <v>#ERROR!</v>
      </c>
      <c r="O31" s="174" t="str">
        <f t="shared" si="3"/>
        <v>#ERROR!</v>
      </c>
      <c r="P31" s="172" t="str">
        <f t="shared" si="4"/>
        <v>#ERROR!</v>
      </c>
      <c r="Q31" s="175" t="str">
        <f t="shared" si="5"/>
        <v>#ERROR!</v>
      </c>
      <c r="R31" s="176"/>
      <c r="S31" s="177" t="str">
        <f>ARRAY_CONSTRAIN(ARRAYFORMULA(IF(ISNA(MATCH($G31,[1]Summary!$B$1:$B$8418,0))=TRUE,0,INDEX([1]Summary!$A$1:$CF$8418,MATCH($G31,[1]Summary!$B$1:$B$8418,0),S$1))), 1, 1)</f>
        <v>#ERROR!</v>
      </c>
      <c r="T31" s="176" t="str">
        <f>ARRAY_CONSTRAIN(ARRAYFORMULA(IF(S31=0,0,IF(ISNA(MATCH(S31,[1]Summary!$A$1:$A$8418,0))=TRUE,0,INDEX([1]Summary!$A$1:$CF$8418,MATCH(S31,[1]Summary!$A$1:$A$8418,0),T$1)))), 1, 1)</f>
        <v>#ERROR!</v>
      </c>
      <c r="U31" s="174">
        <f t="shared" si="6"/>
        <v>0</v>
      </c>
      <c r="V31" s="172"/>
      <c r="W31" s="175" t="str">
        <f t="shared" si="7"/>
        <v>#ERROR!</v>
      </c>
      <c r="X31" s="172" t="s">
        <v>3186</v>
      </c>
      <c r="Y31" s="167">
        <v>40175.0</v>
      </c>
      <c r="Z31" s="176" t="str">
        <f>ARRAY_CONSTRAIN(ARRAYFORMULA(IF(Y31=0,0,IF(ISNA(MATCH(Y31,[1]Summary!$A$1:$A$8418,0))=TRUE,0,INDEX([1]Summary!$A$1:$CF$8418,MATCH(Y31,[1]Summary!$A$1:$A$8418,0),Z$1)))), 1, 1)</f>
        <v>#ERROR!</v>
      </c>
      <c r="AA31" s="174">
        <f t="shared" si="8"/>
        <v>0</v>
      </c>
      <c r="AB31" s="172" t="str">
        <f t="shared" si="18"/>
        <v>#ERROR!</v>
      </c>
      <c r="AC31" s="175" t="str">
        <f t="shared" si="9"/>
        <v>#ERROR!</v>
      </c>
      <c r="AD31" s="172" t="s">
        <v>3187</v>
      </c>
      <c r="AE31" s="1">
        <v>40174.0</v>
      </c>
      <c r="AF31" s="176" t="str">
        <f>ARRAY_CONSTRAIN(ARRAYFORMULA(IF(AE31=0,0,IF(ISNA(MATCH(AE31,[1]Summary!$A$1:$A$8418,0))=TRUE,0,INDEX([1]Summary!$A$1:$CF$8418,MATCH(AE31,[1]Summary!$A$1:$A$8418,0),AF$1)))), 1, 1)</f>
        <v>#ERROR!</v>
      </c>
      <c r="AG31" s="174">
        <f t="shared" si="10"/>
        <v>0</v>
      </c>
      <c r="AH31" s="172">
        <f t="shared" si="11"/>
        <v>0</v>
      </c>
      <c r="AI31" s="175" t="str">
        <f t="shared" si="12"/>
        <v>#ERROR!</v>
      </c>
      <c r="AJ31" s="175" t="str">
        <f t="shared" si="13"/>
        <v>#ERROR!</v>
      </c>
      <c r="AK31" s="178" t="str">
        <f t="shared" si="14"/>
        <v>#ERROR!</v>
      </c>
    </row>
    <row r="32" ht="10.5" customHeight="1">
      <c r="A32" s="14" t="s">
        <v>579</v>
      </c>
      <c r="B32" s="165">
        <f t="array" ref="B32">IF(ISNA(MATCH($A32,Magento_products!$F$1:$F$1000,0))=TRUE,INDEX(Special_products!$A$1:$AL$1000,MATCH($A32,Special_products!$F$1:$F$1000,0),B$1),INDEX(Magento_products!$A$1:$AJ$1013,MATCH($A32,Magento_products!$F$1:$F$1000,0),B$1))</f>
        <v>440</v>
      </c>
      <c r="C32" s="165" t="str">
        <f t="array" ref="C32">IF(ISNA(MATCH($A32,Magento_products!$F$1:$F$1000,0))=TRUE,INDEX(Special_products!$A$1:$AL$1000,MATCH($A32,Special_products!$F$1:$F$1000,0),C$1),INDEX(Magento_products!$A$1:$AJ$1013,MATCH($A32,Magento_products!$F$1:$F$1000,0),C$1))</f>
        <v>Berserk - Skull Knight (Definitive White Bone Variant)</v>
      </c>
      <c r="D32" s="166">
        <f t="array" ref="D32">IF(ISNA(MATCH($A32,Magento_products!$F$1:$F$1013,0))=TRUE,INDEX(Special_products!$A$1:$AL$748,MATCH($A32,Special_products!$F$1:$F$748,0),D$1),INDEX(Magento_products!$A$1:$AJ$1013,MATCH($A32,Magento_products!$F$1:$F$1013,0),D$1))</f>
        <v>43917</v>
      </c>
      <c r="E32" s="167">
        <f t="shared" si="1"/>
        <v>2020</v>
      </c>
      <c r="F32" s="168" t="str">
        <f t="array" ref="F32">IF(ISNA(MATCH($A32,'License characters'!$H$2:$H$1126,0))=TRUE,0,INDEX('License characters'!$A$2:$AH$1126,MATCH($A32,'License characters'!$H$2:$H$1126,0),F$1))</f>
        <v>Crunchyroll/Ellation</v>
      </c>
      <c r="G32" s="165" t="str">
        <f t="array" ref="G32">IF(ISNA(MATCH($A32,Magento_products!$F$1:$F$1000,0))=TRUE,INDEX(Special_products!$A$1:$AL$1000,MATCH($A32,Special_products!$F$1:$F$1000,0),G$1),INDEX(Magento_products!$A$1:$AJ$1013,MATCH($A32,Magento_products!$F$1:$F$1000,0),G$1))</f>
        <v>BSSKULL</v>
      </c>
      <c r="H32" s="168" t="str">
        <f t="array" ref="H32">IF(ISNA(MATCH($B32,Magento_products!$E$1:$E$1013,0))=TRUE,INDEX(Special_products!$A$1:$AL$748,MATCH($B32,Special_products!$E$1:$E$748,0),H$1+2),INDEX(Magento_products!$A$1:$AJ$1013,MATCH($B32,Magento_products!$E$1:$E$1013,0),H$1))</f>
        <v>Resin</v>
      </c>
      <c r="I32" s="169">
        <f t="array" ref="I32">IF(ISNA(MATCH($B32,Magento_products!$E$1:$E$1013,0))=TRUE,INDEX(Special_products!$A$1:$AL$748,MATCH($B32,Special_products!$E$1:$E$748,0),I$1),INDEX(Magento_products!$A$1:$AJ$1013,MATCH($B32,Magento_products!$E$1:$E$1013,0),I$1))</f>
        <v>799.99</v>
      </c>
      <c r="J32" s="170"/>
      <c r="K32" s="171">
        <f t="shared" si="2"/>
        <v>799.99</v>
      </c>
      <c r="L32" s="172">
        <v>0.0</v>
      </c>
      <c r="M32" s="173" t="str">
        <f>ARRAY_CONSTRAIN(ARRAYFORMULA(IF(B32=0,0,IF(ISNA(MATCH($A32,[1]PO_base!$E$1:$E$8753,0))=TRUE,0,INDEX([1]PO_base!$A$1:$CD$8753,MATCH($A32,[1]PO_base!$E$1:$E$8753,0),M$1)))), 1, 1)</f>
        <v>#ERROR!</v>
      </c>
      <c r="N32" s="172" t="str">
        <f>ARRAY_CONSTRAIN(ARRAYFORMULA(IF(M32=0,0,IF(ISNA(MATCH($M32,[1]PO_base!$C$1:$C$8753,0))=TRUE,0,INDEX([1]PO_base!$A$1:$CD$8753,MATCH($M32,[1]PO_base!$C$1:$C$8753,0),N$1)))), 1, 1)</f>
        <v>#ERROR!</v>
      </c>
      <c r="O32" s="174" t="str">
        <f t="shared" si="3"/>
        <v>#ERROR!</v>
      </c>
      <c r="P32" s="172" t="str">
        <f t="shared" si="4"/>
        <v>#ERROR!</v>
      </c>
      <c r="Q32" s="175" t="str">
        <f t="shared" si="5"/>
        <v>#ERROR!</v>
      </c>
      <c r="R32" s="176">
        <v>0.0</v>
      </c>
      <c r="S32" s="177" t="str">
        <f>ARRAY_CONSTRAIN(ARRAYFORMULA(IF(ISNA(MATCH($G32,[1]Summary!$B$1:$B$8418,0))=TRUE,0,INDEX([1]Summary!$A$1:$CF$8418,MATCH($G32,[1]Summary!$B$1:$B$8418,0),S$1))), 1, 1)</f>
        <v>#ERROR!</v>
      </c>
      <c r="T32" s="176" t="str">
        <f>ARRAY_CONSTRAIN(ARRAYFORMULA(IF(S32=0,0,IF(ISNA(MATCH(S32,[1]Summary!$A$1:$A$8418,0))=TRUE,0,INDEX([1]Summary!$A$1:$CF$8418,MATCH(S32,[1]Summary!$A$1:$A$8418,0),T$1)))), 1, 1)</f>
        <v>#ERROR!</v>
      </c>
      <c r="U32" s="174">
        <f t="shared" si="6"/>
        <v>0</v>
      </c>
      <c r="V32" s="172"/>
      <c r="W32" s="175" t="str">
        <f t="shared" si="7"/>
        <v>#ERROR!</v>
      </c>
      <c r="X32" s="172"/>
      <c r="Y32" s="173"/>
      <c r="Z32" s="176" t="str">
        <f>ARRAY_CONSTRAIN(ARRAYFORMULA(IF(Y32=0,0,IF(ISNA(MATCH(Y32,[1]Summary!$A$1:$A$8418,0))=TRUE,0,INDEX([1]Summary!$A$1:$CF$8418,MATCH(Y32,[1]Summary!$A$1:$A$8418,0),Z$1)))), 1, 1)</f>
        <v>#ERROR!</v>
      </c>
      <c r="AA32" s="174">
        <f t="shared" si="8"/>
        <v>0</v>
      </c>
      <c r="AB32" s="172" t="str">
        <f t="shared" si="18"/>
        <v>#ERROR!</v>
      </c>
      <c r="AC32" s="175" t="str">
        <f t="shared" si="9"/>
        <v>#ERROR!</v>
      </c>
      <c r="AD32" s="172"/>
      <c r="AE32" s="1"/>
      <c r="AF32" s="176" t="str">
        <f>ARRAY_CONSTRAIN(ARRAYFORMULA(IF(AE32=0,0,IF(ISNA(MATCH(AE32,[1]Summary!$A$1:$A$8418,0))=TRUE,0,INDEX([1]Summary!$A$1:$CF$8418,MATCH(AE32,[1]Summary!$A$1:$A$8418,0),AF$1)))), 1, 1)</f>
        <v>#ERROR!</v>
      </c>
      <c r="AG32" s="174">
        <f t="shared" si="10"/>
        <v>0</v>
      </c>
      <c r="AH32" s="172">
        <f t="shared" si="11"/>
        <v>0</v>
      </c>
      <c r="AI32" s="175" t="str">
        <f t="shared" si="12"/>
        <v>#ERROR!</v>
      </c>
      <c r="AJ32" s="175" t="str">
        <f t="shared" si="13"/>
        <v>#ERROR!</v>
      </c>
      <c r="AK32" s="178" t="str">
        <f t="shared" si="14"/>
        <v>#ERROR!</v>
      </c>
    </row>
    <row r="33" ht="10.5" customHeight="1">
      <c r="A33" s="14" t="s">
        <v>585</v>
      </c>
      <c r="B33" s="165">
        <f t="array" ref="B33">IF(ISNA(MATCH($A33,Magento_products!$F$1:$F$1000,0))=TRUE,INDEX(Special_products!$A$1:$AL$1000,MATCH($A33,Special_products!$F$1:$F$1000,0),B$1),INDEX(Magento_products!$A$1:$AJ$1013,MATCH($A33,Magento_products!$F$1:$F$1000,0),B$1))</f>
        <v>437</v>
      </c>
      <c r="C33" s="165" t="str">
        <f t="array" ref="C33">IF(ISNA(MATCH($A33,Magento_products!$F$1:$F$1000,0))=TRUE,INDEX(Special_products!$A$1:$AL$1000,MATCH($A33,Special_products!$F$1:$F$1000,0),C$1),INDEX(Magento_products!$A$1:$AJ$1013,MATCH($A33,Magento_products!$F$1:$F$1000,0),C$1))</f>
        <v>Berserk - Skull Knight (Definitive Edition)</v>
      </c>
      <c r="D33" s="166">
        <f t="array" ref="D33">IF(ISNA(MATCH($A33,Magento_products!$F$1:$F$1013,0))=TRUE,INDEX(Special_products!$A$1:$AL$748,MATCH($A33,Special_products!$F$1:$F$748,0),D$1),INDEX(Magento_products!$A$1:$AJ$1013,MATCH($A33,Magento_products!$F$1:$F$1013,0),D$1))</f>
        <v>43917</v>
      </c>
      <c r="E33" s="167">
        <f t="shared" si="1"/>
        <v>2020</v>
      </c>
      <c r="F33" s="168" t="str">
        <f t="array" ref="F33">IF(ISNA(MATCH($A33,'License characters'!$H$2:$H$1126,0))=TRUE,0,INDEX('License characters'!$A$2:$AH$1126,MATCH($A33,'License characters'!$H$2:$H$1126,0),F$1))</f>
        <v>Crunchyroll/Ellation</v>
      </c>
      <c r="G33" s="165" t="str">
        <f t="array" ref="G33">IF(ISNA(MATCH($A33,Magento_products!$F$1:$F$1000,0))=TRUE,INDEX(Special_products!$A$1:$AL$1000,MATCH($A33,Special_products!$F$1:$F$1000,0),G$1),INDEX(Magento_products!$A$1:$AJ$1013,MATCH($A33,Magento_products!$F$1:$F$1000,0),G$1))</f>
        <v>BSSKULL</v>
      </c>
      <c r="H33" s="168" t="str">
        <f t="array" ref="H33">IF(ISNA(MATCH($B33,Magento_products!$E$1:$E$1013,0))=TRUE,INDEX(Special_products!$A$1:$AL$748,MATCH($B33,Special_products!$E$1:$E$748,0),H$1+2),INDEX(Magento_products!$A$1:$AJ$1013,MATCH($B33,Magento_products!$E$1:$E$1013,0),H$1))</f>
        <v>Resin</v>
      </c>
      <c r="I33" s="169">
        <f t="array" ref="I33">IF(ISNA(MATCH($B33,Magento_products!$E$1:$E$1013,0))=TRUE,INDEX(Special_products!$A$1:$AL$748,MATCH($B33,Special_products!$E$1:$E$748,0),I$1),INDEX(Magento_products!$A$1:$AJ$1013,MATCH($B33,Magento_products!$E$1:$E$1013,0),I$1))</f>
        <v>799.99</v>
      </c>
      <c r="J33" s="170"/>
      <c r="K33" s="171">
        <f t="shared" si="2"/>
        <v>799.99</v>
      </c>
      <c r="L33" s="172">
        <v>0.0</v>
      </c>
      <c r="M33" s="173" t="str">
        <f>ARRAY_CONSTRAIN(ARRAYFORMULA(IF(B33=0,0,IF(ISNA(MATCH($A33,[1]PO_base!$E$1:$E$8753,0))=TRUE,0,INDEX([1]PO_base!$A$1:$CD$8753,MATCH($A33,[1]PO_base!$E$1:$E$8753,0),M$1)))), 1, 1)</f>
        <v>#ERROR!</v>
      </c>
      <c r="N33" s="172" t="str">
        <f>ARRAY_CONSTRAIN(ARRAYFORMULA(IF(M33=0,0,IF(ISNA(MATCH($M33,[1]PO_base!$C$1:$C$8753,0))=TRUE,0,INDEX([1]PO_base!$A$1:$CD$8753,MATCH($M33,[1]PO_base!$C$1:$C$8753,0),N$1)))), 1, 1)</f>
        <v>#ERROR!</v>
      </c>
      <c r="O33" s="174" t="str">
        <f t="shared" si="3"/>
        <v>#ERROR!</v>
      </c>
      <c r="P33" s="172" t="str">
        <f t="shared" si="4"/>
        <v>#ERROR!</v>
      </c>
      <c r="Q33" s="175" t="str">
        <f t="shared" si="5"/>
        <v>#ERROR!</v>
      </c>
      <c r="R33" s="176">
        <v>0.0</v>
      </c>
      <c r="S33" s="177" t="str">
        <f>ARRAY_CONSTRAIN(ARRAYFORMULA(IF(ISNA(MATCH($G33,[1]Summary!$B$1:$B$8418,0))=TRUE,0,INDEX([1]Summary!$A$1:$CF$8418,MATCH($G33,[1]Summary!$B$1:$B$8418,0),S$1))), 1, 1)</f>
        <v>#ERROR!</v>
      </c>
      <c r="T33" s="176" t="str">
        <f>ARRAY_CONSTRAIN(ARRAYFORMULA(IF(S33=0,0,IF(ISNA(MATCH(S33,[1]Summary!$A$1:$A$8418,0))=TRUE,0,INDEX([1]Summary!$A$1:$CF$8418,MATCH(S33,[1]Summary!$A$1:$A$8418,0),T$1)))), 1, 1)</f>
        <v>#ERROR!</v>
      </c>
      <c r="U33" s="174">
        <f t="shared" si="6"/>
        <v>0</v>
      </c>
      <c r="V33" s="172"/>
      <c r="W33" s="175" t="str">
        <f t="shared" si="7"/>
        <v>#ERROR!</v>
      </c>
      <c r="X33" s="172"/>
      <c r="Y33" s="173"/>
      <c r="Z33" s="176" t="str">
        <f>ARRAY_CONSTRAIN(ARRAYFORMULA(IF(Y33=0,0,IF(ISNA(MATCH(Y33,[1]Summary!$A$1:$A$8418,0))=TRUE,0,INDEX([1]Summary!$A$1:$CF$8418,MATCH(Y33,[1]Summary!$A$1:$A$8418,0),Z$1)))), 1, 1)</f>
        <v>#ERROR!</v>
      </c>
      <c r="AA33" s="174">
        <f t="shared" si="8"/>
        <v>0</v>
      </c>
      <c r="AB33" s="172" t="str">
        <f t="shared" si="18"/>
        <v>#ERROR!</v>
      </c>
      <c r="AC33" s="175" t="str">
        <f t="shared" si="9"/>
        <v>#ERROR!</v>
      </c>
      <c r="AD33" s="172"/>
      <c r="AE33" s="1"/>
      <c r="AF33" s="176" t="str">
        <f>ARRAY_CONSTRAIN(ARRAYFORMULA(IF(AE33=0,0,IF(ISNA(MATCH(AE33,[1]Summary!$A$1:$A$8418,0))=TRUE,0,INDEX([1]Summary!$A$1:$CF$8418,MATCH(AE33,[1]Summary!$A$1:$A$8418,0),AF$1)))), 1, 1)</f>
        <v>#ERROR!</v>
      </c>
      <c r="AG33" s="174">
        <f t="shared" si="10"/>
        <v>0</v>
      </c>
      <c r="AH33" s="172">
        <f t="shared" si="11"/>
        <v>0</v>
      </c>
      <c r="AI33" s="175" t="str">
        <f t="shared" si="12"/>
        <v>#ERROR!</v>
      </c>
      <c r="AJ33" s="175" t="str">
        <f t="shared" si="13"/>
        <v>#ERROR!</v>
      </c>
      <c r="AK33" s="178" t="str">
        <f t="shared" si="14"/>
        <v>#ERROR!</v>
      </c>
    </row>
    <row r="34" ht="10.5" customHeight="1">
      <c r="A34" s="14" t="s">
        <v>780</v>
      </c>
      <c r="B34" s="165">
        <f t="array" ref="B34">IF(ISNA(MATCH($A34,Magento_products!$F$1:$F$1000,0))=TRUE,INDEX(Special_products!$A$1:$AL$1000,MATCH($A34,Special_products!$F$1:$F$1000,0),B$1),INDEX(Magento_products!$A$1:$AJ$1013,MATCH($A34,Magento_products!$F$1:$F$1000,0),B$1))</f>
        <v>342</v>
      </c>
      <c r="C34" s="165" t="str">
        <f t="array" ref="C34">IF(ISNA(MATCH($A34,Magento_products!$F$1:$F$1000,0))=TRUE,INDEX(Special_products!$A$1:$AL$1000,MATCH($A34,Special_products!$F$1:$F$1000,0),C$1),INDEX(Magento_products!$A$1:$AJ$1013,MATCH($A34,Magento_products!$F$1:$F$1000,0),C$1))</f>
        <v>Mimic Combo Edition</v>
      </c>
      <c r="D34" s="166">
        <f t="array" ref="D34">IF(ISNA(MATCH($A34,Magento_products!$F$1:$F$1013,0))=TRUE,INDEX(Special_products!$A$1:$AL$748,MATCH($A34,Special_products!$F$1:$F$748,0),D$1),INDEX(Magento_products!$A$1:$AJ$1013,MATCH($A34,Magento_products!$F$1:$F$1013,0),D$1))</f>
        <v>43448</v>
      </c>
      <c r="E34" s="167">
        <f t="shared" si="1"/>
        <v>2018</v>
      </c>
      <c r="F34" s="168" t="str">
        <f t="array" ref="F34">IF(ISNA(MATCH($A34,'License characters'!$H$2:$H$1126,0))=TRUE,0,INDEX('License characters'!$A$2:$AH$1126,MATCH($A34,'License characters'!$H$2:$H$1126,0),F$1))</f>
        <v>Namco Bandai</v>
      </c>
      <c r="G34" s="165" t="str">
        <f t="array" ref="G34">IF(ISNA(MATCH($A34,Magento_products!$F$1:$F$1000,0))=TRUE,INDEX(Special_products!$A$1:$AL$1000,MATCH($A34,Special_products!$F$1:$F$1000,0),G$1),INDEX(Magento_products!$A$1:$AJ$1013,MATCH($A34,Magento_products!$F$1:$F$1000,0),G$1))</f>
        <v>DSMIM</v>
      </c>
      <c r="H34" s="168" t="str">
        <f t="array" ref="H34">IF(ISNA(MATCH($B34,Magento_products!$E$1:$E$1013,0))=TRUE,INDEX(Special_products!$A$1:$AL$748,MATCH($B34,Special_products!$E$1:$E$748,0),H$1+2),INDEX(Magento_products!$A$1:$AJ$1013,MATCH($B34,Magento_products!$E$1:$E$1013,0),H$1))</f>
        <v>Resin</v>
      </c>
      <c r="I34" s="169">
        <f t="array" ref="I34">IF(ISNA(MATCH($B34,Magento_products!$E$1:$E$1013,0))=TRUE,INDEX(Special_products!$A$1:$AL$748,MATCH($B34,Special_products!$E$1:$E$748,0),I$1),INDEX(Magento_products!$A$1:$AJ$1013,MATCH($B34,Magento_products!$E$1:$E$1013,0),I$1))</f>
        <v>824.99</v>
      </c>
      <c r="J34" s="170"/>
      <c r="K34" s="171">
        <f t="shared" si="2"/>
        <v>824.99</v>
      </c>
      <c r="L34" s="172"/>
      <c r="M34" s="173" t="str">
        <f>ARRAY_CONSTRAIN(ARRAYFORMULA(IF(B34=0,0,IF(ISNA(MATCH($A34,[1]PO_base!$E$1:$E$8753,0))=TRUE,0,INDEX([1]PO_base!$A$1:$CD$8753,MATCH($A34,[1]PO_base!$E$1:$E$8753,0),M$1)))), 1, 1)</f>
        <v>#ERROR!</v>
      </c>
      <c r="N34" s="172" t="str">
        <f>ARRAY_CONSTRAIN(ARRAYFORMULA(IF(M34=0,0,IF(ISNA(MATCH($M34,[1]PO_base!$C$1:$C$8753,0))=TRUE,0,INDEX([1]PO_base!$A$1:$CD$8753,MATCH($M34,[1]PO_base!$C$1:$C$8753,0),N$1)))), 1, 1)</f>
        <v>#ERROR!</v>
      </c>
      <c r="O34" s="174" t="str">
        <f t="shared" si="3"/>
        <v>#ERROR!</v>
      </c>
      <c r="P34" s="172" t="str">
        <f t="shared" si="4"/>
        <v>#ERROR!</v>
      </c>
      <c r="Q34" s="175" t="str">
        <f t="shared" si="5"/>
        <v>#ERROR!</v>
      </c>
      <c r="R34" s="176"/>
      <c r="S34" s="177" t="str">
        <f>ARRAY_CONSTRAIN(ARRAYFORMULA(IF(ISNA(MATCH($G34,[1]Summary!$B$1:$B$8418,0))=TRUE,0,INDEX([1]Summary!$A$1:$CF$8418,MATCH($G34,[1]Summary!$B$1:$B$8418,0),S$1))), 1, 1)</f>
        <v>#ERROR!</v>
      </c>
      <c r="T34" s="176" t="str">
        <f>ARRAY_CONSTRAIN(ARRAYFORMULA(IF(S34=0,0,IF(ISNA(MATCH(S34,[1]Summary!$A$1:$A$8418,0))=TRUE,0,INDEX([1]Summary!$A$1:$CF$8418,MATCH(S34,[1]Summary!$A$1:$A$8418,0),T$1)))), 1, 1)</f>
        <v>#ERROR!</v>
      </c>
      <c r="U34" s="174">
        <f t="shared" si="6"/>
        <v>0</v>
      </c>
      <c r="V34" s="172"/>
      <c r="W34" s="175" t="str">
        <f t="shared" si="7"/>
        <v>#ERROR!</v>
      </c>
      <c r="X34" s="172"/>
      <c r="Y34" s="173"/>
      <c r="Z34" s="176" t="str">
        <f>ARRAY_CONSTRAIN(ARRAYFORMULA(IF(Y34=0,0,IF(ISNA(MATCH(Y34,[1]Summary!$A$1:$A$8418,0))=TRUE,0,INDEX([1]Summary!$A$1:$CF$8418,MATCH(Y34,[1]Summary!$A$1:$A$8418,0),Z$1)))), 1, 1)</f>
        <v>#ERROR!</v>
      </c>
      <c r="AA34" s="174">
        <f t="shared" si="8"/>
        <v>0</v>
      </c>
      <c r="AB34" s="172" t="str">
        <f t="shared" si="18"/>
        <v>#ERROR!</v>
      </c>
      <c r="AC34" s="175" t="str">
        <f t="shared" si="9"/>
        <v>#ERROR!</v>
      </c>
      <c r="AD34" s="172"/>
      <c r="AE34" s="1"/>
      <c r="AF34" s="176" t="str">
        <f>ARRAY_CONSTRAIN(ARRAYFORMULA(IF(AE34=0,0,IF(ISNA(MATCH(AE34,[1]Summary!$A$1:$A$8418,0))=TRUE,0,INDEX([1]Summary!$A$1:$CF$8418,MATCH(AE34,[1]Summary!$A$1:$A$8418,0),AF$1)))), 1, 1)</f>
        <v>#ERROR!</v>
      </c>
      <c r="AG34" s="174">
        <f t="shared" si="10"/>
        <v>0</v>
      </c>
      <c r="AH34" s="172">
        <f t="shared" si="11"/>
        <v>0</v>
      </c>
      <c r="AI34" s="175" t="str">
        <f t="shared" si="12"/>
        <v>#ERROR!</v>
      </c>
      <c r="AJ34" s="175" t="str">
        <f t="shared" si="13"/>
        <v>#ERROR!</v>
      </c>
      <c r="AK34" s="178" t="str">
        <f t="shared" si="14"/>
        <v>#ERROR!</v>
      </c>
    </row>
    <row r="35" ht="10.5" customHeight="1">
      <c r="A35" s="14" t="s">
        <v>931</v>
      </c>
      <c r="B35" s="165">
        <f t="array" ref="B35">IF(ISNA(MATCH($A35,Magento_products!$F$1:$F$1000,0))=TRUE,INDEX(Special_products!$A$1:$AL$1000,MATCH($A35,Special_products!$F$1:$F$1000,0),B$1),INDEX(Magento_products!$A$1:$AJ$1013,MATCH($A35,Magento_products!$F$1:$F$1000,0),B$1))</f>
        <v>267</v>
      </c>
      <c r="C35" s="165" t="str">
        <f t="array" ref="C35">IF(ISNA(MATCH($A35,Magento_products!$F$1:$F$1000,0))=TRUE,INDEX(Special_products!$A$1:$AL$1000,MATCH($A35,Special_products!$F$1:$F$1000,0),C$1),INDEX(Magento_products!$A$1:$AJ$1013,MATCH($A35,Magento_products!$F$1:$F$1000,0),C$1))</f>
        <v>Crystal Dragon (Crystallized Combo Edition)</v>
      </c>
      <c r="D35" s="166">
        <f t="array" ref="D35">IF(ISNA(MATCH($A35,Magento_products!$F$1:$F$1013,0))=TRUE,INDEX(Special_products!$A$1:$AL$748,MATCH($A35,Special_products!$F$1:$F$748,0),D$1),INDEX(Magento_products!$A$1:$AJ$1013,MATCH($A35,Magento_products!$F$1:$F$1013,0),D$1))</f>
        <v>43266</v>
      </c>
      <c r="E35" s="167">
        <f t="shared" si="1"/>
        <v>2018</v>
      </c>
      <c r="F35" s="168" t="str">
        <f t="array" ref="F35">IF(ISNA(MATCH($A35,'License characters'!$H$2:$H$1126,0))=TRUE,0,INDEX('License characters'!$A$2:$AH$1126,MATCH($A35,'License characters'!$H$2:$H$1126,0),F$1))</f>
        <v>Activision</v>
      </c>
      <c r="G35" s="165" t="str">
        <f t="array" ref="G35">IF(ISNA(MATCH($A35,Magento_products!$F$1:$F$1000,0))=TRUE,INDEX(Special_products!$A$1:$AL$1000,MATCH($A35,Special_products!$F$1:$F$1000,0),G$1),INDEX(Magento_products!$A$1:$AJ$1013,MATCH($A35,Magento_products!$F$1:$F$1000,0),G$1))</f>
        <v>CDRAGR</v>
      </c>
      <c r="H35" s="168" t="str">
        <f t="array" ref="H35">IF(ISNA(MATCH($B35,Magento_products!$E$1:$E$1013,0))=TRUE,INDEX(Special_products!$A$1:$AL$748,MATCH($B35,Special_products!$E$1:$E$748,0),H$1+2),INDEX(Magento_products!$A$1:$AJ$1013,MATCH($B35,Magento_products!$E$1:$E$1013,0),H$1))</f>
        <v>Resin</v>
      </c>
      <c r="I35" s="169">
        <f t="array" ref="I35">IF(ISNA(MATCH($B35,Magento_products!$E$1:$E$1013,0))=TRUE,INDEX(Special_products!$A$1:$AL$748,MATCH($B35,Special_products!$E$1:$E$748,0),I$1),INDEX(Magento_products!$A$1:$AJ$1013,MATCH($B35,Magento_products!$E$1:$E$1013,0),I$1))</f>
        <v>899.99</v>
      </c>
      <c r="J35" s="170"/>
      <c r="K35" s="171">
        <f t="shared" si="2"/>
        <v>899.99</v>
      </c>
      <c r="L35" s="172"/>
      <c r="M35" s="173" t="str">
        <f>ARRAY_CONSTRAIN(ARRAYFORMULA(IF(B35=0,0,IF(ISNA(MATCH($A35,[1]PO_base!$E$1:$E$8753,0))=TRUE,0,INDEX([1]PO_base!$A$1:$CD$8753,MATCH($A35,[1]PO_base!$E$1:$E$8753,0),M$1)))), 1, 1)</f>
        <v>#ERROR!</v>
      </c>
      <c r="N35" s="172" t="str">
        <f>ARRAY_CONSTRAIN(ARRAYFORMULA(IF(M35=0,0,IF(ISNA(MATCH($M35,[1]PO_base!$C$1:$C$8753,0))=TRUE,0,INDEX([1]PO_base!$A$1:$CD$8753,MATCH($M35,[1]PO_base!$C$1:$C$8753,0),N$1)))), 1, 1)</f>
        <v>#ERROR!</v>
      </c>
      <c r="O35" s="174" t="str">
        <f t="shared" si="3"/>
        <v>#ERROR!</v>
      </c>
      <c r="P35" s="172" t="str">
        <f t="shared" si="4"/>
        <v>#ERROR!</v>
      </c>
      <c r="Q35" s="175" t="str">
        <f t="shared" si="5"/>
        <v>#ERROR!</v>
      </c>
      <c r="R35" s="176"/>
      <c r="S35" s="177" t="str">
        <f>ARRAY_CONSTRAIN(ARRAYFORMULA(IF(ISNA(MATCH($G35,[1]Summary!$B$1:$B$8418,0))=TRUE,0,INDEX([1]Summary!$A$1:$CF$8418,MATCH($G35,[1]Summary!$B$1:$B$8418,0),S$1))), 1, 1)</f>
        <v>#ERROR!</v>
      </c>
      <c r="T35" s="176" t="str">
        <f>ARRAY_CONSTRAIN(ARRAYFORMULA(IF(S35=0,0,IF(ISNA(MATCH(S35,[1]Summary!$A$1:$A$8418,0))=TRUE,0,INDEX([1]Summary!$A$1:$CF$8418,MATCH(S35,[1]Summary!$A$1:$A$8418,0),T$1)))), 1, 1)</f>
        <v>#ERROR!</v>
      </c>
      <c r="U35" s="174">
        <f t="shared" si="6"/>
        <v>0</v>
      </c>
      <c r="V35" s="172"/>
      <c r="W35" s="175" t="str">
        <f t="shared" si="7"/>
        <v>#ERROR!</v>
      </c>
      <c r="X35" s="172"/>
      <c r="Y35" s="173"/>
      <c r="Z35" s="176" t="str">
        <f>ARRAY_CONSTRAIN(ARRAYFORMULA(IF(Y35=0,0,IF(ISNA(MATCH(Y35,[1]Summary!$A$1:$A$8418,0))=TRUE,0,INDEX([1]Summary!$A$1:$CF$8418,MATCH(Y35,[1]Summary!$A$1:$A$8418,0),Z$1)))), 1, 1)</f>
        <v>#ERROR!</v>
      </c>
      <c r="AA35" s="174">
        <f t="shared" si="8"/>
        <v>0</v>
      </c>
      <c r="AB35" s="172" t="str">
        <f t="shared" si="18"/>
        <v>#ERROR!</v>
      </c>
      <c r="AC35" s="175" t="str">
        <f t="shared" si="9"/>
        <v>#ERROR!</v>
      </c>
      <c r="AD35" s="172"/>
      <c r="AE35" s="1"/>
      <c r="AF35" s="176" t="str">
        <f>ARRAY_CONSTRAIN(ARRAYFORMULA(IF(AE35=0,0,IF(ISNA(MATCH(AE35,[1]Summary!$A$1:$A$8418,0))=TRUE,0,INDEX([1]Summary!$A$1:$CF$8418,MATCH(AE35,[1]Summary!$A$1:$A$8418,0),AF$1)))), 1, 1)</f>
        <v>#ERROR!</v>
      </c>
      <c r="AG35" s="174">
        <f t="shared" si="10"/>
        <v>0</v>
      </c>
      <c r="AH35" s="172">
        <f t="shared" si="11"/>
        <v>0</v>
      </c>
      <c r="AI35" s="175" t="str">
        <f t="shared" si="12"/>
        <v>#ERROR!</v>
      </c>
      <c r="AJ35" s="175" t="str">
        <f t="shared" si="13"/>
        <v>#ERROR!</v>
      </c>
      <c r="AK35" s="178" t="str">
        <f t="shared" si="14"/>
        <v>#ERROR!</v>
      </c>
    </row>
    <row r="36" ht="10.5" customHeight="1">
      <c r="A36" s="14" t="s">
        <v>933</v>
      </c>
      <c r="B36" s="165">
        <f t="array" ref="B36">IF(ISNA(MATCH($A36,Magento_products!$F$1:$F$1000,0))=TRUE,INDEX(Special_products!$A$1:$AL$1000,MATCH($A36,Special_products!$F$1:$F$1000,0),B$1),INDEX(Magento_products!$A$1:$AJ$1013,MATCH($A36,Magento_products!$F$1:$F$1000,0),B$1))</f>
        <v>266</v>
      </c>
      <c r="C36" s="165" t="str">
        <f t="array" ref="C36">IF(ISNA(MATCH($A36,Magento_products!$F$1:$F$1000,0))=TRUE,INDEX(Special_products!$A$1:$AL$1000,MATCH($A36,Special_products!$F$1:$F$1000,0),C$1),INDEX(Magento_products!$A$1:$AJ$1013,MATCH($A36,Magento_products!$F$1:$F$1000,0),C$1))</f>
        <v>Crystal Dragon (Exclusive Combo Edition)</v>
      </c>
      <c r="D36" s="166">
        <f t="array" ref="D36">IF(ISNA(MATCH($A36,Magento_products!$F$1:$F$1013,0))=TRUE,INDEX(Special_products!$A$1:$AL$748,MATCH($A36,Special_products!$F$1:$F$748,0),D$1),INDEX(Magento_products!$A$1:$AJ$1013,MATCH($A36,Magento_products!$F$1:$F$1013,0),D$1))</f>
        <v>43266</v>
      </c>
      <c r="E36" s="167">
        <f t="shared" si="1"/>
        <v>2018</v>
      </c>
      <c r="F36" s="168" t="str">
        <f t="array" ref="F36">IF(ISNA(MATCH($A36,'License characters'!$H$2:$H$1126,0))=TRUE,0,INDEX('License characters'!$A$2:$AH$1126,MATCH($A36,'License characters'!$H$2:$H$1126,0),F$1))</f>
        <v>Activision</v>
      </c>
      <c r="G36" s="165" t="str">
        <f t="array" ref="G36">IF(ISNA(MATCH($A36,Magento_products!$F$1:$F$1000,0))=TRUE,INDEX(Special_products!$A$1:$AL$1000,MATCH($A36,Special_products!$F$1:$F$1000,0),G$1),INDEX(Magento_products!$A$1:$AJ$1013,MATCH($A36,Magento_products!$F$1:$F$1000,0),G$1))</f>
        <v>CDRAGR</v>
      </c>
      <c r="H36" s="168" t="str">
        <f t="array" ref="H36">IF(ISNA(MATCH($B36,Magento_products!$E$1:$E$1013,0))=TRUE,INDEX(Special_products!$A$1:$AL$748,MATCH($B36,Special_products!$E$1:$E$748,0),H$1+2),INDEX(Magento_products!$A$1:$AJ$1013,MATCH($B36,Magento_products!$E$1:$E$1013,0),H$1))</f>
        <v>Resin</v>
      </c>
      <c r="I36" s="169">
        <f t="array" ref="I36">IF(ISNA(MATCH($B36,Magento_products!$E$1:$E$1013,0))=TRUE,INDEX(Special_products!$A$1:$AL$748,MATCH($B36,Special_products!$E$1:$E$748,0),I$1),INDEX(Magento_products!$A$1:$AJ$1013,MATCH($B36,Magento_products!$E$1:$E$1013,0),I$1))</f>
        <v>899.99</v>
      </c>
      <c r="J36" s="170"/>
      <c r="K36" s="171">
        <f t="shared" si="2"/>
        <v>899.99</v>
      </c>
      <c r="L36" s="172"/>
      <c r="M36" s="173" t="str">
        <f>ARRAY_CONSTRAIN(ARRAYFORMULA(IF(B36=0,0,IF(ISNA(MATCH($A36,[1]PO_base!$E$1:$E$8753,0))=TRUE,0,INDEX([1]PO_base!$A$1:$CD$8753,MATCH($A36,[1]PO_base!$E$1:$E$8753,0),M$1)))), 1, 1)</f>
        <v>#ERROR!</v>
      </c>
      <c r="N36" s="172" t="str">
        <f>ARRAY_CONSTRAIN(ARRAYFORMULA(IF(M36=0,0,IF(ISNA(MATCH($M36,[1]PO_base!$C$1:$C$8753,0))=TRUE,0,INDEX([1]PO_base!$A$1:$CD$8753,MATCH($M36,[1]PO_base!$C$1:$C$8753,0),N$1)))), 1, 1)</f>
        <v>#ERROR!</v>
      </c>
      <c r="O36" s="174" t="str">
        <f t="shared" si="3"/>
        <v>#ERROR!</v>
      </c>
      <c r="P36" s="172" t="str">
        <f t="shared" si="4"/>
        <v>#ERROR!</v>
      </c>
      <c r="Q36" s="175" t="str">
        <f t="shared" si="5"/>
        <v>#ERROR!</v>
      </c>
      <c r="R36" s="176"/>
      <c r="S36" s="177" t="str">
        <f>ARRAY_CONSTRAIN(ARRAYFORMULA(IF(ISNA(MATCH($G36,[1]Summary!$B$1:$B$8418,0))=TRUE,0,INDEX([1]Summary!$A$1:$CF$8418,MATCH($G36,[1]Summary!$B$1:$B$8418,0),S$1))), 1, 1)</f>
        <v>#ERROR!</v>
      </c>
      <c r="T36" s="176" t="str">
        <f>ARRAY_CONSTRAIN(ARRAYFORMULA(IF(S36=0,0,IF(ISNA(MATCH(S36,[1]Summary!$A$1:$A$8418,0))=TRUE,0,INDEX([1]Summary!$A$1:$CF$8418,MATCH(S36,[1]Summary!$A$1:$A$8418,0),T$1)))), 1, 1)</f>
        <v>#ERROR!</v>
      </c>
      <c r="U36" s="174">
        <f t="shared" si="6"/>
        <v>0</v>
      </c>
      <c r="V36" s="172"/>
      <c r="W36" s="175" t="str">
        <f t="shared" si="7"/>
        <v>#ERROR!</v>
      </c>
      <c r="X36" s="172"/>
      <c r="Y36" s="173"/>
      <c r="Z36" s="176" t="str">
        <f>ARRAY_CONSTRAIN(ARRAYFORMULA(IF(Y36=0,0,IF(ISNA(MATCH(Y36,[1]Summary!$A$1:$A$8418,0))=TRUE,0,INDEX([1]Summary!$A$1:$CF$8418,MATCH(Y36,[1]Summary!$A$1:$A$8418,0),Z$1)))), 1, 1)</f>
        <v>#ERROR!</v>
      </c>
      <c r="AA36" s="174">
        <f t="shared" si="8"/>
        <v>0</v>
      </c>
      <c r="AB36" s="172" t="str">
        <f t="shared" si="18"/>
        <v>#ERROR!</v>
      </c>
      <c r="AC36" s="175" t="str">
        <f t="shared" si="9"/>
        <v>#ERROR!</v>
      </c>
      <c r="AD36" s="172"/>
      <c r="AE36" s="1"/>
      <c r="AF36" s="176" t="str">
        <f>ARRAY_CONSTRAIN(ARRAYFORMULA(IF(AE36=0,0,IF(ISNA(MATCH(AE36,[1]Summary!$A$1:$A$8418,0))=TRUE,0,INDEX([1]Summary!$A$1:$CF$8418,MATCH(AE36,[1]Summary!$A$1:$A$8418,0),AF$1)))), 1, 1)</f>
        <v>#ERROR!</v>
      </c>
      <c r="AG36" s="174">
        <f t="shared" si="10"/>
        <v>0</v>
      </c>
      <c r="AH36" s="172">
        <f t="shared" si="11"/>
        <v>0</v>
      </c>
      <c r="AI36" s="175" t="str">
        <f t="shared" si="12"/>
        <v>#ERROR!</v>
      </c>
      <c r="AJ36" s="175" t="str">
        <f t="shared" si="13"/>
        <v>#ERROR!</v>
      </c>
      <c r="AK36" s="178" t="str">
        <f t="shared" si="14"/>
        <v>#ERROR!</v>
      </c>
    </row>
    <row r="37" ht="10.5" customHeight="1">
      <c r="A37" s="14" t="s">
        <v>929</v>
      </c>
      <c r="B37" s="165">
        <f t="array" ref="B37">IF(ISNA(MATCH($A37,Magento_products!$F$1:$F$1000,0))=TRUE,INDEX(Special_products!$A$1:$AL$1000,MATCH($A37,Special_products!$F$1:$F$1000,0),B$1),INDEX(Magento_products!$A$1:$AJ$1013,MATCH($A37,Magento_products!$F$1:$F$1000,0),B$1))</f>
        <v>268</v>
      </c>
      <c r="C37" s="165" t="str">
        <f t="array" ref="C37">IF(ISNA(MATCH($A37,Magento_products!$F$1:$F$1000,0))=TRUE,INDEX(Special_products!$A$1:$AL$1000,MATCH($A37,Special_products!$F$1:$F$1000,0),C$1),INDEX(Magento_products!$A$1:$AJ$1013,MATCH($A37,Magento_products!$F$1:$F$1000,0),C$1))</f>
        <v>Crystal Dragon Mixed Combo Edition</v>
      </c>
      <c r="D37" s="166">
        <f t="array" ref="D37">IF(ISNA(MATCH($A37,Magento_products!$F$1:$F$1013,0))=TRUE,INDEX(Special_products!$A$1:$AL$748,MATCH($A37,Special_products!$F$1:$F$748,0),D$1),INDEX(Magento_products!$A$1:$AJ$1013,MATCH($A37,Magento_products!$F$1:$F$1013,0),D$1))</f>
        <v>43266</v>
      </c>
      <c r="E37" s="167">
        <f t="shared" si="1"/>
        <v>2018</v>
      </c>
      <c r="F37" s="168" t="str">
        <f t="array" ref="F37">IF(ISNA(MATCH($A37,'License characters'!$H$2:$H$1126,0))=TRUE,0,INDEX('License characters'!$A$2:$AH$1126,MATCH($A37,'License characters'!$H$2:$H$1126,0),F$1))</f>
        <v>Activision</v>
      </c>
      <c r="G37" s="165" t="str">
        <f t="array" ref="G37">IF(ISNA(MATCH($A37,Magento_products!$F$1:$F$1000,0))=TRUE,INDEX(Special_products!$A$1:$AL$1000,MATCH($A37,Special_products!$F$1:$F$1000,0),G$1),INDEX(Magento_products!$A$1:$AJ$1013,MATCH($A37,Magento_products!$F$1:$F$1000,0),G$1))</f>
        <v>CDRAGR</v>
      </c>
      <c r="H37" s="168" t="str">
        <f t="array" ref="H37">IF(ISNA(MATCH($B37,Magento_products!$E$1:$E$1013,0))=TRUE,INDEX(Special_products!$A$1:$AL$748,MATCH($B37,Special_products!$E$1:$E$748,0),H$1+2),INDEX(Magento_products!$A$1:$AJ$1013,MATCH($B37,Magento_products!$E$1:$E$1013,0),H$1))</f>
        <v>Resin</v>
      </c>
      <c r="I37" s="169">
        <f t="array" ref="I37">IF(ISNA(MATCH($B37,Magento_products!$E$1:$E$1013,0))=TRUE,INDEX(Special_products!$A$1:$AL$748,MATCH($B37,Special_products!$E$1:$E$748,0),I$1),INDEX(Magento_products!$A$1:$AJ$1013,MATCH($B37,Magento_products!$E$1:$E$1013,0),I$1))</f>
        <v>899.99</v>
      </c>
      <c r="J37" s="170"/>
      <c r="K37" s="171">
        <f t="shared" si="2"/>
        <v>899.99</v>
      </c>
      <c r="L37" s="172"/>
      <c r="M37" s="173" t="str">
        <f>ARRAY_CONSTRAIN(ARRAYFORMULA(IF(B37=0,0,IF(ISNA(MATCH($A37,[1]PO_base!$E$1:$E$8753,0))=TRUE,0,INDEX([1]PO_base!$A$1:$CD$8753,MATCH($A37,[1]PO_base!$E$1:$E$8753,0),M$1)))), 1, 1)</f>
        <v>#ERROR!</v>
      </c>
      <c r="N37" s="172" t="str">
        <f>ARRAY_CONSTRAIN(ARRAYFORMULA(IF(M37=0,0,IF(ISNA(MATCH($M37,[1]PO_base!$C$1:$C$8753,0))=TRUE,0,INDEX([1]PO_base!$A$1:$CD$8753,MATCH($M37,[1]PO_base!$C$1:$C$8753,0),N$1)))), 1, 1)</f>
        <v>#ERROR!</v>
      </c>
      <c r="O37" s="174" t="str">
        <f t="shared" si="3"/>
        <v>#ERROR!</v>
      </c>
      <c r="P37" s="172" t="str">
        <f t="shared" si="4"/>
        <v>#ERROR!</v>
      </c>
      <c r="Q37" s="175" t="str">
        <f t="shared" si="5"/>
        <v>#ERROR!</v>
      </c>
      <c r="R37" s="176"/>
      <c r="S37" s="177" t="str">
        <f>ARRAY_CONSTRAIN(ARRAYFORMULA(IF(ISNA(MATCH($G37,[1]Summary!$B$1:$B$8418,0))=TRUE,0,INDEX([1]Summary!$A$1:$CF$8418,MATCH($G37,[1]Summary!$B$1:$B$8418,0),S$1))), 1, 1)</f>
        <v>#ERROR!</v>
      </c>
      <c r="T37" s="176" t="str">
        <f>ARRAY_CONSTRAIN(ARRAYFORMULA(IF(S37=0,0,IF(ISNA(MATCH(S37,[1]Summary!$A$1:$A$8418,0))=TRUE,0,INDEX([1]Summary!$A$1:$CF$8418,MATCH(S37,[1]Summary!$A$1:$A$8418,0),T$1)))), 1, 1)</f>
        <v>#ERROR!</v>
      </c>
      <c r="U37" s="174">
        <f t="shared" si="6"/>
        <v>0</v>
      </c>
      <c r="V37" s="172"/>
      <c r="W37" s="175" t="str">
        <f t="shared" si="7"/>
        <v>#ERROR!</v>
      </c>
      <c r="X37" s="172"/>
      <c r="Y37" s="173"/>
      <c r="Z37" s="176" t="str">
        <f>ARRAY_CONSTRAIN(ARRAYFORMULA(IF(Y37=0,0,IF(ISNA(MATCH(Y37,[1]Summary!$A$1:$A$8418,0))=TRUE,0,INDEX([1]Summary!$A$1:$CF$8418,MATCH(Y37,[1]Summary!$A$1:$A$8418,0),Z$1)))), 1, 1)</f>
        <v>#ERROR!</v>
      </c>
      <c r="AA37" s="174">
        <f t="shared" si="8"/>
        <v>0</v>
      </c>
      <c r="AB37" s="172" t="str">
        <f t="shared" si="18"/>
        <v>#ERROR!</v>
      </c>
      <c r="AC37" s="175" t="str">
        <f t="shared" si="9"/>
        <v>#ERROR!</v>
      </c>
      <c r="AD37" s="172"/>
      <c r="AE37" s="1"/>
      <c r="AF37" s="176" t="str">
        <f>ARRAY_CONSTRAIN(ARRAYFORMULA(IF(AE37=0,0,IF(ISNA(MATCH(AE37,[1]Summary!$A$1:$A$8418,0))=TRUE,0,INDEX([1]Summary!$A$1:$CF$8418,MATCH(AE37,[1]Summary!$A$1:$A$8418,0),AF$1)))), 1, 1)</f>
        <v>#ERROR!</v>
      </c>
      <c r="AG37" s="174">
        <f t="shared" si="10"/>
        <v>0</v>
      </c>
      <c r="AH37" s="172">
        <f t="shared" si="11"/>
        <v>0</v>
      </c>
      <c r="AI37" s="175" t="str">
        <f t="shared" si="12"/>
        <v>#ERROR!</v>
      </c>
      <c r="AJ37" s="175" t="str">
        <f t="shared" si="13"/>
        <v>#ERROR!</v>
      </c>
      <c r="AK37" s="178" t="str">
        <f t="shared" si="14"/>
        <v>#ERROR!</v>
      </c>
    </row>
    <row r="38" ht="10.5" customHeight="1">
      <c r="A38" s="14" t="s">
        <v>974</v>
      </c>
      <c r="B38" s="165">
        <f t="array" ref="B38">IF(ISNA(MATCH($A38,Magento_products!$F$1:$F$1000,0))=TRUE,INDEX(Special_products!$A$1:$AL$1000,MATCH($A38,Special_products!$F$1:$F$1000,0),B$1),INDEX(Magento_products!$A$1:$AJ$1013,MATCH($A38,Magento_products!$F$1:$F$1000,0),B$1))</f>
        <v>246</v>
      </c>
      <c r="C38" s="165" t="str">
        <f t="array" ref="C38">IF(ISNA(MATCH($A38,Magento_products!$F$1:$F$1000,0))=TRUE,INDEX(Special_products!$A$1:$AL$1000,MATCH($A38,Special_products!$F$1:$F$1000,0),C$1),INDEX(Magento_products!$A$1:$AJ$1013,MATCH($A38,Magento_products!$F$1:$F$1000,0),C$1))</f>
        <v>Alucard (Combo Edition)</v>
      </c>
      <c r="D38" s="166">
        <f t="array" ref="D38">IF(ISNA(MATCH($A38,Magento_products!$F$1:$F$1013,0))=TRUE,INDEX(Special_products!$A$1:$AL$748,MATCH($A38,Special_products!$F$1:$F$748,0),D$1),INDEX(Magento_products!$A$1:$AJ$1013,MATCH($A38,Magento_products!$F$1:$F$1013,0),D$1))</f>
        <v>43161</v>
      </c>
      <c r="E38" s="167">
        <f t="shared" si="1"/>
        <v>2018</v>
      </c>
      <c r="F38" s="168" t="str">
        <f t="array" ref="F38">IF(ISNA(MATCH($A38,'License characters'!$H$2:$H$1126,0))=TRUE,0,INDEX('License characters'!$A$2:$AH$1126,MATCH($A38,'License characters'!$H$2:$H$1126,0),F$1))</f>
        <v>Konami</v>
      </c>
      <c r="G38" s="165" t="str">
        <f t="array" ref="G38">IF(ISNA(MATCH($A38,Magento_products!$F$1:$F$1000,0))=TRUE,INDEX(Special_products!$A$1:$AL$1000,MATCH($A38,Special_products!$F$1:$F$1000,0),G$1),INDEX(Magento_products!$A$1:$AJ$1013,MATCH($A38,Magento_products!$F$1:$F$1000,0),G$1))</f>
        <v>CVAL</v>
      </c>
      <c r="H38" s="168" t="str">
        <f t="array" ref="H38">IF(ISNA(MATCH($B38,Magento_products!$E$1:$E$1013,0))=TRUE,INDEX(Special_products!$A$1:$AL$748,MATCH($B38,Special_products!$E$1:$E$748,0),H$1+2),INDEX(Magento_products!$A$1:$AJ$1013,MATCH($B38,Magento_products!$E$1:$E$1013,0),H$1))</f>
        <v>Resin</v>
      </c>
      <c r="I38" s="169">
        <f t="array" ref="I38">IF(ISNA(MATCH($B38,Magento_products!$E$1:$E$1013,0))=TRUE,INDEX(Special_products!$A$1:$AL$748,MATCH($B38,Special_products!$E$1:$E$748,0),I$1),INDEX(Magento_products!$A$1:$AJ$1013,MATCH($B38,Magento_products!$E$1:$E$1013,0),I$1))</f>
        <v>924.99</v>
      </c>
      <c r="J38" s="170"/>
      <c r="K38" s="171">
        <f t="shared" si="2"/>
        <v>924.99</v>
      </c>
      <c r="L38" s="172">
        <v>248.0</v>
      </c>
      <c r="M38" s="173" t="str">
        <f>ARRAY_CONSTRAIN(ARRAYFORMULA(IF(B38=0,0,IF(ISNA(MATCH($A38,[1]PO_base!$E$1:$E$8753,0))=TRUE,0,INDEX([1]PO_base!$A$1:$CD$8753,MATCH($A38,[1]PO_base!$E$1:$E$8753,0),M$1)))), 1, 1)</f>
        <v>#ERROR!</v>
      </c>
      <c r="N38" s="172" t="str">
        <f>ARRAY_CONSTRAIN(ARRAYFORMULA(IF(M38=0,0,IF(ISNA(MATCH($M38,[1]PO_base!$C$1:$C$8753,0))=TRUE,0,INDEX([1]PO_base!$A$1:$CD$8753,MATCH($M38,[1]PO_base!$C$1:$C$8753,0),N$1)))), 1, 1)</f>
        <v>#ERROR!</v>
      </c>
      <c r="O38" s="174" t="str">
        <f t="shared" si="3"/>
        <v>#ERROR!</v>
      </c>
      <c r="P38" s="172" t="str">
        <f t="shared" si="4"/>
        <v>#ERROR!</v>
      </c>
      <c r="Q38" s="175" t="str">
        <f t="shared" si="5"/>
        <v>#ERROR!</v>
      </c>
      <c r="R38" s="176">
        <v>4.041884816753926</v>
      </c>
      <c r="S38" s="177" t="str">
        <f>ARRAY_CONSTRAIN(ARRAYFORMULA(IF(ISNA(MATCH($G38,[1]Summary!$B$1:$B$8418,0))=TRUE,0,INDEX([1]Summary!$A$1:$CF$8418,MATCH($G38,[1]Summary!$B$1:$B$8418,0),S$1))), 1, 1)</f>
        <v>#ERROR!</v>
      </c>
      <c r="T38" s="176" t="str">
        <f>ARRAY_CONSTRAIN(ARRAYFORMULA(IF(S38=0,0,IF(ISNA(MATCH(S38,[1]Summary!$A$1:$A$8418,0))=TRUE,0,INDEX([1]Summary!$A$1:$CF$8418,MATCH(S38,[1]Summary!$A$1:$A$8418,0),T$1)))), 1, 1)</f>
        <v>#ERROR!</v>
      </c>
      <c r="U38" s="174">
        <f t="shared" si="6"/>
        <v>0</v>
      </c>
      <c r="V38" s="172"/>
      <c r="W38" s="175" t="str">
        <f t="shared" si="7"/>
        <v>#ERROR!</v>
      </c>
      <c r="X38" s="172"/>
      <c r="Y38" s="173"/>
      <c r="Z38" s="176" t="str">
        <f>ARRAY_CONSTRAIN(ARRAYFORMULA(IF(Y38=0,0,IF(ISNA(MATCH(Y38,[1]Summary!$A$1:$A$8418,0))=TRUE,0,INDEX([1]Summary!$A$1:$CF$8418,MATCH(Y38,[1]Summary!$A$1:$A$8418,0),Z$1)))), 1, 1)</f>
        <v>#ERROR!</v>
      </c>
      <c r="AA38" s="174">
        <f t="shared" si="8"/>
        <v>0</v>
      </c>
      <c r="AB38" s="172" t="str">
        <f t="shared" si="18"/>
        <v>#ERROR!</v>
      </c>
      <c r="AC38" s="175" t="str">
        <f t="shared" si="9"/>
        <v>#ERROR!</v>
      </c>
      <c r="AD38" s="172"/>
      <c r="AE38" s="1"/>
      <c r="AF38" s="176" t="str">
        <f>ARRAY_CONSTRAIN(ARRAYFORMULA(IF(AE38=0,0,IF(ISNA(MATCH(AE38,[1]Summary!$A$1:$A$8418,0))=TRUE,0,INDEX([1]Summary!$A$1:$CF$8418,MATCH(AE38,[1]Summary!$A$1:$A$8418,0),AF$1)))), 1, 1)</f>
        <v>#ERROR!</v>
      </c>
      <c r="AG38" s="174">
        <f t="shared" si="10"/>
        <v>0</v>
      </c>
      <c r="AH38" s="172">
        <f t="shared" si="11"/>
        <v>0</v>
      </c>
      <c r="AI38" s="175" t="str">
        <f t="shared" si="12"/>
        <v>#ERROR!</v>
      </c>
      <c r="AJ38" s="175" t="str">
        <f t="shared" si="13"/>
        <v>#ERROR!</v>
      </c>
      <c r="AK38" s="178" t="str">
        <f t="shared" si="14"/>
        <v>#ERROR!</v>
      </c>
    </row>
    <row r="39" ht="10.5" customHeight="1">
      <c r="A39" s="14" t="s">
        <v>658</v>
      </c>
      <c r="B39" s="165">
        <f t="array" ref="B39">IF(ISNA(MATCH($A39,Magento_products!$F$1:$F$1000,0))=TRUE,INDEX(Special_products!$A$1:$AL$1000,MATCH($A39,Special_products!$F$1:$F$1000,0),B$1),INDEX(Magento_products!$A$1:$AJ$1013,MATCH($A39,Magento_products!$F$1:$F$1000,0),B$1))</f>
        <v>399</v>
      </c>
      <c r="C39" s="165" t="str">
        <f t="array" ref="C39">IF(ISNA(MATCH($A39,Magento_products!$F$1:$F$1000,0))=TRUE,INDEX(Special_products!$A$1:$AL$1000,MATCH($A39,Special_products!$F$1:$F$1000,0),C$1),INDEX(Magento_products!$A$1:$AJ$1013,MATCH($A39,Magento_products!$F$1:$F$1000,0),C$1))</f>
        <v>Sonic the Hedgehog – Sonic and Tails Combo Edition</v>
      </c>
      <c r="D39" s="166">
        <f t="array" ref="D39">IF(ISNA(MATCH($A39,Magento_products!$F$1:$F$1013,0))=TRUE,INDEX(Special_products!$A$1:$AL$748,MATCH($A39,Special_products!$F$1:$F$748,0),D$1),INDEX(Magento_products!$A$1:$AJ$1013,MATCH($A39,Magento_products!$F$1:$F$1013,0),D$1))</f>
        <v>43658</v>
      </c>
      <c r="E39" s="167">
        <f t="shared" si="1"/>
        <v>2019</v>
      </c>
      <c r="F39" s="168" t="str">
        <f t="array" ref="F39">IF(ISNA(MATCH($A39,'License characters'!$H$2:$H$1126,0))=TRUE,0,INDEX('License characters'!$A$2:$AH$1126,MATCH($A39,'License characters'!$H$2:$H$1126,0),F$1))</f>
        <v>Sega</v>
      </c>
      <c r="G39" s="165" t="str">
        <f t="array" ref="G39">IF(ISNA(MATCH($A39,Magento_products!$F$1:$F$1000,0))=TRUE,INDEX(Special_products!$A$1:$AL$1000,MATCH($A39,Special_products!$F$1:$F$1000,0),G$1),INDEX(Magento_products!$A$1:$AJ$1013,MATCH($A39,Magento_products!$F$1:$F$1000,0),G$1))</f>
        <v>SNT</v>
      </c>
      <c r="H39" s="168" t="str">
        <f t="array" ref="H39">IF(ISNA(MATCH($B39,Magento_products!$E$1:$E$1013,0))=TRUE,INDEX(Special_products!$A$1:$AL$748,MATCH($B39,Special_products!$E$1:$E$748,0),H$1+2),INDEX(Magento_products!$A$1:$AJ$1013,MATCH($B39,Magento_products!$E$1:$E$1013,0),H$1))</f>
        <v>Resin</v>
      </c>
      <c r="I39" s="169">
        <f t="array" ref="I39">IF(ISNA(MATCH($B39,Magento_products!$E$1:$E$1013,0))=TRUE,INDEX(Special_products!$A$1:$AL$748,MATCH($B39,Special_products!$E$1:$E$748,0),I$1),INDEX(Magento_products!$A$1:$AJ$1013,MATCH($B39,Magento_products!$E$1:$E$1013,0),I$1))</f>
        <v>924.99</v>
      </c>
      <c r="J39" s="170"/>
      <c r="K39" s="171">
        <f t="shared" si="2"/>
        <v>924.99</v>
      </c>
      <c r="L39" s="172"/>
      <c r="M39" s="173" t="str">
        <f>ARRAY_CONSTRAIN(ARRAYFORMULA(IF(B39=0,0,IF(ISNA(MATCH($A39,[1]PO_base!$E$1:$E$8753,0))=TRUE,0,INDEX([1]PO_base!$A$1:$CD$8753,MATCH($A39,[1]PO_base!$E$1:$E$8753,0),M$1)))), 1, 1)</f>
        <v>#ERROR!</v>
      </c>
      <c r="N39" s="172" t="str">
        <f>ARRAY_CONSTRAIN(ARRAYFORMULA(IF(M39=0,0,IF(ISNA(MATCH($M39,[1]PO_base!$C$1:$C$8753,0))=TRUE,0,INDEX([1]PO_base!$A$1:$CD$8753,MATCH($M39,[1]PO_base!$C$1:$C$8753,0),N$1)))), 1, 1)</f>
        <v>#ERROR!</v>
      </c>
      <c r="O39" s="174" t="str">
        <f t="shared" si="3"/>
        <v>#ERROR!</v>
      </c>
      <c r="P39" s="172" t="str">
        <f t="shared" si="4"/>
        <v>#ERROR!</v>
      </c>
      <c r="Q39" s="175" t="str">
        <f t="shared" si="5"/>
        <v>#ERROR!</v>
      </c>
      <c r="R39" s="176"/>
      <c r="S39" s="177" t="str">
        <f>ARRAY_CONSTRAIN(ARRAYFORMULA(IF(ISNA(MATCH($G39,[1]Summary!$B$1:$B$8418,0))=TRUE,0,INDEX([1]Summary!$A$1:$CF$8418,MATCH($G39,[1]Summary!$B$1:$B$8418,0),S$1))), 1, 1)</f>
        <v>#ERROR!</v>
      </c>
      <c r="T39" s="176" t="str">
        <f>ARRAY_CONSTRAIN(ARRAYFORMULA(IF(S39=0,0,IF(ISNA(MATCH(S39,[1]Summary!$A$1:$A$8418,0))=TRUE,0,INDEX([1]Summary!$A$1:$CF$8418,MATCH(S39,[1]Summary!$A$1:$A$8418,0),T$1)))), 1, 1)</f>
        <v>#ERROR!</v>
      </c>
      <c r="U39" s="174">
        <f t="shared" si="6"/>
        <v>0</v>
      </c>
      <c r="V39" s="172"/>
      <c r="W39" s="175" t="str">
        <f t="shared" si="7"/>
        <v>#ERROR!</v>
      </c>
      <c r="X39" s="172"/>
      <c r="Y39" s="173"/>
      <c r="Z39" s="176" t="str">
        <f>ARRAY_CONSTRAIN(ARRAYFORMULA(IF(Y39=0,0,IF(ISNA(MATCH(Y39,[1]Summary!$A$1:$A$8418,0))=TRUE,0,INDEX([1]Summary!$A$1:$CF$8418,MATCH(Y39,[1]Summary!$A$1:$A$8418,0),Z$1)))), 1, 1)</f>
        <v>#ERROR!</v>
      </c>
      <c r="AA39" s="174">
        <f t="shared" si="8"/>
        <v>0</v>
      </c>
      <c r="AB39" s="172" t="str">
        <f t="shared" si="18"/>
        <v>#ERROR!</v>
      </c>
      <c r="AC39" s="175" t="str">
        <f t="shared" si="9"/>
        <v>#ERROR!</v>
      </c>
      <c r="AD39" s="172"/>
      <c r="AE39" s="1"/>
      <c r="AF39" s="176" t="str">
        <f>ARRAY_CONSTRAIN(ARRAYFORMULA(IF(AE39=0,0,IF(ISNA(MATCH(AE39,[1]Summary!$A$1:$A$8418,0))=TRUE,0,INDEX([1]Summary!$A$1:$CF$8418,MATCH(AE39,[1]Summary!$A$1:$A$8418,0),AF$1)))), 1, 1)</f>
        <v>#ERROR!</v>
      </c>
      <c r="AG39" s="174">
        <f t="shared" si="10"/>
        <v>0</v>
      </c>
      <c r="AH39" s="172">
        <f t="shared" si="11"/>
        <v>0</v>
      </c>
      <c r="AI39" s="175" t="str">
        <f t="shared" si="12"/>
        <v>#ERROR!</v>
      </c>
      <c r="AJ39" s="175" t="str">
        <f t="shared" si="13"/>
        <v>#ERROR!</v>
      </c>
      <c r="AK39" s="178" t="str">
        <f t="shared" si="14"/>
        <v>#ERROR!</v>
      </c>
    </row>
    <row r="40" ht="10.5" customHeight="1">
      <c r="A40" s="14" t="s">
        <v>909</v>
      </c>
      <c r="B40" s="165">
        <f t="array" ref="B40">IF(ISNA(MATCH($A40,Magento_products!$F$1:$F$1000,0))=TRUE,INDEX(Special_products!$A$1:$AL$1000,MATCH($A40,Special_products!$F$1:$F$1000,0),B$1),INDEX(Magento_products!$A$1:$AJ$1013,MATCH($A40,Magento_products!$F$1:$F$1000,0),B$1))</f>
        <v>278</v>
      </c>
      <c r="C40" s="165" t="str">
        <f t="array" ref="C40">IF(ISNA(MATCH($A40,Magento_products!$F$1:$F$1000,0))=TRUE,INDEX(Special_products!$A$1:$AL$1000,MATCH($A40,Special_products!$F$1:$F$1000,0),C$1),INDEX(Magento_products!$A$1:$AJ$1013,MATCH($A40,Magento_products!$F$1:$F$1000,0),C$1))</f>
        <v>Psycho Mantis (Combo Edition)</v>
      </c>
      <c r="D40" s="166">
        <f t="array" ref="D40">IF(ISNA(MATCH($A40,Magento_products!$F$1:$F$1013,0))=TRUE,INDEX(Special_products!$A$1:$AL$748,MATCH($A40,Special_products!$F$1:$F$748,0),D$1),INDEX(Magento_products!$A$1:$AJ$1013,MATCH($A40,Magento_products!$F$1:$F$1013,0),D$1))</f>
        <v>43329</v>
      </c>
      <c r="E40" s="167">
        <f t="shared" si="1"/>
        <v>2018</v>
      </c>
      <c r="F40" s="168" t="str">
        <f t="array" ref="F40">IF(ISNA(MATCH($A40,'License characters'!$H$2:$H$1126,0))=TRUE,0,INDEX('License characters'!$A$2:$AH$1126,MATCH($A40,'License characters'!$H$2:$H$1126,0),F$1))</f>
        <v>Konami</v>
      </c>
      <c r="G40" s="165" t="str">
        <f t="array" ref="G40">IF(ISNA(MATCH($A40,Magento_products!$F$1:$F$1000,0))=TRUE,INDEX(Special_products!$A$1:$AL$1000,MATCH($A40,Special_products!$F$1:$F$1000,0),G$1),INDEX(Magento_products!$A$1:$AJ$1013,MATCH($A40,Magento_products!$F$1:$F$1000,0),G$1))</f>
        <v>MGPMR</v>
      </c>
      <c r="H40" s="168" t="str">
        <f t="array" ref="H40">IF(ISNA(MATCH($B40,Magento_products!$E$1:$E$1013,0))=TRUE,INDEX(Special_products!$A$1:$AL$748,MATCH($B40,Special_products!$E$1:$E$748,0),H$1+2),INDEX(Magento_products!$A$1:$AJ$1013,MATCH($B40,Magento_products!$E$1:$E$1013,0),H$1))</f>
        <v>Resin</v>
      </c>
      <c r="I40" s="169">
        <f t="array" ref="I40">IF(ISNA(MATCH($B40,Magento_products!$E$1:$E$1013,0))=TRUE,INDEX(Special_products!$A$1:$AL$748,MATCH($B40,Special_products!$E$1:$E$748,0),I$1),INDEX(Magento_products!$A$1:$AJ$1013,MATCH($B40,Magento_products!$E$1:$E$1013,0),I$1))</f>
        <v>949.99</v>
      </c>
      <c r="J40" s="170"/>
      <c r="K40" s="171">
        <f t="shared" si="2"/>
        <v>949.99</v>
      </c>
      <c r="L40" s="172"/>
      <c r="M40" s="173" t="str">
        <f>ARRAY_CONSTRAIN(ARRAYFORMULA(IF(B40=0,0,IF(ISNA(MATCH($A40,[1]PO_base!$E$1:$E$8753,0))=TRUE,0,INDEX([1]PO_base!$A$1:$CD$8753,MATCH($A40,[1]PO_base!$E$1:$E$8753,0),M$1)))), 1, 1)</f>
        <v>#ERROR!</v>
      </c>
      <c r="N40" s="172" t="str">
        <f>ARRAY_CONSTRAIN(ARRAYFORMULA(IF(M40=0,0,IF(ISNA(MATCH($M40,[1]PO_base!$C$1:$C$8753,0))=TRUE,0,INDEX([1]PO_base!$A$1:$CD$8753,MATCH($M40,[1]PO_base!$C$1:$C$8753,0),N$1)))), 1, 1)</f>
        <v>#ERROR!</v>
      </c>
      <c r="O40" s="174" t="str">
        <f t="shared" si="3"/>
        <v>#ERROR!</v>
      </c>
      <c r="P40" s="172" t="str">
        <f t="shared" si="4"/>
        <v>#ERROR!</v>
      </c>
      <c r="Q40" s="175" t="str">
        <f t="shared" si="5"/>
        <v>#ERROR!</v>
      </c>
      <c r="R40" s="176"/>
      <c r="S40" s="177" t="str">
        <f>ARRAY_CONSTRAIN(ARRAYFORMULA(IF(ISNA(MATCH($G40,[1]Summary!$B$1:$B$8418,0))=TRUE,0,INDEX([1]Summary!$A$1:$CF$8418,MATCH($G40,[1]Summary!$B$1:$B$8418,0),S$1))), 1, 1)</f>
        <v>#ERROR!</v>
      </c>
      <c r="T40" s="176" t="str">
        <f>ARRAY_CONSTRAIN(ARRAYFORMULA(IF(S40=0,0,IF(ISNA(MATCH(S40,[1]Summary!$A$1:$A$8418,0))=TRUE,0,INDEX([1]Summary!$A$1:$CF$8418,MATCH(S40,[1]Summary!$A$1:$A$8418,0),T$1)))), 1, 1)</f>
        <v>#ERROR!</v>
      </c>
      <c r="U40" s="174">
        <f t="shared" si="6"/>
        <v>0</v>
      </c>
      <c r="V40" s="172"/>
      <c r="W40" s="175" t="str">
        <f t="shared" si="7"/>
        <v>#ERROR!</v>
      </c>
      <c r="X40" s="172"/>
      <c r="Y40" s="173"/>
      <c r="Z40" s="176" t="str">
        <f>ARRAY_CONSTRAIN(ARRAYFORMULA(IF(Y40=0,0,IF(ISNA(MATCH(Y40,[1]Summary!$A$1:$A$8418,0))=TRUE,0,INDEX([1]Summary!$A$1:$CF$8418,MATCH(Y40,[1]Summary!$A$1:$A$8418,0),Z$1)))), 1, 1)</f>
        <v>#ERROR!</v>
      </c>
      <c r="AA40" s="174">
        <f t="shared" si="8"/>
        <v>0</v>
      </c>
      <c r="AB40" s="172" t="str">
        <f t="shared" si="18"/>
        <v>#ERROR!</v>
      </c>
      <c r="AC40" s="175" t="str">
        <f t="shared" si="9"/>
        <v>#ERROR!</v>
      </c>
      <c r="AD40" s="172"/>
      <c r="AE40" s="1"/>
      <c r="AF40" s="176" t="str">
        <f>ARRAY_CONSTRAIN(ARRAYFORMULA(IF(AE40=0,0,IF(ISNA(MATCH(AE40,[1]Summary!$A$1:$A$8418,0))=TRUE,0,INDEX([1]Summary!$A$1:$CF$8418,MATCH(AE40,[1]Summary!$A$1:$A$8418,0),AF$1)))), 1, 1)</f>
        <v>#ERROR!</v>
      </c>
      <c r="AG40" s="174">
        <f t="shared" si="10"/>
        <v>0</v>
      </c>
      <c r="AH40" s="172">
        <f t="shared" si="11"/>
        <v>0</v>
      </c>
      <c r="AI40" s="175" t="str">
        <f t="shared" si="12"/>
        <v>#ERROR!</v>
      </c>
      <c r="AJ40" s="175" t="str">
        <f t="shared" si="13"/>
        <v>#ERROR!</v>
      </c>
      <c r="AK40" s="178" t="str">
        <f t="shared" si="14"/>
        <v>#ERROR!</v>
      </c>
    </row>
    <row r="41" ht="10.5" customHeight="1">
      <c r="A41" s="14" t="s">
        <v>1019</v>
      </c>
      <c r="B41" s="165">
        <f t="array" ref="B41">IF(ISNA(MATCH($A41,Magento_products!$F$1:$F$1000,0))=TRUE,INDEX(Special_products!$A$1:$AL$1000,MATCH($A41,Special_products!$F$1:$F$1000,0),B$1),INDEX(Magento_products!$A$1:$AJ$1013,MATCH($A41,Magento_products!$F$1:$F$1000,0),B$1))</f>
        <v>224</v>
      </c>
      <c r="C41" s="165" t="str">
        <f t="array" ref="C41">IF(ISNA(MATCH($A41,Magento_products!$F$1:$F$1000,0))=TRUE,INDEX(Special_products!$A$1:$AL$1000,MATCH($A41,Special_products!$F$1:$F$1000,0),C$1),INDEX(Magento_products!$A$1:$AJ$1013,MATCH($A41,Magento_products!$F$1:$F$1000,0),C$1))</f>
        <v>Solid Snake Twin Snakes Combo Edition</v>
      </c>
      <c r="D41" s="166">
        <f t="array" ref="D41">IF(ISNA(MATCH($A41,Magento_products!$F$1:$F$1013,0))=TRUE,INDEX(Special_products!$A$1:$AL$748,MATCH($A41,Special_products!$F$1:$F$748,0),D$1),INDEX(Magento_products!$A$1:$AJ$1013,MATCH($A41,Magento_products!$F$1:$F$1013,0),D$1))</f>
        <v>42990</v>
      </c>
      <c r="E41" s="167">
        <f t="shared" si="1"/>
        <v>2017</v>
      </c>
      <c r="F41" s="168" t="str">
        <f t="array" ref="F41">IF(ISNA(MATCH($A41,'License characters'!$H$2:$H$1126,0))=TRUE,0,INDEX('License characters'!$A$2:$AH$1126,MATCH($A41,'License characters'!$H$2:$H$1126,0),F$1))</f>
        <v>Konami</v>
      </c>
      <c r="G41" s="165" t="str">
        <f t="array" ref="G41">IF(ISNA(MATCH($A41,Magento_products!$F$1:$F$1000,0))=TRUE,INDEX(Special_products!$A$1:$AL$1000,MATCH($A41,Special_products!$F$1:$F$1000,0),G$1),INDEX(Magento_products!$A$1:$AJ$1013,MATCH($A41,Magento_products!$F$1:$F$1000,0),G$1))</f>
        <v>MGSS</v>
      </c>
      <c r="H41" s="168" t="str">
        <f t="array" ref="H41">IF(ISNA(MATCH($B41,Magento_products!$E$1:$E$1013,0))=TRUE,INDEX(Special_products!$A$1:$AL$748,MATCH($B41,Special_products!$E$1:$E$748,0),H$1+2),INDEX(Magento_products!$A$1:$AJ$1013,MATCH($B41,Magento_products!$E$1:$E$1013,0),H$1))</f>
        <v>Resin</v>
      </c>
      <c r="I41" s="169">
        <f t="array" ref="I41">IF(ISNA(MATCH($B41,Magento_products!$E$1:$E$1013,0))=TRUE,INDEX(Special_products!$A$1:$AL$748,MATCH($B41,Special_products!$E$1:$E$748,0),I$1),INDEX(Magento_products!$A$1:$AJ$1013,MATCH($B41,Magento_products!$E$1:$E$1013,0),I$1))</f>
        <v>949.99</v>
      </c>
      <c r="J41" s="170"/>
      <c r="K41" s="171">
        <f t="shared" si="2"/>
        <v>949.99</v>
      </c>
      <c r="L41" s="172">
        <v>299.0</v>
      </c>
      <c r="M41" s="173" t="str">
        <f>ARRAY_CONSTRAIN(ARRAYFORMULA(IF(B41=0,0,IF(ISNA(MATCH($A41,[1]PO_base!$E$1:$E$8753,0))=TRUE,0,INDEX([1]PO_base!$A$1:$CD$8753,MATCH($A41,[1]PO_base!$E$1:$E$8753,0),M$1)))), 1, 1)</f>
        <v>#ERROR!</v>
      </c>
      <c r="N41" s="172" t="str">
        <f>ARRAY_CONSTRAIN(ARRAYFORMULA(IF(M41=0,0,IF(ISNA(MATCH($M41,[1]PO_base!$C$1:$C$8753,0))=TRUE,0,INDEX([1]PO_base!$A$1:$CD$8753,MATCH($M41,[1]PO_base!$C$1:$C$8753,0),N$1)))), 1, 1)</f>
        <v>#ERROR!</v>
      </c>
      <c r="O41" s="174" t="str">
        <f t="shared" si="3"/>
        <v>#ERROR!</v>
      </c>
      <c r="P41" s="172" t="str">
        <f t="shared" si="4"/>
        <v>#ERROR!</v>
      </c>
      <c r="Q41" s="175" t="str">
        <f t="shared" si="5"/>
        <v>#ERROR!</v>
      </c>
      <c r="R41" s="176">
        <v>2.1794871794871793</v>
      </c>
      <c r="S41" s="177" t="str">
        <f>ARRAY_CONSTRAIN(ARRAYFORMULA(IF(ISNA(MATCH($G41,[1]Summary!$B$1:$B$8418,0))=TRUE,0,INDEX([1]Summary!$A$1:$CF$8418,MATCH($G41,[1]Summary!$B$1:$B$8418,0),S$1))), 1, 1)</f>
        <v>#ERROR!</v>
      </c>
      <c r="T41" s="176" t="str">
        <f>ARRAY_CONSTRAIN(ARRAYFORMULA(IF(S41=0,0,IF(ISNA(MATCH(S41,[1]Summary!$A$1:$A$8418,0))=TRUE,0,INDEX([1]Summary!$A$1:$CF$8418,MATCH(S41,[1]Summary!$A$1:$A$8418,0),T$1)))), 1, 1)</f>
        <v>#ERROR!</v>
      </c>
      <c r="U41" s="174">
        <f t="shared" si="6"/>
        <v>0</v>
      </c>
      <c r="V41" s="172"/>
      <c r="W41" s="175" t="str">
        <f t="shared" si="7"/>
        <v>#ERROR!</v>
      </c>
      <c r="X41" s="172"/>
      <c r="Y41" s="173"/>
      <c r="Z41" s="176" t="str">
        <f>ARRAY_CONSTRAIN(ARRAYFORMULA(IF(Y41=0,0,IF(ISNA(MATCH(Y41,[1]Summary!$A$1:$A$8418,0))=TRUE,0,INDEX([1]Summary!$A$1:$CF$8418,MATCH(Y41,[1]Summary!$A$1:$A$8418,0),Z$1)))), 1, 1)</f>
        <v>#ERROR!</v>
      </c>
      <c r="AA41" s="174">
        <f t="shared" si="8"/>
        <v>0</v>
      </c>
      <c r="AB41" s="172" t="str">
        <f t="shared" si="18"/>
        <v>#ERROR!</v>
      </c>
      <c r="AC41" s="175" t="str">
        <f t="shared" si="9"/>
        <v>#ERROR!</v>
      </c>
      <c r="AD41" s="172"/>
      <c r="AE41" s="1"/>
      <c r="AF41" s="176" t="str">
        <f>ARRAY_CONSTRAIN(ARRAYFORMULA(IF(AE41=0,0,IF(ISNA(MATCH(AE41,[1]Summary!$A$1:$A$8418,0))=TRUE,0,INDEX([1]Summary!$A$1:$CF$8418,MATCH(AE41,[1]Summary!$A$1:$A$8418,0),AF$1)))), 1, 1)</f>
        <v>#ERROR!</v>
      </c>
      <c r="AG41" s="174">
        <f t="shared" si="10"/>
        <v>0</v>
      </c>
      <c r="AH41" s="172">
        <f t="shared" si="11"/>
        <v>0</v>
      </c>
      <c r="AI41" s="175" t="str">
        <f t="shared" si="12"/>
        <v>#ERROR!</v>
      </c>
      <c r="AJ41" s="175" t="str">
        <f t="shared" si="13"/>
        <v>#ERROR!</v>
      </c>
      <c r="AK41" s="178" t="str">
        <f t="shared" si="14"/>
        <v>#ERROR!</v>
      </c>
    </row>
    <row r="42" ht="10.5" customHeight="1">
      <c r="A42" s="14" t="s">
        <v>1015</v>
      </c>
      <c r="B42" s="165">
        <f t="array" ref="B42">IF(ISNA(MATCH($A42,Magento_products!$F$1:$F$1000,0))=TRUE,INDEX(Special_products!$A$1:$AL$1000,MATCH($A42,Special_products!$F$1:$F$1000,0),B$1),INDEX(Magento_products!$A$1:$AJ$1013,MATCH($A42,Magento_products!$F$1:$F$1000,0),B$1))</f>
        <v>226</v>
      </c>
      <c r="C42" s="165" t="str">
        <f t="array" ref="C42">IF(ISNA(MATCH($A42,Magento_products!$F$1:$F$1000,0))=TRUE,INDEX(Special_products!$A$1:$AL$1000,MATCH($A42,Special_products!$F$1:$F$1000,0),C$1),INDEX(Magento_products!$A$1:$AJ$1013,MATCH($A42,Magento_products!$F$1:$F$1000,0),C$1))</f>
        <v>Solid Snake Twin Snakes Neon Green Combo Edition</v>
      </c>
      <c r="D42" s="166">
        <f t="array" ref="D42">IF(ISNA(MATCH($A42,Magento_products!$F$1:$F$1013,0))=TRUE,INDEX(Special_products!$A$1:$AL$748,MATCH($A42,Special_products!$F$1:$F$748,0),D$1),INDEX(Magento_products!$A$1:$AJ$1013,MATCH($A42,Magento_products!$F$1:$F$1013,0),D$1))</f>
        <v>42990</v>
      </c>
      <c r="E42" s="167">
        <f t="shared" si="1"/>
        <v>2017</v>
      </c>
      <c r="F42" s="168" t="str">
        <f t="array" ref="F42">IF(ISNA(MATCH($A42,'License characters'!$H$2:$H$1126,0))=TRUE,0,INDEX('License characters'!$A$2:$AH$1126,MATCH($A42,'License characters'!$H$2:$H$1126,0),F$1))</f>
        <v>Konami</v>
      </c>
      <c r="G42" s="165" t="str">
        <f t="array" ref="G42">IF(ISNA(MATCH($A42,Magento_products!$F$1:$F$1000,0))=TRUE,INDEX(Special_products!$A$1:$AL$1000,MATCH($A42,Special_products!$F$1:$F$1000,0),G$1),INDEX(Magento_products!$A$1:$AJ$1013,MATCH($A42,Magento_products!$F$1:$F$1000,0),G$1))</f>
        <v>MGSS</v>
      </c>
      <c r="H42" s="168" t="str">
        <f t="array" ref="H42">IF(ISNA(MATCH($B42,Magento_products!$E$1:$E$1013,0))=TRUE,INDEX(Special_products!$A$1:$AL$748,MATCH($B42,Special_products!$E$1:$E$748,0),H$1+2),INDEX(Magento_products!$A$1:$AJ$1013,MATCH($B42,Magento_products!$E$1:$E$1013,0),H$1))</f>
        <v>Resin</v>
      </c>
      <c r="I42" s="169">
        <f t="array" ref="I42">IF(ISNA(MATCH($B42,Magento_products!$E$1:$E$1013,0))=TRUE,INDEX(Special_products!$A$1:$AL$748,MATCH($B42,Special_products!$E$1:$E$748,0),I$1),INDEX(Magento_products!$A$1:$AJ$1013,MATCH($B42,Magento_products!$E$1:$E$1013,0),I$1))</f>
        <v>949.99</v>
      </c>
      <c r="J42" s="170"/>
      <c r="K42" s="171">
        <f t="shared" si="2"/>
        <v>949.99</v>
      </c>
      <c r="L42" s="172">
        <v>299.0</v>
      </c>
      <c r="M42" s="173" t="str">
        <f>ARRAY_CONSTRAIN(ARRAYFORMULA(IF(B42=0,0,IF(ISNA(MATCH($A42,[1]PO_base!$E$1:$E$8753,0))=TRUE,0,INDEX([1]PO_base!$A$1:$CD$8753,MATCH($A42,[1]PO_base!$E$1:$E$8753,0),M$1)))), 1, 1)</f>
        <v>#ERROR!</v>
      </c>
      <c r="N42" s="172" t="str">
        <f>ARRAY_CONSTRAIN(ARRAYFORMULA(IF(M42=0,0,IF(ISNA(MATCH($M42,[1]PO_base!$C$1:$C$8753,0))=TRUE,0,INDEX([1]PO_base!$A$1:$CD$8753,MATCH($M42,[1]PO_base!$C$1:$C$8753,0),N$1)))), 1, 1)</f>
        <v>#ERROR!</v>
      </c>
      <c r="O42" s="174" t="str">
        <f t="shared" si="3"/>
        <v>#ERROR!</v>
      </c>
      <c r="P42" s="172" t="str">
        <f t="shared" si="4"/>
        <v>#ERROR!</v>
      </c>
      <c r="Q42" s="175" t="str">
        <f t="shared" si="5"/>
        <v>#ERROR!</v>
      </c>
      <c r="R42" s="176">
        <v>2.1794871794871793</v>
      </c>
      <c r="S42" s="177" t="str">
        <f>ARRAY_CONSTRAIN(ARRAYFORMULA(IF(ISNA(MATCH($G42,[1]Summary!$B$1:$B$8418,0))=TRUE,0,INDEX([1]Summary!$A$1:$CF$8418,MATCH($G42,[1]Summary!$B$1:$B$8418,0),S$1))), 1, 1)</f>
        <v>#ERROR!</v>
      </c>
      <c r="T42" s="176" t="str">
        <f>ARRAY_CONSTRAIN(ARRAYFORMULA(IF(S42=0,0,IF(ISNA(MATCH(S42,[1]Summary!$A$1:$A$8418,0))=TRUE,0,INDEX([1]Summary!$A$1:$CF$8418,MATCH(S42,[1]Summary!$A$1:$A$8418,0),T$1)))), 1, 1)</f>
        <v>#ERROR!</v>
      </c>
      <c r="U42" s="174">
        <f t="shared" si="6"/>
        <v>0</v>
      </c>
      <c r="V42" s="172"/>
      <c r="W42" s="175" t="str">
        <f t="shared" si="7"/>
        <v>#ERROR!</v>
      </c>
      <c r="X42" s="172"/>
      <c r="Y42" s="173"/>
      <c r="Z42" s="176" t="str">
        <f>ARRAY_CONSTRAIN(ARRAYFORMULA(IF(Y42=0,0,IF(ISNA(MATCH(Y42,[1]Summary!$A$1:$A$8418,0))=TRUE,0,INDEX([1]Summary!$A$1:$CF$8418,MATCH(Y42,[1]Summary!$A$1:$A$8418,0),Z$1)))), 1, 1)</f>
        <v>#ERROR!</v>
      </c>
      <c r="AA42" s="174">
        <f t="shared" si="8"/>
        <v>0</v>
      </c>
      <c r="AB42" s="172" t="str">
        <f t="shared" si="18"/>
        <v>#ERROR!</v>
      </c>
      <c r="AC42" s="175" t="str">
        <f t="shared" si="9"/>
        <v>#ERROR!</v>
      </c>
      <c r="AD42" s="172"/>
      <c r="AE42" s="1"/>
      <c r="AF42" s="176" t="str">
        <f>ARRAY_CONSTRAIN(ARRAYFORMULA(IF(AE42=0,0,IF(ISNA(MATCH(AE42,[1]Summary!$A$1:$A$8418,0))=TRUE,0,INDEX([1]Summary!$A$1:$CF$8418,MATCH(AE42,[1]Summary!$A$1:$A$8418,0),AF$1)))), 1, 1)</f>
        <v>#ERROR!</v>
      </c>
      <c r="AG42" s="174">
        <f t="shared" si="10"/>
        <v>0</v>
      </c>
      <c r="AH42" s="172">
        <f t="shared" si="11"/>
        <v>0</v>
      </c>
      <c r="AI42" s="175" t="str">
        <f t="shared" si="12"/>
        <v>#ERROR!</v>
      </c>
      <c r="AJ42" s="175" t="str">
        <f t="shared" si="13"/>
        <v>#ERROR!</v>
      </c>
      <c r="AK42" s="178" t="str">
        <f t="shared" si="14"/>
        <v>#ERROR!</v>
      </c>
    </row>
    <row r="43" ht="10.5" customHeight="1">
      <c r="A43" s="14" t="s">
        <v>801</v>
      </c>
      <c r="B43" s="165">
        <f t="array" ref="B43">IF(ISNA(MATCH($A43,Magento_products!$F$1:$F$1000,0))=TRUE,INDEX(Special_products!$A$1:$AL$1000,MATCH($A43,Special_products!$F$1:$F$1000,0),B$1),INDEX(Magento_products!$A$1:$AJ$1013,MATCH($A43,Magento_products!$F$1:$F$1000,0),B$1))</f>
        <v>332</v>
      </c>
      <c r="C43" s="165" t="str">
        <f t="array" ref="C43">IF(ISNA(MATCH($A43,Magento_products!$F$1:$F$1000,0))=TRUE,INDEX(Special_products!$A$1:$AL$1000,MATCH($A43,Special_products!$F$1:$F$1000,0),C$1),INDEX(Magento_products!$A$1:$AJ$1013,MATCH($A43,Magento_products!$F$1:$F$1000,0),C$1))</f>
        <v>Alphonse Elric Exclusive Combo Edition (Gray Variant and Silver Variant)</v>
      </c>
      <c r="D43" s="166">
        <f t="array" ref="D43">IF(ISNA(MATCH($A43,Magento_products!$F$1:$F$1013,0))=TRUE,INDEX(Special_products!$A$1:$AL$748,MATCH($A43,Special_products!$F$1:$F$748,0),D$1),INDEX(Magento_products!$A$1:$AJ$1013,MATCH($A43,Magento_products!$F$1:$F$1013,0),D$1))</f>
        <v>43385</v>
      </c>
      <c r="E43" s="167">
        <f t="shared" si="1"/>
        <v>2018</v>
      </c>
      <c r="F43" s="168" t="str">
        <f t="array" ref="F43">IF(ISNA(MATCH($A43,'License characters'!$H$2:$H$1126,0))=TRUE,0,INDEX('License characters'!$A$2:$AH$1126,MATCH($A43,'License characters'!$H$2:$H$1126,0),F$1))</f>
        <v>Aniplex</v>
      </c>
      <c r="G43" s="165" t="str">
        <f t="array" ref="G43">IF(ISNA(MATCH($A43,Magento_products!$F$1:$F$1000,0))=TRUE,INDEX(Special_products!$A$1:$AL$1000,MATCH($A43,Special_products!$F$1:$F$1000,0),G$1),INDEX(Magento_products!$A$1:$AJ$1013,MATCH($A43,Magento_products!$F$1:$F$1000,0),G$1))</f>
        <v>FMAL</v>
      </c>
      <c r="H43" s="168" t="str">
        <f t="array" ref="H43">IF(ISNA(MATCH($B43,Magento_products!$E$1:$E$1013,0))=TRUE,INDEX(Special_products!$A$1:$AL$748,MATCH($B43,Special_products!$E$1:$E$748,0),H$1+2),INDEX(Magento_products!$A$1:$AJ$1013,MATCH($B43,Magento_products!$E$1:$E$1013,0),H$1))</f>
        <v>Resin</v>
      </c>
      <c r="I43" s="169">
        <f t="array" ref="I43">IF(ISNA(MATCH($B43,Magento_products!$E$1:$E$1013,0))=TRUE,INDEX(Special_products!$A$1:$AL$748,MATCH($B43,Special_products!$E$1:$E$748,0),I$1),INDEX(Magento_products!$A$1:$AJ$1013,MATCH($B43,Magento_products!$E$1:$E$1013,0),I$1))</f>
        <v>999.99</v>
      </c>
      <c r="J43" s="170"/>
      <c r="K43" s="171">
        <f t="shared" si="2"/>
        <v>999.99</v>
      </c>
      <c r="L43" s="172"/>
      <c r="M43" s="173" t="str">
        <f>ARRAY_CONSTRAIN(ARRAYFORMULA(IF(B43=0,0,IF(ISNA(MATCH($A43,[1]PO_base!$E$1:$E$8753,0))=TRUE,0,INDEX([1]PO_base!$A$1:$CD$8753,MATCH($A43,[1]PO_base!$E$1:$E$8753,0),M$1)))), 1, 1)</f>
        <v>#ERROR!</v>
      </c>
      <c r="N43" s="172" t="str">
        <f>ARRAY_CONSTRAIN(ARRAYFORMULA(IF(M43=0,0,IF(ISNA(MATCH($M43,[1]PO_base!$C$1:$C$8753,0))=TRUE,0,INDEX([1]PO_base!$A$1:$CD$8753,MATCH($M43,[1]PO_base!$C$1:$C$8753,0),N$1)))), 1, 1)</f>
        <v>#ERROR!</v>
      </c>
      <c r="O43" s="174" t="str">
        <f t="shared" si="3"/>
        <v>#ERROR!</v>
      </c>
      <c r="P43" s="172" t="str">
        <f t="shared" si="4"/>
        <v>#ERROR!</v>
      </c>
      <c r="Q43" s="175" t="str">
        <f t="shared" si="5"/>
        <v>#ERROR!</v>
      </c>
      <c r="R43" s="176"/>
      <c r="S43" s="177" t="str">
        <f>ARRAY_CONSTRAIN(ARRAYFORMULA(IF(ISNA(MATCH($G43,[1]Summary!$B$1:$B$8418,0))=TRUE,0,INDEX([1]Summary!$A$1:$CF$8418,MATCH($G43,[1]Summary!$B$1:$B$8418,0),S$1))), 1, 1)</f>
        <v>#ERROR!</v>
      </c>
      <c r="T43" s="176" t="str">
        <f>ARRAY_CONSTRAIN(ARRAYFORMULA(IF(S43=0,0,IF(ISNA(MATCH(S43,[1]Summary!$A$1:$A$8418,0))=TRUE,0,INDEX([1]Summary!$A$1:$CF$8418,MATCH(S43,[1]Summary!$A$1:$A$8418,0),T$1)))), 1, 1)</f>
        <v>#ERROR!</v>
      </c>
      <c r="U43" s="174">
        <f t="shared" si="6"/>
        <v>0</v>
      </c>
      <c r="V43" s="172"/>
      <c r="W43" s="175" t="str">
        <f t="shared" si="7"/>
        <v>#ERROR!</v>
      </c>
      <c r="X43" s="172"/>
      <c r="Y43" s="173"/>
      <c r="Z43" s="176" t="str">
        <f>ARRAY_CONSTRAIN(ARRAYFORMULA(IF(Y43=0,0,IF(ISNA(MATCH(Y43,[1]Summary!$A$1:$A$8418,0))=TRUE,0,INDEX([1]Summary!$A$1:$CF$8418,MATCH(Y43,[1]Summary!$A$1:$A$8418,0),Z$1)))), 1, 1)</f>
        <v>#ERROR!</v>
      </c>
      <c r="AA43" s="174">
        <f t="shared" si="8"/>
        <v>0</v>
      </c>
      <c r="AB43" s="172" t="str">
        <f t="shared" si="18"/>
        <v>#ERROR!</v>
      </c>
      <c r="AC43" s="175" t="str">
        <f t="shared" si="9"/>
        <v>#ERROR!</v>
      </c>
      <c r="AD43" s="172"/>
      <c r="AE43" s="1"/>
      <c r="AF43" s="176" t="str">
        <f>ARRAY_CONSTRAIN(ARRAYFORMULA(IF(AE43=0,0,IF(ISNA(MATCH(AE43,[1]Summary!$A$1:$A$8418,0))=TRUE,0,INDEX([1]Summary!$A$1:$CF$8418,MATCH(AE43,[1]Summary!$A$1:$A$8418,0),AF$1)))), 1, 1)</f>
        <v>#ERROR!</v>
      </c>
      <c r="AG43" s="174">
        <f t="shared" si="10"/>
        <v>0</v>
      </c>
      <c r="AH43" s="172">
        <f t="shared" si="11"/>
        <v>0</v>
      </c>
      <c r="AI43" s="175" t="str">
        <f t="shared" si="12"/>
        <v>#ERROR!</v>
      </c>
      <c r="AJ43" s="175" t="str">
        <f t="shared" si="13"/>
        <v>#ERROR!</v>
      </c>
      <c r="AK43" s="178" t="str">
        <f t="shared" si="14"/>
        <v>#ERROR!</v>
      </c>
    </row>
    <row r="44" ht="10.5" customHeight="1">
      <c r="A44" s="14" t="s">
        <v>1078</v>
      </c>
      <c r="B44" s="165">
        <f t="array" ref="B44">IF(ISNA(MATCH($A44,Magento_products!$F$1:$F$1000,0))=TRUE,INDEX(Special_products!$A$1:$AL$1000,MATCH($A44,Special_products!$F$1:$F$1000,0),B$1),INDEX(Magento_products!$A$1:$AJ$1013,MATCH($A44,Magento_products!$F$1:$F$1000,0),B$1))</f>
        <v>195</v>
      </c>
      <c r="C44" s="165" t="str">
        <f t="array" ref="C44">IF(ISNA(MATCH($A44,Magento_products!$F$1:$F$1000,0))=TRUE,INDEX(Special_products!$A$1:$AL$1000,MATCH($A44,Special_products!$F$1:$F$1000,0),C$1),INDEX(Magento_products!$A$1:$AJ$1013,MATCH($A44,Magento_products!$F$1:$F$1000,0),C$1))</f>
        <v>Solaire of Astora Praise The Sun Edition</v>
      </c>
      <c r="D44" s="166">
        <f t="array" ref="D44">IF(ISNA(MATCH($A44,Magento_products!$F$1:$F$1013,0))=TRUE,INDEX(Special_products!$A$1:$AL$748,MATCH($A44,Special_products!$F$1:$F$748,0),D$1),INDEX(Magento_products!$A$1:$AJ$1013,MATCH($A44,Magento_products!$F$1:$F$1013,0),D$1))</f>
        <v>42815</v>
      </c>
      <c r="E44" s="167">
        <f t="shared" si="1"/>
        <v>2017</v>
      </c>
      <c r="F44" s="168" t="str">
        <f t="array" ref="F44">IF(ISNA(MATCH($A44,'License characters'!$H$2:$H$1126,0))=TRUE,0,INDEX('License characters'!$A$2:$AH$1126,MATCH($A44,'License characters'!$H$2:$H$1126,0),F$1))</f>
        <v>Namco Bandai</v>
      </c>
      <c r="G44" s="165" t="str">
        <f t="array" ref="G44">IF(ISNA(MATCH($A44,Magento_products!$F$1:$F$1000,0))=TRUE,INDEX(Special_products!$A$1:$AL$1000,MATCH($A44,Special_products!$F$1:$F$1000,0),G$1),INDEX(Magento_products!$A$1:$AJ$1013,MATCH($A44,Magento_products!$F$1:$F$1000,0),G$1))</f>
        <v>SOLR</v>
      </c>
      <c r="H44" s="168" t="str">
        <f t="array" ref="H44">IF(ISNA(MATCH($B44,Magento_products!$E$1:$E$1013,0))=TRUE,INDEX(Special_products!$A$1:$AL$748,MATCH($B44,Special_products!$E$1:$E$748,0),H$1+2),INDEX(Magento_products!$A$1:$AJ$1013,MATCH($B44,Magento_products!$E$1:$E$1013,0),H$1))</f>
        <v>Resin</v>
      </c>
      <c r="I44" s="169">
        <f t="array" ref="I44">IF(ISNA(MATCH($B44,Magento_products!$E$1:$E$1013,0))=TRUE,INDEX(Special_products!$A$1:$AL$748,MATCH($B44,Special_products!$E$1:$E$748,0),I$1),INDEX(Magento_products!$A$1:$AJ$1013,MATCH($B44,Magento_products!$E$1:$E$1013,0),I$1))</f>
        <v>369.99</v>
      </c>
      <c r="J44" s="170"/>
      <c r="K44" s="171">
        <f t="shared" si="2"/>
        <v>369.99</v>
      </c>
      <c r="L44" s="172">
        <v>116.0</v>
      </c>
      <c r="M44" s="173" t="str">
        <f>ARRAY_CONSTRAIN(ARRAYFORMULA(IF(B44=0,0,IF(ISNA(MATCH($A44,[1]PO_base!$E$1:$E$8753,0))=TRUE,0,INDEX([1]PO_base!$A$1:$CD$8753,MATCH($A44,[1]PO_base!$E$1:$E$8753,0),M$1)))), 1, 1)</f>
        <v>#ERROR!</v>
      </c>
      <c r="N44" s="172" t="str">
        <f>ARRAY_CONSTRAIN(ARRAYFORMULA(IF(M44=0,0,IF(ISNA(MATCH($M44,[1]PO_base!$C$1:$C$8753,0))=TRUE,0,INDEX([1]PO_base!$A$1:$CD$8753,MATCH($M44,[1]PO_base!$C$1:$C$8753,0),N$1)))), 1, 1)</f>
        <v>#ERROR!</v>
      </c>
      <c r="O44" s="174" t="str">
        <f t="shared" si="3"/>
        <v>#ERROR!</v>
      </c>
      <c r="P44" s="172" t="str">
        <f t="shared" si="4"/>
        <v>#ERROR!</v>
      </c>
      <c r="Q44" s="175" t="str">
        <f t="shared" si="5"/>
        <v>#ERROR!</v>
      </c>
      <c r="R44" s="176">
        <v>3.15637610976594</v>
      </c>
      <c r="S44" s="177" t="str">
        <f>ARRAY_CONSTRAIN(ARRAYFORMULA(IF(ISNA(MATCH($G44,[1]Summary!$B$1:$B$8418,0))=TRUE,0,INDEX([1]Summary!$A$1:$CF$8418,MATCH($G44,[1]Summary!$B$1:$B$8418,0),S$1))), 1, 1)</f>
        <v>#ERROR!</v>
      </c>
      <c r="T44" s="176" t="str">
        <f>ARRAY_CONSTRAIN(ARRAYFORMULA(IF(S44=0,0,IF(ISNA(MATCH(S44,[1]Summary!$A$1:$A$8418,0))=TRUE,0,INDEX([1]Summary!$A$1:$CF$8418,MATCH(S44,[1]Summary!$A$1:$A$8418,0),T$1)))), 1, 1)</f>
        <v>#ERROR!</v>
      </c>
      <c r="U44" s="174">
        <f t="shared" si="6"/>
        <v>0</v>
      </c>
      <c r="V44" s="172"/>
      <c r="W44" s="175" t="str">
        <f t="shared" si="7"/>
        <v>#ERROR!</v>
      </c>
      <c r="X44" s="172"/>
      <c r="Y44" s="173"/>
      <c r="Z44" s="176" t="str">
        <f>ARRAY_CONSTRAIN(ARRAYFORMULA(IF(Y44=0,0,IF(ISNA(MATCH(Y44,[1]Summary!$A$1:$A$8418,0))=TRUE,0,INDEX([1]Summary!$A$1:$CF$8418,MATCH(Y44,[1]Summary!$A$1:$A$8418,0),Z$1)))), 1, 1)</f>
        <v>#ERROR!</v>
      </c>
      <c r="AA44" s="174">
        <f t="shared" si="8"/>
        <v>0</v>
      </c>
      <c r="AB44" s="172" t="str">
        <f t="shared" si="18"/>
        <v>#ERROR!</v>
      </c>
      <c r="AC44" s="175" t="str">
        <f t="shared" si="9"/>
        <v>#ERROR!</v>
      </c>
      <c r="AD44" s="172"/>
      <c r="AE44" s="1"/>
      <c r="AF44" s="176" t="str">
        <f>ARRAY_CONSTRAIN(ARRAYFORMULA(IF(AE44=0,0,IF(ISNA(MATCH(AE44,[1]Summary!$A$1:$A$8418,0))=TRUE,0,INDEX([1]Summary!$A$1:$CF$8418,MATCH(AE44,[1]Summary!$A$1:$A$8418,0),AF$1)))), 1, 1)</f>
        <v>#ERROR!</v>
      </c>
      <c r="AG44" s="174">
        <f t="shared" si="10"/>
        <v>0</v>
      </c>
      <c r="AH44" s="172">
        <f t="shared" si="11"/>
        <v>0</v>
      </c>
      <c r="AI44" s="175" t="str">
        <f t="shared" si="12"/>
        <v>#ERROR!</v>
      </c>
      <c r="AJ44" s="175" t="str">
        <f t="shared" si="13"/>
        <v>#ERROR!</v>
      </c>
      <c r="AK44" s="178" t="str">
        <f t="shared" si="14"/>
        <v>#ERROR!</v>
      </c>
    </row>
    <row r="45" ht="10.5" customHeight="1">
      <c r="A45" s="14" t="s">
        <v>698</v>
      </c>
      <c r="B45" s="165">
        <f t="array" ref="B45">IF(ISNA(MATCH($A45,Magento_products!$F$1:$F$1000,0))=TRUE,INDEX(Special_products!$A$1:$AL$1000,MATCH($A45,Special_products!$F$1:$F$1000,0),B$1),INDEX(Magento_products!$A$1:$AJ$1013,MATCH($A45,Magento_products!$F$1:$F$1000,0),B$1))</f>
        <v>381</v>
      </c>
      <c r="C45" s="165" t="str">
        <f t="array" ref="C45">IF(ISNA(MATCH($A45,Magento_products!$F$1:$F$1000,0))=TRUE,INDEX(Special_products!$A$1:$AL$1000,MATCH($A45,Special_products!$F$1:$F$1000,0),C$1),INDEX(Magento_products!$A$1:$AJ$1013,MATCH($A45,Magento_products!$F$1:$F$1000,0),C$1))</f>
        <v>Cowboy Bebop – Jet Black Exclusive Edition</v>
      </c>
      <c r="D45" s="166">
        <f t="array" ref="D45">IF(ISNA(MATCH($A45,Magento_products!$F$1:$F$1013,0))=TRUE,INDEX(Special_products!$A$1:$AL$748,MATCH($A45,Special_products!$F$1:$F$748,0),D$1),INDEX(Magento_products!$A$1:$AJ$1013,MATCH($A45,Magento_products!$F$1:$F$1013,0),D$1))</f>
        <v>43588</v>
      </c>
      <c r="E45" s="167">
        <f t="shared" si="1"/>
        <v>2019</v>
      </c>
      <c r="F45" s="168" t="str">
        <f t="array" ref="F45">IF(ISNA(MATCH($A45,'License characters'!$H$2:$H$1126,0))=TRUE,0,INDEX('License characters'!$A$2:$AH$1126,MATCH($A45,'License characters'!$H$2:$H$1126,0),F$1))</f>
        <v>Funimation/Sunrise</v>
      </c>
      <c r="G45" s="165" t="str">
        <f t="array" ref="G45">IF(ISNA(MATCH($A45,Magento_products!$F$1:$F$1000,0))=TRUE,INDEX(Special_products!$A$1:$AL$1000,MATCH($A45,Special_products!$F$1:$F$1000,0),G$1),INDEX(Magento_products!$A$1:$AJ$1013,MATCH($A45,Magento_products!$F$1:$F$1000,0),G$1))</f>
        <v>CBJET</v>
      </c>
      <c r="H45" s="168" t="str">
        <f t="array" ref="H45">IF(ISNA(MATCH($B45,Magento_products!$E$1:$E$1013,0))=TRUE,INDEX(Special_products!$A$1:$AL$748,MATCH($B45,Special_products!$E$1:$E$748,0),H$1+2),INDEX(Magento_products!$A$1:$AJ$1013,MATCH($B45,Magento_products!$E$1:$E$1013,0),H$1))</f>
        <v>Resin</v>
      </c>
      <c r="I45" s="169">
        <f t="array" ref="I45">IF(ISNA(MATCH($B45,Magento_products!$E$1:$E$1013,0))=TRUE,INDEX(Special_products!$A$1:$AL$748,MATCH($B45,Special_products!$E$1:$E$748,0),I$1),INDEX(Magento_products!$A$1:$AJ$1013,MATCH($B45,Magento_products!$E$1:$E$1013,0),I$1))</f>
        <v>374.99</v>
      </c>
      <c r="J45" s="170"/>
      <c r="K45" s="171">
        <f t="shared" si="2"/>
        <v>374.99</v>
      </c>
      <c r="L45" s="172"/>
      <c r="M45" s="173" t="str">
        <f>ARRAY_CONSTRAIN(ARRAYFORMULA(IF(B45=0,0,IF(ISNA(MATCH($A45,[1]PO_base!$E$1:$E$8753,0))=TRUE,0,INDEX([1]PO_base!$A$1:$CD$8753,MATCH($A45,[1]PO_base!$E$1:$E$8753,0),M$1)))), 1, 1)</f>
        <v>#ERROR!</v>
      </c>
      <c r="N45" s="172" t="str">
        <f>ARRAY_CONSTRAIN(ARRAYFORMULA(IF(M45=0,0,IF(ISNA(MATCH($M45,[1]PO_base!$C$1:$C$8753,0))=TRUE,0,INDEX([1]PO_base!$A$1:$CD$8753,MATCH($M45,[1]PO_base!$C$1:$C$8753,0),N$1)))), 1, 1)</f>
        <v>#ERROR!</v>
      </c>
      <c r="O45" s="174" t="str">
        <f t="shared" si="3"/>
        <v>#ERROR!</v>
      </c>
      <c r="P45" s="172" t="str">
        <f t="shared" si="4"/>
        <v>#ERROR!</v>
      </c>
      <c r="Q45" s="175" t="str">
        <f t="shared" si="5"/>
        <v>#ERROR!</v>
      </c>
      <c r="R45" s="176"/>
      <c r="S45" s="177" t="str">
        <f>ARRAY_CONSTRAIN(ARRAYFORMULA(IF(ISNA(MATCH($G45,[1]Summary!$B$1:$B$8418,0))=TRUE,0,INDEX([1]Summary!$A$1:$CF$8418,MATCH($G45,[1]Summary!$B$1:$B$8418,0),S$1))), 1, 1)</f>
        <v>#ERROR!</v>
      </c>
      <c r="T45" s="176" t="str">
        <f>ARRAY_CONSTRAIN(ARRAYFORMULA(IF(S45=0,0,IF(ISNA(MATCH(S45,[1]Summary!$A$1:$A$8418,0))=TRUE,0,INDEX([1]Summary!$A$1:$CF$8418,MATCH(S45,[1]Summary!$A$1:$A$8418,0),T$1)))), 1, 1)</f>
        <v>#ERROR!</v>
      </c>
      <c r="U45" s="174">
        <f t="shared" si="6"/>
        <v>0</v>
      </c>
      <c r="V45" s="172"/>
      <c r="W45" s="175" t="str">
        <f t="shared" si="7"/>
        <v>#ERROR!</v>
      </c>
      <c r="X45" s="172"/>
      <c r="Y45" s="173"/>
      <c r="Z45" s="176" t="str">
        <f>ARRAY_CONSTRAIN(ARRAYFORMULA(IF(Y45=0,0,IF(ISNA(MATCH(Y45,[1]Summary!$A$1:$A$8418,0))=TRUE,0,INDEX([1]Summary!$A$1:$CF$8418,MATCH(Y45,[1]Summary!$A$1:$A$8418,0),Z$1)))), 1, 1)</f>
        <v>#ERROR!</v>
      </c>
      <c r="AA45" s="174">
        <f t="shared" si="8"/>
        <v>0</v>
      </c>
      <c r="AB45" s="172" t="str">
        <f t="shared" si="18"/>
        <v>#ERROR!</v>
      </c>
      <c r="AC45" s="175" t="str">
        <f t="shared" si="9"/>
        <v>#ERROR!</v>
      </c>
      <c r="AD45" s="172"/>
      <c r="AE45" s="1"/>
      <c r="AF45" s="176" t="str">
        <f>ARRAY_CONSTRAIN(ARRAYFORMULA(IF(AE45=0,0,IF(ISNA(MATCH(AE45,[1]Summary!$A$1:$A$8418,0))=TRUE,0,INDEX([1]Summary!$A$1:$CF$8418,MATCH(AE45,[1]Summary!$A$1:$A$8418,0),AF$1)))), 1, 1)</f>
        <v>#ERROR!</v>
      </c>
      <c r="AG45" s="174">
        <f t="shared" si="10"/>
        <v>0</v>
      </c>
      <c r="AH45" s="172">
        <f t="shared" si="11"/>
        <v>0</v>
      </c>
      <c r="AI45" s="175" t="str">
        <f t="shared" si="12"/>
        <v>#ERROR!</v>
      </c>
      <c r="AJ45" s="175" t="str">
        <f t="shared" si="13"/>
        <v>#ERROR!</v>
      </c>
      <c r="AK45" s="178" t="str">
        <f t="shared" si="14"/>
        <v>#ERROR!</v>
      </c>
    </row>
    <row r="46" ht="10.5" customHeight="1">
      <c r="A46" s="14" t="s">
        <v>700</v>
      </c>
      <c r="B46" s="165">
        <f t="array" ref="B46">IF(ISNA(MATCH($A46,Magento_products!$F$1:$F$1000,0))=TRUE,INDEX(Special_products!$A$1:$AL$1000,MATCH($A46,Special_products!$F$1:$F$1000,0),B$1),INDEX(Magento_products!$A$1:$AJ$1013,MATCH($A46,Magento_products!$F$1:$F$1000,0),B$1))</f>
        <v>380</v>
      </c>
      <c r="C46" s="165" t="str">
        <f t="array" ref="C46">IF(ISNA(MATCH($A46,Magento_products!$F$1:$F$1000,0))=TRUE,INDEX(Special_products!$A$1:$AL$1000,MATCH($A46,Special_products!$F$1:$F$1000,0),C$1),INDEX(Magento_products!$A$1:$AJ$1013,MATCH($A46,Magento_products!$F$1:$F$1000,0),C$1))</f>
        <v>Cowboy Bebop – Jet Black Standard Edition</v>
      </c>
      <c r="D46" s="166">
        <f t="array" ref="D46">IF(ISNA(MATCH($A46,Magento_products!$F$1:$F$1013,0))=TRUE,INDEX(Special_products!$A$1:$AL$748,MATCH($A46,Special_products!$F$1:$F$748,0),D$1),INDEX(Magento_products!$A$1:$AJ$1013,MATCH($A46,Magento_products!$F$1:$F$1013,0),D$1))</f>
        <v>43588</v>
      </c>
      <c r="E46" s="167">
        <f t="shared" si="1"/>
        <v>2019</v>
      </c>
      <c r="F46" s="168" t="str">
        <f t="array" ref="F46">IF(ISNA(MATCH($A46,'License characters'!$H$2:$H$1126,0))=TRUE,0,INDEX('License characters'!$A$2:$AH$1126,MATCH($A46,'License characters'!$H$2:$H$1126,0),F$1))</f>
        <v>Funimation/Sunrise</v>
      </c>
      <c r="G46" s="165" t="str">
        <f t="array" ref="G46">IF(ISNA(MATCH($A46,Magento_products!$F$1:$F$1000,0))=TRUE,INDEX(Special_products!$A$1:$AL$1000,MATCH($A46,Special_products!$F$1:$F$1000,0),G$1),INDEX(Magento_products!$A$1:$AJ$1013,MATCH($A46,Magento_products!$F$1:$F$1000,0),G$1))</f>
        <v>CBJET</v>
      </c>
      <c r="H46" s="168" t="str">
        <f t="array" ref="H46">IF(ISNA(MATCH($B46,Magento_products!$E$1:$E$1013,0))=TRUE,INDEX(Special_products!$A$1:$AL$748,MATCH($B46,Special_products!$E$1:$E$748,0),H$1+2),INDEX(Magento_products!$A$1:$AJ$1013,MATCH($B46,Magento_products!$E$1:$E$1013,0),H$1))</f>
        <v>Resin</v>
      </c>
      <c r="I46" s="169">
        <f t="array" ref="I46">IF(ISNA(MATCH($B46,Magento_products!$E$1:$E$1013,0))=TRUE,INDEX(Special_products!$A$1:$AL$748,MATCH($B46,Special_products!$E$1:$E$748,0),I$1),INDEX(Magento_products!$A$1:$AJ$1013,MATCH($B46,Magento_products!$E$1:$E$1013,0),I$1))</f>
        <v>374.99</v>
      </c>
      <c r="J46" s="170"/>
      <c r="K46" s="171">
        <f t="shared" si="2"/>
        <v>374.99</v>
      </c>
      <c r="L46" s="172"/>
      <c r="M46" s="173" t="str">
        <f>ARRAY_CONSTRAIN(ARRAYFORMULA(IF(B46=0,0,IF(ISNA(MATCH($A46,[1]PO_base!$E$1:$E$8753,0))=TRUE,0,INDEX([1]PO_base!$A$1:$CD$8753,MATCH($A46,[1]PO_base!$E$1:$E$8753,0),M$1)))), 1, 1)</f>
        <v>#ERROR!</v>
      </c>
      <c r="N46" s="172" t="str">
        <f>ARRAY_CONSTRAIN(ARRAYFORMULA(IF(M46=0,0,IF(ISNA(MATCH($M46,[1]PO_base!$C$1:$C$8753,0))=TRUE,0,INDEX([1]PO_base!$A$1:$CD$8753,MATCH($M46,[1]PO_base!$C$1:$C$8753,0),N$1)))), 1, 1)</f>
        <v>#ERROR!</v>
      </c>
      <c r="O46" s="174" t="str">
        <f t="shared" si="3"/>
        <v>#ERROR!</v>
      </c>
      <c r="P46" s="172" t="str">
        <f t="shared" si="4"/>
        <v>#ERROR!</v>
      </c>
      <c r="Q46" s="175" t="str">
        <f t="shared" si="5"/>
        <v>#ERROR!</v>
      </c>
      <c r="R46" s="176"/>
      <c r="S46" s="177" t="str">
        <f>ARRAY_CONSTRAIN(ARRAYFORMULA(IF(ISNA(MATCH($G46,[1]Summary!$B$1:$B$8418,0))=TRUE,0,INDEX([1]Summary!$A$1:$CF$8418,MATCH($G46,[1]Summary!$B$1:$B$8418,0),S$1))), 1, 1)</f>
        <v>#ERROR!</v>
      </c>
      <c r="T46" s="176" t="str">
        <f>ARRAY_CONSTRAIN(ARRAYFORMULA(IF(S46=0,0,IF(ISNA(MATCH(S46,[1]Summary!$A$1:$A$8418,0))=TRUE,0,INDEX([1]Summary!$A$1:$CF$8418,MATCH(S46,[1]Summary!$A$1:$A$8418,0),T$1)))), 1, 1)</f>
        <v>#ERROR!</v>
      </c>
      <c r="U46" s="174">
        <f t="shared" si="6"/>
        <v>0</v>
      </c>
      <c r="V46" s="172"/>
      <c r="W46" s="175" t="str">
        <f t="shared" si="7"/>
        <v>#ERROR!</v>
      </c>
      <c r="X46" s="172"/>
      <c r="Y46" s="173"/>
      <c r="Z46" s="176" t="str">
        <f>ARRAY_CONSTRAIN(ARRAYFORMULA(IF(Y46=0,0,IF(ISNA(MATCH(Y46,[1]Summary!$A$1:$A$8418,0))=TRUE,0,INDEX([1]Summary!$A$1:$CF$8418,MATCH(Y46,[1]Summary!$A$1:$A$8418,0),Z$1)))), 1, 1)</f>
        <v>#ERROR!</v>
      </c>
      <c r="AA46" s="174">
        <f t="shared" si="8"/>
        <v>0</v>
      </c>
      <c r="AB46" s="172" t="str">
        <f t="shared" si="18"/>
        <v>#ERROR!</v>
      </c>
      <c r="AC46" s="175" t="str">
        <f t="shared" si="9"/>
        <v>#ERROR!</v>
      </c>
      <c r="AD46" s="172"/>
      <c r="AE46" s="1"/>
      <c r="AF46" s="176" t="str">
        <f>ARRAY_CONSTRAIN(ARRAYFORMULA(IF(AE46=0,0,IF(ISNA(MATCH(AE46,[1]Summary!$A$1:$A$8418,0))=TRUE,0,INDEX([1]Summary!$A$1:$CF$8418,MATCH(AE46,[1]Summary!$A$1:$A$8418,0),AF$1)))), 1, 1)</f>
        <v>#ERROR!</v>
      </c>
      <c r="AG46" s="174">
        <f t="shared" si="10"/>
        <v>0</v>
      </c>
      <c r="AH46" s="172">
        <f t="shared" si="11"/>
        <v>0</v>
      </c>
      <c r="AI46" s="175" t="str">
        <f t="shared" si="12"/>
        <v>#ERROR!</v>
      </c>
      <c r="AJ46" s="175" t="str">
        <f t="shared" si="13"/>
        <v>#ERROR!</v>
      </c>
      <c r="AK46" s="178" t="str">
        <f t="shared" si="14"/>
        <v>#ERROR!</v>
      </c>
    </row>
    <row r="47" ht="10.5" customHeight="1">
      <c r="A47" s="14" t="s">
        <v>972</v>
      </c>
      <c r="B47" s="165">
        <f t="array" ref="B47">IF(ISNA(MATCH($A47,Magento_products!$F$1:$F$1000,0))=TRUE,INDEX(Special_products!$A$1:$AL$1000,MATCH($A47,Special_products!$F$1:$F$1000,0),B$1),INDEX(Magento_products!$A$1:$AJ$1013,MATCH($A47,Magento_products!$F$1:$F$1000,0),B$1))</f>
        <v>247</v>
      </c>
      <c r="C47" s="165" t="str">
        <f t="array" ref="C47">IF(ISNA(MATCH($A47,Magento_products!$F$1:$F$1000,0))=TRUE,INDEX(Special_products!$A$1:$AL$1000,MATCH($A47,Special_products!$F$1:$F$1000,0),C$1),INDEX(Magento_products!$A$1:$AJ$1013,MATCH($A47,Magento_products!$F$1:$F$1000,0),C$1))</f>
        <v>Crash Bandicoot (Regular)</v>
      </c>
      <c r="D47" s="166">
        <f t="array" ref="D47">IF(ISNA(MATCH($A47,Magento_products!$F$1:$F$1013,0))=TRUE,INDEX(Special_products!$A$1:$AL$748,MATCH($A47,Special_products!$F$1:$F$748,0),D$1),INDEX(Magento_products!$A$1:$AJ$1013,MATCH($A47,Magento_products!$F$1:$F$1013,0),D$1))</f>
        <v>43182</v>
      </c>
      <c r="E47" s="167">
        <f t="shared" si="1"/>
        <v>2018</v>
      </c>
      <c r="F47" s="168" t="str">
        <f t="array" ref="F47">IF(ISNA(MATCH($A47,'License characters'!$H$2:$H$1126,0))=TRUE,0,INDEX('License characters'!$A$2:$AH$1126,MATCH($A47,'License characters'!$H$2:$H$1126,0),F$1))</f>
        <v>Activision</v>
      </c>
      <c r="G47" s="165" t="str">
        <f t="array" ref="G47">IF(ISNA(MATCH($A47,Magento_products!$F$1:$F$1000,0))=TRUE,INDEX(Special_products!$A$1:$AL$1000,MATCH($A47,Special_products!$F$1:$F$1000,0),G$1),INDEX(Magento_products!$A$1:$AJ$1013,MATCH($A47,Magento_products!$F$1:$F$1000,0),G$1))</f>
        <v>CRASHR</v>
      </c>
      <c r="H47" s="168" t="str">
        <f t="array" ref="H47">IF(ISNA(MATCH($B47,Magento_products!$E$1:$E$1013,0))=TRUE,INDEX(Special_products!$A$1:$AL$748,MATCH($B47,Special_products!$E$1:$E$748,0),H$1+2),INDEX(Magento_products!$A$1:$AJ$1013,MATCH($B47,Magento_products!$E$1:$E$1013,0),H$1))</f>
        <v>Resin</v>
      </c>
      <c r="I47" s="169">
        <f t="array" ref="I47">IF(ISNA(MATCH($B47,Magento_products!$E$1:$E$1013,0))=TRUE,INDEX(Special_products!$A$1:$AL$748,MATCH($B47,Special_products!$E$1:$E$748,0),I$1),INDEX(Magento_products!$A$1:$AJ$1013,MATCH($B47,Magento_products!$E$1:$E$1013,0),I$1))</f>
        <v>374.99</v>
      </c>
      <c r="J47" s="170"/>
      <c r="K47" s="171">
        <f t="shared" si="2"/>
        <v>374.99</v>
      </c>
      <c r="L47" s="172">
        <v>79.0</v>
      </c>
      <c r="M47" s="173" t="str">
        <f>ARRAY_CONSTRAIN(ARRAYFORMULA(IF(B47=0,0,IF(ISNA(MATCH($A47,[1]PO_base!$E$1:$E$8753,0))=TRUE,0,INDEX([1]PO_base!$A$1:$CD$8753,MATCH($A47,[1]PO_base!$E$1:$E$8753,0),M$1)))), 1, 1)</f>
        <v>#ERROR!</v>
      </c>
      <c r="N47" s="172" t="str">
        <f>ARRAY_CONSTRAIN(ARRAYFORMULA(IF(M47=0,0,IF(ISNA(MATCH($M47,[1]PO_base!$C$1:$C$8753,0))=TRUE,0,INDEX([1]PO_base!$A$1:$CD$8753,MATCH($M47,[1]PO_base!$C$1:$C$8753,0),N$1)))), 1, 1)</f>
        <v>#ERROR!</v>
      </c>
      <c r="O47" s="174" t="str">
        <f t="shared" si="3"/>
        <v>#ERROR!</v>
      </c>
      <c r="P47" s="172" t="str">
        <f t="shared" si="4"/>
        <v>#ERROR!</v>
      </c>
      <c r="Q47" s="175" t="str">
        <f t="shared" si="5"/>
        <v>#ERROR!</v>
      </c>
      <c r="R47" s="176">
        <v>3.532608695652174</v>
      </c>
      <c r="S47" s="177" t="str">
        <f>ARRAY_CONSTRAIN(ARRAYFORMULA(IF(ISNA(MATCH($G47,[1]Summary!$B$1:$B$8418,0))=TRUE,0,INDEX([1]Summary!$A$1:$CF$8418,MATCH($G47,[1]Summary!$B$1:$B$8418,0),S$1))), 1, 1)</f>
        <v>#ERROR!</v>
      </c>
      <c r="T47" s="176" t="str">
        <f>ARRAY_CONSTRAIN(ARRAYFORMULA(IF(S47=0,0,IF(ISNA(MATCH(S47,[1]Summary!$A$1:$A$8418,0))=TRUE,0,INDEX([1]Summary!$A$1:$CF$8418,MATCH(S47,[1]Summary!$A$1:$A$8418,0),T$1)))), 1, 1)</f>
        <v>#ERROR!</v>
      </c>
      <c r="U47" s="174">
        <f t="shared" si="6"/>
        <v>0</v>
      </c>
      <c r="V47" s="172"/>
      <c r="W47" s="175" t="str">
        <f t="shared" si="7"/>
        <v>#ERROR!</v>
      </c>
      <c r="X47" s="172"/>
      <c r="Y47" s="173"/>
      <c r="Z47" s="176" t="str">
        <f>ARRAY_CONSTRAIN(ARRAYFORMULA(IF(Y47=0,0,IF(ISNA(MATCH(Y47,[1]Summary!$A$1:$A$8418,0))=TRUE,0,INDEX([1]Summary!$A$1:$CF$8418,MATCH(Y47,[1]Summary!$A$1:$A$8418,0),Z$1)))), 1, 1)</f>
        <v>#ERROR!</v>
      </c>
      <c r="AA47" s="174">
        <f t="shared" si="8"/>
        <v>0</v>
      </c>
      <c r="AB47" s="172" t="str">
        <f t="shared" si="18"/>
        <v>#ERROR!</v>
      </c>
      <c r="AC47" s="175" t="str">
        <f t="shared" si="9"/>
        <v>#ERROR!</v>
      </c>
      <c r="AD47" s="172"/>
      <c r="AE47" s="1"/>
      <c r="AF47" s="176" t="str">
        <f>ARRAY_CONSTRAIN(ARRAYFORMULA(IF(AE47=0,0,IF(ISNA(MATCH(AE47,[1]Summary!$A$1:$A$8418,0))=TRUE,0,INDEX([1]Summary!$A$1:$CF$8418,MATCH(AE47,[1]Summary!$A$1:$A$8418,0),AF$1)))), 1, 1)</f>
        <v>#ERROR!</v>
      </c>
      <c r="AG47" s="174">
        <f t="shared" si="10"/>
        <v>0</v>
      </c>
      <c r="AH47" s="172">
        <f t="shared" si="11"/>
        <v>0</v>
      </c>
      <c r="AI47" s="175" t="str">
        <f t="shared" si="12"/>
        <v>#ERROR!</v>
      </c>
      <c r="AJ47" s="175" t="str">
        <f t="shared" si="13"/>
        <v>#ERROR!</v>
      </c>
      <c r="AK47" s="178" t="str">
        <f t="shared" si="14"/>
        <v>#ERROR!</v>
      </c>
    </row>
    <row r="48" ht="10.5" customHeight="1">
      <c r="A48" s="14" t="s">
        <v>970</v>
      </c>
      <c r="B48" s="165">
        <f t="array" ref="B48">IF(ISNA(MATCH($A48,Magento_products!$F$1:$F$1000,0))=TRUE,INDEX(Special_products!$A$1:$AL$1000,MATCH($A48,Special_products!$F$1:$F$1000,0),B$1),INDEX(Magento_products!$A$1:$AJ$1013,MATCH($A48,Magento_products!$F$1:$F$1000,0),B$1))</f>
        <v>248</v>
      </c>
      <c r="C48" s="165" t="str">
        <f t="array" ref="C48">IF(ISNA(MATCH($A48,Magento_products!$F$1:$F$1000,0))=TRUE,INDEX(Special_products!$A$1:$AL$1000,MATCH($A48,Special_products!$F$1:$F$1000,0),C$1),INDEX(Magento_products!$A$1:$AJ$1013,MATCH($A48,Magento_products!$F$1:$F$1000,0),C$1))</f>
        <v>Crash Bandicoot (Exclusive)</v>
      </c>
      <c r="D48" s="166">
        <f t="array" ref="D48">IF(ISNA(MATCH($A48,Magento_products!$F$1:$F$1013,0))=TRUE,INDEX(Special_products!$A$1:$AL$748,MATCH($A48,Special_products!$F$1:$F$748,0),D$1),INDEX(Magento_products!$A$1:$AJ$1013,MATCH($A48,Magento_products!$F$1:$F$1013,0),D$1))</f>
        <v>43182</v>
      </c>
      <c r="E48" s="167">
        <f t="shared" si="1"/>
        <v>2018</v>
      </c>
      <c r="F48" s="168" t="str">
        <f t="array" ref="F48">IF(ISNA(MATCH($A48,'License characters'!$H$2:$H$1126,0))=TRUE,0,INDEX('License characters'!$A$2:$AH$1126,MATCH($A48,'License characters'!$H$2:$H$1126,0),F$1))</f>
        <v>Activision</v>
      </c>
      <c r="G48" s="165" t="str">
        <f t="array" ref="G48">IF(ISNA(MATCH($A48,Magento_products!$F$1:$F$1000,0))=TRUE,INDEX(Special_products!$A$1:$AL$1000,MATCH($A48,Special_products!$F$1:$F$1000,0),G$1),INDEX(Magento_products!$A$1:$AJ$1013,MATCH($A48,Magento_products!$F$1:$F$1000,0),G$1))</f>
        <v>CRASHR</v>
      </c>
      <c r="H48" s="168" t="str">
        <f t="array" ref="H48">IF(ISNA(MATCH($B48,Magento_products!$E$1:$E$1013,0))=TRUE,INDEX(Special_products!$A$1:$AL$748,MATCH($B48,Special_products!$E$1:$E$748,0),H$1+2),INDEX(Magento_products!$A$1:$AJ$1013,MATCH($B48,Magento_products!$E$1:$E$1013,0),H$1))</f>
        <v>Resin</v>
      </c>
      <c r="I48" s="169">
        <f t="array" ref="I48">IF(ISNA(MATCH($B48,Magento_products!$E$1:$E$1013,0))=TRUE,INDEX(Special_products!$A$1:$AL$748,MATCH($B48,Special_products!$E$1:$E$748,0),I$1),INDEX(Magento_products!$A$1:$AJ$1013,MATCH($B48,Magento_products!$E$1:$E$1013,0),I$1))</f>
        <v>374.99</v>
      </c>
      <c r="J48" s="170"/>
      <c r="K48" s="171">
        <f t="shared" si="2"/>
        <v>374.99</v>
      </c>
      <c r="L48" s="172">
        <v>82.0</v>
      </c>
      <c r="M48" s="173" t="str">
        <f>ARRAY_CONSTRAIN(ARRAYFORMULA(IF(B48=0,0,IF(ISNA(MATCH($A48,[1]PO_base!$E$1:$E$8753,0))=TRUE,0,INDEX([1]PO_base!$A$1:$CD$8753,MATCH($A48,[1]PO_base!$E$1:$E$8753,0),M$1)))), 1, 1)</f>
        <v>#ERROR!</v>
      </c>
      <c r="N48" s="172" t="str">
        <f>ARRAY_CONSTRAIN(ARRAYFORMULA(IF(M48=0,0,IF(ISNA(MATCH($M48,[1]PO_base!$C$1:$C$8753,0))=TRUE,0,INDEX([1]PO_base!$A$1:$CD$8753,MATCH($M48,[1]PO_base!$C$1:$C$8753,0),N$1)))), 1, 1)</f>
        <v>#ERROR!</v>
      </c>
      <c r="O48" s="174" t="str">
        <f t="shared" si="3"/>
        <v>#ERROR!</v>
      </c>
      <c r="P48" s="172" t="str">
        <f t="shared" si="4"/>
        <v>#ERROR!</v>
      </c>
      <c r="Q48" s="175" t="str">
        <f t="shared" si="5"/>
        <v>#ERROR!</v>
      </c>
      <c r="R48" s="176">
        <v>3.532608695652174</v>
      </c>
      <c r="S48" s="177" t="str">
        <f>ARRAY_CONSTRAIN(ARRAYFORMULA(IF(ISNA(MATCH($G48,[1]Summary!$B$1:$B$8418,0))=TRUE,0,INDEX([1]Summary!$A$1:$CF$8418,MATCH($G48,[1]Summary!$B$1:$B$8418,0),S$1))), 1, 1)</f>
        <v>#ERROR!</v>
      </c>
      <c r="T48" s="176" t="str">
        <f>ARRAY_CONSTRAIN(ARRAYFORMULA(IF(S48=0,0,IF(ISNA(MATCH(S48,[1]Summary!$A$1:$A$8418,0))=TRUE,0,INDEX([1]Summary!$A$1:$CF$8418,MATCH(S48,[1]Summary!$A$1:$A$8418,0),T$1)))), 1, 1)</f>
        <v>#ERROR!</v>
      </c>
      <c r="U48" s="174">
        <f t="shared" si="6"/>
        <v>0</v>
      </c>
      <c r="V48" s="172"/>
      <c r="W48" s="175" t="str">
        <f t="shared" si="7"/>
        <v>#ERROR!</v>
      </c>
      <c r="X48" s="172"/>
      <c r="Y48" s="173"/>
      <c r="Z48" s="176" t="str">
        <f>ARRAY_CONSTRAIN(ARRAYFORMULA(IF(Y48=0,0,IF(ISNA(MATCH(Y48,[1]Summary!$A$1:$A$8418,0))=TRUE,0,INDEX([1]Summary!$A$1:$CF$8418,MATCH(Y48,[1]Summary!$A$1:$A$8418,0),Z$1)))), 1, 1)</f>
        <v>#ERROR!</v>
      </c>
      <c r="AA48" s="174">
        <f t="shared" si="8"/>
        <v>0</v>
      </c>
      <c r="AB48" s="172" t="str">
        <f t="shared" si="18"/>
        <v>#ERROR!</v>
      </c>
      <c r="AC48" s="175" t="str">
        <f t="shared" si="9"/>
        <v>#ERROR!</v>
      </c>
      <c r="AD48" s="172"/>
      <c r="AE48" s="1"/>
      <c r="AF48" s="176" t="str">
        <f>ARRAY_CONSTRAIN(ARRAYFORMULA(IF(AE48=0,0,IF(ISNA(MATCH(AE48,[1]Summary!$A$1:$A$8418,0))=TRUE,0,INDEX([1]Summary!$A$1:$CF$8418,MATCH(AE48,[1]Summary!$A$1:$A$8418,0),AF$1)))), 1, 1)</f>
        <v>#ERROR!</v>
      </c>
      <c r="AG48" s="174">
        <f t="shared" si="10"/>
        <v>0</v>
      </c>
      <c r="AH48" s="172">
        <f t="shared" si="11"/>
        <v>0</v>
      </c>
      <c r="AI48" s="175" t="str">
        <f t="shared" si="12"/>
        <v>#ERROR!</v>
      </c>
      <c r="AJ48" s="175" t="str">
        <f t="shared" si="13"/>
        <v>#ERROR!</v>
      </c>
      <c r="AK48" s="178" t="str">
        <f t="shared" si="14"/>
        <v>#ERROR!</v>
      </c>
    </row>
    <row r="49" ht="10.5" customHeight="1">
      <c r="A49" s="14" t="s">
        <v>1113</v>
      </c>
      <c r="B49" s="165">
        <f t="array" ref="B49">IF(ISNA(MATCH($A49,Magento_products!$F$1:$F$1000,0))=TRUE,INDEX(Special_products!$A$1:$AL$1000,MATCH($A49,Special_products!$F$1:$F$1000,0),B$1),INDEX(Magento_products!$A$1:$AJ$1013,MATCH($A49,Magento_products!$F$1:$F$1000,0),B$1))</f>
        <v>177</v>
      </c>
      <c r="C49" s="165" t="str">
        <f t="array" ref="C49">IF(ISNA(MATCH($A49,Magento_products!$F$1:$F$1000,0))=TRUE,INDEX(Special_products!$A$1:$AL$1000,MATCH($A49,Special_products!$F$1:$F$1000,0),C$1),INDEX(Magento_products!$A$1:$AJ$1013,MATCH($A49,Magento_products!$F$1:$F$1000,0),C$1))</f>
        <v>Saitama (Exclusive)</v>
      </c>
      <c r="D49" s="166">
        <f t="array" ref="D49">IF(ISNA(MATCH($A49,Magento_products!$F$1:$F$1013,0))=TRUE,INDEX(Special_products!$A$1:$AL$748,MATCH($A49,Special_products!$F$1:$F$748,0),D$1),INDEX(Magento_products!$A$1:$AJ$1013,MATCH($A49,Magento_products!$F$1:$F$1013,0),D$1))</f>
        <v>42619</v>
      </c>
      <c r="E49" s="167">
        <f t="shared" si="1"/>
        <v>2016</v>
      </c>
      <c r="F49" s="168" t="str">
        <f t="array" ref="F49">IF(ISNA(MATCH($A49,'License characters'!$H$2:$H$1126,0))=TRUE,0,INDEX('License characters'!$A$2:$AH$1126,MATCH($A49,'License characters'!$H$2:$H$1126,0),F$1))</f>
        <v>One punch man</v>
      </c>
      <c r="G49" s="165" t="str">
        <f t="array" ref="G49">IF(ISNA(MATCH($A49,Magento_products!$F$1:$F$1000,0))=TRUE,INDEX(Special_products!$A$1:$AL$1000,MATCH($A49,Special_products!$F$1:$F$1000,0),G$1),INDEX(Magento_products!$A$1:$AJ$1013,MATCH($A49,Magento_products!$F$1:$F$1000,0),G$1))</f>
        <v>OPMS</v>
      </c>
      <c r="H49" s="168" t="str">
        <f t="array" ref="H49">IF(ISNA(MATCH($B49,Magento_products!$E$1:$E$1013,0))=TRUE,INDEX(Special_products!$A$1:$AL$748,MATCH($B49,Special_products!$E$1:$E$748,0),H$1+2),INDEX(Magento_products!$A$1:$AJ$1013,MATCH($B49,Magento_products!$E$1:$E$1013,0),H$1))</f>
        <v/>
      </c>
      <c r="I49" s="169">
        <f t="array" ref="I49">IF(ISNA(MATCH($B49,Magento_products!$E$1:$E$1013,0))=TRUE,INDEX(Special_products!$A$1:$AL$748,MATCH($B49,Special_products!$E$1:$E$748,0),I$1),INDEX(Magento_products!$A$1:$AJ$1013,MATCH($B49,Magento_products!$E$1:$E$1013,0),I$1))</f>
        <v>374.99</v>
      </c>
      <c r="J49" s="170"/>
      <c r="K49" s="171">
        <f t="shared" si="2"/>
        <v>374.99</v>
      </c>
      <c r="L49" s="172">
        <v>85.0</v>
      </c>
      <c r="M49" s="173" t="str">
        <f>ARRAY_CONSTRAIN(ARRAYFORMULA(IF(B49=0,0,IF(ISNA(MATCH($A49,[1]PO_base!$E$1:$E$8753,0))=TRUE,0,INDEX([1]PO_base!$A$1:$CD$8753,MATCH($A49,[1]PO_base!$E$1:$E$8753,0),M$1)))), 1, 1)</f>
        <v>#ERROR!</v>
      </c>
      <c r="N49" s="172" t="str">
        <f>ARRAY_CONSTRAIN(ARRAYFORMULA(IF(M49=0,0,IF(ISNA(MATCH($M49,[1]PO_base!$C$1:$C$8753,0))=TRUE,0,INDEX([1]PO_base!$A$1:$CD$8753,MATCH($M49,[1]PO_base!$C$1:$C$8753,0),N$1)))), 1, 1)</f>
        <v>#ERROR!</v>
      </c>
      <c r="O49" s="174" t="str">
        <f t="shared" si="3"/>
        <v>#ERROR!</v>
      </c>
      <c r="P49" s="172" t="str">
        <f t="shared" si="4"/>
        <v>#ERROR!</v>
      </c>
      <c r="Q49" s="175" t="str">
        <f t="shared" si="5"/>
        <v>#ERROR!</v>
      </c>
      <c r="R49" s="176">
        <v>5.099375</v>
      </c>
      <c r="S49" s="177" t="str">
        <f>ARRAY_CONSTRAIN(ARRAYFORMULA(IF(ISNA(MATCH($G49,[1]Summary!$B$1:$B$8418,0))=TRUE,0,INDEX([1]Summary!$A$1:$CF$8418,MATCH($G49,[1]Summary!$B$1:$B$8418,0),S$1))), 1, 1)</f>
        <v>#ERROR!</v>
      </c>
      <c r="T49" s="176" t="str">
        <f>ARRAY_CONSTRAIN(ARRAYFORMULA(IF(S49=0,0,IF(ISNA(MATCH(S49,[1]Summary!$A$1:$A$8418,0))=TRUE,0,INDEX([1]Summary!$A$1:$CF$8418,MATCH(S49,[1]Summary!$A$1:$A$8418,0),T$1)))), 1, 1)</f>
        <v>#ERROR!</v>
      </c>
      <c r="U49" s="174">
        <f t="shared" si="6"/>
        <v>0</v>
      </c>
      <c r="V49" s="172"/>
      <c r="W49" s="175" t="str">
        <f t="shared" si="7"/>
        <v>#ERROR!</v>
      </c>
      <c r="X49" s="172"/>
      <c r="Y49" s="173"/>
      <c r="Z49" s="176" t="str">
        <f>ARRAY_CONSTRAIN(ARRAYFORMULA(IF(Y49=0,0,IF(ISNA(MATCH(Y49,[1]Summary!$A$1:$A$8418,0))=TRUE,0,INDEX([1]Summary!$A$1:$CF$8418,MATCH(Y49,[1]Summary!$A$1:$A$8418,0),Z$1)))), 1, 1)</f>
        <v>#ERROR!</v>
      </c>
      <c r="AA49" s="174">
        <f t="shared" si="8"/>
        <v>0</v>
      </c>
      <c r="AB49" s="172" t="str">
        <f t="shared" si="18"/>
        <v>#ERROR!</v>
      </c>
      <c r="AC49" s="175" t="str">
        <f t="shared" si="9"/>
        <v>#ERROR!</v>
      </c>
      <c r="AD49" s="172"/>
      <c r="AE49" s="1"/>
      <c r="AF49" s="176" t="str">
        <f>ARRAY_CONSTRAIN(ARRAYFORMULA(IF(AE49=0,0,IF(ISNA(MATCH(AE49,[1]Summary!$A$1:$A$8418,0))=TRUE,0,INDEX([1]Summary!$A$1:$CF$8418,MATCH(AE49,[1]Summary!$A$1:$A$8418,0),AF$1)))), 1, 1)</f>
        <v>#ERROR!</v>
      </c>
      <c r="AG49" s="174">
        <f t="shared" si="10"/>
        <v>0</v>
      </c>
      <c r="AH49" s="172">
        <f t="shared" si="11"/>
        <v>0</v>
      </c>
      <c r="AI49" s="175" t="str">
        <f t="shared" si="12"/>
        <v>#ERROR!</v>
      </c>
      <c r="AJ49" s="175" t="str">
        <f t="shared" si="13"/>
        <v>#ERROR!</v>
      </c>
      <c r="AK49" s="178" t="str">
        <f t="shared" si="14"/>
        <v>#ERROR!</v>
      </c>
    </row>
    <row r="50" ht="10.5" customHeight="1">
      <c r="A50" s="6" t="s">
        <v>1144</v>
      </c>
      <c r="B50" s="165">
        <f t="array" ref="B50">IF(ISNA(MATCH($A50,Magento_products!$F$1:$F$1000,0))=TRUE,INDEX(Special_products!$A$1:$AL$1000,MATCH($A50,Special_products!$F$1:$F$1000,0),B$1),INDEX(Magento_products!$A$1:$AJ$1013,MATCH($A50,Magento_products!$F$1:$F$1000,0),B$1))</f>
        <v>162</v>
      </c>
      <c r="C50" s="165" t="str">
        <f t="array" ref="C50">IF(ISNA(MATCH($A50,Magento_products!$F$1:$F$1000,0))=TRUE,INDEX(Special_products!$A$1:$AL$1000,MATCH($A50,Special_products!$F$1:$F$1000,0),C$1),INDEX(Magento_products!$A$1:$AJ$1013,MATCH($A50,Magento_products!$F$1:$F$1000,0),C$1))</f>
        <v>King Tekken 5 DR</v>
      </c>
      <c r="D50" s="166">
        <f t="array" ref="D50">IF(ISNA(MATCH($A50,Magento_products!$F$1:$F$1013,0))=TRUE,INDEX(Special_products!$A$1:$AL$748,MATCH($A50,Special_products!$F$1:$F$748,0),D$1),INDEX(Magento_products!$A$1:$AJ$1013,MATCH($A50,Magento_products!$F$1:$F$1013,0),D$1))</f>
        <v>42479</v>
      </c>
      <c r="E50" s="167">
        <f t="shared" si="1"/>
        <v>2016</v>
      </c>
      <c r="F50" s="168" t="str">
        <f t="array" ref="F50">IF(ISNA(MATCH($A50,'License characters'!$H$2:$H$1126,0))=TRUE,0,INDEX('License characters'!$A$2:$AH$1126,MATCH($A50,'License characters'!$H$2:$H$1126,0),F$1))</f>
        <v>Namco Bandai</v>
      </c>
      <c r="G50" s="165" t="str">
        <f t="array" ref="G50">IF(ISNA(MATCH($A50,Magento_products!$F$1:$F$1000,0))=TRUE,INDEX(Special_products!$A$1:$AL$1000,MATCH($A50,Special_products!$F$1:$F$1000,0),G$1),INDEX(Magento_products!$A$1:$AJ$1013,MATCH($A50,Magento_products!$F$1:$F$1000,0),G$1))</f>
        <v>TKI</v>
      </c>
      <c r="H50" s="168" t="str">
        <f t="array" ref="H50">IF(ISNA(MATCH($B50,Magento_products!$E$1:$E$1013,0))=TRUE,INDEX(Special_products!$A$1:$AL$748,MATCH($B50,Special_products!$E$1:$E$748,0),H$1+2),INDEX(Magento_products!$A$1:$AJ$1013,MATCH($B50,Magento_products!$E$1:$E$1013,0),H$1))</f>
        <v>Resin</v>
      </c>
      <c r="I50" s="169">
        <f t="array" ref="I50">IF(ISNA(MATCH($B50,Magento_products!$E$1:$E$1013,0))=TRUE,INDEX(Special_products!$A$1:$AL$748,MATCH($B50,Special_products!$E$1:$E$748,0),I$1),INDEX(Magento_products!$A$1:$AJ$1013,MATCH($B50,Magento_products!$E$1:$E$1013,0),I$1))</f>
        <v>374.99</v>
      </c>
      <c r="J50" s="170"/>
      <c r="K50" s="171">
        <f t="shared" si="2"/>
        <v>374.99</v>
      </c>
      <c r="L50" s="172">
        <v>0.0</v>
      </c>
      <c r="M50" s="173" t="str">
        <f>ARRAY_CONSTRAIN(ARRAYFORMULA(IF(B50=0,0,IF(ISNA(MATCH($A50,[1]PO_base!$E$1:$E$8753,0))=TRUE,0,INDEX([1]PO_base!$A$1:$CD$8753,MATCH($A50,[1]PO_base!$E$1:$E$8753,0),M$1)))), 1, 1)</f>
        <v>#ERROR!</v>
      </c>
      <c r="N50" s="172" t="str">
        <f>ARRAY_CONSTRAIN(ARRAYFORMULA(IF(M50=0,0,IF(ISNA(MATCH($M50,[1]PO_base!$C$1:$C$8753,0))=TRUE,0,INDEX([1]PO_base!$A$1:$CD$8753,MATCH($M50,[1]PO_base!$C$1:$C$8753,0),N$1)))), 1, 1)</f>
        <v>#ERROR!</v>
      </c>
      <c r="O50" s="174" t="str">
        <f t="shared" si="3"/>
        <v>#ERROR!</v>
      </c>
      <c r="P50" s="172" t="str">
        <f t="shared" si="4"/>
        <v>#ERROR!</v>
      </c>
      <c r="Q50" s="175" t="str">
        <f t="shared" si="5"/>
        <v>#ERROR!</v>
      </c>
      <c r="R50" s="176">
        <v>0.0</v>
      </c>
      <c r="S50" s="177" t="str">
        <f>ARRAY_CONSTRAIN(ARRAYFORMULA(IF(ISNA(MATCH($G50,[1]Summary!$B$1:$B$8418,0))=TRUE,0,INDEX([1]Summary!$A$1:$CF$8418,MATCH($G50,[1]Summary!$B$1:$B$8418,0),S$1))), 1, 1)</f>
        <v>#ERROR!</v>
      </c>
      <c r="T50" s="176" t="str">
        <f>ARRAY_CONSTRAIN(ARRAYFORMULA(IF(S50=0,0,IF(ISNA(MATCH(S50,[1]Summary!$A$1:$A$8418,0))=TRUE,0,INDEX([1]Summary!$A$1:$CF$8418,MATCH(S50,[1]Summary!$A$1:$A$8418,0),T$1)))), 1, 1)</f>
        <v>#ERROR!</v>
      </c>
      <c r="U50" s="174">
        <f t="shared" si="6"/>
        <v>0</v>
      </c>
      <c r="V50" s="172"/>
      <c r="W50" s="175" t="str">
        <f t="shared" si="7"/>
        <v>#ERROR!</v>
      </c>
      <c r="X50" s="172"/>
      <c r="Y50" s="173"/>
      <c r="Z50" s="176" t="str">
        <f>ARRAY_CONSTRAIN(ARRAYFORMULA(IF(Y50=0,0,IF(ISNA(MATCH(Y50,[1]Summary!$A$1:$A$8418,0))=TRUE,0,INDEX([1]Summary!$A$1:$CF$8418,MATCH(Y50,[1]Summary!$A$1:$A$8418,0),Z$1)))), 1, 1)</f>
        <v>#ERROR!</v>
      </c>
      <c r="AA50" s="174">
        <f t="shared" si="8"/>
        <v>0</v>
      </c>
      <c r="AB50" s="172" t="str">
        <f t="shared" si="18"/>
        <v>#ERROR!</v>
      </c>
      <c r="AC50" s="175" t="str">
        <f t="shared" si="9"/>
        <v>#ERROR!</v>
      </c>
      <c r="AD50" s="172"/>
      <c r="AE50" s="1"/>
      <c r="AF50" s="176" t="str">
        <f>ARRAY_CONSTRAIN(ARRAYFORMULA(IF(AE50=0,0,IF(ISNA(MATCH(AE50,[1]Summary!$A$1:$A$8418,0))=TRUE,0,INDEX([1]Summary!$A$1:$CF$8418,MATCH(AE50,[1]Summary!$A$1:$A$8418,0),AF$1)))), 1, 1)</f>
        <v>#ERROR!</v>
      </c>
      <c r="AG50" s="174">
        <f t="shared" si="10"/>
        <v>0</v>
      </c>
      <c r="AH50" s="172">
        <f t="shared" si="11"/>
        <v>0</v>
      </c>
      <c r="AI50" s="175" t="str">
        <f t="shared" si="12"/>
        <v>#ERROR!</v>
      </c>
      <c r="AJ50" s="175" t="str">
        <f t="shared" si="13"/>
        <v>#ERROR!</v>
      </c>
      <c r="AK50" s="178" t="str">
        <f t="shared" si="14"/>
        <v>#ERROR!</v>
      </c>
    </row>
    <row r="51" ht="10.5" customHeight="1">
      <c r="A51" s="6" t="s">
        <v>1144</v>
      </c>
      <c r="B51" s="165">
        <f t="array" ref="B51">IF(ISNA(MATCH($A51,Magento_products!$F$1:$F$1000,0))=TRUE,INDEX(Special_products!$A$1:$AL$1000,MATCH($A51,Special_products!$F$1:$F$1000,0),B$1),INDEX(Magento_products!$A$1:$AJ$1013,MATCH($A51,Magento_products!$F$1:$F$1000,0),B$1))</f>
        <v>162</v>
      </c>
      <c r="C51" s="165" t="str">
        <f t="array" ref="C51">IF(ISNA(MATCH($A51,Magento_products!$F$1:$F$1000,0))=TRUE,INDEX(Special_products!$A$1:$AL$1000,MATCH($A51,Special_products!$F$1:$F$1000,0),C$1),INDEX(Magento_products!$A$1:$AJ$1013,MATCH($A51,Magento_products!$F$1:$F$1000,0),C$1))</f>
        <v>King Tekken 5 DR</v>
      </c>
      <c r="D51" s="166">
        <f t="array" ref="D51">IF(ISNA(MATCH($A51,Magento_products!$F$1:$F$1013,0))=TRUE,INDEX(Special_products!$A$1:$AL$748,MATCH($A51,Special_products!$F$1:$F$748,0),D$1),INDEX(Magento_products!$A$1:$AJ$1013,MATCH($A51,Magento_products!$F$1:$F$1013,0),D$1))</f>
        <v>42479</v>
      </c>
      <c r="E51" s="167">
        <f t="shared" si="1"/>
        <v>2016</v>
      </c>
      <c r="F51" s="168" t="str">
        <f t="array" ref="F51">IF(ISNA(MATCH($A51,'License characters'!$H$2:$H$1126,0))=TRUE,0,INDEX('License characters'!$A$2:$AH$1126,MATCH($A51,'License characters'!$H$2:$H$1126,0),F$1))</f>
        <v>Namco Bandai</v>
      </c>
      <c r="G51" s="165" t="str">
        <f t="array" ref="G51">IF(ISNA(MATCH($A51,Magento_products!$F$1:$F$1000,0))=TRUE,INDEX(Special_products!$A$1:$AL$1000,MATCH($A51,Special_products!$F$1:$F$1000,0),G$1),INDEX(Magento_products!$A$1:$AJ$1013,MATCH($A51,Magento_products!$F$1:$F$1000,0),G$1))</f>
        <v>TKI</v>
      </c>
      <c r="H51" s="168" t="str">
        <f t="array" ref="H51">IF(ISNA(MATCH($B51,Magento_products!$E$1:$E$1013,0))=TRUE,INDEX(Special_products!$A$1:$AL$748,MATCH($B51,Special_products!$E$1:$E$748,0),H$1+2),INDEX(Magento_products!$A$1:$AJ$1013,MATCH($B51,Magento_products!$E$1:$E$1013,0),H$1))</f>
        <v>Resin</v>
      </c>
      <c r="I51" s="169">
        <f t="array" ref="I51">IF(ISNA(MATCH($B51,Magento_products!$E$1:$E$1013,0))=TRUE,INDEX(Special_products!$A$1:$AL$748,MATCH($B51,Special_products!$E$1:$E$748,0),I$1),INDEX(Magento_products!$A$1:$AJ$1013,MATCH($B51,Magento_products!$E$1:$E$1013,0),I$1))</f>
        <v>374.99</v>
      </c>
      <c r="J51" s="170"/>
      <c r="K51" s="171">
        <f t="shared" si="2"/>
        <v>374.99</v>
      </c>
      <c r="L51" s="172">
        <v>0.0</v>
      </c>
      <c r="M51" s="173" t="str">
        <f>ARRAY_CONSTRAIN(ARRAYFORMULA(IF(B51=0,0,IF(ISNA(MATCH($A51,[1]PO_base!$E$1:$E$8753,0))=TRUE,0,INDEX([1]PO_base!$A$1:$CD$8753,MATCH($A51,[1]PO_base!$E$1:$E$8753,0),M$1)))), 1, 1)</f>
        <v>#ERROR!</v>
      </c>
      <c r="N51" s="172" t="str">
        <f>ARRAY_CONSTRAIN(ARRAYFORMULA(IF(M51=0,0,IF(ISNA(MATCH($M51,[1]PO_base!$C$1:$C$8753,0))=TRUE,0,INDEX([1]PO_base!$A$1:$CD$8753,MATCH($M51,[1]PO_base!$C$1:$C$8753,0),N$1)))), 1, 1)</f>
        <v>#ERROR!</v>
      </c>
      <c r="O51" s="174" t="str">
        <f t="shared" si="3"/>
        <v>#ERROR!</v>
      </c>
      <c r="P51" s="172" t="str">
        <f t="shared" si="4"/>
        <v>#ERROR!</v>
      </c>
      <c r="Q51" s="175" t="str">
        <f t="shared" si="5"/>
        <v>#ERROR!</v>
      </c>
      <c r="R51" s="176">
        <v>0.0</v>
      </c>
      <c r="S51" s="177" t="str">
        <f>ARRAY_CONSTRAIN(ARRAYFORMULA(IF(ISNA(MATCH($G51,[1]Summary!$B$1:$B$8418,0))=TRUE,0,INDEX([1]Summary!$A$1:$CF$8418,MATCH($G51,[1]Summary!$B$1:$B$8418,0),S$1))), 1, 1)</f>
        <v>#ERROR!</v>
      </c>
      <c r="T51" s="176" t="str">
        <f>ARRAY_CONSTRAIN(ARRAYFORMULA(IF(S51=0,0,IF(ISNA(MATCH(S51,[1]Summary!$A$1:$A$8418,0))=TRUE,0,INDEX([1]Summary!$A$1:$CF$8418,MATCH(S51,[1]Summary!$A$1:$A$8418,0),T$1)))), 1, 1)</f>
        <v>#ERROR!</v>
      </c>
      <c r="U51" s="174">
        <f t="shared" si="6"/>
        <v>0</v>
      </c>
      <c r="V51" s="172"/>
      <c r="W51" s="175" t="str">
        <f t="shared" si="7"/>
        <v>#ERROR!</v>
      </c>
      <c r="X51" s="172"/>
      <c r="Y51" s="173"/>
      <c r="Z51" s="176" t="str">
        <f>ARRAY_CONSTRAIN(ARRAYFORMULA(IF(Y51=0,0,IF(ISNA(MATCH(Y51,[1]Summary!$A$1:$A$8418,0))=TRUE,0,INDEX([1]Summary!$A$1:$CF$8418,MATCH(Y51,[1]Summary!$A$1:$A$8418,0),Z$1)))), 1, 1)</f>
        <v>#ERROR!</v>
      </c>
      <c r="AA51" s="174">
        <f t="shared" si="8"/>
        <v>0</v>
      </c>
      <c r="AB51" s="172" t="str">
        <f t="shared" si="18"/>
        <v>#ERROR!</v>
      </c>
      <c r="AC51" s="175" t="str">
        <f t="shared" si="9"/>
        <v>#ERROR!</v>
      </c>
      <c r="AD51" s="172"/>
      <c r="AE51" s="1"/>
      <c r="AF51" s="176" t="str">
        <f>ARRAY_CONSTRAIN(ARRAYFORMULA(IF(AE51=0,0,IF(ISNA(MATCH(AE51,[1]Summary!$A$1:$A$8418,0))=TRUE,0,INDEX([1]Summary!$A$1:$CF$8418,MATCH(AE51,[1]Summary!$A$1:$A$8418,0),AF$1)))), 1, 1)</f>
        <v>#ERROR!</v>
      </c>
      <c r="AG51" s="174">
        <f t="shared" si="10"/>
        <v>0</v>
      </c>
      <c r="AH51" s="172">
        <f t="shared" si="11"/>
        <v>0</v>
      </c>
      <c r="AI51" s="175" t="str">
        <f t="shared" si="12"/>
        <v>#ERROR!</v>
      </c>
      <c r="AJ51" s="175" t="str">
        <f t="shared" si="13"/>
        <v>#ERROR!</v>
      </c>
      <c r="AK51" s="178" t="str">
        <f t="shared" si="14"/>
        <v>#ERROR!</v>
      </c>
    </row>
    <row r="52" ht="10.5" customHeight="1">
      <c r="A52" s="14" t="s">
        <v>1142</v>
      </c>
      <c r="B52" s="165">
        <f t="array" ref="B52">IF(ISNA(MATCH($A52,Magento_products!$F$1:$F$1000,0))=TRUE,INDEX(Special_products!$A$1:$AL$1000,MATCH($A52,Special_products!$F$1:$F$1000,0),B$1),INDEX(Magento_products!$A$1:$AJ$1013,MATCH($A52,Magento_products!$F$1:$F$1000,0),B$1))</f>
        <v>163</v>
      </c>
      <c r="C52" s="165" t="str">
        <f t="array" ref="C52">IF(ISNA(MATCH($A52,Magento_products!$F$1:$F$1000,0))=TRUE,INDEX(Special_products!$A$1:$AL$1000,MATCH($A52,Special_products!$F$1:$F$1000,0),C$1),INDEX(Magento_products!$A$1:$AJ$1013,MATCH($A52,Magento_products!$F$1:$F$1000,0),C$1))</f>
        <v>King Tekken 5 </v>
      </c>
      <c r="D52" s="166">
        <f t="array" ref="D52">IF(ISNA(MATCH($A52,Magento_products!$F$1:$F$1013,0))=TRUE,INDEX(Special_products!$A$1:$AL$748,MATCH($A52,Special_products!$F$1:$F$748,0),D$1),INDEX(Magento_products!$A$1:$AJ$1013,MATCH($A52,Magento_products!$F$1:$F$1013,0),D$1))</f>
        <v>42479</v>
      </c>
      <c r="E52" s="167">
        <f t="shared" si="1"/>
        <v>2016</v>
      </c>
      <c r="F52" s="168" t="str">
        <f t="array" ref="F52">IF(ISNA(MATCH($A52,'License characters'!$H$2:$H$1126,0))=TRUE,0,INDEX('License characters'!$A$2:$AH$1126,MATCH($A52,'License characters'!$H$2:$H$1126,0),F$1))</f>
        <v>Namco Bandai</v>
      </c>
      <c r="G52" s="165" t="str">
        <f t="array" ref="G52">IF(ISNA(MATCH($A52,Magento_products!$F$1:$F$1000,0))=TRUE,INDEX(Special_products!$A$1:$AL$1000,MATCH($A52,Special_products!$F$1:$F$1000,0),G$1),INDEX(Magento_products!$A$1:$AJ$1013,MATCH($A52,Magento_products!$F$1:$F$1000,0),G$1))</f>
        <v>TKI</v>
      </c>
      <c r="H52" s="168" t="str">
        <f t="array" ref="H52">IF(ISNA(MATCH($B52,Magento_products!$E$1:$E$1013,0))=TRUE,INDEX(Special_products!$A$1:$AL$748,MATCH($B52,Special_products!$E$1:$E$748,0),H$1+2),INDEX(Magento_products!$A$1:$AJ$1013,MATCH($B52,Magento_products!$E$1:$E$1013,0),H$1))</f>
        <v/>
      </c>
      <c r="I52" s="169">
        <f t="array" ref="I52">IF(ISNA(MATCH($B52,Magento_products!$E$1:$E$1013,0))=TRUE,INDEX(Special_products!$A$1:$AL$748,MATCH($B52,Special_products!$E$1:$E$748,0),I$1),INDEX(Magento_products!$A$1:$AJ$1013,MATCH($B52,Magento_products!$E$1:$E$1013,0),I$1))</f>
        <v>374.99</v>
      </c>
      <c r="J52" s="170"/>
      <c r="K52" s="171">
        <f t="shared" si="2"/>
        <v>374.99</v>
      </c>
      <c r="L52" s="172">
        <v>0.0</v>
      </c>
      <c r="M52" s="173" t="str">
        <f>ARRAY_CONSTRAIN(ARRAYFORMULA(IF(B52=0,0,IF(ISNA(MATCH($A52,[1]PO_base!$E$1:$E$8753,0))=TRUE,0,INDEX([1]PO_base!$A$1:$CD$8753,MATCH($A52,[1]PO_base!$E$1:$E$8753,0),M$1)))), 1, 1)</f>
        <v>#ERROR!</v>
      </c>
      <c r="N52" s="172" t="str">
        <f>ARRAY_CONSTRAIN(ARRAYFORMULA(IF(M52=0,0,IF(ISNA(MATCH($M52,[1]PO_base!$C$1:$C$8753,0))=TRUE,0,INDEX([1]PO_base!$A$1:$CD$8753,MATCH($M52,[1]PO_base!$C$1:$C$8753,0),N$1)))), 1, 1)</f>
        <v>#ERROR!</v>
      </c>
      <c r="O52" s="174" t="str">
        <f t="shared" si="3"/>
        <v>#ERROR!</v>
      </c>
      <c r="P52" s="172" t="str">
        <f t="shared" si="4"/>
        <v>#ERROR!</v>
      </c>
      <c r="Q52" s="175" t="str">
        <f t="shared" si="5"/>
        <v>#ERROR!</v>
      </c>
      <c r="R52" s="176">
        <v>0.0</v>
      </c>
      <c r="S52" s="177" t="str">
        <f>ARRAY_CONSTRAIN(ARRAYFORMULA(IF(ISNA(MATCH($G52,[1]Summary!$B$1:$B$8418,0))=TRUE,0,INDEX([1]Summary!$A$1:$CF$8418,MATCH($G52,[1]Summary!$B$1:$B$8418,0),S$1))), 1, 1)</f>
        <v>#ERROR!</v>
      </c>
      <c r="T52" s="176" t="str">
        <f>ARRAY_CONSTRAIN(ARRAYFORMULA(IF(S52=0,0,IF(ISNA(MATCH(S52,[1]Summary!$A$1:$A$8418,0))=TRUE,0,INDEX([1]Summary!$A$1:$CF$8418,MATCH(S52,[1]Summary!$A$1:$A$8418,0),T$1)))), 1, 1)</f>
        <v>#ERROR!</v>
      </c>
      <c r="U52" s="174">
        <f t="shared" si="6"/>
        <v>0</v>
      </c>
      <c r="V52" s="172"/>
      <c r="W52" s="175" t="str">
        <f t="shared" si="7"/>
        <v>#ERROR!</v>
      </c>
      <c r="X52" s="172"/>
      <c r="Y52" s="173"/>
      <c r="Z52" s="176" t="str">
        <f>ARRAY_CONSTRAIN(ARRAYFORMULA(IF(Y52=0,0,IF(ISNA(MATCH(Y52,[1]Summary!$A$1:$A$8418,0))=TRUE,0,INDEX([1]Summary!$A$1:$CF$8418,MATCH(Y52,[1]Summary!$A$1:$A$8418,0),Z$1)))), 1, 1)</f>
        <v>#ERROR!</v>
      </c>
      <c r="AA52" s="174">
        <f t="shared" si="8"/>
        <v>0</v>
      </c>
      <c r="AB52" s="172" t="str">
        <f t="shared" si="18"/>
        <v>#ERROR!</v>
      </c>
      <c r="AC52" s="175" t="str">
        <f t="shared" si="9"/>
        <v>#ERROR!</v>
      </c>
      <c r="AD52" s="172"/>
      <c r="AE52" s="1"/>
      <c r="AF52" s="176" t="str">
        <f>ARRAY_CONSTRAIN(ARRAYFORMULA(IF(AE52=0,0,IF(ISNA(MATCH(AE52,[1]Summary!$A$1:$A$8418,0))=TRUE,0,INDEX([1]Summary!$A$1:$CF$8418,MATCH(AE52,[1]Summary!$A$1:$A$8418,0),AF$1)))), 1, 1)</f>
        <v>#ERROR!</v>
      </c>
      <c r="AG52" s="174">
        <f t="shared" si="10"/>
        <v>0</v>
      </c>
      <c r="AH52" s="172">
        <f t="shared" si="11"/>
        <v>0</v>
      </c>
      <c r="AI52" s="175" t="str">
        <f t="shared" si="12"/>
        <v>#ERROR!</v>
      </c>
      <c r="AJ52" s="175" t="str">
        <f t="shared" si="13"/>
        <v>#ERROR!</v>
      </c>
      <c r="AK52" s="178" t="str">
        <f t="shared" si="14"/>
        <v>#ERROR!</v>
      </c>
    </row>
    <row r="53" ht="10.5" customHeight="1">
      <c r="A53" s="14" t="s">
        <v>1142</v>
      </c>
      <c r="B53" s="165">
        <f t="array" ref="B53">IF(ISNA(MATCH($A53,Magento_products!$F$1:$F$1000,0))=TRUE,INDEX(Special_products!$A$1:$AL$1000,MATCH($A53,Special_products!$F$1:$F$1000,0),B$1),INDEX(Magento_products!$A$1:$AJ$1013,MATCH($A53,Magento_products!$F$1:$F$1000,0),B$1))</f>
        <v>163</v>
      </c>
      <c r="C53" s="165" t="str">
        <f t="array" ref="C53">IF(ISNA(MATCH($A53,Magento_products!$F$1:$F$1000,0))=TRUE,INDEX(Special_products!$A$1:$AL$1000,MATCH($A53,Special_products!$F$1:$F$1000,0),C$1),INDEX(Magento_products!$A$1:$AJ$1013,MATCH($A53,Magento_products!$F$1:$F$1000,0),C$1))</f>
        <v>King Tekken 5 </v>
      </c>
      <c r="D53" s="166">
        <f t="array" ref="D53">IF(ISNA(MATCH($A53,Magento_products!$F$1:$F$1013,0))=TRUE,INDEX(Special_products!$A$1:$AL$748,MATCH($A53,Special_products!$F$1:$F$748,0),D$1),INDEX(Magento_products!$A$1:$AJ$1013,MATCH($A53,Magento_products!$F$1:$F$1013,0),D$1))</f>
        <v>42479</v>
      </c>
      <c r="E53" s="167">
        <f t="shared" si="1"/>
        <v>2016</v>
      </c>
      <c r="F53" s="168" t="str">
        <f t="array" ref="F53">IF(ISNA(MATCH($A53,'License characters'!$H$2:$H$1126,0))=TRUE,0,INDEX('License characters'!$A$2:$AH$1126,MATCH($A53,'License characters'!$H$2:$H$1126,0),F$1))</f>
        <v>Namco Bandai</v>
      </c>
      <c r="G53" s="165" t="str">
        <f t="array" ref="G53">IF(ISNA(MATCH($A53,Magento_products!$F$1:$F$1000,0))=TRUE,INDEX(Special_products!$A$1:$AL$1000,MATCH($A53,Special_products!$F$1:$F$1000,0),G$1),INDEX(Magento_products!$A$1:$AJ$1013,MATCH($A53,Magento_products!$F$1:$F$1000,0),G$1))</f>
        <v>TKI</v>
      </c>
      <c r="H53" s="168" t="str">
        <f t="array" ref="H53">IF(ISNA(MATCH($B53,Magento_products!$E$1:$E$1013,0))=TRUE,INDEX(Special_products!$A$1:$AL$748,MATCH($B53,Special_products!$E$1:$E$748,0),H$1+2),INDEX(Magento_products!$A$1:$AJ$1013,MATCH($B53,Magento_products!$E$1:$E$1013,0),H$1))</f>
        <v/>
      </c>
      <c r="I53" s="169">
        <f t="array" ref="I53">IF(ISNA(MATCH($B53,Magento_products!$E$1:$E$1013,0))=TRUE,INDEX(Special_products!$A$1:$AL$748,MATCH($B53,Special_products!$E$1:$E$748,0),I$1),INDEX(Magento_products!$A$1:$AJ$1013,MATCH($B53,Magento_products!$E$1:$E$1013,0),I$1))</f>
        <v>374.99</v>
      </c>
      <c r="J53" s="170"/>
      <c r="K53" s="171">
        <f t="shared" si="2"/>
        <v>374.99</v>
      </c>
      <c r="L53" s="172">
        <v>0.0</v>
      </c>
      <c r="M53" s="173" t="str">
        <f>ARRAY_CONSTRAIN(ARRAYFORMULA(IF(B53=0,0,IF(ISNA(MATCH($A53,[1]PO_base!$E$1:$E$8753,0))=TRUE,0,INDEX([1]PO_base!$A$1:$CD$8753,MATCH($A53,[1]PO_base!$E$1:$E$8753,0),M$1)))), 1, 1)</f>
        <v>#ERROR!</v>
      </c>
      <c r="N53" s="172" t="str">
        <f>ARRAY_CONSTRAIN(ARRAYFORMULA(IF(M53=0,0,IF(ISNA(MATCH($M53,[1]PO_base!$C$1:$C$8753,0))=TRUE,0,INDEX([1]PO_base!$A$1:$CD$8753,MATCH($M53,[1]PO_base!$C$1:$C$8753,0),N$1)))), 1, 1)</f>
        <v>#ERROR!</v>
      </c>
      <c r="O53" s="174" t="str">
        <f t="shared" si="3"/>
        <v>#ERROR!</v>
      </c>
      <c r="P53" s="172" t="str">
        <f t="shared" si="4"/>
        <v>#ERROR!</v>
      </c>
      <c r="Q53" s="175" t="str">
        <f t="shared" si="5"/>
        <v>#ERROR!</v>
      </c>
      <c r="R53" s="176">
        <v>0.0</v>
      </c>
      <c r="S53" s="177" t="str">
        <f>ARRAY_CONSTRAIN(ARRAYFORMULA(IF(ISNA(MATCH($G53,[1]Summary!$B$1:$B$8418,0))=TRUE,0,INDEX([1]Summary!$A$1:$CF$8418,MATCH($G53,[1]Summary!$B$1:$B$8418,0),S$1))), 1, 1)</f>
        <v>#ERROR!</v>
      </c>
      <c r="T53" s="176" t="str">
        <f>ARRAY_CONSTRAIN(ARRAYFORMULA(IF(S53=0,0,IF(ISNA(MATCH(S53,[1]Summary!$A$1:$A$8418,0))=TRUE,0,INDEX([1]Summary!$A$1:$CF$8418,MATCH(S53,[1]Summary!$A$1:$A$8418,0),T$1)))), 1, 1)</f>
        <v>#ERROR!</v>
      </c>
      <c r="U53" s="174">
        <f t="shared" si="6"/>
        <v>0</v>
      </c>
      <c r="V53" s="172"/>
      <c r="W53" s="175" t="str">
        <f t="shared" si="7"/>
        <v>#ERROR!</v>
      </c>
      <c r="X53" s="172"/>
      <c r="Y53" s="173"/>
      <c r="Z53" s="176" t="str">
        <f>ARRAY_CONSTRAIN(ARRAYFORMULA(IF(Y53=0,0,IF(ISNA(MATCH(Y53,[1]Summary!$A$1:$A$8418,0))=TRUE,0,INDEX([1]Summary!$A$1:$CF$8418,MATCH(Y53,[1]Summary!$A$1:$A$8418,0),Z$1)))), 1, 1)</f>
        <v>#ERROR!</v>
      </c>
      <c r="AA53" s="174">
        <f t="shared" si="8"/>
        <v>0</v>
      </c>
      <c r="AB53" s="172" t="str">
        <f t="shared" si="18"/>
        <v>#ERROR!</v>
      </c>
      <c r="AC53" s="175" t="str">
        <f t="shared" si="9"/>
        <v>#ERROR!</v>
      </c>
      <c r="AD53" s="172"/>
      <c r="AE53" s="1"/>
      <c r="AF53" s="176" t="str">
        <f>ARRAY_CONSTRAIN(ARRAYFORMULA(IF(AE53=0,0,IF(ISNA(MATCH(AE53,[1]Summary!$A$1:$A$8418,0))=TRUE,0,INDEX([1]Summary!$A$1:$CF$8418,MATCH(AE53,[1]Summary!$A$1:$A$8418,0),AF$1)))), 1, 1)</f>
        <v>#ERROR!</v>
      </c>
      <c r="AG53" s="174">
        <f t="shared" si="10"/>
        <v>0</v>
      </c>
      <c r="AH53" s="172">
        <f t="shared" si="11"/>
        <v>0</v>
      </c>
      <c r="AI53" s="175" t="str">
        <f t="shared" si="12"/>
        <v>#ERROR!</v>
      </c>
      <c r="AJ53" s="175" t="str">
        <f t="shared" si="13"/>
        <v>#ERROR!</v>
      </c>
      <c r="AK53" s="178" t="str">
        <f t="shared" si="14"/>
        <v>#ERROR!</v>
      </c>
    </row>
    <row r="54" ht="10.5" customHeight="1">
      <c r="A54" s="14" t="s">
        <v>540</v>
      </c>
      <c r="B54" s="165">
        <f t="array" ref="B54">IF(ISNA(MATCH($A54,Magento_products!$F$1:$F$1000,0))=TRUE,INDEX(Special_products!$A$1:$AL$1000,MATCH($A54,Special_products!$F$1:$F$1000,0),B$1),INDEX(Magento_products!$A$1:$AJ$1013,MATCH($A54,Magento_products!$F$1:$F$1000,0),B$1))</f>
        <v>455</v>
      </c>
      <c r="C54" s="165" t="str">
        <f t="array" ref="C54">IF(ISNA(MATCH($A54,Magento_products!$F$1:$F$1000,0))=TRUE,INDEX(Special_products!$A$1:$AL$1000,MATCH($A54,Special_products!$F$1:$F$1000,0),C$1),INDEX(Magento_products!$A$1:$AJ$1013,MATCH($A54,Magento_products!$F$1:$F$1000,0),C$1))</f>
        <v>Cowboy Bebop – Faye Valentine (Exclusive Edition)</v>
      </c>
      <c r="D54" s="166">
        <f t="array" ref="D54">IF(ISNA(MATCH($A54,Magento_products!$F$1:$F$1013,0))=TRUE,INDEX(Special_products!$A$1:$AL$748,MATCH($A54,Special_products!$F$1:$F$748,0),D$1),INDEX(Magento_products!$A$1:$AJ$1013,MATCH($A54,Magento_products!$F$1:$F$1013,0),D$1))</f>
        <v>44026</v>
      </c>
      <c r="E54" s="167">
        <f t="shared" si="1"/>
        <v>2020</v>
      </c>
      <c r="F54" s="168">
        <f t="array" ref="F54">IF(ISNA(MATCH($A54,'License characters'!$H$2:$H$1126,0))=TRUE,0,INDEX('License characters'!$A$2:$AH$1126,MATCH($A54,'License characters'!$H$2:$H$1126,0),F$1))</f>
        <v>0</v>
      </c>
      <c r="G54" s="165" t="str">
        <f t="array" ref="G54">IF(ISNA(MATCH($A54,Magento_products!$F$1:$F$1000,0))=TRUE,INDEX(Special_products!$A$1:$AL$1000,MATCH($A54,Special_products!$F$1:$F$1000,0),G$1),INDEX(Magento_products!$A$1:$AJ$1013,MATCH($A54,Magento_products!$F$1:$F$1000,0),G$1))</f>
        <v>CBFAYE</v>
      </c>
      <c r="H54" s="168" t="str">
        <f t="array" ref="H54">IF(ISNA(MATCH($B54,Magento_products!$E$1:$E$1013,0))=TRUE,INDEX(Special_products!$A$1:$AL$748,MATCH($B54,Special_products!$E$1:$E$748,0),H$1+2),INDEX(Magento_products!$A$1:$AJ$1013,MATCH($B54,Magento_products!$E$1:$E$1013,0),H$1))</f>
        <v>Resin</v>
      </c>
      <c r="I54" s="169">
        <f t="array" ref="I54">IF(ISNA(MATCH($B54,Magento_products!$E$1:$E$1013,0))=TRUE,INDEX(Special_products!$A$1:$AL$748,MATCH($B54,Special_products!$E$1:$E$748,0),I$1),INDEX(Magento_products!$A$1:$AJ$1013,MATCH($B54,Magento_products!$E$1:$E$1013,0),I$1))</f>
        <v>379.99</v>
      </c>
      <c r="J54" s="170"/>
      <c r="K54" s="171">
        <f t="shared" si="2"/>
        <v>379.99</v>
      </c>
      <c r="L54" s="172">
        <v>0.0</v>
      </c>
      <c r="M54" s="173" t="str">
        <f>ARRAY_CONSTRAIN(ARRAYFORMULA(IF(B54=0,0,IF(ISNA(MATCH($A54,[1]PO_base!$E$1:$E$8753,0))=TRUE,0,INDEX([1]PO_base!$A$1:$CD$8753,MATCH($A54,[1]PO_base!$E$1:$E$8753,0),M$1)))), 1, 1)</f>
        <v>#ERROR!</v>
      </c>
      <c r="N54" s="172" t="str">
        <f>ARRAY_CONSTRAIN(ARRAYFORMULA(IF(M54=0,0,IF(ISNA(MATCH($M54,[1]PO_base!$C$1:$C$8753,0))=TRUE,0,INDEX([1]PO_base!$A$1:$CD$8753,MATCH($M54,[1]PO_base!$C$1:$C$8753,0),N$1)))), 1, 1)</f>
        <v>#ERROR!</v>
      </c>
      <c r="O54" s="174" t="str">
        <f t="shared" si="3"/>
        <v>#ERROR!</v>
      </c>
      <c r="P54" s="172" t="str">
        <f t="shared" si="4"/>
        <v>#ERROR!</v>
      </c>
      <c r="Q54" s="175" t="str">
        <f t="shared" si="5"/>
        <v>#ERROR!</v>
      </c>
      <c r="R54" s="176">
        <v>0.0</v>
      </c>
      <c r="S54" s="177" t="str">
        <f>ARRAY_CONSTRAIN(ARRAYFORMULA(IF(ISNA(MATCH($G54,[1]Summary!$B$1:$B$8418,0))=TRUE,0,INDEX([1]Summary!$A$1:$CF$8418,MATCH($G54,[1]Summary!$B$1:$B$8418,0),S$1))), 1, 1)</f>
        <v>#ERROR!</v>
      </c>
      <c r="T54" s="176" t="str">
        <f>ARRAY_CONSTRAIN(ARRAYFORMULA(IF(S54=0,0,IF(ISNA(MATCH(S54,[1]Summary!$A$1:$A$8418,0))=TRUE,0,INDEX([1]Summary!$A$1:$CF$8418,MATCH(S54,[1]Summary!$A$1:$A$8418,0),T$1)))), 1, 1)</f>
        <v>#ERROR!</v>
      </c>
      <c r="U54" s="174">
        <f t="shared" si="6"/>
        <v>0</v>
      </c>
      <c r="V54" s="172"/>
      <c r="W54" s="175" t="str">
        <f t="shared" si="7"/>
        <v>#ERROR!</v>
      </c>
      <c r="X54" s="172"/>
      <c r="Y54" s="173"/>
      <c r="Z54" s="176" t="str">
        <f>ARRAY_CONSTRAIN(ARRAYFORMULA(IF(Y54=0,0,IF(ISNA(MATCH(Y54,[1]Summary!$A$1:$A$8418,0))=TRUE,0,INDEX([1]Summary!$A$1:$CF$8418,MATCH(Y54,[1]Summary!$A$1:$A$8418,0),Z$1)))), 1, 1)</f>
        <v>#ERROR!</v>
      </c>
      <c r="AA54" s="174">
        <f t="shared" si="8"/>
        <v>0</v>
      </c>
      <c r="AB54" s="172" t="str">
        <f t="shared" si="18"/>
        <v>#ERROR!</v>
      </c>
      <c r="AC54" s="175" t="str">
        <f t="shared" si="9"/>
        <v>#ERROR!</v>
      </c>
      <c r="AD54" s="172"/>
      <c r="AE54" s="1"/>
      <c r="AF54" s="176" t="str">
        <f>ARRAY_CONSTRAIN(ARRAYFORMULA(IF(AE54=0,0,IF(ISNA(MATCH(AE54,[1]Summary!$A$1:$A$8418,0))=TRUE,0,INDEX([1]Summary!$A$1:$CF$8418,MATCH(AE54,[1]Summary!$A$1:$A$8418,0),AF$1)))), 1, 1)</f>
        <v>#ERROR!</v>
      </c>
      <c r="AG54" s="174">
        <f t="shared" si="10"/>
        <v>0</v>
      </c>
      <c r="AH54" s="172">
        <f t="shared" si="11"/>
        <v>0</v>
      </c>
      <c r="AI54" s="175" t="str">
        <f t="shared" si="12"/>
        <v>#ERROR!</v>
      </c>
      <c r="AJ54" s="175" t="str">
        <f t="shared" si="13"/>
        <v>#ERROR!</v>
      </c>
      <c r="AK54" s="178" t="str">
        <f t="shared" si="14"/>
        <v>#ERROR!</v>
      </c>
    </row>
    <row r="55" ht="10.5" customHeight="1">
      <c r="A55" s="14" t="s">
        <v>544</v>
      </c>
      <c r="B55" s="165">
        <f t="array" ref="B55">IF(ISNA(MATCH($A55,Magento_products!$F$1:$F$1000,0))=TRUE,INDEX(Special_products!$A$1:$AL$1000,MATCH($A55,Special_products!$F$1:$F$1000,0),B$1),INDEX(Magento_products!$A$1:$AJ$1013,MATCH($A55,Magento_products!$F$1:$F$1000,0),B$1))</f>
        <v>454</v>
      </c>
      <c r="C55" s="165" t="str">
        <f t="array" ref="C55">IF(ISNA(MATCH($A55,Magento_products!$F$1:$F$1000,0))=TRUE,INDEX(Special_products!$A$1:$AL$1000,MATCH($A55,Special_products!$F$1:$F$1000,0),C$1),INDEX(Magento_products!$A$1:$AJ$1013,MATCH($A55,Magento_products!$F$1:$F$1000,0),C$1))</f>
        <v>Cowboy Bebop – Faye Valentine (Standard Edition)</v>
      </c>
      <c r="D55" s="166">
        <f t="array" ref="D55">IF(ISNA(MATCH($A55,Magento_products!$F$1:$F$1013,0))=TRUE,INDEX(Special_products!$A$1:$AL$748,MATCH($A55,Special_products!$F$1:$F$748,0),D$1),INDEX(Magento_products!$A$1:$AJ$1013,MATCH($A55,Magento_products!$F$1:$F$1013,0),D$1))</f>
        <v>44026</v>
      </c>
      <c r="E55" s="167">
        <f t="shared" si="1"/>
        <v>2020</v>
      </c>
      <c r="F55" s="168">
        <f t="array" ref="F55">IF(ISNA(MATCH($A55,'License characters'!$H$2:$H$1126,0))=TRUE,0,INDEX('License characters'!$A$2:$AH$1126,MATCH($A55,'License characters'!$H$2:$H$1126,0),F$1))</f>
        <v>0</v>
      </c>
      <c r="G55" s="165" t="str">
        <f t="array" ref="G55">IF(ISNA(MATCH($A55,Magento_products!$F$1:$F$1000,0))=TRUE,INDEX(Special_products!$A$1:$AL$1000,MATCH($A55,Special_products!$F$1:$F$1000,0),G$1),INDEX(Magento_products!$A$1:$AJ$1013,MATCH($A55,Magento_products!$F$1:$F$1000,0),G$1))</f>
        <v>CBFAYE</v>
      </c>
      <c r="H55" s="168" t="str">
        <f t="array" ref="H55">IF(ISNA(MATCH($B55,Magento_products!$E$1:$E$1013,0))=TRUE,INDEX(Special_products!$A$1:$AL$748,MATCH($B55,Special_products!$E$1:$E$748,0),H$1+2),INDEX(Magento_products!$A$1:$AJ$1013,MATCH($B55,Magento_products!$E$1:$E$1013,0),H$1))</f>
        <v>Resin</v>
      </c>
      <c r="I55" s="169">
        <f t="array" ref="I55">IF(ISNA(MATCH($B55,Magento_products!$E$1:$E$1013,0))=TRUE,INDEX(Special_products!$A$1:$AL$748,MATCH($B55,Special_products!$E$1:$E$748,0),I$1),INDEX(Magento_products!$A$1:$AJ$1013,MATCH($B55,Magento_products!$E$1:$E$1013,0),I$1))</f>
        <v>379.99</v>
      </c>
      <c r="J55" s="170"/>
      <c r="K55" s="171">
        <f t="shared" si="2"/>
        <v>379.99</v>
      </c>
      <c r="L55" s="172">
        <v>0.0</v>
      </c>
      <c r="M55" s="173" t="str">
        <f>ARRAY_CONSTRAIN(ARRAYFORMULA(IF(B55=0,0,IF(ISNA(MATCH($A55,[1]PO_base!$E$1:$E$8753,0))=TRUE,0,INDEX([1]PO_base!$A$1:$CD$8753,MATCH($A55,[1]PO_base!$E$1:$E$8753,0),M$1)))), 1, 1)</f>
        <v>#ERROR!</v>
      </c>
      <c r="N55" s="172" t="str">
        <f>ARRAY_CONSTRAIN(ARRAYFORMULA(IF(M55=0,0,IF(ISNA(MATCH($M55,[1]PO_base!$C$1:$C$8753,0))=TRUE,0,INDEX([1]PO_base!$A$1:$CD$8753,MATCH($M55,[1]PO_base!$C$1:$C$8753,0),N$1)))), 1, 1)</f>
        <v>#ERROR!</v>
      </c>
      <c r="O55" s="174" t="str">
        <f t="shared" si="3"/>
        <v>#ERROR!</v>
      </c>
      <c r="P55" s="172" t="str">
        <f t="shared" si="4"/>
        <v>#ERROR!</v>
      </c>
      <c r="Q55" s="175" t="str">
        <f t="shared" si="5"/>
        <v>#ERROR!</v>
      </c>
      <c r="R55" s="176">
        <v>0.0</v>
      </c>
      <c r="S55" s="177" t="str">
        <f>ARRAY_CONSTRAIN(ARRAYFORMULA(IF(ISNA(MATCH($G55,[1]Summary!$B$1:$B$8418,0))=TRUE,0,INDEX([1]Summary!$A$1:$CF$8418,MATCH($G55,[1]Summary!$B$1:$B$8418,0),S$1))), 1, 1)</f>
        <v>#ERROR!</v>
      </c>
      <c r="T55" s="176" t="str">
        <f>ARRAY_CONSTRAIN(ARRAYFORMULA(IF(S55=0,0,IF(ISNA(MATCH(S55,[1]Summary!$A$1:$A$8418,0))=TRUE,0,INDEX([1]Summary!$A$1:$CF$8418,MATCH(S55,[1]Summary!$A$1:$A$8418,0),T$1)))), 1, 1)</f>
        <v>#ERROR!</v>
      </c>
      <c r="U55" s="174">
        <f t="shared" si="6"/>
        <v>0</v>
      </c>
      <c r="V55" s="172"/>
      <c r="W55" s="175" t="str">
        <f t="shared" si="7"/>
        <v>#ERROR!</v>
      </c>
      <c r="X55" s="172"/>
      <c r="Y55" s="173"/>
      <c r="Z55" s="176" t="str">
        <f>ARRAY_CONSTRAIN(ARRAYFORMULA(IF(Y55=0,0,IF(ISNA(MATCH(Y55,[1]Summary!$A$1:$A$8418,0))=TRUE,0,INDEX([1]Summary!$A$1:$CF$8418,MATCH(Y55,[1]Summary!$A$1:$A$8418,0),Z$1)))), 1, 1)</f>
        <v>#ERROR!</v>
      </c>
      <c r="AA55" s="174">
        <f t="shared" si="8"/>
        <v>0</v>
      </c>
      <c r="AB55" s="172" t="str">
        <f t="shared" si="18"/>
        <v>#ERROR!</v>
      </c>
      <c r="AC55" s="175" t="str">
        <f t="shared" si="9"/>
        <v>#ERROR!</v>
      </c>
      <c r="AD55" s="172"/>
      <c r="AE55" s="1"/>
      <c r="AF55" s="176" t="str">
        <f>ARRAY_CONSTRAIN(ARRAYFORMULA(IF(AE55=0,0,IF(ISNA(MATCH(AE55,[1]Summary!$A$1:$A$8418,0))=TRUE,0,INDEX([1]Summary!$A$1:$CF$8418,MATCH(AE55,[1]Summary!$A$1:$A$8418,0),AF$1)))), 1, 1)</f>
        <v>#ERROR!</v>
      </c>
      <c r="AG55" s="174">
        <f t="shared" si="10"/>
        <v>0</v>
      </c>
      <c r="AH55" s="172">
        <f t="shared" si="11"/>
        <v>0</v>
      </c>
      <c r="AI55" s="175" t="str">
        <f t="shared" si="12"/>
        <v>#ERROR!</v>
      </c>
      <c r="AJ55" s="175" t="str">
        <f t="shared" si="13"/>
        <v>#ERROR!</v>
      </c>
      <c r="AK55" s="178" t="str">
        <f t="shared" si="14"/>
        <v>#ERROR!</v>
      </c>
    </row>
    <row r="56" ht="10.5" customHeight="1">
      <c r="A56" s="14" t="s">
        <v>819</v>
      </c>
      <c r="B56" s="165">
        <f t="array" ref="B56">IF(ISNA(MATCH($A56,Magento_products!$F$1:$F$1000,0))=TRUE,INDEX(Special_products!$A$1:$AL$1000,MATCH($A56,Special_products!$F$1:$F$1000,0),B$1),INDEX(Magento_products!$A$1:$AJ$1013,MATCH($A56,Magento_products!$F$1:$F$1000,0),B$1))</f>
        <v>323</v>
      </c>
      <c r="C56" s="165" t="str">
        <f t="array" ref="C56">IF(ISNA(MATCH($A56,Magento_products!$F$1:$F$1000,0))=TRUE,INDEX(Special_products!$A$1:$AL$1000,MATCH($A56,Special_products!$F$1:$F$1000,0),C$1),INDEX(Magento_products!$A$1:$AJ$1013,MATCH($A56,Magento_products!$F$1:$F$1000,0),C$1))</f>
        <v>Sonic The Hedgehog vs Chopper Diorama</v>
      </c>
      <c r="D56" s="166">
        <f t="array" ref="D56">IF(ISNA(MATCH($A56,Magento_products!$F$1:$F$1013,0))=TRUE,INDEX(Special_products!$A$1:$AL$748,MATCH($A56,Special_products!$F$1:$F$748,0),D$1),INDEX(Magento_products!$A$1:$AJ$1013,MATCH($A56,Magento_products!$F$1:$F$1013,0),D$1))</f>
        <v>43350</v>
      </c>
      <c r="E56" s="167">
        <f t="shared" si="1"/>
        <v>2018</v>
      </c>
      <c r="F56" s="168" t="str">
        <f t="array" ref="F56">IF(ISNA(MATCH($A56,'License characters'!$H$2:$H$1126,0))=TRUE,0,INDEX('License characters'!$A$2:$AH$1126,MATCH($A56,'License characters'!$H$2:$H$1126,0),F$1))</f>
        <v>Sega</v>
      </c>
      <c r="G56" s="165" t="str">
        <f t="array" ref="G56">IF(ISNA(MATCH($A56,Magento_products!$F$1:$F$1000,0))=TRUE,INDEX(Special_products!$A$1:$AL$1000,MATCH($A56,Special_products!$F$1:$F$1000,0),G$1),INDEX(Magento_products!$A$1:$AJ$1013,MATCH($A56,Magento_products!$F$1:$F$1000,0),G$1))</f>
        <v>GNVZ</v>
      </c>
      <c r="H56" s="168" t="str">
        <f t="array" ref="H56">IF(ISNA(MATCH($B56,Magento_products!$E$1:$E$1013,0))=TRUE,INDEX(Special_products!$A$1:$AL$748,MATCH($B56,Special_products!$E$1:$E$748,0),H$1+2),INDEX(Magento_products!$A$1:$AJ$1013,MATCH($B56,Magento_products!$E$1:$E$1013,0),H$1))</f>
        <v>Resin</v>
      </c>
      <c r="I56" s="169">
        <f t="array" ref="I56">IF(ISNA(MATCH($B56,Magento_products!$E$1:$E$1013,0))=TRUE,INDEX(Special_products!$A$1:$AL$748,MATCH($B56,Special_products!$E$1:$E$748,0),I$1),INDEX(Magento_products!$A$1:$AJ$1013,MATCH($B56,Magento_products!$E$1:$E$1013,0),I$1))</f>
        <v>384.99</v>
      </c>
      <c r="J56" s="170"/>
      <c r="K56" s="171">
        <f t="shared" si="2"/>
        <v>384.99</v>
      </c>
      <c r="L56" s="172">
        <v>157.0</v>
      </c>
      <c r="M56" s="173" t="str">
        <f>ARRAY_CONSTRAIN(ARRAYFORMULA(IF(B56=0,0,IF(ISNA(MATCH($A56,[1]PO_base!$E$1:$E$8753,0))=TRUE,0,INDEX([1]PO_base!$A$1:$CD$8753,MATCH($A56,[1]PO_base!$E$1:$E$8753,0),M$1)))), 1, 1)</f>
        <v>#ERROR!</v>
      </c>
      <c r="N56" s="172" t="str">
        <f>ARRAY_CONSTRAIN(ARRAYFORMULA(IF(M56=0,0,IF(ISNA(MATCH($M56,[1]PO_base!$C$1:$C$8753,0))=TRUE,0,INDEX([1]PO_base!$A$1:$CD$8753,MATCH($M56,[1]PO_base!$C$1:$C$8753,0),N$1)))), 1, 1)</f>
        <v>#ERROR!</v>
      </c>
      <c r="O56" s="174" t="str">
        <f t="shared" si="3"/>
        <v>#ERROR!</v>
      </c>
      <c r="P56" s="172" t="str">
        <f t="shared" si="4"/>
        <v>#ERROR!</v>
      </c>
      <c r="Q56" s="175" t="str">
        <f t="shared" si="5"/>
        <v>#ERROR!</v>
      </c>
      <c r="R56" s="176">
        <v>3.088472871002515</v>
      </c>
      <c r="S56" s="177" t="str">
        <f>ARRAY_CONSTRAIN(ARRAYFORMULA(IF(ISNA(MATCH($G56,[1]Summary!$B$1:$B$8418,0))=TRUE,0,INDEX([1]Summary!$A$1:$CF$8418,MATCH($G56,[1]Summary!$B$1:$B$8418,0),S$1))), 1, 1)</f>
        <v>#ERROR!</v>
      </c>
      <c r="T56" s="176" t="str">
        <f>ARRAY_CONSTRAIN(ARRAYFORMULA(IF(S56=0,0,IF(ISNA(MATCH(S56,[1]Summary!$A$1:$A$8418,0))=TRUE,0,INDEX([1]Summary!$A$1:$CF$8418,MATCH(S56,[1]Summary!$A$1:$A$8418,0),T$1)))), 1, 1)</f>
        <v>#ERROR!</v>
      </c>
      <c r="U56" s="174">
        <f t="shared" si="6"/>
        <v>0</v>
      </c>
      <c r="V56" s="172"/>
      <c r="W56" s="175" t="str">
        <f t="shared" si="7"/>
        <v>#ERROR!</v>
      </c>
      <c r="X56" s="172"/>
      <c r="Y56" s="173"/>
      <c r="Z56" s="176" t="str">
        <f>ARRAY_CONSTRAIN(ARRAYFORMULA(IF(Y56=0,0,IF(ISNA(MATCH(Y56,[1]Summary!$A$1:$A$8418,0))=TRUE,0,INDEX([1]Summary!$A$1:$CF$8418,MATCH(Y56,[1]Summary!$A$1:$A$8418,0),Z$1)))), 1, 1)</f>
        <v>#ERROR!</v>
      </c>
      <c r="AA56" s="174">
        <f t="shared" si="8"/>
        <v>0</v>
      </c>
      <c r="AB56" s="172" t="str">
        <f t="shared" si="18"/>
        <v>#ERROR!</v>
      </c>
      <c r="AC56" s="175" t="str">
        <f t="shared" si="9"/>
        <v>#ERROR!</v>
      </c>
      <c r="AD56" s="172"/>
      <c r="AE56" s="1"/>
      <c r="AF56" s="176" t="str">
        <f>ARRAY_CONSTRAIN(ARRAYFORMULA(IF(AE56=0,0,IF(ISNA(MATCH(AE56,[1]Summary!$A$1:$A$8418,0))=TRUE,0,INDEX([1]Summary!$A$1:$CF$8418,MATCH(AE56,[1]Summary!$A$1:$A$8418,0),AF$1)))), 1, 1)</f>
        <v>#ERROR!</v>
      </c>
      <c r="AG56" s="174">
        <f t="shared" si="10"/>
        <v>0</v>
      </c>
      <c r="AH56" s="172">
        <f t="shared" si="11"/>
        <v>0</v>
      </c>
      <c r="AI56" s="175" t="str">
        <f t="shared" si="12"/>
        <v>#ERROR!</v>
      </c>
      <c r="AJ56" s="175" t="str">
        <f t="shared" si="13"/>
        <v>#ERROR!</v>
      </c>
      <c r="AK56" s="178" t="str">
        <f t="shared" si="14"/>
        <v>#ERROR!</v>
      </c>
    </row>
    <row r="57" ht="10.5" customHeight="1">
      <c r="A57" s="14" t="s">
        <v>86</v>
      </c>
      <c r="B57" s="165">
        <f t="array" ref="B57">IF(ISNA(MATCH($A57,Magento_products!$F$1:$F$1000,0))=TRUE,INDEX(Special_products!$A$1:$AL$1000,MATCH($A57,Special_products!$F$1:$F$1000,0),B$1),INDEX(Magento_products!$A$1:$AJ$1013,MATCH($A57,Magento_products!$F$1:$F$1000,0),B$1))</f>
        <v>231</v>
      </c>
      <c r="C57" s="165" t="str">
        <f t="array" ref="C57">IF(ISNA(MATCH($A57,Magento_products!$F$1:$F$1000,0))=TRUE,INDEX(Special_products!$A$1:$AL$1000,MATCH($A57,Special_products!$F$1:$F$1000,0),C$1),INDEX(Magento_products!$A$1:$AJ$1013,MATCH($A57,Magento_products!$F$1:$F$1000,0),C$1))</f>
        <v>Aku Aku Mask (Regular)</v>
      </c>
      <c r="D57" s="166">
        <f t="array" ref="D57">IF(ISNA(MATCH($A57,Magento_products!$F$1:$F$1013,0))=TRUE,INDEX(Special_products!$A$1:$AL$748,MATCH($A57,Special_products!$F$1:$F$748,0),D$1),INDEX(Magento_products!$A$1:$AJ$1013,MATCH($A57,Magento_products!$F$1:$F$1013,0),D$1))</f>
        <v>43063</v>
      </c>
      <c r="E57" s="167">
        <f t="shared" si="1"/>
        <v>2017</v>
      </c>
      <c r="F57" s="168" t="str">
        <f t="array" ref="F57">IF(ISNA(MATCH($A57,'License characters'!$H$2:$H$1126,0))=TRUE,0,INDEX('License characters'!$A$2:$AH$1126,MATCH($A57,'License characters'!$H$2:$H$1126,0),F$1))</f>
        <v>Activision</v>
      </c>
      <c r="G57" s="165" t="str">
        <f t="array" ref="G57">IF(ISNA(MATCH($A57,Magento_products!$F$1:$F$1000,0))=TRUE,INDEX(Special_products!$A$1:$AL$1000,MATCH($A57,Special_products!$F$1:$F$1000,0),G$1),INDEX(Magento_products!$A$1:$AJ$1013,MATCH($A57,Magento_products!$F$1:$F$1000,0),G$1))</f>
        <v>LSAKU</v>
      </c>
      <c r="H57" s="168" t="str">
        <f t="array" ref="H57">IF(ISNA(MATCH($B57,Magento_products!$E$1:$E$1013,0))=TRUE,INDEX(Special_products!$A$1:$AL$748,MATCH($B57,Special_products!$E$1:$E$748,0),H$1+2),INDEX(Magento_products!$A$1:$AJ$1013,MATCH($B57,Magento_products!$E$1:$E$1013,0),H$1))</f>
        <v>Resin</v>
      </c>
      <c r="I57" s="169">
        <f t="array" ref="I57">IF(ISNA(MATCH($B57,Magento_products!$E$1:$E$1013,0))=TRUE,INDEX(Special_products!$A$1:$AL$748,MATCH($B57,Special_products!$E$1:$E$748,0),I$1),INDEX(Magento_products!$A$1:$AJ$1013,MATCH($B57,Magento_products!$E$1:$E$1013,0),I$1))</f>
        <v>384.99</v>
      </c>
      <c r="J57" s="170"/>
      <c r="K57" s="171">
        <f t="shared" si="2"/>
        <v>384.99</v>
      </c>
      <c r="L57" s="172">
        <v>92.0</v>
      </c>
      <c r="M57" s="173" t="str">
        <f>ARRAY_CONSTRAIN(ARRAYFORMULA(IF(B57=0,0,IF(ISNA(MATCH($A57,[1]PO_base!$E$1:$E$8753,0))=TRUE,0,INDEX([1]PO_base!$A$1:$CD$8753,MATCH($A57,[1]PO_base!$E$1:$E$8753,0),M$1)))), 1, 1)</f>
        <v>#ERROR!</v>
      </c>
      <c r="N57" s="172" t="str">
        <f>ARRAY_CONSTRAIN(ARRAYFORMULA(IF(M57=0,0,IF(ISNA(MATCH($M57,[1]PO_base!$C$1:$C$8753,0))=TRUE,0,INDEX([1]PO_base!$A$1:$CD$8753,MATCH($M57,[1]PO_base!$C$1:$C$8753,0),N$1)))), 1, 1)</f>
        <v>#ERROR!</v>
      </c>
      <c r="O57" s="174" t="str">
        <f t="shared" si="3"/>
        <v>#ERROR!</v>
      </c>
      <c r="P57" s="172" t="str">
        <f t="shared" si="4"/>
        <v>#ERROR!</v>
      </c>
      <c r="Q57" s="175" t="str">
        <f t="shared" si="5"/>
        <v>#ERROR!</v>
      </c>
      <c r="R57" s="176">
        <v>3.532608695652174</v>
      </c>
      <c r="S57" s="177" t="str">
        <f>ARRAY_CONSTRAIN(ARRAYFORMULA(IF(ISNA(MATCH($G57,[1]Summary!$B$1:$B$8418,0))=TRUE,0,INDEX([1]Summary!$A$1:$CF$8418,MATCH($G57,[1]Summary!$B$1:$B$8418,0),S$1))), 1, 1)</f>
        <v>#ERROR!</v>
      </c>
      <c r="T57" s="176" t="str">
        <f>ARRAY_CONSTRAIN(ARRAYFORMULA(IF(S57=0,0,IF(ISNA(MATCH(S57,[1]Summary!$A$1:$A$8418,0))=TRUE,0,INDEX([1]Summary!$A$1:$CF$8418,MATCH(S57,[1]Summary!$A$1:$A$8418,0),T$1)))), 1, 1)</f>
        <v>#ERROR!</v>
      </c>
      <c r="U57" s="174">
        <f t="shared" si="6"/>
        <v>0</v>
      </c>
      <c r="V57" s="172"/>
      <c r="W57" s="175" t="str">
        <f t="shared" si="7"/>
        <v>#ERROR!</v>
      </c>
      <c r="X57" s="172"/>
      <c r="Y57" s="173"/>
      <c r="Z57" s="176" t="str">
        <f>ARRAY_CONSTRAIN(ARRAYFORMULA(IF(Y57=0,0,IF(ISNA(MATCH(Y57,[1]Summary!$A$1:$A$8418,0))=TRUE,0,INDEX([1]Summary!$A$1:$CF$8418,MATCH(Y57,[1]Summary!$A$1:$A$8418,0),Z$1)))), 1, 1)</f>
        <v>#ERROR!</v>
      </c>
      <c r="AA57" s="174">
        <f t="shared" si="8"/>
        <v>0</v>
      </c>
      <c r="AB57" s="172" t="str">
        <f t="shared" si="18"/>
        <v>#ERROR!</v>
      </c>
      <c r="AC57" s="175" t="str">
        <f t="shared" si="9"/>
        <v>#ERROR!</v>
      </c>
      <c r="AD57" s="172"/>
      <c r="AE57" s="1"/>
      <c r="AF57" s="176" t="str">
        <f>ARRAY_CONSTRAIN(ARRAYFORMULA(IF(AE57=0,0,IF(ISNA(MATCH(AE57,[1]Summary!$A$1:$A$8418,0))=TRUE,0,INDEX([1]Summary!$A$1:$CF$8418,MATCH(AE57,[1]Summary!$A$1:$A$8418,0),AF$1)))), 1, 1)</f>
        <v>#ERROR!</v>
      </c>
      <c r="AG57" s="174">
        <f t="shared" si="10"/>
        <v>0</v>
      </c>
      <c r="AH57" s="172">
        <f t="shared" si="11"/>
        <v>0</v>
      </c>
      <c r="AI57" s="175" t="str">
        <f t="shared" si="12"/>
        <v>#ERROR!</v>
      </c>
      <c r="AJ57" s="175" t="str">
        <f t="shared" si="13"/>
        <v>#ERROR!</v>
      </c>
      <c r="AK57" s="178" t="str">
        <f t="shared" si="14"/>
        <v>#ERROR!</v>
      </c>
    </row>
    <row r="58" ht="10.5" customHeight="1">
      <c r="A58" s="14" t="s">
        <v>1001</v>
      </c>
      <c r="B58" s="165">
        <f t="array" ref="B58">IF(ISNA(MATCH($A58,Magento_products!$F$1:$F$1000,0))=TRUE,INDEX(Special_products!$A$1:$AL$1000,MATCH($A58,Special_products!$F$1:$F$1000,0),B$1),INDEX(Magento_products!$A$1:$AJ$1013,MATCH($A58,Magento_products!$F$1:$F$1000,0),B$1))</f>
        <v>233</v>
      </c>
      <c r="C58" s="165" t="str">
        <f t="array" ref="C58">IF(ISNA(MATCH($A58,Magento_products!$F$1:$F$1000,0))=TRUE,INDEX(Special_products!$A$1:$AL$1000,MATCH($A58,Special_products!$F$1:$F$1000,0),C$1),INDEX(Magento_products!$A$1:$AJ$1013,MATCH($A58,Magento_products!$F$1:$F$1000,0),C$1))</f>
        <v>Golden Aku Aku Mask</v>
      </c>
      <c r="D58" s="166">
        <f t="array" ref="D58">IF(ISNA(MATCH($A58,Magento_products!$F$1:$F$1013,0))=TRUE,INDEX(Special_products!$A$1:$AL$748,MATCH($A58,Special_products!$F$1:$F$748,0),D$1),INDEX(Magento_products!$A$1:$AJ$1013,MATCH($A58,Magento_products!$F$1:$F$1013,0),D$1))</f>
        <v>43063</v>
      </c>
      <c r="E58" s="167">
        <f t="shared" si="1"/>
        <v>2017</v>
      </c>
      <c r="F58" s="168" t="str">
        <f t="array" ref="F58">IF(ISNA(MATCH($A58,'License characters'!$H$2:$H$1126,0))=TRUE,0,INDEX('License characters'!$A$2:$AH$1126,MATCH($A58,'License characters'!$H$2:$H$1126,0),F$1))</f>
        <v>Activision</v>
      </c>
      <c r="G58" s="165" t="str">
        <f t="array" ref="G58">IF(ISNA(MATCH($A58,Magento_products!$F$1:$F$1000,0))=TRUE,INDEX(Special_products!$A$1:$AL$1000,MATCH($A58,Special_products!$F$1:$F$1000,0),G$1),INDEX(Magento_products!$A$1:$AJ$1013,MATCH($A58,Magento_products!$F$1:$F$1000,0),G$1))</f>
        <v>LSAKU</v>
      </c>
      <c r="H58" s="168" t="str">
        <f t="array" ref="H58">IF(ISNA(MATCH($B58,Magento_products!$E$1:$E$1013,0))=TRUE,INDEX(Special_products!$A$1:$AL$748,MATCH($B58,Special_products!$E$1:$E$748,0),H$1+2),INDEX(Magento_products!$A$1:$AJ$1013,MATCH($B58,Magento_products!$E$1:$E$1013,0),H$1))</f>
        <v>Resin</v>
      </c>
      <c r="I58" s="169">
        <f t="array" ref="I58">IF(ISNA(MATCH($B58,Magento_products!$E$1:$E$1013,0))=TRUE,INDEX(Special_products!$A$1:$AL$748,MATCH($B58,Special_products!$E$1:$E$748,0),I$1),INDEX(Magento_products!$A$1:$AJ$1013,MATCH($B58,Magento_products!$E$1:$E$1013,0),I$1))</f>
        <v>384.99</v>
      </c>
      <c r="J58" s="170"/>
      <c r="K58" s="171">
        <f t="shared" si="2"/>
        <v>384.99</v>
      </c>
      <c r="L58" s="172">
        <v>118.0</v>
      </c>
      <c r="M58" s="173" t="str">
        <f>ARRAY_CONSTRAIN(ARRAYFORMULA(IF(B58=0,0,IF(ISNA(MATCH($A58,[1]PO_base!$E$1:$E$8753,0))=TRUE,0,INDEX([1]PO_base!$A$1:$CD$8753,MATCH($A58,[1]PO_base!$E$1:$E$8753,0),M$1)))), 1, 1)</f>
        <v>#ERROR!</v>
      </c>
      <c r="N58" s="172" t="str">
        <f>ARRAY_CONSTRAIN(ARRAYFORMULA(IF(M58=0,0,IF(ISNA(MATCH($M58,[1]PO_base!$C$1:$C$8753,0))=TRUE,0,INDEX([1]PO_base!$A$1:$CD$8753,MATCH($M58,[1]PO_base!$C$1:$C$8753,0),N$1)))), 1, 1)</f>
        <v>#ERROR!</v>
      </c>
      <c r="O58" s="174" t="str">
        <f t="shared" si="3"/>
        <v>#ERROR!</v>
      </c>
      <c r="P58" s="172" t="str">
        <f t="shared" si="4"/>
        <v>#ERROR!</v>
      </c>
      <c r="Q58" s="175" t="str">
        <f t="shared" si="5"/>
        <v>#ERROR!</v>
      </c>
      <c r="R58" s="176">
        <v>3.532608695652174</v>
      </c>
      <c r="S58" s="177" t="str">
        <f>ARRAY_CONSTRAIN(ARRAYFORMULA(IF(ISNA(MATCH($G58,[1]Summary!$B$1:$B$8418,0))=TRUE,0,INDEX([1]Summary!$A$1:$CF$8418,MATCH($G58,[1]Summary!$B$1:$B$8418,0),S$1))), 1, 1)</f>
        <v>#ERROR!</v>
      </c>
      <c r="T58" s="176" t="str">
        <f>ARRAY_CONSTRAIN(ARRAYFORMULA(IF(S58=0,0,IF(ISNA(MATCH(S58,[1]Summary!$A$1:$A$8418,0))=TRUE,0,INDEX([1]Summary!$A$1:$CF$8418,MATCH(S58,[1]Summary!$A$1:$A$8418,0),T$1)))), 1, 1)</f>
        <v>#ERROR!</v>
      </c>
      <c r="U58" s="174">
        <f t="shared" si="6"/>
        <v>0</v>
      </c>
      <c r="V58" s="172"/>
      <c r="W58" s="175" t="str">
        <f t="shared" si="7"/>
        <v>#ERROR!</v>
      </c>
      <c r="X58" s="172"/>
      <c r="Y58" s="173"/>
      <c r="Z58" s="176" t="str">
        <f>ARRAY_CONSTRAIN(ARRAYFORMULA(IF(Y58=0,0,IF(ISNA(MATCH(Y58,[1]Summary!$A$1:$A$8418,0))=TRUE,0,INDEX([1]Summary!$A$1:$CF$8418,MATCH(Y58,[1]Summary!$A$1:$A$8418,0),Z$1)))), 1, 1)</f>
        <v>#ERROR!</v>
      </c>
      <c r="AA58" s="174">
        <f t="shared" si="8"/>
        <v>0</v>
      </c>
      <c r="AB58" s="172" t="str">
        <f t="shared" si="18"/>
        <v>#ERROR!</v>
      </c>
      <c r="AC58" s="175" t="str">
        <f t="shared" si="9"/>
        <v>#ERROR!</v>
      </c>
      <c r="AD58" s="172"/>
      <c r="AE58" s="1"/>
      <c r="AF58" s="176" t="str">
        <f>ARRAY_CONSTRAIN(ARRAYFORMULA(IF(AE58=0,0,IF(ISNA(MATCH(AE58,[1]Summary!$A$1:$A$8418,0))=TRUE,0,INDEX([1]Summary!$A$1:$CF$8418,MATCH(AE58,[1]Summary!$A$1:$A$8418,0),AF$1)))), 1, 1)</f>
        <v>#ERROR!</v>
      </c>
      <c r="AG58" s="174">
        <f t="shared" si="10"/>
        <v>0</v>
      </c>
      <c r="AH58" s="172">
        <f t="shared" si="11"/>
        <v>0</v>
      </c>
      <c r="AI58" s="175" t="str">
        <f t="shared" si="12"/>
        <v>#ERROR!</v>
      </c>
      <c r="AJ58" s="175" t="str">
        <f t="shared" si="13"/>
        <v>#ERROR!</v>
      </c>
      <c r="AK58" s="178" t="str">
        <f t="shared" si="14"/>
        <v>#ERROR!</v>
      </c>
    </row>
    <row r="59" ht="10.5" customHeight="1">
      <c r="A59" s="14" t="s">
        <v>1003</v>
      </c>
      <c r="B59" s="165">
        <f t="array" ref="B59">IF(ISNA(MATCH($A59,Magento_products!$F$1:$F$1000,0))=TRUE,INDEX(Special_products!$A$1:$AL$1000,MATCH($A59,Special_products!$F$1:$F$1000,0),B$1),INDEX(Magento_products!$A$1:$AJ$1013,MATCH($A59,Magento_products!$F$1:$F$1000,0),B$1))</f>
        <v>232</v>
      </c>
      <c r="C59" s="165" t="str">
        <f t="array" ref="C59">IF(ISNA(MATCH($A59,Magento_products!$F$1:$F$1000,0))=TRUE,INDEX(Special_products!$A$1:$AL$1000,MATCH($A59,Special_products!$F$1:$F$1000,0),C$1),INDEX(Magento_products!$A$1:$AJ$1013,MATCH($A59,Magento_products!$F$1:$F$1000,0),C$1))</f>
        <v>Aku Aku Mask (Exclusive)</v>
      </c>
      <c r="D59" s="166">
        <f t="array" ref="D59">IF(ISNA(MATCH($A59,Magento_products!$F$1:$F$1013,0))=TRUE,INDEX(Special_products!$A$1:$AL$748,MATCH($A59,Special_products!$F$1:$F$748,0),D$1),INDEX(Magento_products!$A$1:$AJ$1013,MATCH($A59,Magento_products!$F$1:$F$1013,0),D$1))</f>
        <v>43063</v>
      </c>
      <c r="E59" s="167">
        <f t="shared" si="1"/>
        <v>2017</v>
      </c>
      <c r="F59" s="168" t="str">
        <f t="array" ref="F59">IF(ISNA(MATCH($A59,'License characters'!$H$2:$H$1126,0))=TRUE,0,INDEX('License characters'!$A$2:$AH$1126,MATCH($A59,'License characters'!$H$2:$H$1126,0),F$1))</f>
        <v>Activision</v>
      </c>
      <c r="G59" s="165" t="str">
        <f t="array" ref="G59">IF(ISNA(MATCH($A59,Magento_products!$F$1:$F$1000,0))=TRUE,INDEX(Special_products!$A$1:$AL$1000,MATCH($A59,Special_products!$F$1:$F$1000,0),G$1),INDEX(Magento_products!$A$1:$AJ$1013,MATCH($A59,Magento_products!$F$1:$F$1000,0),G$1))</f>
        <v>LSAKU</v>
      </c>
      <c r="H59" s="168" t="str">
        <f t="array" ref="H59">IF(ISNA(MATCH($B59,Magento_products!$E$1:$E$1013,0))=TRUE,INDEX(Special_products!$A$1:$AL$748,MATCH($B59,Special_products!$E$1:$E$748,0),H$1+2),INDEX(Magento_products!$A$1:$AJ$1013,MATCH($B59,Magento_products!$E$1:$E$1013,0),H$1))</f>
        <v>Resin</v>
      </c>
      <c r="I59" s="169">
        <f t="array" ref="I59">IF(ISNA(MATCH($B59,Magento_products!$E$1:$E$1013,0))=TRUE,INDEX(Special_products!$A$1:$AL$748,MATCH($B59,Special_products!$E$1:$E$748,0),I$1),INDEX(Magento_products!$A$1:$AJ$1013,MATCH($B59,Magento_products!$E$1:$E$1013,0),I$1))</f>
        <v>384.99</v>
      </c>
      <c r="J59" s="170"/>
      <c r="K59" s="171">
        <f t="shared" si="2"/>
        <v>384.99</v>
      </c>
      <c r="L59" s="172">
        <v>106.5</v>
      </c>
      <c r="M59" s="173" t="str">
        <f>ARRAY_CONSTRAIN(ARRAYFORMULA(IF(B59=0,0,IF(ISNA(MATCH($A59,[1]PO_base!$E$1:$E$8753,0))=TRUE,0,INDEX([1]PO_base!$A$1:$CD$8753,MATCH($A59,[1]PO_base!$E$1:$E$8753,0),M$1)))), 1, 1)</f>
        <v>#ERROR!</v>
      </c>
      <c r="N59" s="172" t="str">
        <f>ARRAY_CONSTRAIN(ARRAYFORMULA(IF(M59=0,0,IF(ISNA(MATCH($M59,[1]PO_base!$C$1:$C$8753,0))=TRUE,0,INDEX([1]PO_base!$A$1:$CD$8753,MATCH($M59,[1]PO_base!$C$1:$C$8753,0),N$1)))), 1, 1)</f>
        <v>#ERROR!</v>
      </c>
      <c r="O59" s="174" t="str">
        <f t="shared" si="3"/>
        <v>#ERROR!</v>
      </c>
      <c r="P59" s="172" t="str">
        <f t="shared" si="4"/>
        <v>#ERROR!</v>
      </c>
      <c r="Q59" s="175" t="str">
        <f t="shared" si="5"/>
        <v>#ERROR!</v>
      </c>
      <c r="R59" s="176">
        <v>3.532608695652174</v>
      </c>
      <c r="S59" s="177" t="str">
        <f>ARRAY_CONSTRAIN(ARRAYFORMULA(IF(ISNA(MATCH($G59,[1]Summary!$B$1:$B$8418,0))=TRUE,0,INDEX([1]Summary!$A$1:$CF$8418,MATCH($G59,[1]Summary!$B$1:$B$8418,0),S$1))), 1, 1)</f>
        <v>#ERROR!</v>
      </c>
      <c r="T59" s="176" t="str">
        <f>ARRAY_CONSTRAIN(ARRAYFORMULA(IF(S59=0,0,IF(ISNA(MATCH(S59,[1]Summary!$A$1:$A$8418,0))=TRUE,0,INDEX([1]Summary!$A$1:$CF$8418,MATCH(S59,[1]Summary!$A$1:$A$8418,0),T$1)))), 1, 1)</f>
        <v>#ERROR!</v>
      </c>
      <c r="U59" s="174">
        <f t="shared" si="6"/>
        <v>0</v>
      </c>
      <c r="V59" s="172"/>
      <c r="W59" s="175" t="str">
        <f t="shared" si="7"/>
        <v>#ERROR!</v>
      </c>
      <c r="X59" s="172"/>
      <c r="Y59" s="173"/>
      <c r="Z59" s="176" t="str">
        <f>ARRAY_CONSTRAIN(ARRAYFORMULA(IF(Y59=0,0,IF(ISNA(MATCH(Y59,[1]Summary!$A$1:$A$8418,0))=TRUE,0,INDEX([1]Summary!$A$1:$CF$8418,MATCH(Y59,[1]Summary!$A$1:$A$8418,0),Z$1)))), 1, 1)</f>
        <v>#ERROR!</v>
      </c>
      <c r="AA59" s="174">
        <f t="shared" si="8"/>
        <v>0</v>
      </c>
      <c r="AB59" s="172" t="str">
        <f t="shared" si="18"/>
        <v>#ERROR!</v>
      </c>
      <c r="AC59" s="175" t="str">
        <f t="shared" si="9"/>
        <v>#ERROR!</v>
      </c>
      <c r="AD59" s="172"/>
      <c r="AE59" s="1"/>
      <c r="AF59" s="176" t="str">
        <f>ARRAY_CONSTRAIN(ARRAYFORMULA(IF(AE59=0,0,IF(ISNA(MATCH(AE59,[1]Summary!$A$1:$A$8418,0))=TRUE,0,INDEX([1]Summary!$A$1:$CF$8418,MATCH(AE59,[1]Summary!$A$1:$A$8418,0),AF$1)))), 1, 1)</f>
        <v>#ERROR!</v>
      </c>
      <c r="AG59" s="174">
        <f t="shared" si="10"/>
        <v>0</v>
      </c>
      <c r="AH59" s="172">
        <f t="shared" si="11"/>
        <v>0</v>
      </c>
      <c r="AI59" s="175" t="str">
        <f t="shared" si="12"/>
        <v>#ERROR!</v>
      </c>
      <c r="AJ59" s="175" t="str">
        <f t="shared" si="13"/>
        <v>#ERROR!</v>
      </c>
      <c r="AK59" s="178" t="str">
        <f t="shared" si="14"/>
        <v>#ERROR!</v>
      </c>
    </row>
    <row r="60" ht="10.5" customHeight="1">
      <c r="A60" s="14" t="s">
        <v>1095</v>
      </c>
      <c r="B60" s="165">
        <f t="array" ref="B60">IF(ISNA(MATCH($A60,Magento_products!$F$1:$F$1000,0))=TRUE,INDEX(Special_products!$A$1:$AL$1000,MATCH($A60,Special_products!$F$1:$F$1000,0),B$1),INDEX(Magento_products!$A$1:$AJ$1013,MATCH($A60,Magento_products!$F$1:$F$1000,0),B$1))</f>
        <v>186</v>
      </c>
      <c r="C60" s="165" t="str">
        <f t="array" ref="C60">IF(ISNA(MATCH($A60,Magento_products!$F$1:$F$1000,0))=TRUE,INDEX(Special_products!$A$1:$AL$1000,MATCH($A60,Special_products!$F$1:$F$1000,0),C$1),INDEX(Magento_products!$A$1:$AJ$1013,MATCH($A60,Magento_products!$F$1:$F$1000,0),C$1))</f>
        <v>Majora's Mask (Exclusive)</v>
      </c>
      <c r="D60" s="166">
        <f t="array" ref="D60">IF(ISNA(MATCH($A60,Magento_products!$F$1:$F$1013,0))=TRUE,INDEX(Special_products!$A$1:$AL$748,MATCH($A60,Special_products!$F$1:$F$748,0),D$1),INDEX(Magento_products!$A$1:$AJ$1013,MATCH($A60,Magento_products!$F$1:$F$1013,0),D$1))</f>
        <v>42745</v>
      </c>
      <c r="E60" s="167">
        <f t="shared" si="1"/>
        <v>2017</v>
      </c>
      <c r="F60" s="168" t="str">
        <f t="array" ref="F60">IF(ISNA(MATCH($A60,'License characters'!$H$2:$H$1126,0))=TRUE,0,INDEX('License characters'!$A$2:$AH$1126,MATCH($A60,'License characters'!$H$2:$H$1126,0),F$1))</f>
        <v>Nintendo</v>
      </c>
      <c r="G60" s="165" t="str">
        <f t="array" ref="G60">IF(ISNA(MATCH($A60,Magento_products!$F$1:$F$1000,0))=TRUE,INDEX(Special_products!$A$1:$AL$1000,MATCH($A60,Special_products!$F$1:$F$1000,0),G$1),INDEX(Magento_products!$A$1:$AJ$1013,MATCH($A60,Magento_products!$F$1:$F$1000,0),G$1))</f>
        <v>LZRMM</v>
      </c>
      <c r="H60" s="168" t="str">
        <f t="array" ref="H60">IF(ISNA(MATCH($B60,Magento_products!$E$1:$E$1013,0))=TRUE,INDEX(Special_products!$A$1:$AL$748,MATCH($B60,Special_products!$E$1:$E$748,0),H$1+2),INDEX(Magento_products!$A$1:$AJ$1013,MATCH($B60,Magento_products!$E$1:$E$1013,0),H$1))</f>
        <v>Resin</v>
      </c>
      <c r="I60" s="169">
        <f t="array" ref="I60">IF(ISNA(MATCH($B60,Magento_products!$E$1:$E$1013,0))=TRUE,INDEX(Special_products!$A$1:$AL$748,MATCH($B60,Special_products!$E$1:$E$748,0),I$1),INDEX(Magento_products!$A$1:$AJ$1013,MATCH($B60,Magento_products!$E$1:$E$1013,0),I$1))</f>
        <v>384.99</v>
      </c>
      <c r="J60" s="170"/>
      <c r="K60" s="171">
        <f t="shared" si="2"/>
        <v>384.99</v>
      </c>
      <c r="L60" s="172">
        <v>82.0</v>
      </c>
      <c r="M60" s="173" t="str">
        <f>ARRAY_CONSTRAIN(ARRAYFORMULA(IF(B60=0,0,IF(ISNA(MATCH($A60,[1]PO_base!$E$1:$E$8753,0))=TRUE,0,INDEX([1]PO_base!$A$1:$CD$8753,MATCH($A60,[1]PO_base!$E$1:$E$8753,0),M$1)))), 1, 1)</f>
        <v>#ERROR!</v>
      </c>
      <c r="N60" s="172" t="str">
        <f>ARRAY_CONSTRAIN(ARRAYFORMULA(IF(M60=0,0,IF(ISNA(MATCH($M60,[1]PO_base!$C$1:$C$8753,0))=TRUE,0,INDEX([1]PO_base!$A$1:$CD$8753,MATCH($M60,[1]PO_base!$C$1:$C$8753,0),N$1)))), 1, 1)</f>
        <v>#ERROR!</v>
      </c>
      <c r="O60" s="174" t="str">
        <f t="shared" si="3"/>
        <v>#ERROR!</v>
      </c>
      <c r="P60" s="172" t="str">
        <f t="shared" si="4"/>
        <v>#ERROR!</v>
      </c>
      <c r="Q60" s="175" t="str">
        <f t="shared" si="5"/>
        <v>#ERROR!</v>
      </c>
      <c r="R60" s="176">
        <v>2.653830227743271</v>
      </c>
      <c r="S60" s="177" t="str">
        <f>ARRAY_CONSTRAIN(ARRAYFORMULA(IF(ISNA(MATCH($G60,[1]Summary!$B$1:$B$8418,0))=TRUE,0,INDEX([1]Summary!$A$1:$CF$8418,MATCH($G60,[1]Summary!$B$1:$B$8418,0),S$1))), 1, 1)</f>
        <v>#ERROR!</v>
      </c>
      <c r="T60" s="176" t="str">
        <f>ARRAY_CONSTRAIN(ARRAYFORMULA(IF(S60=0,0,IF(ISNA(MATCH(S60,[1]Summary!$A$1:$A$8418,0))=TRUE,0,INDEX([1]Summary!$A$1:$CF$8418,MATCH(S60,[1]Summary!$A$1:$A$8418,0),T$1)))), 1, 1)</f>
        <v>#ERROR!</v>
      </c>
      <c r="U60" s="174">
        <f t="shared" si="6"/>
        <v>0</v>
      </c>
      <c r="V60" s="172"/>
      <c r="W60" s="175" t="str">
        <f t="shared" si="7"/>
        <v>#ERROR!</v>
      </c>
      <c r="X60" s="172"/>
      <c r="Y60" s="173"/>
      <c r="Z60" s="176" t="str">
        <f>ARRAY_CONSTRAIN(ARRAYFORMULA(IF(Y60=0,0,IF(ISNA(MATCH(Y60,[1]Summary!$A$1:$A$8418,0))=TRUE,0,INDEX([1]Summary!$A$1:$CF$8418,MATCH(Y60,[1]Summary!$A$1:$A$8418,0),Z$1)))), 1, 1)</f>
        <v>#ERROR!</v>
      </c>
      <c r="AA60" s="174">
        <f t="shared" si="8"/>
        <v>0</v>
      </c>
      <c r="AB60" s="172" t="str">
        <f t="shared" si="18"/>
        <v>#ERROR!</v>
      </c>
      <c r="AC60" s="175" t="str">
        <f t="shared" si="9"/>
        <v>#ERROR!</v>
      </c>
      <c r="AD60" s="172"/>
      <c r="AE60" s="1"/>
      <c r="AF60" s="176" t="str">
        <f>ARRAY_CONSTRAIN(ARRAYFORMULA(IF(AE60=0,0,IF(ISNA(MATCH(AE60,[1]Summary!$A$1:$A$8418,0))=TRUE,0,INDEX([1]Summary!$A$1:$CF$8418,MATCH(AE60,[1]Summary!$A$1:$A$8418,0),AF$1)))), 1, 1)</f>
        <v>#ERROR!</v>
      </c>
      <c r="AG60" s="174">
        <f t="shared" si="10"/>
        <v>0</v>
      </c>
      <c r="AH60" s="172">
        <f t="shared" si="11"/>
        <v>0</v>
      </c>
      <c r="AI60" s="175" t="str">
        <f t="shared" si="12"/>
        <v>#ERROR!</v>
      </c>
      <c r="AJ60" s="175" t="str">
        <f t="shared" si="13"/>
        <v>#ERROR!</v>
      </c>
      <c r="AK60" s="178" t="str">
        <f t="shared" si="14"/>
        <v>#ERROR!</v>
      </c>
    </row>
    <row r="61" ht="10.5" customHeight="1">
      <c r="A61" s="14" t="s">
        <v>1055</v>
      </c>
      <c r="B61" s="165">
        <f t="array" ref="B61">IF(ISNA(MATCH($A61,Magento_products!$F$1:$F$1000,0))=TRUE,INDEX(Special_products!$A$1:$AL$1000,MATCH($A61,Special_products!$F$1:$F$1000,0),B$1),INDEX(Magento_products!$A$1:$AJ$1013,MATCH($A61,Magento_products!$F$1:$F$1000,0),B$1))</f>
        <v>206</v>
      </c>
      <c r="C61" s="165" t="str">
        <f t="array" ref="C61">IF(ISNA(MATCH($A61,Magento_products!$F$1:$F$1000,0))=TRUE,INDEX(Special_products!$A$1:$AL$1000,MATCH($A61,Special_products!$F$1:$F$1000,0),C$1),INDEX(Magento_products!$A$1:$AJ$1013,MATCH($A61,Magento_products!$F$1:$F$1000,0),C$1))</f>
        <v>Sonic The Hedgehog 25th Anniversary (Regular)</v>
      </c>
      <c r="D61" s="166">
        <f t="array" ref="D61">IF(ISNA(MATCH($A61,Magento_products!$F$1:$F$1013,0))=TRUE,INDEX(Special_products!$A$1:$AL$748,MATCH($A61,Special_products!$F$1:$F$748,0),D$1),INDEX(Magento_products!$A$1:$AJ$1013,MATCH($A61,Magento_products!$F$1:$F$1013,0),D$1))</f>
        <v>42892</v>
      </c>
      <c r="E61" s="167">
        <f t="shared" si="1"/>
        <v>2017</v>
      </c>
      <c r="F61" s="168" t="str">
        <f t="array" ref="F61">IF(ISNA(MATCH($A61,'License characters'!$H$2:$H$1126,0))=TRUE,0,INDEX('License characters'!$A$2:$AH$1126,MATCH($A61,'License characters'!$H$2:$H$1126,0),F$1))</f>
        <v>Sega</v>
      </c>
      <c r="G61" s="165" t="str">
        <f t="array" ref="G61">IF(ISNA(MATCH($A61,Magento_products!$F$1:$F$1000,0))=TRUE,INDEX(Special_products!$A$1:$AL$1000,MATCH($A61,Special_products!$F$1:$F$1000,0),G$1),INDEX(Magento_products!$A$1:$AJ$1013,MATCH($A61,Magento_products!$F$1:$F$1000,0),G$1))</f>
        <v>SN25</v>
      </c>
      <c r="H61" s="168" t="str">
        <f t="array" ref="H61">IF(ISNA(MATCH($B61,Magento_products!$E$1:$E$1013,0))=TRUE,INDEX(Special_products!$A$1:$AL$748,MATCH($B61,Special_products!$E$1:$E$748,0),H$1+2),INDEX(Magento_products!$A$1:$AJ$1013,MATCH($B61,Magento_products!$E$1:$E$1013,0),H$1))</f>
        <v>Resin</v>
      </c>
      <c r="I61" s="169">
        <f t="array" ref="I61">IF(ISNA(MATCH($B61,Magento_products!$E$1:$E$1013,0))=TRUE,INDEX(Special_products!$A$1:$AL$748,MATCH($B61,Special_products!$E$1:$E$748,0),I$1),INDEX(Magento_products!$A$1:$AJ$1013,MATCH($B61,Magento_products!$E$1:$E$1013,0),I$1))</f>
        <v>384.99</v>
      </c>
      <c r="J61" s="170"/>
      <c r="K61" s="171">
        <f t="shared" si="2"/>
        <v>384.99</v>
      </c>
      <c r="L61" s="172">
        <v>68.0</v>
      </c>
      <c r="M61" s="173" t="str">
        <f>ARRAY_CONSTRAIN(ARRAYFORMULA(IF(B61=0,0,IF(ISNA(MATCH($A61,[1]PO_base!$E$1:$E$8753,0))=TRUE,0,INDEX([1]PO_base!$A$1:$CD$8753,MATCH($A61,[1]PO_base!$E$1:$E$8753,0),M$1)))), 1, 1)</f>
        <v>#ERROR!</v>
      </c>
      <c r="N61" s="172" t="str">
        <f>ARRAY_CONSTRAIN(ARRAYFORMULA(IF(M61=0,0,IF(ISNA(MATCH($M61,[1]PO_base!$C$1:$C$8753,0))=TRUE,0,INDEX([1]PO_base!$A$1:$CD$8753,MATCH($M61,[1]PO_base!$C$1:$C$8753,0),N$1)))), 1, 1)</f>
        <v>#ERROR!</v>
      </c>
      <c r="O61" s="174" t="str">
        <f t="shared" si="3"/>
        <v>#ERROR!</v>
      </c>
      <c r="P61" s="172" t="str">
        <f t="shared" si="4"/>
        <v>#ERROR!</v>
      </c>
      <c r="Q61" s="175" t="str">
        <f t="shared" si="5"/>
        <v>#ERROR!</v>
      </c>
      <c r="R61" s="176">
        <v>3.088472871002515</v>
      </c>
      <c r="S61" s="177" t="str">
        <f>ARRAY_CONSTRAIN(ARRAYFORMULA(IF(ISNA(MATCH($G61,[1]Summary!$B$1:$B$8418,0))=TRUE,0,INDEX([1]Summary!$A$1:$CF$8418,MATCH($G61,[1]Summary!$B$1:$B$8418,0),S$1))), 1, 1)</f>
        <v>#ERROR!</v>
      </c>
      <c r="T61" s="176" t="str">
        <f>ARRAY_CONSTRAIN(ARRAYFORMULA(IF(S61=0,0,IF(ISNA(MATCH(S61,[1]Summary!$A$1:$A$8418,0))=TRUE,0,INDEX([1]Summary!$A$1:$CF$8418,MATCH(S61,[1]Summary!$A$1:$A$8418,0),T$1)))), 1, 1)</f>
        <v>#ERROR!</v>
      </c>
      <c r="U61" s="174">
        <f t="shared" si="6"/>
        <v>0</v>
      </c>
      <c r="V61" s="172"/>
      <c r="W61" s="175" t="str">
        <f t="shared" si="7"/>
        <v>#ERROR!</v>
      </c>
      <c r="X61" s="172"/>
      <c r="Y61" s="173"/>
      <c r="Z61" s="176" t="str">
        <f>ARRAY_CONSTRAIN(ARRAYFORMULA(IF(Y61=0,0,IF(ISNA(MATCH(Y61,[1]Summary!$A$1:$A$8418,0))=TRUE,0,INDEX([1]Summary!$A$1:$CF$8418,MATCH(Y61,[1]Summary!$A$1:$A$8418,0),Z$1)))), 1, 1)</f>
        <v>#ERROR!</v>
      </c>
      <c r="AA61" s="174">
        <f t="shared" si="8"/>
        <v>0</v>
      </c>
      <c r="AB61" s="172" t="str">
        <f t="shared" si="18"/>
        <v>#ERROR!</v>
      </c>
      <c r="AC61" s="175" t="str">
        <f t="shared" si="9"/>
        <v>#ERROR!</v>
      </c>
      <c r="AD61" s="172"/>
      <c r="AE61" s="1"/>
      <c r="AF61" s="176" t="str">
        <f>ARRAY_CONSTRAIN(ARRAYFORMULA(IF(AE61=0,0,IF(ISNA(MATCH(AE61,[1]Summary!$A$1:$A$8418,0))=TRUE,0,INDEX([1]Summary!$A$1:$CF$8418,MATCH(AE61,[1]Summary!$A$1:$A$8418,0),AF$1)))), 1, 1)</f>
        <v>#ERROR!</v>
      </c>
      <c r="AG61" s="174">
        <f t="shared" si="10"/>
        <v>0</v>
      </c>
      <c r="AH61" s="172">
        <f t="shared" si="11"/>
        <v>0</v>
      </c>
      <c r="AI61" s="175" t="str">
        <f t="shared" si="12"/>
        <v>#ERROR!</v>
      </c>
      <c r="AJ61" s="175" t="str">
        <f t="shared" si="13"/>
        <v>#ERROR!</v>
      </c>
      <c r="AK61" s="178" t="str">
        <f t="shared" si="14"/>
        <v>#ERROR!</v>
      </c>
    </row>
    <row r="62" ht="10.5" customHeight="1">
      <c r="A62" s="14" t="s">
        <v>1053</v>
      </c>
      <c r="B62" s="165">
        <f t="array" ref="B62">IF(ISNA(MATCH($A62,Magento_products!$F$1:$F$1000,0))=TRUE,INDEX(Special_products!$A$1:$AL$1000,MATCH($A62,Special_products!$F$1:$F$1000,0),B$1),INDEX(Magento_products!$A$1:$AJ$1013,MATCH($A62,Magento_products!$F$1:$F$1000,0),B$1))</f>
        <v>207</v>
      </c>
      <c r="C62" s="165" t="str">
        <f t="array" ref="C62">IF(ISNA(MATCH($A62,Magento_products!$F$1:$F$1000,0))=TRUE,INDEX(Special_products!$A$1:$AL$1000,MATCH($A62,Special_products!$F$1:$F$1000,0),C$1),INDEX(Magento_products!$A$1:$AJ$1013,MATCH($A62,Magento_products!$F$1:$F$1000,0),C$1))</f>
        <v>Sonic The Hedgehog 25th Anniversary (Exclusive)</v>
      </c>
      <c r="D62" s="166">
        <f t="array" ref="D62">IF(ISNA(MATCH($A62,Magento_products!$F$1:$F$1013,0))=TRUE,INDEX(Special_products!$A$1:$AL$748,MATCH($A62,Special_products!$F$1:$F$748,0),D$1),INDEX(Magento_products!$A$1:$AJ$1013,MATCH($A62,Magento_products!$F$1:$F$1013,0),D$1))</f>
        <v>42892</v>
      </c>
      <c r="E62" s="167">
        <f t="shared" si="1"/>
        <v>2017</v>
      </c>
      <c r="F62" s="168" t="str">
        <f t="array" ref="F62">IF(ISNA(MATCH($A62,'License characters'!$H$2:$H$1126,0))=TRUE,0,INDEX('License characters'!$A$2:$AH$1126,MATCH($A62,'License characters'!$H$2:$H$1126,0),F$1))</f>
        <v>Sega</v>
      </c>
      <c r="G62" s="165" t="str">
        <f t="array" ref="G62">IF(ISNA(MATCH($A62,Magento_products!$F$1:$F$1000,0))=TRUE,INDEX(Special_products!$A$1:$AL$1000,MATCH($A62,Special_products!$F$1:$F$1000,0),G$1),INDEX(Magento_products!$A$1:$AJ$1013,MATCH($A62,Magento_products!$F$1:$F$1000,0),G$1))</f>
        <v>SN25</v>
      </c>
      <c r="H62" s="168" t="str">
        <f t="array" ref="H62">IF(ISNA(MATCH($B62,Magento_products!$E$1:$E$1013,0))=TRUE,INDEX(Special_products!$A$1:$AL$748,MATCH($B62,Special_products!$E$1:$E$748,0),H$1+2),INDEX(Magento_products!$A$1:$AJ$1013,MATCH($B62,Magento_products!$E$1:$E$1013,0),H$1))</f>
        <v>Resin</v>
      </c>
      <c r="I62" s="169">
        <f t="array" ref="I62">IF(ISNA(MATCH($B62,Magento_products!$E$1:$E$1013,0))=TRUE,INDEX(Special_products!$A$1:$AL$748,MATCH($B62,Special_products!$E$1:$E$748,0),I$1),INDEX(Magento_products!$A$1:$AJ$1013,MATCH($B62,Magento_products!$E$1:$E$1013,0),I$1))</f>
        <v>384.99</v>
      </c>
      <c r="J62" s="170"/>
      <c r="K62" s="171">
        <f t="shared" si="2"/>
        <v>384.99</v>
      </c>
      <c r="L62" s="172">
        <v>88.0</v>
      </c>
      <c r="M62" s="173" t="str">
        <f>ARRAY_CONSTRAIN(ARRAYFORMULA(IF(B62=0,0,IF(ISNA(MATCH($A62,[1]PO_base!$E$1:$E$8753,0))=TRUE,0,INDEX([1]PO_base!$A$1:$CD$8753,MATCH($A62,[1]PO_base!$E$1:$E$8753,0),M$1)))), 1, 1)</f>
        <v>#ERROR!</v>
      </c>
      <c r="N62" s="172" t="str">
        <f>ARRAY_CONSTRAIN(ARRAYFORMULA(IF(M62=0,0,IF(ISNA(MATCH($M62,[1]PO_base!$C$1:$C$8753,0))=TRUE,0,INDEX([1]PO_base!$A$1:$CD$8753,MATCH($M62,[1]PO_base!$C$1:$C$8753,0),N$1)))), 1, 1)</f>
        <v>#ERROR!</v>
      </c>
      <c r="O62" s="174" t="str">
        <f t="shared" si="3"/>
        <v>#ERROR!</v>
      </c>
      <c r="P62" s="172" t="str">
        <f t="shared" si="4"/>
        <v>#ERROR!</v>
      </c>
      <c r="Q62" s="175" t="str">
        <f t="shared" si="5"/>
        <v>#ERROR!</v>
      </c>
      <c r="R62" s="176">
        <v>3.088472871002515</v>
      </c>
      <c r="S62" s="177" t="str">
        <f>ARRAY_CONSTRAIN(ARRAYFORMULA(IF(ISNA(MATCH($G62,[1]Summary!$B$1:$B$8418,0))=TRUE,0,INDEX([1]Summary!$A$1:$CF$8418,MATCH($G62,[1]Summary!$B$1:$B$8418,0),S$1))), 1, 1)</f>
        <v>#ERROR!</v>
      </c>
      <c r="T62" s="176" t="str">
        <f>ARRAY_CONSTRAIN(ARRAYFORMULA(IF(S62=0,0,IF(ISNA(MATCH(S62,[1]Summary!$A$1:$A$8418,0))=TRUE,0,INDEX([1]Summary!$A$1:$CF$8418,MATCH(S62,[1]Summary!$A$1:$A$8418,0),T$1)))), 1, 1)</f>
        <v>#ERROR!</v>
      </c>
      <c r="U62" s="174">
        <f t="shared" si="6"/>
        <v>0</v>
      </c>
      <c r="V62" s="172"/>
      <c r="W62" s="175" t="str">
        <f t="shared" si="7"/>
        <v>#ERROR!</v>
      </c>
      <c r="X62" s="172"/>
      <c r="Y62" s="173"/>
      <c r="Z62" s="176" t="str">
        <f>ARRAY_CONSTRAIN(ARRAYFORMULA(IF(Y62=0,0,IF(ISNA(MATCH(Y62,[1]Summary!$A$1:$A$8418,0))=TRUE,0,INDEX([1]Summary!$A$1:$CF$8418,MATCH(Y62,[1]Summary!$A$1:$A$8418,0),Z$1)))), 1, 1)</f>
        <v>#ERROR!</v>
      </c>
      <c r="AA62" s="174">
        <f t="shared" si="8"/>
        <v>0</v>
      </c>
      <c r="AB62" s="172" t="str">
        <f t="shared" si="18"/>
        <v>#ERROR!</v>
      </c>
      <c r="AC62" s="175" t="str">
        <f t="shared" si="9"/>
        <v>#ERROR!</v>
      </c>
      <c r="AD62" s="172"/>
      <c r="AE62" s="1"/>
      <c r="AF62" s="176" t="str">
        <f>ARRAY_CONSTRAIN(ARRAYFORMULA(IF(AE62=0,0,IF(ISNA(MATCH(AE62,[1]Summary!$A$1:$A$8418,0))=TRUE,0,INDEX([1]Summary!$A$1:$CF$8418,MATCH(AE62,[1]Summary!$A$1:$A$8418,0),AF$1)))), 1, 1)</f>
        <v>#ERROR!</v>
      </c>
      <c r="AG62" s="174">
        <f t="shared" si="10"/>
        <v>0</v>
      </c>
      <c r="AH62" s="172">
        <f t="shared" si="11"/>
        <v>0</v>
      </c>
      <c r="AI62" s="175" t="str">
        <f t="shared" si="12"/>
        <v>#ERROR!</v>
      </c>
      <c r="AJ62" s="175" t="str">
        <f t="shared" si="13"/>
        <v>#ERROR!</v>
      </c>
      <c r="AK62" s="178" t="str">
        <f t="shared" si="14"/>
        <v>#ERROR!</v>
      </c>
    </row>
    <row r="63" ht="10.5" customHeight="1">
      <c r="A63" s="14" t="s">
        <v>1101</v>
      </c>
      <c r="B63" s="165">
        <f t="array" ref="B63">IF(ISNA(MATCH($A63,Magento_products!$F$1:$F$1000,0))=TRUE,INDEX(Special_products!$A$1:$AL$1000,MATCH($A63,Special_products!$F$1:$F$1000,0),B$1),INDEX(Magento_products!$A$1:$AJ$1013,MATCH($A63,Magento_products!$F$1:$F$1000,0),B$1))</f>
        <v>183</v>
      </c>
      <c r="C63" s="165" t="str">
        <f t="array" ref="C63">IF(ISNA(MATCH($A63,Magento_products!$F$1:$F$1000,0))=TRUE,INDEX(Special_products!$A$1:$AL$1000,MATCH($A63,Special_products!$F$1:$F$1000,0),C$1),INDEX(Magento_products!$A$1:$AJ$1013,MATCH($A63,Magento_products!$F$1:$F$1000,0),C$1))</f>
        <v>Jin Kazama - TEKKEN 3 (Regular)</v>
      </c>
      <c r="D63" s="166">
        <f t="array" ref="D63">IF(ISNA(MATCH($A63,Magento_products!$F$1:$F$1013,0))=TRUE,INDEX(Special_products!$A$1:$AL$748,MATCH($A63,Special_products!$F$1:$F$748,0),D$1),INDEX(Magento_products!$A$1:$AJ$1013,MATCH($A63,Magento_products!$F$1:$F$1013,0),D$1))</f>
        <v>42704</v>
      </c>
      <c r="E63" s="167">
        <f t="shared" si="1"/>
        <v>2016</v>
      </c>
      <c r="F63" s="168" t="str">
        <f t="array" ref="F63">IF(ISNA(MATCH($A63,'License characters'!$H$2:$H$1126,0))=TRUE,0,INDEX('License characters'!$A$2:$AH$1126,MATCH($A63,'License characters'!$H$2:$H$1126,0),F$1))</f>
        <v>Namco Bandai</v>
      </c>
      <c r="G63" s="165" t="str">
        <f t="array" ref="G63">IF(ISNA(MATCH($A63,Magento_products!$F$1:$F$1000,0))=TRUE,INDEX(Special_products!$A$1:$AL$1000,MATCH($A63,Special_products!$F$1:$F$1000,0),G$1),INDEX(Magento_products!$A$1:$AJ$1013,MATCH($A63,Magento_products!$F$1:$F$1000,0),G$1))</f>
        <v>TKJ</v>
      </c>
      <c r="H63" s="168" t="str">
        <f t="array" ref="H63">IF(ISNA(MATCH($B63,Magento_products!$E$1:$E$1013,0))=TRUE,INDEX(Special_products!$A$1:$AL$748,MATCH($B63,Special_products!$E$1:$E$748,0),H$1+2),INDEX(Magento_products!$A$1:$AJ$1013,MATCH($B63,Magento_products!$E$1:$E$1013,0),H$1))</f>
        <v>Resin</v>
      </c>
      <c r="I63" s="169">
        <f t="array" ref="I63">IF(ISNA(MATCH($B63,Magento_products!$E$1:$E$1013,0))=TRUE,INDEX(Special_products!$A$1:$AL$748,MATCH($B63,Special_products!$E$1:$E$748,0),I$1),INDEX(Magento_products!$A$1:$AJ$1013,MATCH($B63,Magento_products!$E$1:$E$1013,0),I$1))</f>
        <v>384.99</v>
      </c>
      <c r="J63" s="170"/>
      <c r="K63" s="171">
        <f t="shared" si="2"/>
        <v>384.99</v>
      </c>
      <c r="L63" s="172">
        <v>88.0</v>
      </c>
      <c r="M63" s="173" t="str">
        <f>ARRAY_CONSTRAIN(ARRAYFORMULA(IF(B63=0,0,IF(ISNA(MATCH($A63,[1]PO_base!$E$1:$E$8753,0))=TRUE,0,INDEX([1]PO_base!$A$1:$CD$8753,MATCH($A63,[1]PO_base!$E$1:$E$8753,0),M$1)))), 1, 1)</f>
        <v>#ERROR!</v>
      </c>
      <c r="N63" s="172" t="str">
        <f>ARRAY_CONSTRAIN(ARRAYFORMULA(IF(M63=0,0,IF(ISNA(MATCH($M63,[1]PO_base!$C$1:$C$8753,0))=TRUE,0,INDEX([1]PO_base!$A$1:$CD$8753,MATCH($M63,[1]PO_base!$C$1:$C$8753,0),N$1)))), 1, 1)</f>
        <v>#ERROR!</v>
      </c>
      <c r="O63" s="174" t="str">
        <f t="shared" si="3"/>
        <v>#ERROR!</v>
      </c>
      <c r="P63" s="172" t="str">
        <f t="shared" si="4"/>
        <v>#ERROR!</v>
      </c>
      <c r="Q63" s="175" t="str">
        <f t="shared" si="5"/>
        <v>#ERROR!</v>
      </c>
      <c r="R63" s="176">
        <v>7.163734939759037</v>
      </c>
      <c r="S63" s="177" t="str">
        <f>ARRAY_CONSTRAIN(ARRAYFORMULA(IF(ISNA(MATCH($G63,[1]Summary!$B$1:$B$8418,0))=TRUE,0,INDEX([1]Summary!$A$1:$CF$8418,MATCH($G63,[1]Summary!$B$1:$B$8418,0),S$1))), 1, 1)</f>
        <v>#ERROR!</v>
      </c>
      <c r="T63" s="176" t="str">
        <f>ARRAY_CONSTRAIN(ARRAYFORMULA(IF(S63=0,0,IF(ISNA(MATCH(S63,[1]Summary!$A$1:$A$8418,0))=TRUE,0,INDEX([1]Summary!$A$1:$CF$8418,MATCH(S63,[1]Summary!$A$1:$A$8418,0),T$1)))), 1, 1)</f>
        <v>#ERROR!</v>
      </c>
      <c r="U63" s="174">
        <f t="shared" si="6"/>
        <v>0</v>
      </c>
      <c r="V63" s="172"/>
      <c r="W63" s="175" t="str">
        <f t="shared" si="7"/>
        <v>#ERROR!</v>
      </c>
      <c r="X63" s="172"/>
      <c r="Y63" s="173"/>
      <c r="Z63" s="176" t="str">
        <f>ARRAY_CONSTRAIN(ARRAYFORMULA(IF(Y63=0,0,IF(ISNA(MATCH(Y63,[1]Summary!$A$1:$A$8418,0))=TRUE,0,INDEX([1]Summary!$A$1:$CF$8418,MATCH(Y63,[1]Summary!$A$1:$A$8418,0),Z$1)))), 1, 1)</f>
        <v>#ERROR!</v>
      </c>
      <c r="AA63" s="174">
        <f t="shared" si="8"/>
        <v>0</v>
      </c>
      <c r="AB63" s="172" t="str">
        <f t="shared" si="18"/>
        <v>#ERROR!</v>
      </c>
      <c r="AC63" s="175" t="str">
        <f t="shared" si="9"/>
        <v>#ERROR!</v>
      </c>
      <c r="AD63" s="172"/>
      <c r="AE63" s="1"/>
      <c r="AF63" s="176" t="str">
        <f>ARRAY_CONSTRAIN(ARRAYFORMULA(IF(AE63=0,0,IF(ISNA(MATCH(AE63,[1]Summary!$A$1:$A$8418,0))=TRUE,0,INDEX([1]Summary!$A$1:$CF$8418,MATCH(AE63,[1]Summary!$A$1:$A$8418,0),AF$1)))), 1, 1)</f>
        <v>#ERROR!</v>
      </c>
      <c r="AG63" s="174">
        <f t="shared" si="10"/>
        <v>0</v>
      </c>
      <c r="AH63" s="172">
        <f t="shared" si="11"/>
        <v>0</v>
      </c>
      <c r="AI63" s="175" t="str">
        <f t="shared" si="12"/>
        <v>#ERROR!</v>
      </c>
      <c r="AJ63" s="175" t="str">
        <f t="shared" si="13"/>
        <v>#ERROR!</v>
      </c>
      <c r="AK63" s="178" t="str">
        <f t="shared" si="14"/>
        <v>#ERROR!</v>
      </c>
    </row>
    <row r="64" ht="10.5" customHeight="1">
      <c r="A64" s="14" t="s">
        <v>1099</v>
      </c>
      <c r="B64" s="165">
        <f t="array" ref="B64">IF(ISNA(MATCH($A64,Magento_products!$F$1:$F$1000,0))=TRUE,INDEX(Special_products!$A$1:$AL$1000,MATCH($A64,Special_products!$F$1:$F$1000,0),B$1),INDEX(Magento_products!$A$1:$AJ$1013,MATCH($A64,Magento_products!$F$1:$F$1000,0),B$1))</f>
        <v>184</v>
      </c>
      <c r="C64" s="165" t="str">
        <f t="array" ref="C64">IF(ISNA(MATCH($A64,Magento_products!$F$1:$F$1000,0))=TRUE,INDEX(Special_products!$A$1:$AL$1000,MATCH($A64,Special_products!$F$1:$F$1000,0),C$1),INDEX(Magento_products!$A$1:$AJ$1013,MATCH($A64,Magento_products!$F$1:$F$1000,0),C$1))</f>
        <v>Jin Kazama - TEKKEN 5 (Regular)</v>
      </c>
      <c r="D64" s="166">
        <f t="array" ref="D64">IF(ISNA(MATCH($A64,Magento_products!$F$1:$F$1013,0))=TRUE,INDEX(Special_products!$A$1:$AL$748,MATCH($A64,Special_products!$F$1:$F$748,0),D$1),INDEX(Magento_products!$A$1:$AJ$1013,MATCH($A64,Magento_products!$F$1:$F$1013,0),D$1))</f>
        <v>42704</v>
      </c>
      <c r="E64" s="167">
        <f t="shared" si="1"/>
        <v>2016</v>
      </c>
      <c r="F64" s="168" t="str">
        <f t="array" ref="F64">IF(ISNA(MATCH($A64,'License characters'!$H$2:$H$1126,0))=TRUE,0,INDEX('License characters'!$A$2:$AH$1126,MATCH($A64,'License characters'!$H$2:$H$1126,0),F$1))</f>
        <v>Namco Bandai</v>
      </c>
      <c r="G64" s="165" t="str">
        <f t="array" ref="G64">IF(ISNA(MATCH($A64,Magento_products!$F$1:$F$1000,0))=TRUE,INDEX(Special_products!$A$1:$AL$1000,MATCH($A64,Special_products!$F$1:$F$1000,0),G$1),INDEX(Magento_products!$A$1:$AJ$1013,MATCH($A64,Magento_products!$F$1:$F$1000,0),G$1))</f>
        <v>TKJ</v>
      </c>
      <c r="H64" s="168" t="str">
        <f t="array" ref="H64">IF(ISNA(MATCH($B64,Magento_products!$E$1:$E$1013,0))=TRUE,INDEX(Special_products!$A$1:$AL$748,MATCH($B64,Special_products!$E$1:$E$748,0),H$1+2),INDEX(Magento_products!$A$1:$AJ$1013,MATCH($B64,Magento_products!$E$1:$E$1013,0),H$1))</f>
        <v>Resin</v>
      </c>
      <c r="I64" s="169">
        <f t="array" ref="I64">IF(ISNA(MATCH($B64,Magento_products!$E$1:$E$1013,0))=TRUE,INDEX(Special_products!$A$1:$AL$748,MATCH($B64,Special_products!$E$1:$E$748,0),I$1),INDEX(Magento_products!$A$1:$AJ$1013,MATCH($B64,Magento_products!$E$1:$E$1013,0),I$1))</f>
        <v>384.99</v>
      </c>
      <c r="J64" s="170"/>
      <c r="K64" s="171">
        <f t="shared" si="2"/>
        <v>384.99</v>
      </c>
      <c r="L64" s="172">
        <v>88.0</v>
      </c>
      <c r="M64" s="173" t="str">
        <f>ARRAY_CONSTRAIN(ARRAYFORMULA(IF(B64=0,0,IF(ISNA(MATCH($A64,[1]PO_base!$E$1:$E$8753,0))=TRUE,0,INDEX([1]PO_base!$A$1:$CD$8753,MATCH($A64,[1]PO_base!$E$1:$E$8753,0),M$1)))), 1, 1)</f>
        <v>#ERROR!</v>
      </c>
      <c r="N64" s="172" t="str">
        <f>ARRAY_CONSTRAIN(ARRAYFORMULA(IF(M64=0,0,IF(ISNA(MATCH($M64,[1]PO_base!$C$1:$C$8753,0))=TRUE,0,INDEX([1]PO_base!$A$1:$CD$8753,MATCH($M64,[1]PO_base!$C$1:$C$8753,0),N$1)))), 1, 1)</f>
        <v>#ERROR!</v>
      </c>
      <c r="O64" s="174" t="str">
        <f t="shared" si="3"/>
        <v>#ERROR!</v>
      </c>
      <c r="P64" s="172" t="str">
        <f t="shared" si="4"/>
        <v>#ERROR!</v>
      </c>
      <c r="Q64" s="175" t="str">
        <f t="shared" si="5"/>
        <v>#ERROR!</v>
      </c>
      <c r="R64" s="176">
        <v>7.163734939759037</v>
      </c>
      <c r="S64" s="177" t="str">
        <f>ARRAY_CONSTRAIN(ARRAYFORMULA(IF(ISNA(MATCH($G64,[1]Summary!$B$1:$B$8418,0))=TRUE,0,INDEX([1]Summary!$A$1:$CF$8418,MATCH($G64,[1]Summary!$B$1:$B$8418,0),S$1))), 1, 1)</f>
        <v>#ERROR!</v>
      </c>
      <c r="T64" s="176" t="str">
        <f>ARRAY_CONSTRAIN(ARRAYFORMULA(IF(S64=0,0,IF(ISNA(MATCH(S64,[1]Summary!$A$1:$A$8418,0))=TRUE,0,INDEX([1]Summary!$A$1:$CF$8418,MATCH(S64,[1]Summary!$A$1:$A$8418,0),T$1)))), 1, 1)</f>
        <v>#ERROR!</v>
      </c>
      <c r="U64" s="174">
        <f t="shared" si="6"/>
        <v>0</v>
      </c>
      <c r="V64" s="172"/>
      <c r="W64" s="175" t="str">
        <f t="shared" si="7"/>
        <v>#ERROR!</v>
      </c>
      <c r="X64" s="172"/>
      <c r="Y64" s="173"/>
      <c r="Z64" s="176" t="str">
        <f>ARRAY_CONSTRAIN(ARRAYFORMULA(IF(Y64=0,0,IF(ISNA(MATCH(Y64,[1]Summary!$A$1:$A$8418,0))=TRUE,0,INDEX([1]Summary!$A$1:$CF$8418,MATCH(Y64,[1]Summary!$A$1:$A$8418,0),Z$1)))), 1, 1)</f>
        <v>#ERROR!</v>
      </c>
      <c r="AA64" s="174">
        <f t="shared" si="8"/>
        <v>0</v>
      </c>
      <c r="AB64" s="172" t="str">
        <f t="shared" si="18"/>
        <v>#ERROR!</v>
      </c>
      <c r="AC64" s="175" t="str">
        <f t="shared" si="9"/>
        <v>#ERROR!</v>
      </c>
      <c r="AD64" s="172"/>
      <c r="AE64" s="1"/>
      <c r="AF64" s="176" t="str">
        <f>ARRAY_CONSTRAIN(ARRAYFORMULA(IF(AE64=0,0,IF(ISNA(MATCH(AE64,[1]Summary!$A$1:$A$8418,0))=TRUE,0,INDEX([1]Summary!$A$1:$CF$8418,MATCH(AE64,[1]Summary!$A$1:$A$8418,0),AF$1)))), 1, 1)</f>
        <v>#ERROR!</v>
      </c>
      <c r="AG64" s="174">
        <f t="shared" si="10"/>
        <v>0</v>
      </c>
      <c r="AH64" s="172">
        <f t="shared" si="11"/>
        <v>0</v>
      </c>
      <c r="AI64" s="175" t="str">
        <f t="shared" si="12"/>
        <v>#ERROR!</v>
      </c>
      <c r="AJ64" s="175" t="str">
        <f t="shared" si="13"/>
        <v>#ERROR!</v>
      </c>
      <c r="AK64" s="178" t="str">
        <f t="shared" si="14"/>
        <v>#ERROR!</v>
      </c>
    </row>
    <row r="65" ht="10.5" customHeight="1">
      <c r="A65" s="14" t="s">
        <v>1059</v>
      </c>
      <c r="B65" s="165">
        <f t="array" ref="B65">IF(ISNA(MATCH($A65,Magento_products!$F$1:$F$1000,0))=TRUE,INDEX(Special_products!$A$1:$AL$1000,MATCH($A65,Special_products!$F$1:$F$1000,0),B$1),INDEX(Magento_products!$A$1:$AJ$1013,MATCH($A65,Magento_products!$F$1:$F$1000,0),B$1))</f>
        <v>204</v>
      </c>
      <c r="C65" s="165" t="str">
        <f t="array" ref="C65">IF(ISNA(MATCH($A65,Magento_products!$F$1:$F$1000,0))=TRUE,INDEX(Special_products!$A$1:$AL$1000,MATCH($A65,Special_products!$F$1:$F$1000,0),C$1),INDEX(Magento_products!$A$1:$AJ$1013,MATCH($A65,Magento_products!$F$1:$F$1000,0),C$1))</f>
        <v>Marshall Law - Tekken 6 (Regular)</v>
      </c>
      <c r="D65" s="166">
        <f t="array" ref="D65">IF(ISNA(MATCH($A65,Magento_products!$F$1:$F$1013,0))=TRUE,INDEX(Special_products!$A$1:$AL$748,MATCH($A65,Special_products!$F$1:$F$748,0),D$1),INDEX(Magento_products!$A$1:$AJ$1013,MATCH($A65,Magento_products!$F$1:$F$1013,0),D$1))</f>
        <v>42506</v>
      </c>
      <c r="E65" s="167">
        <f t="shared" si="1"/>
        <v>2016</v>
      </c>
      <c r="F65" s="168" t="str">
        <f t="array" ref="F65">IF(ISNA(MATCH($A65,'License characters'!$H$2:$H$1126,0))=TRUE,0,INDEX('License characters'!$A$2:$AH$1126,MATCH($A65,'License characters'!$H$2:$H$1126,0),F$1))</f>
        <v>Namco Bandai</v>
      </c>
      <c r="G65" s="165" t="str">
        <f t="array" ref="G65">IF(ISNA(MATCH($A65,Magento_products!$F$1:$F$1000,0))=TRUE,INDEX(Special_products!$A$1:$AL$1000,MATCH($A65,Special_products!$F$1:$F$1000,0),G$1),INDEX(Magento_products!$A$1:$AJ$1013,MATCH($A65,Magento_products!$F$1:$F$1000,0),G$1))</f>
        <v>TKML</v>
      </c>
      <c r="H65" s="168" t="str">
        <f t="array" ref="H65">IF(ISNA(MATCH($B65,Magento_products!$E$1:$E$1013,0))=TRUE,INDEX(Special_products!$A$1:$AL$748,MATCH($B65,Special_products!$E$1:$E$748,0),H$1+2),INDEX(Magento_products!$A$1:$AJ$1013,MATCH($B65,Magento_products!$E$1:$E$1013,0),H$1))</f>
        <v/>
      </c>
      <c r="I65" s="169">
        <f t="array" ref="I65">IF(ISNA(MATCH($B65,Magento_products!$E$1:$E$1013,0))=TRUE,INDEX(Special_products!$A$1:$AL$748,MATCH($B65,Special_products!$E$1:$E$748,0),I$1),INDEX(Magento_products!$A$1:$AJ$1013,MATCH($B65,Magento_products!$E$1:$E$1013,0),I$1))</f>
        <v>384.99</v>
      </c>
      <c r="J65" s="170"/>
      <c r="K65" s="171">
        <f t="shared" si="2"/>
        <v>384.99</v>
      </c>
      <c r="L65" s="172">
        <v>0.0</v>
      </c>
      <c r="M65" s="173" t="str">
        <f>ARRAY_CONSTRAIN(ARRAYFORMULA(IF(B65=0,0,IF(ISNA(MATCH($A65,[1]PO_base!$E$1:$E$8753,0))=TRUE,0,INDEX([1]PO_base!$A$1:$CD$8753,MATCH($A65,[1]PO_base!$E$1:$E$8753,0),M$1)))), 1, 1)</f>
        <v>#ERROR!</v>
      </c>
      <c r="N65" s="172" t="str">
        <f>ARRAY_CONSTRAIN(ARRAYFORMULA(IF(M65=0,0,IF(ISNA(MATCH($M65,[1]PO_base!$C$1:$C$8753,0))=TRUE,0,INDEX([1]PO_base!$A$1:$CD$8753,MATCH($M65,[1]PO_base!$C$1:$C$8753,0),N$1)))), 1, 1)</f>
        <v>#ERROR!</v>
      </c>
      <c r="O65" s="174" t="str">
        <f t="shared" si="3"/>
        <v>#ERROR!</v>
      </c>
      <c r="P65" s="172" t="str">
        <f t="shared" si="4"/>
        <v>#ERROR!</v>
      </c>
      <c r="Q65" s="175" t="str">
        <f t="shared" si="5"/>
        <v>#ERROR!</v>
      </c>
      <c r="R65" s="176">
        <v>0.0</v>
      </c>
      <c r="S65" s="177" t="str">
        <f>ARRAY_CONSTRAIN(ARRAYFORMULA(IF(ISNA(MATCH($G65,[1]Summary!$B$1:$B$8418,0))=TRUE,0,INDEX([1]Summary!$A$1:$CF$8418,MATCH($G65,[1]Summary!$B$1:$B$8418,0),S$1))), 1, 1)</f>
        <v>#ERROR!</v>
      </c>
      <c r="T65" s="176" t="str">
        <f>ARRAY_CONSTRAIN(ARRAYFORMULA(IF(S65=0,0,IF(ISNA(MATCH(S65,[1]Summary!$A$1:$A$8418,0))=TRUE,0,INDEX([1]Summary!$A$1:$CF$8418,MATCH(S65,[1]Summary!$A$1:$A$8418,0),T$1)))), 1, 1)</f>
        <v>#ERROR!</v>
      </c>
      <c r="U65" s="174"/>
      <c r="V65" s="172"/>
      <c r="W65" s="175" t="str">
        <f t="shared" si="7"/>
        <v>#ERROR!</v>
      </c>
      <c r="X65" s="172"/>
      <c r="Y65" s="173"/>
      <c r="Z65" s="176" t="str">
        <f>ARRAY_CONSTRAIN(ARRAYFORMULA(IF(Y65=0,0,IF(ISNA(MATCH(Y65,[1]Summary!$A$1:$A$8418,0))=TRUE,0,INDEX([1]Summary!$A$1:$CF$8418,MATCH(Y65,[1]Summary!$A$1:$A$8418,0),Z$1)))), 1, 1)</f>
        <v>#ERROR!</v>
      </c>
      <c r="AA65" s="174"/>
      <c r="AB65" s="172" t="str">
        <f t="shared" si="18"/>
        <v>#ERROR!</v>
      </c>
      <c r="AC65" s="175" t="str">
        <f t="shared" si="9"/>
        <v>#ERROR!</v>
      </c>
      <c r="AD65" s="172"/>
      <c r="AE65" s="1"/>
      <c r="AF65" s="176" t="str">
        <f>ARRAY_CONSTRAIN(ARRAYFORMULA(IF(AE65=0,0,IF(ISNA(MATCH(AE65,[1]Summary!$A$1:$A$8418,0))=TRUE,0,INDEX([1]Summary!$A$1:$CF$8418,MATCH(AE65,[1]Summary!$A$1:$A$8418,0),AF$1)))), 1, 1)</f>
        <v>#ERROR!</v>
      </c>
      <c r="AG65" s="174">
        <f t="shared" si="10"/>
        <v>0</v>
      </c>
      <c r="AH65" s="172">
        <f t="shared" si="11"/>
        <v>0</v>
      </c>
      <c r="AI65" s="175" t="str">
        <f t="shared" si="12"/>
        <v>#ERROR!</v>
      </c>
      <c r="AJ65" s="175" t="str">
        <f t="shared" si="13"/>
        <v>#ERROR!</v>
      </c>
      <c r="AK65" s="178" t="str">
        <f t="shared" si="14"/>
        <v>#ERROR!</v>
      </c>
    </row>
    <row r="66" ht="10.5" customHeight="1">
      <c r="A66" s="14" t="s">
        <v>1064</v>
      </c>
      <c r="B66" s="165">
        <f t="array" ref="B66">IF(ISNA(MATCH($A66,Magento_products!$F$1:$F$1000,0))=TRUE,INDEX(Special_products!$A$1:$AL$1000,MATCH($A66,Special_products!$F$1:$F$1000,0),B$1),INDEX(Magento_products!$A$1:$AJ$1013,MATCH($A66,Magento_products!$F$1:$F$1000,0),B$1))</f>
        <v>202</v>
      </c>
      <c r="C66" s="165" t="str">
        <f t="array" ref="C66">IF(ISNA(MATCH($A66,Magento_products!$F$1:$F$1000,0))=TRUE,INDEX(Special_products!$A$1:$AL$1000,MATCH($A66,Special_products!$F$1:$F$1000,0),C$1),INDEX(Magento_products!$A$1:$AJ$1013,MATCH($A66,Magento_products!$F$1:$F$1000,0),C$1))</f>
        <v>Marshall Law - Tekken 5 DR (Regular)</v>
      </c>
      <c r="D66" s="166">
        <f t="array" ref="D66">IF(ISNA(MATCH($A66,Magento_products!$F$1:$F$1013,0))=TRUE,INDEX(Special_products!$A$1:$AL$748,MATCH($A66,Special_products!$F$1:$F$748,0),D$1),INDEX(Magento_products!$A$1:$AJ$1013,MATCH($A66,Magento_products!$F$1:$F$1013,0),D$1))</f>
        <v>42506</v>
      </c>
      <c r="E66" s="167">
        <f t="shared" si="1"/>
        <v>2016</v>
      </c>
      <c r="F66" s="168" t="str">
        <f t="array" ref="F66">IF(ISNA(MATCH($A66,'License characters'!$H$2:$H$1126,0))=TRUE,0,INDEX('License characters'!$A$2:$AH$1126,MATCH($A66,'License characters'!$H$2:$H$1126,0),F$1))</f>
        <v>Namco Bandai</v>
      </c>
      <c r="G66" s="165" t="str">
        <f t="array" ref="G66">IF(ISNA(MATCH($A66,Magento_products!$F$1:$F$1000,0))=TRUE,INDEX(Special_products!$A$1:$AL$1000,MATCH($A66,Special_products!$F$1:$F$1000,0),G$1),INDEX(Magento_products!$A$1:$AJ$1013,MATCH($A66,Magento_products!$F$1:$F$1000,0),G$1))</f>
        <v>TKML</v>
      </c>
      <c r="H66" s="168" t="str">
        <f t="array" ref="H66">IF(ISNA(MATCH($B66,Magento_products!$E$1:$E$1013,0))=TRUE,INDEX(Special_products!$A$1:$AL$748,MATCH($B66,Special_products!$E$1:$E$748,0),H$1+2),INDEX(Magento_products!$A$1:$AJ$1013,MATCH($B66,Magento_products!$E$1:$E$1013,0),H$1))</f>
        <v>Resin</v>
      </c>
      <c r="I66" s="169">
        <f t="array" ref="I66">IF(ISNA(MATCH($B66,Magento_products!$E$1:$E$1013,0))=TRUE,INDEX(Special_products!$A$1:$AL$748,MATCH($B66,Special_products!$E$1:$E$748,0),I$1),INDEX(Magento_products!$A$1:$AJ$1013,MATCH($B66,Magento_products!$E$1:$E$1013,0),I$1))</f>
        <v>384.99</v>
      </c>
      <c r="J66" s="170"/>
      <c r="K66" s="171">
        <f t="shared" si="2"/>
        <v>384.99</v>
      </c>
      <c r="L66" s="172">
        <v>0.0</v>
      </c>
      <c r="M66" s="173" t="str">
        <f>ARRAY_CONSTRAIN(ARRAYFORMULA(IF(B66=0,0,IF(ISNA(MATCH($A66,[1]PO_base!$E$1:$E$8753,0))=TRUE,0,INDEX([1]PO_base!$A$1:$CD$8753,MATCH($A66,[1]PO_base!$E$1:$E$8753,0),M$1)))), 1, 1)</f>
        <v>#ERROR!</v>
      </c>
      <c r="N66" s="172" t="str">
        <f>ARRAY_CONSTRAIN(ARRAYFORMULA(IF(M66=0,0,IF(ISNA(MATCH($M66,[1]PO_base!$C$1:$C$8753,0))=TRUE,0,INDEX([1]PO_base!$A$1:$CD$8753,MATCH($M66,[1]PO_base!$C$1:$C$8753,0),N$1)))), 1, 1)</f>
        <v>#ERROR!</v>
      </c>
      <c r="O66" s="174" t="str">
        <f t="shared" si="3"/>
        <v>#ERROR!</v>
      </c>
      <c r="P66" s="172" t="str">
        <f t="shared" si="4"/>
        <v>#ERROR!</v>
      </c>
      <c r="Q66" s="175" t="str">
        <f t="shared" si="5"/>
        <v>#ERROR!</v>
      </c>
      <c r="R66" s="176">
        <v>0.0</v>
      </c>
      <c r="S66" s="177" t="str">
        <f>ARRAY_CONSTRAIN(ARRAYFORMULA(IF(ISNA(MATCH($G66,[1]Summary!$B$1:$B$8418,0))=TRUE,0,INDEX([1]Summary!$A$1:$CF$8418,MATCH($G66,[1]Summary!$B$1:$B$8418,0),S$1))), 1, 1)</f>
        <v>#ERROR!</v>
      </c>
      <c r="T66" s="176" t="str">
        <f>ARRAY_CONSTRAIN(ARRAYFORMULA(IF(S66=0,0,IF(ISNA(MATCH(S66,[1]Summary!$A$1:$A$8418,0))=TRUE,0,INDEX([1]Summary!$A$1:$CF$8418,MATCH(S66,[1]Summary!$A$1:$A$8418,0),T$1)))), 1, 1)</f>
        <v>#ERROR!</v>
      </c>
      <c r="U66" s="174"/>
      <c r="V66" s="172"/>
      <c r="W66" s="175" t="str">
        <f t="shared" si="7"/>
        <v>#ERROR!</v>
      </c>
      <c r="X66" s="172"/>
      <c r="Y66" s="173"/>
      <c r="Z66" s="176" t="str">
        <f>ARRAY_CONSTRAIN(ARRAYFORMULA(IF(Y66=0,0,IF(ISNA(MATCH(Y66,[1]Summary!$A$1:$A$8418,0))=TRUE,0,INDEX([1]Summary!$A$1:$CF$8418,MATCH(Y66,[1]Summary!$A$1:$A$8418,0),Z$1)))), 1, 1)</f>
        <v>#ERROR!</v>
      </c>
      <c r="AA66" s="174"/>
      <c r="AB66" s="172" t="str">
        <f t="shared" si="18"/>
        <v>#ERROR!</v>
      </c>
      <c r="AC66" s="175" t="str">
        <f t="shared" si="9"/>
        <v>#ERROR!</v>
      </c>
      <c r="AD66" s="172"/>
      <c r="AE66" s="1"/>
      <c r="AF66" s="176" t="str">
        <f>ARRAY_CONSTRAIN(ARRAYFORMULA(IF(AE66=0,0,IF(ISNA(MATCH(AE66,[1]Summary!$A$1:$A$8418,0))=TRUE,0,INDEX([1]Summary!$A$1:$CF$8418,MATCH(AE66,[1]Summary!$A$1:$A$8418,0),AF$1)))), 1, 1)</f>
        <v>#ERROR!</v>
      </c>
      <c r="AG66" s="174">
        <f t="shared" si="10"/>
        <v>0</v>
      </c>
      <c r="AH66" s="172">
        <f t="shared" si="11"/>
        <v>0</v>
      </c>
      <c r="AI66" s="175" t="str">
        <f t="shared" si="12"/>
        <v>#ERROR!</v>
      </c>
      <c r="AJ66" s="175" t="str">
        <f t="shared" si="13"/>
        <v>#ERROR!</v>
      </c>
      <c r="AK66" s="178" t="str">
        <f t="shared" si="14"/>
        <v>#ERROR!</v>
      </c>
    </row>
    <row r="67" ht="10.5" customHeight="1">
      <c r="A67" s="14" t="s">
        <v>1172</v>
      </c>
      <c r="B67" s="165">
        <f t="array" ref="B67">IF(ISNA(MATCH($A67,Magento_products!$F$1:$F$1000,0))=TRUE,INDEX(Special_products!$A$1:$AL$1000,MATCH($A67,Special_products!$F$1:$F$1000,0),B$1),INDEX(Magento_products!$A$1:$AJ$1013,MATCH($A67,Magento_products!$F$1:$F$1000,0),B$1))</f>
        <v>146</v>
      </c>
      <c r="C67" s="165" t="str">
        <f t="array" ref="C67">IF(ISNA(MATCH($A67,Magento_products!$F$1:$F$1000,0))=TRUE,INDEX(Special_products!$A$1:$AL$1000,MATCH($A67,Special_products!$F$1:$F$1000,0),C$1),INDEX(Magento_products!$A$1:$AJ$1013,MATCH($A67,Magento_products!$F$1:$F$1000,0),C$1))</f>
        <v>Lucky Cat Mario Exclusive </v>
      </c>
      <c r="D67" s="166">
        <f t="array" ref="D67">IF(ISNA(MATCH($A67,Magento_products!$F$1:$F$1013,0))=TRUE,INDEX(Special_products!$A$1:$AL$748,MATCH($A67,Special_products!$F$1:$F$748,0),D$1),INDEX(Magento_products!$A$1:$AJ$1013,MATCH($A67,Magento_products!$F$1:$F$1013,0),D$1))</f>
        <v>42270</v>
      </c>
      <c r="E67" s="167">
        <f t="shared" si="1"/>
        <v>2015</v>
      </c>
      <c r="F67" s="168" t="str">
        <f t="array" ref="F67">IF(ISNA(MATCH($A67,'License characters'!$H$2:$H$1126,0))=TRUE,0,INDEX('License characters'!$A$2:$AH$1126,MATCH($A67,'License characters'!$H$2:$H$1126,0),F$1))</f>
        <v>Nintendo</v>
      </c>
      <c r="G67" s="165" t="str">
        <f t="array" ref="G67">IF(ISNA(MATCH($A67,Magento_products!$F$1:$F$1000,0))=TRUE,INDEX(Special_products!$A$1:$AL$1000,MATCH($A67,Special_products!$F$1:$F$1000,0),G$1),INDEX(Magento_products!$A$1:$AJ$1013,MATCH($A67,Magento_products!$F$1:$F$1000,0),G$1))</f>
        <v>CAT</v>
      </c>
      <c r="H67" s="168" t="str">
        <f t="array" ref="H67">IF(ISNA(MATCH($B67,Magento_products!$E$1:$E$1013,0))=TRUE,INDEX(Special_products!$A$1:$AL$748,MATCH($B67,Special_products!$E$1:$E$748,0),H$1+2),INDEX(Magento_products!$A$1:$AJ$1013,MATCH($B67,Magento_products!$E$1:$E$1013,0),H$1))</f>
        <v>Resin</v>
      </c>
      <c r="I67" s="169">
        <f t="array" ref="I67">IF(ISNA(MATCH($B67,Magento_products!$E$1:$E$1013,0))=TRUE,INDEX(Special_products!$A$1:$AL$748,MATCH($B67,Special_products!$E$1:$E$748,0),I$1),INDEX(Magento_products!$A$1:$AJ$1013,MATCH($B67,Magento_products!$E$1:$E$1013,0),I$1))</f>
        <v>399.99</v>
      </c>
      <c r="J67" s="170"/>
      <c r="K67" s="171">
        <f t="shared" si="2"/>
        <v>399.99</v>
      </c>
      <c r="L67" s="172">
        <v>0.0</v>
      </c>
      <c r="M67" s="173" t="str">
        <f>ARRAY_CONSTRAIN(ARRAYFORMULA(IF(B67=0,0,IF(ISNA(MATCH($A67,[1]PO_base!$E$1:$E$8753,0))=TRUE,0,INDEX([1]PO_base!$A$1:$CD$8753,MATCH($A67,[1]PO_base!$E$1:$E$8753,0),M$1)))), 1, 1)</f>
        <v>#ERROR!</v>
      </c>
      <c r="N67" s="172" t="str">
        <f>ARRAY_CONSTRAIN(ARRAYFORMULA(IF(M67=0,0,IF(ISNA(MATCH($M67,[1]PO_base!$C$1:$C$8753,0))=TRUE,0,INDEX([1]PO_base!$A$1:$CD$8753,MATCH($M67,[1]PO_base!$C$1:$C$8753,0),N$1)))), 1, 1)</f>
        <v>#ERROR!</v>
      </c>
      <c r="O67" s="174" t="str">
        <f t="shared" si="3"/>
        <v>#ERROR!</v>
      </c>
      <c r="P67" s="172" t="str">
        <f t="shared" si="4"/>
        <v>#ERROR!</v>
      </c>
      <c r="Q67" s="175" t="str">
        <f t="shared" si="5"/>
        <v>#ERROR!</v>
      </c>
      <c r="R67" s="176">
        <v>0.0</v>
      </c>
      <c r="S67" s="177" t="str">
        <f>ARRAY_CONSTRAIN(ARRAYFORMULA(IF(ISNA(MATCH($G67,[1]Summary!$B$1:$B$8418,0))=TRUE,0,INDEX([1]Summary!$A$1:$CF$8418,MATCH($G67,[1]Summary!$B$1:$B$8418,0),S$1))), 1, 1)</f>
        <v>#ERROR!</v>
      </c>
      <c r="T67" s="176" t="str">
        <f>ARRAY_CONSTRAIN(ARRAYFORMULA(IF(S67=0,0,IF(ISNA(MATCH(S67,[1]Summary!$A$1:$A$8418,0))=TRUE,0,INDEX([1]Summary!$A$1:$CF$8418,MATCH(S67,[1]Summary!$A$1:$A$8418,0),T$1)))), 1, 1)</f>
        <v>#ERROR!</v>
      </c>
      <c r="U67" s="174"/>
      <c r="V67" s="172"/>
      <c r="W67" s="175" t="str">
        <f t="shared" si="7"/>
        <v>#ERROR!</v>
      </c>
      <c r="X67" s="172"/>
      <c r="Y67" s="173"/>
      <c r="Z67" s="176" t="str">
        <f>ARRAY_CONSTRAIN(ARRAYFORMULA(IF(Y67=0,0,IF(ISNA(MATCH(Y67,[1]Summary!$A$1:$A$8418,0))=TRUE,0,INDEX([1]Summary!$A$1:$CF$8418,MATCH(Y67,[1]Summary!$A$1:$A$8418,0),Z$1)))), 1, 1)</f>
        <v>#ERROR!</v>
      </c>
      <c r="AA67" s="174"/>
      <c r="AB67" s="172" t="str">
        <f t="shared" si="18"/>
        <v>#ERROR!</v>
      </c>
      <c r="AC67" s="175" t="str">
        <f t="shared" si="9"/>
        <v>#ERROR!</v>
      </c>
      <c r="AD67" s="172"/>
      <c r="AE67" s="1"/>
      <c r="AF67" s="176" t="str">
        <f>ARRAY_CONSTRAIN(ARRAYFORMULA(IF(AE67=0,0,IF(ISNA(MATCH(AE67,[1]Summary!$A$1:$A$8418,0))=TRUE,0,INDEX([1]Summary!$A$1:$CF$8418,MATCH(AE67,[1]Summary!$A$1:$A$8418,0),AF$1)))), 1, 1)</f>
        <v>#ERROR!</v>
      </c>
      <c r="AG67" s="174">
        <f t="shared" si="10"/>
        <v>0</v>
      </c>
      <c r="AH67" s="172">
        <f t="shared" si="11"/>
        <v>0</v>
      </c>
      <c r="AI67" s="175" t="str">
        <f t="shared" si="12"/>
        <v>#ERROR!</v>
      </c>
      <c r="AJ67" s="175" t="str">
        <f t="shared" si="13"/>
        <v>#ERROR!</v>
      </c>
      <c r="AK67" s="178" t="str">
        <f t="shared" si="14"/>
        <v>#ERROR!</v>
      </c>
    </row>
    <row r="68" ht="10.5" customHeight="1">
      <c r="A68" s="6" t="s">
        <v>1171</v>
      </c>
      <c r="B68" s="165">
        <f t="array" ref="B68">IF(ISNA(MATCH($A68,Magento_products!$F$1:$F$1000,0))=TRUE,INDEX(Special_products!$A$1:$AL$1000,MATCH($A68,Special_products!$F$1:$F$1000,0),B$1),INDEX(Magento_products!$A$1:$AJ$1013,MATCH($A68,Magento_products!$F$1:$F$1000,0),B$1))</f>
        <v>148</v>
      </c>
      <c r="C68" s="165" t="str">
        <f t="array" ref="C68">IF(ISNA(MATCH($A68,Magento_products!$F$1:$F$1000,0))=TRUE,INDEX(Special_products!$A$1:$AL$1000,MATCH($A68,Special_products!$F$1:$F$1000,0),C$1),INDEX(Magento_products!$A$1:$AJ$1013,MATCH($A68,Magento_products!$F$1:$F$1000,0),C$1))</f>
        <v>Simon Belmont</v>
      </c>
      <c r="D68" s="166">
        <f t="array" ref="D68">IF(ISNA(MATCH($A68,Magento_products!$F$1:$F$1013,0))=TRUE,INDEX(Special_products!$A$1:$AL$748,MATCH($A68,Special_products!$F$1:$F$748,0),D$1),INDEX(Magento_products!$A$1:$AJ$1013,MATCH($A68,Magento_products!$F$1:$F$1013,0),D$1))</f>
        <v>42291</v>
      </c>
      <c r="E68" s="167">
        <f t="shared" si="1"/>
        <v>2015</v>
      </c>
      <c r="F68" s="168" t="str">
        <f t="array" ref="F68">IF(ISNA(MATCH($A68,'License characters'!$H$2:$H$1126,0))=TRUE,0,INDEX('License characters'!$A$2:$AH$1126,MATCH($A68,'License characters'!$H$2:$H$1126,0),F$1))</f>
        <v>Konami</v>
      </c>
      <c r="G68" s="165" t="str">
        <f t="array" ref="G68">IF(ISNA(MATCH($A68,Magento_products!$F$1:$F$1000,0))=TRUE,INDEX(Special_products!$A$1:$AL$1000,MATCH($A68,Special_products!$F$1:$F$1000,0),G$1),INDEX(Magento_products!$A$1:$AJ$1013,MATCH($A68,Magento_products!$F$1:$F$1000,0),G$1))</f>
        <v>CVSB</v>
      </c>
      <c r="H68" s="168" t="str">
        <f t="array" ref="H68">IF(ISNA(MATCH($B68,Magento_products!$E$1:$E$1013,0))=TRUE,INDEX(Special_products!$A$1:$AL$748,MATCH($B68,Special_products!$E$1:$E$748,0),H$1+2),INDEX(Magento_products!$A$1:$AJ$1013,MATCH($B68,Magento_products!$E$1:$E$1013,0),H$1))</f>
        <v>Resin</v>
      </c>
      <c r="I68" s="169">
        <f t="array" ref="I68">IF(ISNA(MATCH($B68,Magento_products!$E$1:$E$1013,0))=TRUE,INDEX(Special_products!$A$1:$AL$748,MATCH($B68,Special_products!$E$1:$E$748,0),I$1),INDEX(Magento_products!$A$1:$AJ$1013,MATCH($B68,Magento_products!$E$1:$E$1013,0),I$1))</f>
        <v>399.99</v>
      </c>
      <c r="J68" s="170"/>
      <c r="K68" s="171">
        <f t="shared" si="2"/>
        <v>399.99</v>
      </c>
      <c r="L68" s="172">
        <v>0.0</v>
      </c>
      <c r="M68" s="173" t="str">
        <f>ARRAY_CONSTRAIN(ARRAYFORMULA(IF(B68=0,0,IF(ISNA(MATCH($A68,[1]PO_base!$E$1:$E$8753,0))=TRUE,0,INDEX([1]PO_base!$A$1:$CD$8753,MATCH($A68,[1]PO_base!$E$1:$E$8753,0),M$1)))), 1, 1)</f>
        <v>#ERROR!</v>
      </c>
      <c r="N68" s="172" t="str">
        <f>ARRAY_CONSTRAIN(ARRAYFORMULA(IF(M68=0,0,IF(ISNA(MATCH($M68,[1]PO_base!$C$1:$C$8753,0))=TRUE,0,INDEX([1]PO_base!$A$1:$CD$8753,MATCH($M68,[1]PO_base!$C$1:$C$8753,0),N$1)))), 1, 1)</f>
        <v>#ERROR!</v>
      </c>
      <c r="O68" s="174" t="str">
        <f t="shared" si="3"/>
        <v>#ERROR!</v>
      </c>
      <c r="P68" s="172" t="str">
        <f t="shared" si="4"/>
        <v>#ERROR!</v>
      </c>
      <c r="Q68" s="175" t="str">
        <f t="shared" si="5"/>
        <v>#ERROR!</v>
      </c>
      <c r="R68" s="176">
        <v>0.0</v>
      </c>
      <c r="S68" s="177" t="str">
        <f>ARRAY_CONSTRAIN(ARRAYFORMULA(IF(ISNA(MATCH($G68,[1]Summary!$B$1:$B$8418,0))=TRUE,0,INDEX([1]Summary!$A$1:$CF$8418,MATCH($G68,[1]Summary!$B$1:$B$8418,0),S$1))), 1, 1)</f>
        <v>#ERROR!</v>
      </c>
      <c r="T68" s="176" t="str">
        <f>ARRAY_CONSTRAIN(ARRAYFORMULA(IF(S68=0,0,IF(ISNA(MATCH(S68,[1]Summary!$A$1:$A$8418,0))=TRUE,0,INDEX([1]Summary!$A$1:$CF$8418,MATCH(S68,[1]Summary!$A$1:$A$8418,0),T$1)))), 1, 1)</f>
        <v>#ERROR!</v>
      </c>
      <c r="U68" s="174">
        <f t="shared" ref="U68:U96" si="19">IF(R68=0,U$4,0)</f>
        <v>0</v>
      </c>
      <c r="V68" s="172"/>
      <c r="W68" s="175" t="str">
        <f t="shared" si="7"/>
        <v>#ERROR!</v>
      </c>
      <c r="X68" s="172"/>
      <c r="Y68" s="173"/>
      <c r="Z68" s="176" t="str">
        <f>ARRAY_CONSTRAIN(ARRAYFORMULA(IF(Y68=0,0,IF(ISNA(MATCH(Y68,[1]Summary!$A$1:$A$8418,0))=TRUE,0,INDEX([1]Summary!$A$1:$CF$8418,MATCH(Y68,[1]Summary!$A$1:$A$8418,0),Z$1)))), 1, 1)</f>
        <v>#ERROR!</v>
      </c>
      <c r="AA68" s="174">
        <f t="shared" ref="AA68:AA96" si="20">IF(X68=0,AA$4,0)</f>
        <v>0</v>
      </c>
      <c r="AB68" s="172" t="str">
        <f t="shared" si="18"/>
        <v>#ERROR!</v>
      </c>
      <c r="AC68" s="175" t="str">
        <f t="shared" si="9"/>
        <v>#ERROR!</v>
      </c>
      <c r="AD68" s="172"/>
      <c r="AE68" s="1"/>
      <c r="AF68" s="176" t="str">
        <f>ARRAY_CONSTRAIN(ARRAYFORMULA(IF(AE68=0,0,IF(ISNA(MATCH(AE68,[1]Summary!$A$1:$A$8418,0))=TRUE,0,INDEX([1]Summary!$A$1:$CF$8418,MATCH(AE68,[1]Summary!$A$1:$A$8418,0),AF$1)))), 1, 1)</f>
        <v>#ERROR!</v>
      </c>
      <c r="AG68" s="174">
        <f t="shared" si="10"/>
        <v>0</v>
      </c>
      <c r="AH68" s="172">
        <f t="shared" si="11"/>
        <v>0</v>
      </c>
      <c r="AI68" s="175" t="str">
        <f t="shared" si="12"/>
        <v>#ERROR!</v>
      </c>
      <c r="AJ68" s="175" t="str">
        <f t="shared" si="13"/>
        <v>#ERROR!</v>
      </c>
      <c r="AK68" s="178" t="str">
        <f t="shared" si="14"/>
        <v>#ERROR!</v>
      </c>
    </row>
    <row r="69" ht="10.5" customHeight="1">
      <c r="A69" s="14" t="s">
        <v>536</v>
      </c>
      <c r="B69" s="165">
        <f t="array" ref="B69">IF(ISNA(MATCH($A69,Magento_products!$F$1:$F$1000,0))=TRUE,INDEX(Special_products!$A$1:$AL$1000,MATCH($A69,Special_products!$F$1:$F$1000,0),B$1),INDEX(Magento_products!$A$1:$AJ$1013,MATCH($A69,Magento_products!$F$1:$F$1000,0),B$1))</f>
        <v>457</v>
      </c>
      <c r="C69" s="165" t="str">
        <f t="array" ref="C69">IF(ISNA(MATCH($A69,Magento_products!$F$1:$F$1000,0))=TRUE,INDEX(Special_products!$A$1:$AL$1000,MATCH($A69,Special_products!$F$1:$F$1000,0),C$1),INDEX(Magento_products!$A$1:$AJ$1013,MATCH($A69,Magento_products!$F$1:$F$1000,0),C$1))</f>
        <v>Crash Bandicoot™ – Dr. Neo Cortex (Exclusive Edition)</v>
      </c>
      <c r="D69" s="166">
        <f t="array" ref="D69">IF(ISNA(MATCH($A69,Magento_products!$F$1:$F$1013,0))=TRUE,INDEX(Special_products!$A$1:$AL$748,MATCH($A69,Special_products!$F$1:$F$748,0),D$1),INDEX(Magento_products!$A$1:$AJ$1013,MATCH($A69,Magento_products!$F$1:$F$1013,0),D$1))</f>
        <v>44040</v>
      </c>
      <c r="E69" s="167">
        <f t="shared" si="1"/>
        <v>2020</v>
      </c>
      <c r="F69" s="168" t="str">
        <f t="array" ref="F69">IF(ISNA(MATCH($A69,'License characters'!$H$2:$H$1126,0))=TRUE,0,INDEX('License characters'!$A$2:$AH$1126,MATCH($A69,'License characters'!$H$2:$H$1126,0),F$1))</f>
        <v>Activision</v>
      </c>
      <c r="G69" s="165" t="str">
        <f t="array" ref="G69">IF(ISNA(MATCH($A69,Magento_products!$F$1:$F$1000,0))=TRUE,INDEX(Special_products!$A$1:$AL$1000,MATCH($A69,Special_products!$F$1:$F$1000,0),G$1),INDEX(Magento_products!$A$1:$AJ$1013,MATCH($A69,Magento_products!$F$1:$F$1000,0),G$1))</f>
        <v>DRNEO</v>
      </c>
      <c r="H69" s="168" t="str">
        <f t="array" ref="H69">IF(ISNA(MATCH($B69,Magento_products!$E$1:$E$1013,0))=TRUE,INDEX(Special_products!$A$1:$AL$748,MATCH($B69,Special_products!$E$1:$E$748,0),H$1+2),INDEX(Magento_products!$A$1:$AJ$1013,MATCH($B69,Magento_products!$E$1:$E$1013,0),H$1))</f>
        <v>Resin</v>
      </c>
      <c r="I69" s="169">
        <f t="array" ref="I69">IF(ISNA(MATCH($B69,Magento_products!$E$1:$E$1013,0))=TRUE,INDEX(Special_products!$A$1:$AL$748,MATCH($B69,Special_products!$E$1:$E$748,0),I$1),INDEX(Magento_products!$A$1:$AJ$1013,MATCH($B69,Magento_products!$E$1:$E$1013,0),I$1))</f>
        <v>399.99</v>
      </c>
      <c r="J69" s="170"/>
      <c r="K69" s="171">
        <f t="shared" si="2"/>
        <v>399.99</v>
      </c>
      <c r="L69" s="172">
        <v>0.0</v>
      </c>
      <c r="M69" s="173" t="str">
        <f>ARRAY_CONSTRAIN(ARRAYFORMULA(IF(B69=0,0,IF(ISNA(MATCH($A69,[1]PO_base!$E$1:$E$8753,0))=TRUE,0,INDEX([1]PO_base!$A$1:$CD$8753,MATCH($A69,[1]PO_base!$E$1:$E$8753,0),M$1)))), 1, 1)</f>
        <v>#ERROR!</v>
      </c>
      <c r="N69" s="172" t="str">
        <f>ARRAY_CONSTRAIN(ARRAYFORMULA(IF(M69=0,0,IF(ISNA(MATCH($M69,[1]PO_base!$C$1:$C$8753,0))=TRUE,0,INDEX([1]PO_base!$A$1:$CD$8753,MATCH($M69,[1]PO_base!$C$1:$C$8753,0),N$1)))), 1, 1)</f>
        <v>#ERROR!</v>
      </c>
      <c r="O69" s="174" t="str">
        <f t="shared" si="3"/>
        <v>#ERROR!</v>
      </c>
      <c r="P69" s="172" t="str">
        <f t="shared" si="4"/>
        <v>#ERROR!</v>
      </c>
      <c r="Q69" s="175" t="str">
        <f t="shared" si="5"/>
        <v>#ERROR!</v>
      </c>
      <c r="R69" s="176">
        <v>0.0</v>
      </c>
      <c r="S69" s="177" t="str">
        <f>ARRAY_CONSTRAIN(ARRAYFORMULA(IF(ISNA(MATCH($G69,[1]Summary!$B$1:$B$8418,0))=TRUE,0,INDEX([1]Summary!$A$1:$CF$8418,MATCH($G69,[1]Summary!$B$1:$B$8418,0),S$1))), 1, 1)</f>
        <v>#ERROR!</v>
      </c>
      <c r="T69" s="176" t="str">
        <f>ARRAY_CONSTRAIN(ARRAYFORMULA(IF(S69=0,0,IF(ISNA(MATCH(S69,[1]Summary!$A$1:$A$8418,0))=TRUE,0,INDEX([1]Summary!$A$1:$CF$8418,MATCH(S69,[1]Summary!$A$1:$A$8418,0),T$1)))), 1, 1)</f>
        <v>#ERROR!</v>
      </c>
      <c r="U69" s="174">
        <f t="shared" si="19"/>
        <v>0</v>
      </c>
      <c r="V69" s="172"/>
      <c r="W69" s="175" t="str">
        <f t="shared" si="7"/>
        <v>#ERROR!</v>
      </c>
      <c r="X69" s="172"/>
      <c r="Y69" s="173"/>
      <c r="Z69" s="176" t="str">
        <f>ARRAY_CONSTRAIN(ARRAYFORMULA(IF(Y69=0,0,IF(ISNA(MATCH(Y69,[1]Summary!$A$1:$A$8418,0))=TRUE,0,INDEX([1]Summary!$A$1:$CF$8418,MATCH(Y69,[1]Summary!$A$1:$A$8418,0),Z$1)))), 1, 1)</f>
        <v>#ERROR!</v>
      </c>
      <c r="AA69" s="174">
        <f t="shared" si="20"/>
        <v>0</v>
      </c>
      <c r="AB69" s="172" t="str">
        <f t="shared" si="18"/>
        <v>#ERROR!</v>
      </c>
      <c r="AC69" s="175" t="str">
        <f t="shared" si="9"/>
        <v>#ERROR!</v>
      </c>
      <c r="AD69" s="172"/>
      <c r="AE69" s="1"/>
      <c r="AF69" s="176" t="str">
        <f>ARRAY_CONSTRAIN(ARRAYFORMULA(IF(AE69=0,0,IF(ISNA(MATCH(AE69,[1]Summary!$A$1:$A$8418,0))=TRUE,0,INDEX([1]Summary!$A$1:$CF$8418,MATCH(AE69,[1]Summary!$A$1:$A$8418,0),AF$1)))), 1, 1)</f>
        <v>#ERROR!</v>
      </c>
      <c r="AG69" s="174">
        <f t="shared" si="10"/>
        <v>0</v>
      </c>
      <c r="AH69" s="172">
        <f t="shared" si="11"/>
        <v>0</v>
      </c>
      <c r="AI69" s="175" t="str">
        <f t="shared" si="12"/>
        <v>#ERROR!</v>
      </c>
      <c r="AJ69" s="175" t="str">
        <f t="shared" si="13"/>
        <v>#ERROR!</v>
      </c>
      <c r="AK69" s="178" t="str">
        <f t="shared" si="14"/>
        <v>#ERROR!</v>
      </c>
    </row>
    <row r="70" ht="10.5" customHeight="1">
      <c r="A70" s="14" t="s">
        <v>538</v>
      </c>
      <c r="B70" s="165">
        <f t="array" ref="B70">IF(ISNA(MATCH($A70,Magento_products!$F$1:$F$1000,0))=TRUE,INDEX(Special_products!$A$1:$AL$1000,MATCH($A70,Special_products!$F$1:$F$1000,0),B$1),INDEX(Magento_products!$A$1:$AJ$1013,MATCH($A70,Magento_products!$F$1:$F$1000,0),B$1))</f>
        <v>456</v>
      </c>
      <c r="C70" s="165" t="str">
        <f t="array" ref="C70">IF(ISNA(MATCH($A70,Magento_products!$F$1:$F$1000,0))=TRUE,INDEX(Special_products!$A$1:$AL$1000,MATCH($A70,Special_products!$F$1:$F$1000,0),C$1),INDEX(Magento_products!$A$1:$AJ$1013,MATCH($A70,Magento_products!$F$1:$F$1000,0),C$1))</f>
        <v>Crash Bandicoot™ – Dr. Neo Cortex (Standard Edition)</v>
      </c>
      <c r="D70" s="166">
        <f t="array" ref="D70">IF(ISNA(MATCH($A70,Magento_products!$F$1:$F$1013,0))=TRUE,INDEX(Special_products!$A$1:$AL$748,MATCH($A70,Special_products!$F$1:$F$748,0),D$1),INDEX(Magento_products!$A$1:$AJ$1013,MATCH($A70,Magento_products!$F$1:$F$1013,0),D$1))</f>
        <v>44040</v>
      </c>
      <c r="E70" s="167">
        <f t="shared" si="1"/>
        <v>2020</v>
      </c>
      <c r="F70" s="168" t="str">
        <f t="array" ref="F70">IF(ISNA(MATCH($A70,'License characters'!$H$2:$H$1126,0))=TRUE,0,INDEX('License characters'!$A$2:$AH$1126,MATCH($A70,'License characters'!$H$2:$H$1126,0),F$1))</f>
        <v>Activision</v>
      </c>
      <c r="G70" s="165" t="str">
        <f t="array" ref="G70">IF(ISNA(MATCH($A70,Magento_products!$F$1:$F$1000,0))=TRUE,INDEX(Special_products!$A$1:$AL$1000,MATCH($A70,Special_products!$F$1:$F$1000,0),G$1),INDEX(Magento_products!$A$1:$AJ$1013,MATCH($A70,Magento_products!$F$1:$F$1000,0),G$1))</f>
        <v>DRNEO</v>
      </c>
      <c r="H70" s="168" t="str">
        <f t="array" ref="H70">IF(ISNA(MATCH($B70,Magento_products!$E$1:$E$1013,0))=TRUE,INDEX(Special_products!$A$1:$AL$748,MATCH($B70,Special_products!$E$1:$E$748,0),H$1+2),INDEX(Magento_products!$A$1:$AJ$1013,MATCH($B70,Magento_products!$E$1:$E$1013,0),H$1))</f>
        <v>Resin</v>
      </c>
      <c r="I70" s="169">
        <f t="array" ref="I70">IF(ISNA(MATCH($B70,Magento_products!$E$1:$E$1013,0))=TRUE,INDEX(Special_products!$A$1:$AL$748,MATCH($B70,Special_products!$E$1:$E$748,0),I$1),INDEX(Magento_products!$A$1:$AJ$1013,MATCH($B70,Magento_products!$E$1:$E$1013,0),I$1))</f>
        <v>399.99</v>
      </c>
      <c r="J70" s="170"/>
      <c r="K70" s="171">
        <f t="shared" si="2"/>
        <v>399.99</v>
      </c>
      <c r="L70" s="172">
        <v>0.0</v>
      </c>
      <c r="M70" s="173" t="str">
        <f>ARRAY_CONSTRAIN(ARRAYFORMULA(IF(B70=0,0,IF(ISNA(MATCH($A70,[1]PO_base!$E$1:$E$8753,0))=TRUE,0,INDEX([1]PO_base!$A$1:$CD$8753,MATCH($A70,[1]PO_base!$E$1:$E$8753,0),M$1)))), 1, 1)</f>
        <v>#ERROR!</v>
      </c>
      <c r="N70" s="172" t="str">
        <f>ARRAY_CONSTRAIN(ARRAYFORMULA(IF(M70=0,0,IF(ISNA(MATCH($M70,[1]PO_base!$C$1:$C$8753,0))=TRUE,0,INDEX([1]PO_base!$A$1:$CD$8753,MATCH($M70,[1]PO_base!$C$1:$C$8753,0),N$1)))), 1, 1)</f>
        <v>#ERROR!</v>
      </c>
      <c r="O70" s="174" t="str">
        <f t="shared" si="3"/>
        <v>#ERROR!</v>
      </c>
      <c r="P70" s="172" t="str">
        <f t="shared" si="4"/>
        <v>#ERROR!</v>
      </c>
      <c r="Q70" s="175" t="str">
        <f t="shared" si="5"/>
        <v>#ERROR!</v>
      </c>
      <c r="R70" s="176">
        <v>0.0</v>
      </c>
      <c r="S70" s="177" t="str">
        <f>ARRAY_CONSTRAIN(ARRAYFORMULA(IF(ISNA(MATCH($G70,[1]Summary!$B$1:$B$8418,0))=TRUE,0,INDEX([1]Summary!$A$1:$CF$8418,MATCH($G70,[1]Summary!$B$1:$B$8418,0),S$1))), 1, 1)</f>
        <v>#ERROR!</v>
      </c>
      <c r="T70" s="176" t="str">
        <f>ARRAY_CONSTRAIN(ARRAYFORMULA(IF(S70=0,0,IF(ISNA(MATCH(S70,[1]Summary!$A$1:$A$8418,0))=TRUE,0,INDEX([1]Summary!$A$1:$CF$8418,MATCH(S70,[1]Summary!$A$1:$A$8418,0),T$1)))), 1, 1)</f>
        <v>#ERROR!</v>
      </c>
      <c r="U70" s="174">
        <f t="shared" si="19"/>
        <v>0</v>
      </c>
      <c r="V70" s="172"/>
      <c r="W70" s="175" t="str">
        <f t="shared" si="7"/>
        <v>#ERROR!</v>
      </c>
      <c r="X70" s="172"/>
      <c r="Y70" s="173"/>
      <c r="Z70" s="176" t="str">
        <f>ARRAY_CONSTRAIN(ARRAYFORMULA(IF(Y70=0,0,IF(ISNA(MATCH(Y70,[1]Summary!$A$1:$A$8418,0))=TRUE,0,INDEX([1]Summary!$A$1:$CF$8418,MATCH(Y70,[1]Summary!$A$1:$A$8418,0),Z$1)))), 1, 1)</f>
        <v>#ERROR!</v>
      </c>
      <c r="AA70" s="174">
        <f t="shared" si="20"/>
        <v>0</v>
      </c>
      <c r="AB70" s="172" t="str">
        <f t="shared" si="18"/>
        <v>#ERROR!</v>
      </c>
      <c r="AC70" s="175" t="str">
        <f t="shared" si="9"/>
        <v>#ERROR!</v>
      </c>
      <c r="AD70" s="172"/>
      <c r="AE70" s="1"/>
      <c r="AF70" s="176" t="str">
        <f>ARRAY_CONSTRAIN(ARRAYFORMULA(IF(AE70=0,0,IF(ISNA(MATCH(AE70,[1]Summary!$A$1:$A$8418,0))=TRUE,0,INDEX([1]Summary!$A$1:$CF$8418,MATCH(AE70,[1]Summary!$A$1:$A$8418,0),AF$1)))), 1, 1)</f>
        <v>#ERROR!</v>
      </c>
      <c r="AG70" s="174">
        <f t="shared" si="10"/>
        <v>0</v>
      </c>
      <c r="AH70" s="172">
        <f t="shared" si="11"/>
        <v>0</v>
      </c>
      <c r="AI70" s="175" t="str">
        <f t="shared" si="12"/>
        <v>#ERROR!</v>
      </c>
      <c r="AJ70" s="175" t="str">
        <f t="shared" si="13"/>
        <v>#ERROR!</v>
      </c>
      <c r="AK70" s="178" t="str">
        <f t="shared" si="14"/>
        <v>#ERROR!</v>
      </c>
    </row>
    <row r="71" ht="10.5" customHeight="1">
      <c r="A71" s="14" t="s">
        <v>702</v>
      </c>
      <c r="B71" s="165">
        <f t="array" ref="B71">IF(ISNA(MATCH($A71,Magento_products!$F$1:$F$1000,0))=TRUE,INDEX(Special_products!$A$1:$AL$1000,MATCH($A71,Special_products!$F$1:$F$1000,0),B$1),INDEX(Magento_products!$A$1:$AJ$1013,MATCH($A71,Magento_products!$F$1:$F$1000,0),B$1))</f>
        <v>379</v>
      </c>
      <c r="C71" s="165" t="str">
        <f t="array" ref="C71">IF(ISNA(MATCH($A71,Magento_products!$F$1:$F$1000,0))=TRUE,INDEX(Special_products!$A$1:$AL$1000,MATCH($A71,Special_products!$F$1:$F$1000,0),C$1),INDEX(Magento_products!$A$1:$AJ$1013,MATCH($A71,Magento_products!$F$1:$F$1000,0),C$1))</f>
        <v>Crash Bandicoot™- Mini Aku Aku Mask Combo Companion Edition </v>
      </c>
      <c r="D71" s="166">
        <f t="array" ref="D71">IF(ISNA(MATCH($A71,Magento_products!$F$1:$F$1013,0))=TRUE,INDEX(Special_products!$A$1:$AL$748,MATCH($A71,Special_products!$F$1:$F$748,0),D$1),INDEX(Magento_products!$A$1:$AJ$1013,MATCH($A71,Magento_products!$F$1:$F$1013,0),D$1))</f>
        <v>43574</v>
      </c>
      <c r="E71" s="167">
        <f t="shared" si="1"/>
        <v>2019</v>
      </c>
      <c r="F71" s="168" t="str">
        <f t="array" ref="F71">IF(ISNA(MATCH($A71,'License characters'!$H$2:$H$1126,0))=TRUE,0,INDEX('License characters'!$A$2:$AH$1126,MATCH($A71,'License characters'!$H$2:$H$1126,0),F$1))</f>
        <v>Activision</v>
      </c>
      <c r="G71" s="165" t="str">
        <f t="array" ref="G71">IF(ISNA(MATCH($A71,Magento_products!$F$1:$F$1000,0))=TRUE,INDEX(Special_products!$A$1:$AL$1000,MATCH($A71,Special_products!$F$1:$F$1000,0),G$1),INDEX(Magento_products!$A$1:$AJ$1013,MATCH($A71,Magento_products!$F$1:$F$1000,0),G$1))</f>
        <v>MSAKU</v>
      </c>
      <c r="H71" s="168" t="str">
        <f t="array" ref="H71">IF(ISNA(MATCH($B71,Magento_products!$E$1:$E$1013,0))=TRUE,INDEX(Special_products!$A$1:$AL$748,MATCH($B71,Special_products!$E$1:$E$748,0),H$1+2),INDEX(Magento_products!$A$1:$AJ$1013,MATCH($B71,Magento_products!$E$1:$E$1013,0),H$1))</f>
        <v>Resin</v>
      </c>
      <c r="I71" s="169">
        <f t="array" ref="I71">IF(ISNA(MATCH($B71,Magento_products!$E$1:$E$1013,0))=TRUE,INDEX(Special_products!$A$1:$AL$748,MATCH($B71,Special_products!$E$1:$E$748,0),I$1),INDEX(Magento_products!$A$1:$AJ$1013,MATCH($B71,Magento_products!$E$1:$E$1013,0),I$1))</f>
        <v>399.99</v>
      </c>
      <c r="J71" s="170"/>
      <c r="K71" s="171">
        <f t="shared" si="2"/>
        <v>399.99</v>
      </c>
      <c r="L71" s="172">
        <v>110.1</v>
      </c>
      <c r="M71" s="173" t="str">
        <f>ARRAY_CONSTRAIN(ARRAYFORMULA(IF(B71=0,0,IF(ISNA(MATCH($A71,[1]PO_base!$E$1:$E$8753,0))=TRUE,0,INDEX([1]PO_base!$A$1:$CD$8753,MATCH($A71,[1]PO_base!$E$1:$E$8753,0),M$1)))), 1, 1)</f>
        <v>#ERROR!</v>
      </c>
      <c r="N71" s="172" t="str">
        <f>ARRAY_CONSTRAIN(ARRAYFORMULA(IF(M71=0,0,IF(ISNA(MATCH($M71,[1]PO_base!$C$1:$C$8753,0))=TRUE,0,INDEX([1]PO_base!$A$1:$CD$8753,MATCH($M71,[1]PO_base!$C$1:$C$8753,0),N$1)))), 1, 1)</f>
        <v>#ERROR!</v>
      </c>
      <c r="O71" s="174" t="str">
        <f t="shared" si="3"/>
        <v>#ERROR!</v>
      </c>
      <c r="P71" s="172" t="str">
        <f t="shared" si="4"/>
        <v>#ERROR!</v>
      </c>
      <c r="Q71" s="175" t="str">
        <f t="shared" si="5"/>
        <v>#ERROR!</v>
      </c>
      <c r="R71" s="176"/>
      <c r="S71" s="177" t="str">
        <f>ARRAY_CONSTRAIN(ARRAYFORMULA(IF(ISNA(MATCH($G71,[1]Summary!$B$1:$B$8418,0))=TRUE,0,INDEX([1]Summary!$A$1:$CF$8418,MATCH($G71,[1]Summary!$B$1:$B$8418,0),S$1))), 1, 1)</f>
        <v>#ERROR!</v>
      </c>
      <c r="T71" s="176" t="str">
        <f>ARRAY_CONSTRAIN(ARRAYFORMULA(IF(S71=0,0,IF(ISNA(MATCH(S71,[1]Summary!$A$1:$A$8418,0))=TRUE,0,INDEX([1]Summary!$A$1:$CF$8418,MATCH(S71,[1]Summary!$A$1:$A$8418,0),T$1)))), 1, 1)</f>
        <v>#ERROR!</v>
      </c>
      <c r="U71" s="174">
        <f t="shared" si="19"/>
        <v>0</v>
      </c>
      <c r="V71" s="172"/>
      <c r="W71" s="175" t="str">
        <f t="shared" si="7"/>
        <v>#ERROR!</v>
      </c>
      <c r="X71" s="172"/>
      <c r="Y71" s="173"/>
      <c r="Z71" s="176" t="str">
        <f>ARRAY_CONSTRAIN(ARRAYFORMULA(IF(Y71=0,0,IF(ISNA(MATCH(Y71,[1]Summary!$A$1:$A$8418,0))=TRUE,0,INDEX([1]Summary!$A$1:$CF$8418,MATCH(Y71,[1]Summary!$A$1:$A$8418,0),Z$1)))), 1, 1)</f>
        <v>#ERROR!</v>
      </c>
      <c r="AA71" s="174">
        <f t="shared" si="20"/>
        <v>0</v>
      </c>
      <c r="AB71" s="172" t="str">
        <f t="shared" si="18"/>
        <v>#ERROR!</v>
      </c>
      <c r="AC71" s="175" t="str">
        <f t="shared" si="9"/>
        <v>#ERROR!</v>
      </c>
      <c r="AD71" s="172"/>
      <c r="AE71" s="1"/>
      <c r="AF71" s="176" t="str">
        <f>ARRAY_CONSTRAIN(ARRAYFORMULA(IF(AE71=0,0,IF(ISNA(MATCH(AE71,[1]Summary!$A$1:$A$8418,0))=TRUE,0,INDEX([1]Summary!$A$1:$CF$8418,MATCH(AE71,[1]Summary!$A$1:$A$8418,0),AF$1)))), 1, 1)</f>
        <v>#ERROR!</v>
      </c>
      <c r="AG71" s="174">
        <f t="shared" si="10"/>
        <v>0</v>
      </c>
      <c r="AH71" s="172">
        <f t="shared" si="11"/>
        <v>0</v>
      </c>
      <c r="AI71" s="175" t="str">
        <f t="shared" si="12"/>
        <v>#ERROR!</v>
      </c>
      <c r="AJ71" s="175" t="str">
        <f t="shared" si="13"/>
        <v>#ERROR!</v>
      </c>
      <c r="AK71" s="178" t="str">
        <f t="shared" si="14"/>
        <v>#ERROR!</v>
      </c>
    </row>
    <row r="72" ht="10.5" customHeight="1">
      <c r="A72" s="14" t="s">
        <v>1214</v>
      </c>
      <c r="B72" s="165">
        <f t="array" ref="B72">IF(ISNA(MATCH($A72,Magento_products!$F$1:$F$1000,0))=TRUE,INDEX(Special_products!$A$1:$AL$1000,MATCH($A72,Special_products!$F$1:$F$1000,0),B$1),INDEX(Magento_products!$A$1:$AJ$1013,MATCH($A72,Magento_products!$F$1:$F$1000,0),B$1))</f>
        <v>123</v>
      </c>
      <c r="C72" s="165" t="str">
        <f t="array" ref="C72">IF(ISNA(MATCH($A72,Magento_products!$F$1:$F$1000,0))=TRUE,INDEX(Special_products!$A$1:$AL$1000,MATCH($A72,Special_products!$F$1:$F$1000,0),C$1),INDEX(Magento_products!$A$1:$AJ$1013,MATCH($A72,Magento_products!$F$1:$F$1000,0),C$1))</f>
        <v>Dr. Robotnik</v>
      </c>
      <c r="D72" s="166">
        <f t="array" ref="D72">IF(ISNA(MATCH($A72,Magento_products!$F$1:$F$1013,0))=TRUE,INDEX(Special_products!$A$1:$AL$748,MATCH($A72,Special_products!$F$1:$F$748,0),D$1),INDEX(Magento_products!$A$1:$AJ$1013,MATCH($A72,Magento_products!$F$1:$F$1013,0),D$1))</f>
        <v>41919</v>
      </c>
      <c r="E72" s="167">
        <f t="shared" si="1"/>
        <v>2014</v>
      </c>
      <c r="F72" s="168" t="str">
        <f t="array" ref="F72">IF(ISNA(MATCH($A72,'License characters'!$H$2:$H$1126,0))=TRUE,0,INDEX('License characters'!$A$2:$AH$1126,MATCH($A72,'License characters'!$H$2:$H$1126,0),F$1))</f>
        <v>Sega</v>
      </c>
      <c r="G72" s="165" t="str">
        <f t="array" ref="G72">IF(ISNA(MATCH($A72,Magento_products!$F$1:$F$1000,0))=TRUE,INDEX(Special_products!$A$1:$AL$1000,MATCH($A72,Special_products!$F$1:$F$1000,0),G$1),INDEX(Magento_products!$A$1:$AJ$1013,MATCH($A72,Magento_products!$F$1:$F$1000,0),G$1))</f>
        <v>ROBO</v>
      </c>
      <c r="H72" s="168" t="str">
        <f t="array" ref="H72">IF(ISNA(MATCH($B72,Magento_products!$E$1:$E$1013,0))=TRUE,INDEX(Special_products!$A$1:$AL$748,MATCH($B72,Special_products!$E$1:$E$748,0),H$1+2),INDEX(Magento_products!$A$1:$AJ$1013,MATCH($B72,Magento_products!$E$1:$E$1013,0),H$1))</f>
        <v>Resin</v>
      </c>
      <c r="I72" s="169">
        <f t="array" ref="I72">IF(ISNA(MATCH($B72,Magento_products!$E$1:$E$1013,0))=TRUE,INDEX(Special_products!$A$1:$AL$748,MATCH($B72,Special_products!$E$1:$E$748,0),I$1),INDEX(Magento_products!$A$1:$AJ$1013,MATCH($B72,Magento_products!$E$1:$E$1013,0),I$1))</f>
        <v>399.99</v>
      </c>
      <c r="J72" s="170"/>
      <c r="K72" s="171">
        <f t="shared" si="2"/>
        <v>399.99</v>
      </c>
      <c r="L72" s="172">
        <v>0.0</v>
      </c>
      <c r="M72" s="173" t="str">
        <f>ARRAY_CONSTRAIN(ARRAYFORMULA(IF(B72=0,0,IF(ISNA(MATCH($A72,[1]PO_base!$E$1:$E$8753,0))=TRUE,0,INDEX([1]PO_base!$A$1:$CD$8753,MATCH($A72,[1]PO_base!$E$1:$E$8753,0),M$1)))), 1, 1)</f>
        <v>#ERROR!</v>
      </c>
      <c r="N72" s="172" t="str">
        <f>ARRAY_CONSTRAIN(ARRAYFORMULA(IF(M72=0,0,IF(ISNA(MATCH($M72,[1]PO_base!$C$1:$C$8753,0))=TRUE,0,INDEX([1]PO_base!$A$1:$CD$8753,MATCH($M72,[1]PO_base!$C$1:$C$8753,0),N$1)))), 1, 1)</f>
        <v>#ERROR!</v>
      </c>
      <c r="O72" s="174" t="str">
        <f t="shared" si="3"/>
        <v>#ERROR!</v>
      </c>
      <c r="P72" s="172" t="str">
        <f t="shared" si="4"/>
        <v>#ERROR!</v>
      </c>
      <c r="Q72" s="175" t="str">
        <f t="shared" si="5"/>
        <v>#ERROR!</v>
      </c>
      <c r="R72" s="176">
        <v>0.0</v>
      </c>
      <c r="S72" s="177" t="str">
        <f>ARRAY_CONSTRAIN(ARRAYFORMULA(IF(ISNA(MATCH($G72,[1]Summary!$B$1:$B$8418,0))=TRUE,0,INDEX([1]Summary!$A$1:$CF$8418,MATCH($G72,[1]Summary!$B$1:$B$8418,0),S$1))), 1, 1)</f>
        <v>#ERROR!</v>
      </c>
      <c r="T72" s="176" t="str">
        <f>ARRAY_CONSTRAIN(ARRAYFORMULA(IF(S72=0,0,IF(ISNA(MATCH(S72,[1]Summary!$A$1:$A$8418,0))=TRUE,0,INDEX([1]Summary!$A$1:$CF$8418,MATCH(S72,[1]Summary!$A$1:$A$8418,0),T$1)))), 1, 1)</f>
        <v>#ERROR!</v>
      </c>
      <c r="U72" s="174">
        <f t="shared" si="19"/>
        <v>0</v>
      </c>
      <c r="V72" s="172"/>
      <c r="W72" s="175" t="str">
        <f t="shared" si="7"/>
        <v>#ERROR!</v>
      </c>
      <c r="X72" s="172"/>
      <c r="Y72" s="173"/>
      <c r="Z72" s="176" t="str">
        <f>ARRAY_CONSTRAIN(ARRAYFORMULA(IF(Y72=0,0,IF(ISNA(MATCH(Y72,[1]Summary!$A$1:$A$8418,0))=TRUE,0,INDEX([1]Summary!$A$1:$CF$8418,MATCH(Y72,[1]Summary!$A$1:$A$8418,0),Z$1)))), 1, 1)</f>
        <v>#ERROR!</v>
      </c>
      <c r="AA72" s="174">
        <f t="shared" si="20"/>
        <v>0</v>
      </c>
      <c r="AB72" s="172" t="str">
        <f t="shared" si="18"/>
        <v>#ERROR!</v>
      </c>
      <c r="AC72" s="175" t="str">
        <f t="shared" si="9"/>
        <v>#ERROR!</v>
      </c>
      <c r="AD72" s="172"/>
      <c r="AE72" s="1"/>
      <c r="AF72" s="176" t="str">
        <f>ARRAY_CONSTRAIN(ARRAYFORMULA(IF(AE72=0,0,IF(ISNA(MATCH(AE72,[1]Summary!$A$1:$A$8418,0))=TRUE,0,INDEX([1]Summary!$A$1:$CF$8418,MATCH(AE72,[1]Summary!$A$1:$A$8418,0),AF$1)))), 1, 1)</f>
        <v>#ERROR!</v>
      </c>
      <c r="AG72" s="174">
        <f t="shared" si="10"/>
        <v>0</v>
      </c>
      <c r="AH72" s="172">
        <f t="shared" si="11"/>
        <v>0</v>
      </c>
      <c r="AI72" s="175" t="str">
        <f t="shared" si="12"/>
        <v>#ERROR!</v>
      </c>
      <c r="AJ72" s="175" t="str">
        <f t="shared" si="13"/>
        <v>#ERROR!</v>
      </c>
      <c r="AK72" s="178" t="str">
        <f t="shared" si="14"/>
        <v>#ERROR!</v>
      </c>
    </row>
    <row r="73" ht="10.5" customHeight="1">
      <c r="A73" s="14" t="s">
        <v>1090</v>
      </c>
      <c r="B73" s="165">
        <f t="array" ref="B73">IF(ISNA(MATCH($A73,Magento_products!$F$1:$F$1000,0))=TRUE,INDEX(Special_products!$A$1:$AL$1000,MATCH($A73,Special_products!$F$1:$F$1000,0),B$1),INDEX(Magento_products!$A$1:$AJ$1013,MATCH($A73,Magento_products!$F$1:$F$1000,0),B$1))</f>
        <v>189</v>
      </c>
      <c r="C73" s="165" t="str">
        <f t="array" ref="C73">IF(ISNA(MATCH($A73,Magento_products!$F$1:$F$1000,0))=TRUE,INDEX(Special_products!$A$1:$AL$1000,MATCH($A73,Special_products!$F$1:$F$1000,0),C$1),INDEX(Magento_products!$A$1:$AJ$1013,MATCH($A73,Magento_products!$F$1:$F$1000,0),C$1))</f>
        <v>Nightmare (Regular)</v>
      </c>
      <c r="D73" s="166">
        <f t="array" ref="D73">IF(ISNA(MATCH($A73,Magento_products!$F$1:$F$1013,0))=TRUE,INDEX(Special_products!$A$1:$AL$748,MATCH($A73,Special_products!$F$1:$F$748,0),D$1),INDEX(Magento_products!$A$1:$AJ$1013,MATCH($A73,Magento_products!$F$1:$F$1013,0),D$1))</f>
        <v>42766</v>
      </c>
      <c r="E73" s="167">
        <f t="shared" si="1"/>
        <v>2017</v>
      </c>
      <c r="F73" s="168" t="str">
        <f t="array" ref="F73">IF(ISNA(MATCH($A73,'License characters'!$H$2:$H$1126,0))=TRUE,0,INDEX('License characters'!$A$2:$AH$1126,MATCH($A73,'License characters'!$H$2:$H$1126,0),F$1))</f>
        <v>Namco Bandai</v>
      </c>
      <c r="G73" s="165" t="str">
        <f t="array" ref="G73">IF(ISNA(MATCH($A73,Magento_products!$F$1:$F$1000,0))=TRUE,INDEX(Special_products!$A$1:$AL$1000,MATCH($A73,Special_products!$F$1:$F$1000,0),G$1),INDEX(Magento_products!$A$1:$AJ$1013,MATCH($A73,Magento_products!$F$1:$F$1000,0),G$1))</f>
        <v>NIGHT</v>
      </c>
      <c r="H73" s="168" t="str">
        <f t="array" ref="H73">IF(ISNA(MATCH($B73,Magento_products!$E$1:$E$1013,0))=TRUE,INDEX(Special_products!$A$1:$AL$748,MATCH($B73,Special_products!$E$1:$E$748,0),H$1+2),INDEX(Magento_products!$A$1:$AJ$1013,MATCH($B73,Magento_products!$E$1:$E$1013,0),H$1))</f>
        <v>Resin</v>
      </c>
      <c r="I73" s="169">
        <f t="array" ref="I73">IF(ISNA(MATCH($B73,Magento_products!$E$1:$E$1013,0))=TRUE,INDEX(Special_products!$A$1:$AL$748,MATCH($B73,Special_products!$E$1:$E$748,0),I$1),INDEX(Magento_products!$A$1:$AJ$1013,MATCH($B73,Magento_products!$E$1:$E$1013,0),I$1))</f>
        <v>414.99</v>
      </c>
      <c r="J73" s="170"/>
      <c r="K73" s="171">
        <f t="shared" si="2"/>
        <v>414.99</v>
      </c>
      <c r="L73" s="172">
        <v>92.0</v>
      </c>
      <c r="M73" s="173" t="str">
        <f>ARRAY_CONSTRAIN(ARRAYFORMULA(IF(B73=0,0,IF(ISNA(MATCH($A73,[1]PO_base!$E$1:$E$8753,0))=TRUE,0,INDEX([1]PO_base!$A$1:$CD$8753,MATCH($A73,[1]PO_base!$E$1:$E$8753,0),M$1)))), 1, 1)</f>
        <v>#ERROR!</v>
      </c>
      <c r="N73" s="172" t="str">
        <f>ARRAY_CONSTRAIN(ARRAYFORMULA(IF(M73=0,0,IF(ISNA(MATCH($M73,[1]PO_base!$C$1:$C$8753,0))=TRUE,0,INDEX([1]PO_base!$A$1:$CD$8753,MATCH($M73,[1]PO_base!$C$1:$C$8753,0),N$1)))), 1, 1)</f>
        <v>#ERROR!</v>
      </c>
      <c r="O73" s="174" t="str">
        <f t="shared" si="3"/>
        <v>#ERROR!</v>
      </c>
      <c r="P73" s="172" t="str">
        <f t="shared" si="4"/>
        <v>#ERROR!</v>
      </c>
      <c r="Q73" s="175" t="str">
        <f t="shared" si="5"/>
        <v>#ERROR!</v>
      </c>
      <c r="R73" s="176">
        <v>7.163734939759037</v>
      </c>
      <c r="S73" s="177" t="str">
        <f>ARRAY_CONSTRAIN(ARRAYFORMULA(IF(ISNA(MATCH($G73,[1]Summary!$B$1:$B$8418,0))=TRUE,0,INDEX([1]Summary!$A$1:$CF$8418,MATCH($G73,[1]Summary!$B$1:$B$8418,0),S$1))), 1, 1)</f>
        <v>#ERROR!</v>
      </c>
      <c r="T73" s="176" t="str">
        <f>ARRAY_CONSTRAIN(ARRAYFORMULA(IF(S73=0,0,IF(ISNA(MATCH(S73,[1]Summary!$A$1:$A$8418,0))=TRUE,0,INDEX([1]Summary!$A$1:$CF$8418,MATCH(S73,[1]Summary!$A$1:$A$8418,0),T$1)))), 1, 1)</f>
        <v>#ERROR!</v>
      </c>
      <c r="U73" s="174">
        <f t="shared" si="19"/>
        <v>0</v>
      </c>
      <c r="V73" s="172"/>
      <c r="W73" s="175" t="str">
        <f t="shared" si="7"/>
        <v>#ERROR!</v>
      </c>
      <c r="X73" s="172"/>
      <c r="Y73" s="173"/>
      <c r="Z73" s="176" t="str">
        <f>ARRAY_CONSTRAIN(ARRAYFORMULA(IF(Y73=0,0,IF(ISNA(MATCH(Y73,[1]Summary!$A$1:$A$8418,0))=TRUE,0,INDEX([1]Summary!$A$1:$CF$8418,MATCH(Y73,[1]Summary!$A$1:$A$8418,0),Z$1)))), 1, 1)</f>
        <v>#ERROR!</v>
      </c>
      <c r="AA73" s="174">
        <f t="shared" si="20"/>
        <v>0</v>
      </c>
      <c r="AB73" s="172" t="str">
        <f t="shared" si="18"/>
        <v>#ERROR!</v>
      </c>
      <c r="AC73" s="175" t="str">
        <f t="shared" si="9"/>
        <v>#ERROR!</v>
      </c>
      <c r="AD73" s="172"/>
      <c r="AE73" s="1"/>
      <c r="AF73" s="176" t="str">
        <f>ARRAY_CONSTRAIN(ARRAYFORMULA(IF(AE73=0,0,IF(ISNA(MATCH(AE73,[1]Summary!$A$1:$A$8418,0))=TRUE,0,INDEX([1]Summary!$A$1:$CF$8418,MATCH(AE73,[1]Summary!$A$1:$A$8418,0),AF$1)))), 1, 1)</f>
        <v>#ERROR!</v>
      </c>
      <c r="AG73" s="174">
        <f t="shared" si="10"/>
        <v>0</v>
      </c>
      <c r="AH73" s="172">
        <f t="shared" si="11"/>
        <v>0</v>
      </c>
      <c r="AI73" s="175" t="str">
        <f t="shared" si="12"/>
        <v>#ERROR!</v>
      </c>
      <c r="AJ73" s="175" t="str">
        <f t="shared" si="13"/>
        <v>#ERROR!</v>
      </c>
      <c r="AK73" s="178" t="str">
        <f t="shared" si="14"/>
        <v>#ERROR!</v>
      </c>
    </row>
    <row r="74" ht="10.5" customHeight="1">
      <c r="A74" s="14" t="s">
        <v>653</v>
      </c>
      <c r="B74" s="165">
        <f t="array" ref="B74">IF(ISNA(MATCH($A74,Magento_products!$F$1:$F$1000,0))=TRUE,INDEX(Special_products!$A$1:$AL$1000,MATCH($A74,Special_products!$F$1:$F$1000,0),B$1),INDEX(Magento_products!$A$1:$AJ$1013,MATCH($A74,Magento_products!$F$1:$F$1000,0),B$1))</f>
        <v>401</v>
      </c>
      <c r="C74" s="165" t="str">
        <f t="array" ref="C74">IF(ISNA(MATCH($A74,Magento_products!$F$1:$F$1000,0))=TRUE,INDEX(Special_products!$A$1:$AL$1000,MATCH($A74,Special_products!$F$1:$F$1000,0),C$1),INDEX(Magento_products!$A$1:$AJ$1013,MATCH($A74,Magento_products!$F$1:$F$1000,0),C$1))</f>
        <v>Spyro™ Reignited – Spyro™ Exclusive Edition</v>
      </c>
      <c r="D74" s="166">
        <f t="array" ref="D74">IF(ISNA(MATCH($A74,Magento_products!$F$1:$F$1013,0))=TRUE,INDEX(Special_products!$A$1:$AL$748,MATCH($A74,Special_products!$F$1:$F$748,0),D$1),INDEX(Magento_products!$A$1:$AJ$1013,MATCH($A74,Magento_products!$F$1:$F$1013,0),D$1))</f>
        <v>43679</v>
      </c>
      <c r="E74" s="167">
        <f t="shared" si="1"/>
        <v>2019</v>
      </c>
      <c r="F74" s="168" t="str">
        <f t="array" ref="F74">IF(ISNA(MATCH($A74,'License characters'!$H$2:$H$1126,0))=TRUE,0,INDEX('License characters'!$A$2:$AH$1126,MATCH($A74,'License characters'!$H$2:$H$1126,0),F$1))</f>
        <v>Activision</v>
      </c>
      <c r="G74" s="165" t="str">
        <f t="array" ref="G74">IF(ISNA(MATCH($A74,Magento_products!$F$1:$F$1000,0))=TRUE,INDEX(Special_products!$A$1:$AL$1000,MATCH($A74,Special_products!$F$1:$F$1000,0),G$1),INDEX(Magento_products!$A$1:$AJ$1013,MATCH($A74,Magento_products!$F$1:$F$1000,0),G$1))</f>
        <v>SPYR</v>
      </c>
      <c r="H74" s="168" t="str">
        <f t="array" ref="H74">IF(ISNA(MATCH($B74,Magento_products!$E$1:$E$1013,0))=TRUE,INDEX(Special_products!$A$1:$AL$748,MATCH($B74,Special_products!$E$1:$E$748,0),H$1+2),INDEX(Magento_products!$A$1:$AJ$1013,MATCH($B74,Magento_products!$E$1:$E$1013,0),H$1))</f>
        <v>Resin</v>
      </c>
      <c r="I74" s="169">
        <f t="array" ref="I74">IF(ISNA(MATCH($B74,Magento_products!$E$1:$E$1013,0))=TRUE,INDEX(Special_products!$A$1:$AL$748,MATCH($B74,Special_products!$E$1:$E$748,0),I$1),INDEX(Magento_products!$A$1:$AJ$1013,MATCH($B74,Magento_products!$E$1:$E$1013,0),I$1))</f>
        <v>424.99</v>
      </c>
      <c r="J74" s="170"/>
      <c r="K74" s="171">
        <f t="shared" si="2"/>
        <v>424.99</v>
      </c>
      <c r="L74" s="172"/>
      <c r="M74" s="173" t="str">
        <f>ARRAY_CONSTRAIN(ARRAYFORMULA(IF(B74=0,0,IF(ISNA(MATCH($A74,[1]PO_base!$E$1:$E$8753,0))=TRUE,0,INDEX([1]PO_base!$A$1:$CD$8753,MATCH($A74,[1]PO_base!$E$1:$E$8753,0),M$1)))), 1, 1)</f>
        <v>#ERROR!</v>
      </c>
      <c r="N74" s="172" t="str">
        <f>ARRAY_CONSTRAIN(ARRAYFORMULA(IF(M74=0,0,IF(ISNA(MATCH($M74,[1]PO_base!$C$1:$C$8753,0))=TRUE,0,INDEX([1]PO_base!$A$1:$CD$8753,MATCH($M74,[1]PO_base!$C$1:$C$8753,0),N$1)))), 1, 1)</f>
        <v>#ERROR!</v>
      </c>
      <c r="O74" s="174" t="str">
        <f t="shared" si="3"/>
        <v>#ERROR!</v>
      </c>
      <c r="P74" s="172" t="str">
        <f t="shared" si="4"/>
        <v>#ERROR!</v>
      </c>
      <c r="Q74" s="175" t="str">
        <f t="shared" si="5"/>
        <v>#ERROR!</v>
      </c>
      <c r="R74" s="176"/>
      <c r="S74" s="177" t="str">
        <f>ARRAY_CONSTRAIN(ARRAYFORMULA(IF(ISNA(MATCH($G74,[1]Summary!$B$1:$B$8418,0))=TRUE,0,INDEX([1]Summary!$A$1:$CF$8418,MATCH($G74,[1]Summary!$B$1:$B$8418,0),S$1))), 1, 1)</f>
        <v>#ERROR!</v>
      </c>
      <c r="T74" s="176" t="str">
        <f>ARRAY_CONSTRAIN(ARRAYFORMULA(IF(S74=0,0,IF(ISNA(MATCH(S74,[1]Summary!$A$1:$A$8418,0))=TRUE,0,INDEX([1]Summary!$A$1:$CF$8418,MATCH(S74,[1]Summary!$A$1:$A$8418,0),T$1)))), 1, 1)</f>
        <v>#ERROR!</v>
      </c>
      <c r="U74" s="174">
        <f t="shared" si="19"/>
        <v>0</v>
      </c>
      <c r="V74" s="172"/>
      <c r="W74" s="175" t="str">
        <f t="shared" si="7"/>
        <v>#ERROR!</v>
      </c>
      <c r="X74" s="172"/>
      <c r="Y74" s="173"/>
      <c r="Z74" s="176" t="str">
        <f>ARRAY_CONSTRAIN(ARRAYFORMULA(IF(Y74=0,0,IF(ISNA(MATCH(Y74,[1]Summary!$A$1:$A$8418,0))=TRUE,0,INDEX([1]Summary!$A$1:$CF$8418,MATCH(Y74,[1]Summary!$A$1:$A$8418,0),Z$1)))), 1, 1)</f>
        <v>#ERROR!</v>
      </c>
      <c r="AA74" s="174">
        <f t="shared" si="20"/>
        <v>0</v>
      </c>
      <c r="AB74" s="172" t="str">
        <f t="shared" si="18"/>
        <v>#ERROR!</v>
      </c>
      <c r="AC74" s="175" t="str">
        <f t="shared" si="9"/>
        <v>#ERROR!</v>
      </c>
      <c r="AD74" s="172"/>
      <c r="AE74" s="1"/>
      <c r="AF74" s="176" t="str">
        <f>ARRAY_CONSTRAIN(ARRAYFORMULA(IF(AE74=0,0,IF(ISNA(MATCH(AE74,[1]Summary!$A$1:$A$8418,0))=TRUE,0,INDEX([1]Summary!$A$1:$CF$8418,MATCH(AE74,[1]Summary!$A$1:$A$8418,0),AF$1)))), 1, 1)</f>
        <v>#ERROR!</v>
      </c>
      <c r="AG74" s="174">
        <f t="shared" si="10"/>
        <v>0</v>
      </c>
      <c r="AH74" s="172">
        <f t="shared" si="11"/>
        <v>0</v>
      </c>
      <c r="AI74" s="175" t="str">
        <f t="shared" si="12"/>
        <v>#ERROR!</v>
      </c>
      <c r="AJ74" s="175" t="str">
        <f t="shared" si="13"/>
        <v>#ERROR!</v>
      </c>
      <c r="AK74" s="178" t="str">
        <f t="shared" si="14"/>
        <v>#ERROR!</v>
      </c>
    </row>
    <row r="75" ht="10.5" customHeight="1">
      <c r="A75" s="14" t="s">
        <v>655</v>
      </c>
      <c r="B75" s="165">
        <f t="array" ref="B75">IF(ISNA(MATCH($A75,Magento_products!$F$1:$F$1000,0))=TRUE,INDEX(Special_products!$A$1:$AL$1000,MATCH($A75,Special_products!$F$1:$F$1000,0),B$1),INDEX(Magento_products!$A$1:$AJ$1013,MATCH($A75,Magento_products!$F$1:$F$1000,0),B$1))</f>
        <v>400</v>
      </c>
      <c r="C75" s="165" t="str">
        <f t="array" ref="C75">IF(ISNA(MATCH($A75,Magento_products!$F$1:$F$1000,0))=TRUE,INDEX(Special_products!$A$1:$AL$1000,MATCH($A75,Special_products!$F$1:$F$1000,0),C$1),INDEX(Magento_products!$A$1:$AJ$1013,MATCH($A75,Magento_products!$F$1:$F$1000,0),C$1))</f>
        <v>Spyro™ Reignited – Spyro™ Standard Edition</v>
      </c>
      <c r="D75" s="166">
        <f t="array" ref="D75">IF(ISNA(MATCH($A75,Magento_products!$F$1:$F$1013,0))=TRUE,INDEX(Special_products!$A$1:$AL$748,MATCH($A75,Special_products!$F$1:$F$748,0),D$1),INDEX(Magento_products!$A$1:$AJ$1013,MATCH($A75,Magento_products!$F$1:$F$1013,0),D$1))</f>
        <v>43679</v>
      </c>
      <c r="E75" s="167">
        <f t="shared" si="1"/>
        <v>2019</v>
      </c>
      <c r="F75" s="168" t="str">
        <f t="array" ref="F75">IF(ISNA(MATCH($A75,'License characters'!$H$2:$H$1126,0))=TRUE,0,INDEX('License characters'!$A$2:$AH$1126,MATCH($A75,'License characters'!$H$2:$H$1126,0),F$1))</f>
        <v>Activision</v>
      </c>
      <c r="G75" s="165" t="str">
        <f t="array" ref="G75">IF(ISNA(MATCH($A75,Magento_products!$F$1:$F$1000,0))=TRUE,INDEX(Special_products!$A$1:$AL$1000,MATCH($A75,Special_products!$F$1:$F$1000,0),G$1),INDEX(Magento_products!$A$1:$AJ$1013,MATCH($A75,Magento_products!$F$1:$F$1000,0),G$1))</f>
        <v>SPYR</v>
      </c>
      <c r="H75" s="168" t="str">
        <f t="array" ref="H75">IF(ISNA(MATCH($B75,Magento_products!$E$1:$E$1013,0))=TRUE,INDEX(Special_products!$A$1:$AL$748,MATCH($B75,Special_products!$E$1:$E$748,0),H$1+2),INDEX(Magento_products!$A$1:$AJ$1013,MATCH($B75,Magento_products!$E$1:$E$1013,0),H$1))</f>
        <v>Resin</v>
      </c>
      <c r="I75" s="169">
        <f t="array" ref="I75">IF(ISNA(MATCH($B75,Magento_products!$E$1:$E$1013,0))=TRUE,INDEX(Special_products!$A$1:$AL$748,MATCH($B75,Special_products!$E$1:$E$748,0),I$1),INDEX(Magento_products!$A$1:$AJ$1013,MATCH($B75,Magento_products!$E$1:$E$1013,0),I$1))</f>
        <v>424.99</v>
      </c>
      <c r="J75" s="170"/>
      <c r="K75" s="171">
        <f t="shared" si="2"/>
        <v>424.99</v>
      </c>
      <c r="L75" s="172"/>
      <c r="M75" s="173" t="str">
        <f>ARRAY_CONSTRAIN(ARRAYFORMULA(IF(B75=0,0,IF(ISNA(MATCH($A75,[1]PO_base!$E$1:$E$8753,0))=TRUE,0,INDEX([1]PO_base!$A$1:$CD$8753,MATCH($A75,[1]PO_base!$E$1:$E$8753,0),M$1)))), 1, 1)</f>
        <v>#ERROR!</v>
      </c>
      <c r="N75" s="172" t="str">
        <f>ARRAY_CONSTRAIN(ARRAYFORMULA(IF(M75=0,0,IF(ISNA(MATCH($M75,[1]PO_base!$C$1:$C$8753,0))=TRUE,0,INDEX([1]PO_base!$A$1:$CD$8753,MATCH($M75,[1]PO_base!$C$1:$C$8753,0),N$1)))), 1, 1)</f>
        <v>#ERROR!</v>
      </c>
      <c r="O75" s="174" t="str">
        <f t="shared" si="3"/>
        <v>#ERROR!</v>
      </c>
      <c r="P75" s="172" t="str">
        <f t="shared" si="4"/>
        <v>#ERROR!</v>
      </c>
      <c r="Q75" s="175" t="str">
        <f t="shared" si="5"/>
        <v>#ERROR!</v>
      </c>
      <c r="R75" s="176"/>
      <c r="S75" s="177" t="str">
        <f>ARRAY_CONSTRAIN(ARRAYFORMULA(IF(ISNA(MATCH($G75,[1]Summary!$B$1:$B$8418,0))=TRUE,0,INDEX([1]Summary!$A$1:$CF$8418,MATCH($G75,[1]Summary!$B$1:$B$8418,0),S$1))), 1, 1)</f>
        <v>#ERROR!</v>
      </c>
      <c r="T75" s="176" t="str">
        <f>ARRAY_CONSTRAIN(ARRAYFORMULA(IF(S75=0,0,IF(ISNA(MATCH(S75,[1]Summary!$A$1:$A$8418,0))=TRUE,0,INDEX([1]Summary!$A$1:$CF$8418,MATCH(S75,[1]Summary!$A$1:$A$8418,0),T$1)))), 1, 1)</f>
        <v>#ERROR!</v>
      </c>
      <c r="U75" s="174">
        <f t="shared" si="19"/>
        <v>0</v>
      </c>
      <c r="V75" s="172"/>
      <c r="W75" s="175" t="str">
        <f t="shared" si="7"/>
        <v>#ERROR!</v>
      </c>
      <c r="X75" s="172"/>
      <c r="Y75" s="173"/>
      <c r="Z75" s="176" t="str">
        <f>ARRAY_CONSTRAIN(ARRAYFORMULA(IF(Y75=0,0,IF(ISNA(MATCH(Y75,[1]Summary!$A$1:$A$8418,0))=TRUE,0,INDEX([1]Summary!$A$1:$CF$8418,MATCH(Y75,[1]Summary!$A$1:$A$8418,0),Z$1)))), 1, 1)</f>
        <v>#ERROR!</v>
      </c>
      <c r="AA75" s="174">
        <f t="shared" si="20"/>
        <v>0</v>
      </c>
      <c r="AB75" s="172" t="str">
        <f t="shared" si="18"/>
        <v>#ERROR!</v>
      </c>
      <c r="AC75" s="175" t="str">
        <f t="shared" si="9"/>
        <v>#ERROR!</v>
      </c>
      <c r="AD75" s="172"/>
      <c r="AE75" s="1"/>
      <c r="AF75" s="176" t="str">
        <f>ARRAY_CONSTRAIN(ARRAYFORMULA(IF(AE75=0,0,IF(ISNA(MATCH(AE75,[1]Summary!$A$1:$A$8418,0))=TRUE,0,INDEX([1]Summary!$A$1:$CF$8418,MATCH(AE75,[1]Summary!$A$1:$A$8418,0),AF$1)))), 1, 1)</f>
        <v>#ERROR!</v>
      </c>
      <c r="AG75" s="174">
        <f t="shared" si="10"/>
        <v>0</v>
      </c>
      <c r="AH75" s="172">
        <f t="shared" si="11"/>
        <v>0</v>
      </c>
      <c r="AI75" s="175" t="str">
        <f t="shared" si="12"/>
        <v>#ERROR!</v>
      </c>
      <c r="AJ75" s="175" t="str">
        <f t="shared" si="13"/>
        <v>#ERROR!</v>
      </c>
      <c r="AK75" s="178" t="str">
        <f t="shared" si="14"/>
        <v>#ERROR!</v>
      </c>
    </row>
    <row r="76" ht="10.5" customHeight="1">
      <c r="A76" s="14" t="s">
        <v>925</v>
      </c>
      <c r="B76" s="165">
        <f t="array" ref="B76">IF(ISNA(MATCH($A76,Magento_products!$F$1:$F$1000,0))=TRUE,INDEX(Special_products!$A$1:$AL$1000,MATCH($A76,Special_products!$F$1:$F$1000,0),B$1),INDEX(Magento_products!$A$1:$AJ$1013,MATCH($A76,Magento_products!$F$1:$F$1000,0),B$1))</f>
        <v>270</v>
      </c>
      <c r="C76" s="165" t="str">
        <f t="array" ref="C76">IF(ISNA(MATCH($A76,Magento_products!$F$1:$F$1000,0))=TRUE,INDEX(Special_products!$A$1:$AL$1000,MATCH($A76,Special_products!$F$1:$F$1000,0),C$1),INDEX(Magento_products!$A$1:$AJ$1013,MATCH($A76,Magento_products!$F$1:$F$1000,0),C$1))</f>
        <v>Banjo Kazooie (Exclusive)</v>
      </c>
      <c r="D76" s="166">
        <f t="array" ref="D76">IF(ISNA(MATCH($A76,Magento_products!$F$1:$F$1013,0))=TRUE,INDEX(Special_products!$A$1:$AL$748,MATCH($A76,Special_products!$F$1:$F$748,0),D$1),INDEX(Magento_products!$A$1:$AJ$1013,MATCH($A76,Magento_products!$F$1:$F$1013,0),D$1))</f>
        <v>43287</v>
      </c>
      <c r="E76" s="167">
        <f t="shared" si="1"/>
        <v>2018</v>
      </c>
      <c r="F76" s="168" t="str">
        <f t="array" ref="F76">IF(ISNA(MATCH($A76,'License characters'!$H$2:$H$1126,0))=TRUE,0,INDEX('License characters'!$A$2:$AH$1126,MATCH($A76,'License characters'!$H$2:$H$1126,0),F$1))</f>
        <v>Rare</v>
      </c>
      <c r="G76" s="165" t="str">
        <f t="array" ref="G76">IF(ISNA(MATCH($A76,Magento_products!$F$1:$F$1000,0))=TRUE,INDEX(Special_products!$A$1:$AL$1000,MATCH($A76,Special_products!$F$1:$F$1000,0),G$1),INDEX(Magento_products!$A$1:$AJ$1013,MATCH($A76,Magento_products!$F$1:$F$1000,0),G$1))</f>
        <v>BANKAZ</v>
      </c>
      <c r="H76" s="168" t="str">
        <f t="array" ref="H76">IF(ISNA(MATCH($B76,Magento_products!$E$1:$E$1013,0))=TRUE,INDEX(Special_products!$A$1:$AL$748,MATCH($B76,Special_products!$E$1:$E$748,0),H$1+2),INDEX(Magento_products!$A$1:$AJ$1013,MATCH($B76,Magento_products!$E$1:$E$1013,0),H$1))</f>
        <v>Resin</v>
      </c>
      <c r="I76" s="169">
        <f t="array" ref="I76">IF(ISNA(MATCH($B76,Magento_products!$E$1:$E$1013,0))=TRUE,INDEX(Special_products!$A$1:$AL$748,MATCH($B76,Special_products!$E$1:$E$748,0),I$1),INDEX(Magento_products!$A$1:$AJ$1013,MATCH($B76,Magento_products!$E$1:$E$1013,0),I$1))</f>
        <v>429.99</v>
      </c>
      <c r="J76" s="170"/>
      <c r="K76" s="171">
        <f t="shared" si="2"/>
        <v>429.99</v>
      </c>
      <c r="L76" s="172"/>
      <c r="M76" s="173" t="str">
        <f>ARRAY_CONSTRAIN(ARRAYFORMULA(IF(B76=0,0,IF(ISNA(MATCH($A76,[1]PO_base!$E$1:$E$8753,0))=TRUE,0,INDEX([1]PO_base!$A$1:$CD$8753,MATCH($A76,[1]PO_base!$E$1:$E$8753,0),M$1)))), 1, 1)</f>
        <v>#ERROR!</v>
      </c>
      <c r="N76" s="172" t="str">
        <f>ARRAY_CONSTRAIN(ARRAYFORMULA(IF(M76=0,0,IF(ISNA(MATCH($M76,[1]PO_base!$C$1:$C$8753,0))=TRUE,0,INDEX([1]PO_base!$A$1:$CD$8753,MATCH($M76,[1]PO_base!$C$1:$C$8753,0),N$1)))), 1, 1)</f>
        <v>#ERROR!</v>
      </c>
      <c r="O76" s="174" t="str">
        <f t="shared" si="3"/>
        <v>#ERROR!</v>
      </c>
      <c r="P76" s="172" t="str">
        <f t="shared" si="4"/>
        <v>#ERROR!</v>
      </c>
      <c r="Q76" s="175" t="str">
        <f t="shared" si="5"/>
        <v>#ERROR!</v>
      </c>
      <c r="R76" s="176"/>
      <c r="S76" s="177" t="str">
        <f>ARRAY_CONSTRAIN(ARRAYFORMULA(IF(ISNA(MATCH($G76,[1]Summary!$B$1:$B$8418,0))=TRUE,0,INDEX([1]Summary!$A$1:$CF$8418,MATCH($G76,[1]Summary!$B$1:$B$8418,0),S$1))), 1, 1)</f>
        <v>#ERROR!</v>
      </c>
      <c r="T76" s="176" t="str">
        <f>ARRAY_CONSTRAIN(ARRAYFORMULA(IF(S76=0,0,IF(ISNA(MATCH(S76,[1]Summary!$A$1:$A$8418,0))=TRUE,0,INDEX([1]Summary!$A$1:$CF$8418,MATCH(S76,[1]Summary!$A$1:$A$8418,0),T$1)))), 1, 1)</f>
        <v>#ERROR!</v>
      </c>
      <c r="U76" s="174">
        <f t="shared" si="19"/>
        <v>0</v>
      </c>
      <c r="V76" s="172"/>
      <c r="W76" s="175" t="str">
        <f t="shared" si="7"/>
        <v>#ERROR!</v>
      </c>
      <c r="X76" s="172"/>
      <c r="Y76" s="173"/>
      <c r="Z76" s="176" t="str">
        <f>ARRAY_CONSTRAIN(ARRAYFORMULA(IF(Y76=0,0,IF(ISNA(MATCH(Y76,[1]Summary!$A$1:$A$8418,0))=TRUE,0,INDEX([1]Summary!$A$1:$CF$8418,MATCH(Y76,[1]Summary!$A$1:$A$8418,0),Z$1)))), 1, 1)</f>
        <v>#ERROR!</v>
      </c>
      <c r="AA76" s="174">
        <f t="shared" si="20"/>
        <v>0</v>
      </c>
      <c r="AB76" s="172" t="str">
        <f t="shared" si="18"/>
        <v>#ERROR!</v>
      </c>
      <c r="AC76" s="175" t="str">
        <f t="shared" si="9"/>
        <v>#ERROR!</v>
      </c>
      <c r="AD76" s="172"/>
      <c r="AE76" s="1"/>
      <c r="AF76" s="176" t="str">
        <f>ARRAY_CONSTRAIN(ARRAYFORMULA(IF(AE76=0,0,IF(ISNA(MATCH(AE76,[1]Summary!$A$1:$A$8418,0))=TRUE,0,INDEX([1]Summary!$A$1:$CF$8418,MATCH(AE76,[1]Summary!$A$1:$A$8418,0),AF$1)))), 1, 1)</f>
        <v>#ERROR!</v>
      </c>
      <c r="AG76" s="174">
        <f t="shared" si="10"/>
        <v>0</v>
      </c>
      <c r="AH76" s="172">
        <f t="shared" si="11"/>
        <v>0</v>
      </c>
      <c r="AI76" s="175" t="str">
        <f t="shared" si="12"/>
        <v>#ERROR!</v>
      </c>
      <c r="AJ76" s="175" t="str">
        <f t="shared" si="13"/>
        <v>#ERROR!</v>
      </c>
      <c r="AK76" s="178" t="str">
        <f t="shared" si="14"/>
        <v>#ERROR!</v>
      </c>
    </row>
    <row r="77" ht="10.5" customHeight="1">
      <c r="A77" s="14" t="s">
        <v>927</v>
      </c>
      <c r="B77" s="165">
        <f t="array" ref="B77">IF(ISNA(MATCH($A77,Magento_products!$F$1:$F$1000,0))=TRUE,INDEX(Special_products!$A$1:$AL$1000,MATCH($A77,Special_products!$F$1:$F$1000,0),B$1),INDEX(Magento_products!$A$1:$AJ$1013,MATCH($A77,Magento_products!$F$1:$F$1000,0),B$1))</f>
        <v>269</v>
      </c>
      <c r="C77" s="165" t="str">
        <f t="array" ref="C77">IF(ISNA(MATCH($A77,Magento_products!$F$1:$F$1000,0))=TRUE,INDEX(Special_products!$A$1:$AL$1000,MATCH($A77,Special_products!$F$1:$F$1000,0),C$1),INDEX(Magento_products!$A$1:$AJ$1013,MATCH($A77,Magento_products!$F$1:$F$1000,0),C$1))</f>
        <v>Banjo Kazooie (Standard)</v>
      </c>
      <c r="D77" s="166">
        <f t="array" ref="D77">IF(ISNA(MATCH($A77,Magento_products!$F$1:$F$1013,0))=TRUE,INDEX(Special_products!$A$1:$AL$748,MATCH($A77,Special_products!$F$1:$F$748,0),D$1),INDEX(Magento_products!$A$1:$AJ$1013,MATCH($A77,Magento_products!$F$1:$F$1013,0),D$1))</f>
        <v>43287</v>
      </c>
      <c r="E77" s="167">
        <f t="shared" si="1"/>
        <v>2018</v>
      </c>
      <c r="F77" s="168" t="str">
        <f t="array" ref="F77">IF(ISNA(MATCH($A77,'License characters'!$H$2:$H$1126,0))=TRUE,0,INDEX('License characters'!$A$2:$AH$1126,MATCH($A77,'License characters'!$H$2:$H$1126,0),F$1))</f>
        <v>Rare</v>
      </c>
      <c r="G77" s="165" t="str">
        <f t="array" ref="G77">IF(ISNA(MATCH($A77,Magento_products!$F$1:$F$1000,0))=TRUE,INDEX(Special_products!$A$1:$AL$1000,MATCH($A77,Special_products!$F$1:$F$1000,0),G$1),INDEX(Magento_products!$A$1:$AJ$1013,MATCH($A77,Magento_products!$F$1:$F$1000,0),G$1))</f>
        <v>BANKAZ</v>
      </c>
      <c r="H77" s="168" t="str">
        <f t="array" ref="H77">IF(ISNA(MATCH($B77,Magento_products!$E$1:$E$1013,0))=TRUE,INDEX(Special_products!$A$1:$AL$748,MATCH($B77,Special_products!$E$1:$E$748,0),H$1+2),INDEX(Magento_products!$A$1:$AJ$1013,MATCH($B77,Magento_products!$E$1:$E$1013,0),H$1))</f>
        <v>Resin</v>
      </c>
      <c r="I77" s="169">
        <f t="array" ref="I77">IF(ISNA(MATCH($B77,Magento_products!$E$1:$E$1013,0))=TRUE,INDEX(Special_products!$A$1:$AL$748,MATCH($B77,Special_products!$E$1:$E$748,0),I$1),INDEX(Magento_products!$A$1:$AJ$1013,MATCH($B77,Magento_products!$E$1:$E$1013,0),I$1))</f>
        <v>429.99</v>
      </c>
      <c r="J77" s="170"/>
      <c r="K77" s="171">
        <f t="shared" si="2"/>
        <v>429.99</v>
      </c>
      <c r="L77" s="172"/>
      <c r="M77" s="173" t="str">
        <f>ARRAY_CONSTRAIN(ARRAYFORMULA(IF(B77=0,0,IF(ISNA(MATCH($A77,[1]PO_base!$E$1:$E$8753,0))=TRUE,0,INDEX([1]PO_base!$A$1:$CD$8753,MATCH($A77,[1]PO_base!$E$1:$E$8753,0),M$1)))), 1, 1)</f>
        <v>#ERROR!</v>
      </c>
      <c r="N77" s="172" t="str">
        <f>ARRAY_CONSTRAIN(ARRAYFORMULA(IF(M77=0,0,IF(ISNA(MATCH($M77,[1]PO_base!$C$1:$C$8753,0))=TRUE,0,INDEX([1]PO_base!$A$1:$CD$8753,MATCH($M77,[1]PO_base!$C$1:$C$8753,0),N$1)))), 1, 1)</f>
        <v>#ERROR!</v>
      </c>
      <c r="O77" s="174" t="str">
        <f t="shared" si="3"/>
        <v>#ERROR!</v>
      </c>
      <c r="P77" s="172" t="str">
        <f t="shared" si="4"/>
        <v>#ERROR!</v>
      </c>
      <c r="Q77" s="175" t="str">
        <f t="shared" si="5"/>
        <v>#ERROR!</v>
      </c>
      <c r="R77" s="176"/>
      <c r="S77" s="177" t="str">
        <f>ARRAY_CONSTRAIN(ARRAYFORMULA(IF(ISNA(MATCH($G77,[1]Summary!$B$1:$B$8418,0))=TRUE,0,INDEX([1]Summary!$A$1:$CF$8418,MATCH($G77,[1]Summary!$B$1:$B$8418,0),S$1))), 1, 1)</f>
        <v>#ERROR!</v>
      </c>
      <c r="T77" s="176" t="str">
        <f>ARRAY_CONSTRAIN(ARRAYFORMULA(IF(S77=0,0,IF(ISNA(MATCH(S77,[1]Summary!$A$1:$A$8418,0))=TRUE,0,INDEX([1]Summary!$A$1:$CF$8418,MATCH(S77,[1]Summary!$A$1:$A$8418,0),T$1)))), 1, 1)</f>
        <v>#ERROR!</v>
      </c>
      <c r="U77" s="174">
        <f t="shared" si="19"/>
        <v>0</v>
      </c>
      <c r="V77" s="172"/>
      <c r="W77" s="175" t="str">
        <f t="shared" si="7"/>
        <v>#ERROR!</v>
      </c>
      <c r="X77" s="172"/>
      <c r="Y77" s="173"/>
      <c r="Z77" s="176" t="str">
        <f>ARRAY_CONSTRAIN(ARRAYFORMULA(IF(Y77=0,0,IF(ISNA(MATCH(Y77,[1]Summary!$A$1:$A$8418,0))=TRUE,0,INDEX([1]Summary!$A$1:$CF$8418,MATCH(Y77,[1]Summary!$A$1:$A$8418,0),Z$1)))), 1, 1)</f>
        <v>#ERROR!</v>
      </c>
      <c r="AA77" s="174">
        <f t="shared" si="20"/>
        <v>0</v>
      </c>
      <c r="AB77" s="172" t="str">
        <f t="shared" si="18"/>
        <v>#ERROR!</v>
      </c>
      <c r="AC77" s="175" t="str">
        <f t="shared" si="9"/>
        <v>#ERROR!</v>
      </c>
      <c r="AD77" s="172"/>
      <c r="AE77" s="1"/>
      <c r="AF77" s="176" t="str">
        <f>ARRAY_CONSTRAIN(ARRAYFORMULA(IF(AE77=0,0,IF(ISNA(MATCH(AE77,[1]Summary!$A$1:$A$8418,0))=TRUE,0,INDEX([1]Summary!$A$1:$CF$8418,MATCH(AE77,[1]Summary!$A$1:$A$8418,0),AF$1)))), 1, 1)</f>
        <v>#ERROR!</v>
      </c>
      <c r="AG77" s="174">
        <f t="shared" si="10"/>
        <v>0</v>
      </c>
      <c r="AH77" s="172">
        <f t="shared" si="11"/>
        <v>0</v>
      </c>
      <c r="AI77" s="175" t="str">
        <f t="shared" si="12"/>
        <v>#ERROR!</v>
      </c>
      <c r="AJ77" s="175" t="str">
        <f t="shared" si="13"/>
        <v>#ERROR!</v>
      </c>
      <c r="AK77" s="178" t="str">
        <f t="shared" si="14"/>
        <v>#ERROR!</v>
      </c>
    </row>
    <row r="78" ht="10.5" customHeight="1">
      <c r="A78" s="14" t="s">
        <v>770</v>
      </c>
      <c r="B78" s="165">
        <f t="array" ref="B78">IF(ISNA(MATCH($A78,Magento_products!$F$1:$F$1000,0))=TRUE,INDEX(Special_products!$A$1:$AL$1000,MATCH($A78,Special_products!$F$1:$F$1000,0),B$1),INDEX(Magento_products!$A$1:$AJ$1013,MATCH($A78,Magento_products!$F$1:$F$1000,0),B$1))</f>
        <v>347</v>
      </c>
      <c r="C78" s="165" t="str">
        <f t="array" ref="C78">IF(ISNA(MATCH($A78,Magento_products!$F$1:$F$1000,0))=TRUE,INDEX(Special_products!$A$1:$AL$1000,MATCH($A78,Special_products!$F$1:$F$1000,0),C$1),INDEX(Magento_products!$A$1:$AJ$1013,MATCH($A78,Magento_products!$F$1:$F$1000,0),C$1))</f>
        <v>Conker: Conker's Bad Fur Day – Conker Exclusive Edition</v>
      </c>
      <c r="D78" s="166">
        <f t="array" ref="D78">IF(ISNA(MATCH($A78,Magento_products!$F$1:$F$1013,0))=TRUE,INDEX(Special_products!$A$1:$AL$748,MATCH($A78,Special_products!$F$1:$F$748,0),D$1),INDEX(Magento_products!$A$1:$AJ$1013,MATCH($A78,Magento_products!$F$1:$F$1013,0),D$1))</f>
        <v>43462</v>
      </c>
      <c r="E78" s="167">
        <f t="shared" si="1"/>
        <v>2018</v>
      </c>
      <c r="F78" s="168" t="str">
        <f t="array" ref="F78">IF(ISNA(MATCH($A78,'License characters'!$H$2:$H$1126,0))=TRUE,0,INDEX('License characters'!$A$2:$AH$1126,MATCH($A78,'License characters'!$H$2:$H$1126,0),F$1))</f>
        <v>Rare</v>
      </c>
      <c r="G78" s="165" t="str">
        <f t="array" ref="G78">IF(ISNA(MATCH($A78,Magento_products!$F$1:$F$1000,0))=TRUE,INDEX(Special_products!$A$1:$AL$1000,MATCH($A78,Special_products!$F$1:$F$1000,0),G$1),INDEX(Magento_products!$A$1:$AJ$1013,MATCH($A78,Magento_products!$F$1:$F$1000,0),G$1))</f>
        <v>CONK</v>
      </c>
      <c r="H78" s="168" t="str">
        <f t="array" ref="H78">IF(ISNA(MATCH($B78,Magento_products!$E$1:$E$1013,0))=TRUE,INDEX(Special_products!$A$1:$AL$748,MATCH($B78,Special_products!$E$1:$E$748,0),H$1+2),INDEX(Magento_products!$A$1:$AJ$1013,MATCH($B78,Magento_products!$E$1:$E$1013,0),H$1))</f>
        <v>Resin</v>
      </c>
      <c r="I78" s="169">
        <f t="array" ref="I78">IF(ISNA(MATCH($B78,Magento_products!$E$1:$E$1013,0))=TRUE,INDEX(Special_products!$A$1:$AL$748,MATCH($B78,Special_products!$E$1:$E$748,0),I$1),INDEX(Magento_products!$A$1:$AJ$1013,MATCH($B78,Magento_products!$E$1:$E$1013,0),I$1))</f>
        <v>429.99</v>
      </c>
      <c r="J78" s="170"/>
      <c r="K78" s="171">
        <f t="shared" si="2"/>
        <v>429.99</v>
      </c>
      <c r="L78" s="172"/>
      <c r="M78" s="173" t="str">
        <f>ARRAY_CONSTRAIN(ARRAYFORMULA(IF(B78=0,0,IF(ISNA(MATCH($A78,[1]PO_base!$E$1:$E$8753,0))=TRUE,0,INDEX([1]PO_base!$A$1:$CD$8753,MATCH($A78,[1]PO_base!$E$1:$E$8753,0),M$1)))), 1, 1)</f>
        <v>#ERROR!</v>
      </c>
      <c r="N78" s="172" t="str">
        <f>ARRAY_CONSTRAIN(ARRAYFORMULA(IF(M78=0,0,IF(ISNA(MATCH($M78,[1]PO_base!$C$1:$C$8753,0))=TRUE,0,INDEX([1]PO_base!$A$1:$CD$8753,MATCH($M78,[1]PO_base!$C$1:$C$8753,0),N$1)))), 1, 1)</f>
        <v>#ERROR!</v>
      </c>
      <c r="O78" s="174" t="str">
        <f t="shared" si="3"/>
        <v>#ERROR!</v>
      </c>
      <c r="P78" s="172" t="str">
        <f t="shared" si="4"/>
        <v>#ERROR!</v>
      </c>
      <c r="Q78" s="175" t="str">
        <f t="shared" si="5"/>
        <v>#ERROR!</v>
      </c>
      <c r="R78" s="176"/>
      <c r="S78" s="177" t="str">
        <f>ARRAY_CONSTRAIN(ARRAYFORMULA(IF(ISNA(MATCH($G78,[1]Summary!$B$1:$B$8418,0))=TRUE,0,INDEX([1]Summary!$A$1:$CF$8418,MATCH($G78,[1]Summary!$B$1:$B$8418,0),S$1))), 1, 1)</f>
        <v>#ERROR!</v>
      </c>
      <c r="T78" s="176" t="str">
        <f>ARRAY_CONSTRAIN(ARRAYFORMULA(IF(S78=0,0,IF(ISNA(MATCH(S78,[1]Summary!$A$1:$A$8418,0))=TRUE,0,INDEX([1]Summary!$A$1:$CF$8418,MATCH(S78,[1]Summary!$A$1:$A$8418,0),T$1)))), 1, 1)</f>
        <v>#ERROR!</v>
      </c>
      <c r="U78" s="174">
        <f t="shared" si="19"/>
        <v>0</v>
      </c>
      <c r="V78" s="172"/>
      <c r="W78" s="175" t="str">
        <f t="shared" si="7"/>
        <v>#ERROR!</v>
      </c>
      <c r="X78" s="172"/>
      <c r="Y78" s="173"/>
      <c r="Z78" s="176" t="str">
        <f>ARRAY_CONSTRAIN(ARRAYFORMULA(IF(Y78=0,0,IF(ISNA(MATCH(Y78,[1]Summary!$A$1:$A$8418,0))=TRUE,0,INDEX([1]Summary!$A$1:$CF$8418,MATCH(Y78,[1]Summary!$A$1:$A$8418,0),Z$1)))), 1, 1)</f>
        <v>#ERROR!</v>
      </c>
      <c r="AA78" s="174">
        <f t="shared" si="20"/>
        <v>0</v>
      </c>
      <c r="AB78" s="172" t="str">
        <f t="shared" si="18"/>
        <v>#ERROR!</v>
      </c>
      <c r="AC78" s="175" t="str">
        <f t="shared" si="9"/>
        <v>#ERROR!</v>
      </c>
      <c r="AD78" s="172"/>
      <c r="AE78" s="1"/>
      <c r="AF78" s="176" t="str">
        <f>ARRAY_CONSTRAIN(ARRAYFORMULA(IF(AE78=0,0,IF(ISNA(MATCH(AE78,[1]Summary!$A$1:$A$8418,0))=TRUE,0,INDEX([1]Summary!$A$1:$CF$8418,MATCH(AE78,[1]Summary!$A$1:$A$8418,0),AF$1)))), 1, 1)</f>
        <v>#ERROR!</v>
      </c>
      <c r="AG78" s="174">
        <f t="shared" si="10"/>
        <v>0</v>
      </c>
      <c r="AH78" s="172">
        <f t="shared" si="11"/>
        <v>0</v>
      </c>
      <c r="AI78" s="175" t="str">
        <f t="shared" si="12"/>
        <v>#ERROR!</v>
      </c>
      <c r="AJ78" s="175" t="str">
        <f t="shared" si="13"/>
        <v>#ERROR!</v>
      </c>
      <c r="AK78" s="178" t="str">
        <f t="shared" si="14"/>
        <v>#ERROR!</v>
      </c>
    </row>
    <row r="79" ht="10.5" customHeight="1">
      <c r="A79" s="14" t="s">
        <v>772</v>
      </c>
      <c r="B79" s="165">
        <f t="array" ref="B79">IF(ISNA(MATCH($A79,Magento_products!$F$1:$F$1000,0))=TRUE,INDEX(Special_products!$A$1:$AL$1000,MATCH($A79,Special_products!$F$1:$F$1000,0),B$1),INDEX(Magento_products!$A$1:$AJ$1013,MATCH($A79,Magento_products!$F$1:$F$1000,0),B$1))</f>
        <v>346</v>
      </c>
      <c r="C79" s="165" t="str">
        <f t="array" ref="C79">IF(ISNA(MATCH($A79,Magento_products!$F$1:$F$1000,0))=TRUE,INDEX(Special_products!$A$1:$AL$1000,MATCH($A79,Special_products!$F$1:$F$1000,0),C$1),INDEX(Magento_products!$A$1:$AJ$1013,MATCH($A79,Magento_products!$F$1:$F$1000,0),C$1))</f>
        <v>Conker: Conker's Bad Fur Day – Conker Standard Edition</v>
      </c>
      <c r="D79" s="166">
        <f t="array" ref="D79">IF(ISNA(MATCH($A79,Magento_products!$F$1:$F$1013,0))=TRUE,INDEX(Special_products!$A$1:$AL$748,MATCH($A79,Special_products!$F$1:$F$748,0),D$1),INDEX(Magento_products!$A$1:$AJ$1013,MATCH($A79,Magento_products!$F$1:$F$1013,0),D$1))</f>
        <v>43462</v>
      </c>
      <c r="E79" s="167">
        <f t="shared" si="1"/>
        <v>2018</v>
      </c>
      <c r="F79" s="168" t="str">
        <f t="array" ref="F79">IF(ISNA(MATCH($A79,'License characters'!$H$2:$H$1126,0))=TRUE,0,INDEX('License characters'!$A$2:$AH$1126,MATCH($A79,'License characters'!$H$2:$H$1126,0),F$1))</f>
        <v>Rare</v>
      </c>
      <c r="G79" s="165" t="str">
        <f t="array" ref="G79">IF(ISNA(MATCH($A79,Magento_products!$F$1:$F$1000,0))=TRUE,INDEX(Special_products!$A$1:$AL$1000,MATCH($A79,Special_products!$F$1:$F$1000,0),G$1),INDEX(Magento_products!$A$1:$AJ$1013,MATCH($A79,Magento_products!$F$1:$F$1000,0),G$1))</f>
        <v>CONK</v>
      </c>
      <c r="H79" s="168" t="str">
        <f t="array" ref="H79">IF(ISNA(MATCH($B79,Magento_products!$E$1:$E$1013,0))=TRUE,INDEX(Special_products!$A$1:$AL$748,MATCH($B79,Special_products!$E$1:$E$748,0),H$1+2),INDEX(Magento_products!$A$1:$AJ$1013,MATCH($B79,Magento_products!$E$1:$E$1013,0),H$1))</f>
        <v>Resin</v>
      </c>
      <c r="I79" s="169">
        <f t="array" ref="I79">IF(ISNA(MATCH($B79,Magento_products!$E$1:$E$1013,0))=TRUE,INDEX(Special_products!$A$1:$AL$748,MATCH($B79,Special_products!$E$1:$E$748,0),I$1),INDEX(Magento_products!$A$1:$AJ$1013,MATCH($B79,Magento_products!$E$1:$E$1013,0),I$1))</f>
        <v>429.99</v>
      </c>
      <c r="J79" s="170"/>
      <c r="K79" s="171">
        <f t="shared" si="2"/>
        <v>429.99</v>
      </c>
      <c r="L79" s="172"/>
      <c r="M79" s="173" t="str">
        <f>ARRAY_CONSTRAIN(ARRAYFORMULA(IF(B79=0,0,IF(ISNA(MATCH($A79,[1]PO_base!$E$1:$E$8753,0))=TRUE,0,INDEX([1]PO_base!$A$1:$CD$8753,MATCH($A79,[1]PO_base!$E$1:$E$8753,0),M$1)))), 1, 1)</f>
        <v>#ERROR!</v>
      </c>
      <c r="N79" s="172" t="str">
        <f>ARRAY_CONSTRAIN(ARRAYFORMULA(IF(M79=0,0,IF(ISNA(MATCH($M79,[1]PO_base!$C$1:$C$8753,0))=TRUE,0,INDEX([1]PO_base!$A$1:$CD$8753,MATCH($M79,[1]PO_base!$C$1:$C$8753,0),N$1)))), 1, 1)</f>
        <v>#ERROR!</v>
      </c>
      <c r="O79" s="174" t="str">
        <f t="shared" si="3"/>
        <v>#ERROR!</v>
      </c>
      <c r="P79" s="172" t="str">
        <f t="shared" si="4"/>
        <v>#ERROR!</v>
      </c>
      <c r="Q79" s="175" t="str">
        <f t="shared" si="5"/>
        <v>#ERROR!</v>
      </c>
      <c r="R79" s="176"/>
      <c r="S79" s="177" t="str">
        <f>ARRAY_CONSTRAIN(ARRAYFORMULA(IF(ISNA(MATCH($G79,[1]Summary!$B$1:$B$8418,0))=TRUE,0,INDEX([1]Summary!$A$1:$CF$8418,MATCH($G79,[1]Summary!$B$1:$B$8418,0),S$1))), 1, 1)</f>
        <v>#ERROR!</v>
      </c>
      <c r="T79" s="176" t="str">
        <f>ARRAY_CONSTRAIN(ARRAYFORMULA(IF(S79=0,0,IF(ISNA(MATCH(S79,[1]Summary!$A$1:$A$8418,0))=TRUE,0,INDEX([1]Summary!$A$1:$CF$8418,MATCH(S79,[1]Summary!$A$1:$A$8418,0),T$1)))), 1, 1)</f>
        <v>#ERROR!</v>
      </c>
      <c r="U79" s="174">
        <f t="shared" si="19"/>
        <v>0</v>
      </c>
      <c r="V79" s="172"/>
      <c r="W79" s="175" t="str">
        <f t="shared" si="7"/>
        <v>#ERROR!</v>
      </c>
      <c r="X79" s="172"/>
      <c r="Y79" s="173"/>
      <c r="Z79" s="176" t="str">
        <f>ARRAY_CONSTRAIN(ARRAYFORMULA(IF(Y79=0,0,IF(ISNA(MATCH(Y79,[1]Summary!$A$1:$A$8418,0))=TRUE,0,INDEX([1]Summary!$A$1:$CF$8418,MATCH(Y79,[1]Summary!$A$1:$A$8418,0),Z$1)))), 1, 1)</f>
        <v>#ERROR!</v>
      </c>
      <c r="AA79" s="174">
        <f t="shared" si="20"/>
        <v>0</v>
      </c>
      <c r="AB79" s="172" t="str">
        <f t="shared" si="18"/>
        <v>#ERROR!</v>
      </c>
      <c r="AC79" s="175" t="str">
        <f t="shared" si="9"/>
        <v>#ERROR!</v>
      </c>
      <c r="AD79" s="172"/>
      <c r="AE79" s="1"/>
      <c r="AF79" s="176" t="str">
        <f>ARRAY_CONSTRAIN(ARRAYFORMULA(IF(AE79=0,0,IF(ISNA(MATCH(AE79,[1]Summary!$A$1:$A$8418,0))=TRUE,0,INDEX([1]Summary!$A$1:$CF$8418,MATCH(AE79,[1]Summary!$A$1:$A$8418,0),AF$1)))), 1, 1)</f>
        <v>#ERROR!</v>
      </c>
      <c r="AG79" s="174">
        <f t="shared" si="10"/>
        <v>0</v>
      </c>
      <c r="AH79" s="172">
        <f t="shared" si="11"/>
        <v>0</v>
      </c>
      <c r="AI79" s="175" t="str">
        <f t="shared" si="12"/>
        <v>#ERROR!</v>
      </c>
      <c r="AJ79" s="175" t="str">
        <f t="shared" si="13"/>
        <v>#ERROR!</v>
      </c>
      <c r="AK79" s="178" t="str">
        <f t="shared" si="14"/>
        <v>#ERROR!</v>
      </c>
    </row>
    <row r="80" ht="10.5" customHeight="1">
      <c r="A80" s="14" t="s">
        <v>609</v>
      </c>
      <c r="B80" s="165">
        <f t="array" ref="B80">IF(ISNA(MATCH($A80,Magento_products!$F$1:$F$1000,0))=TRUE,INDEX(Special_products!$A$1:$AL$1000,MATCH($A80,Special_products!$F$1:$F$1000,0),B$1),INDEX(Magento_products!$A$1:$AJ$1013,MATCH($A80,Magento_products!$F$1:$F$1000,0),B$1))</f>
        <v>423</v>
      </c>
      <c r="C80" s="165" t="str">
        <f t="array" ref="C80">IF(ISNA(MATCH($A80,Magento_products!$F$1:$F$1000,0))=TRUE,INDEX(Special_products!$A$1:$AL$1000,MATCH($A80,Special_products!$F$1:$F$1000,0),C$1),INDEX(Magento_products!$A$1:$AJ$1013,MATCH($A80,Magento_products!$F$1:$F$1000,0),C$1))</f>
        <v>Mega Man 11 - Mega Man (Exclusive Edition)</v>
      </c>
      <c r="D80" s="166">
        <f t="array" ref="D80">IF(ISNA(MATCH($A80,Magento_products!$F$1:$F$1013,0))=TRUE,INDEX(Special_products!$A$1:$AL$748,MATCH($A80,Special_products!$F$1:$F$748,0),D$1),INDEX(Magento_products!$A$1:$AJ$1013,MATCH($A80,Magento_products!$F$1:$F$1013,0),D$1))</f>
        <v>43854</v>
      </c>
      <c r="E80" s="167">
        <f t="shared" si="1"/>
        <v>2020</v>
      </c>
      <c r="F80" s="168" t="str">
        <f t="array" ref="F80">IF(ISNA(MATCH($A80,'License characters'!$H$2:$H$1126,0))=TRUE,0,INDEX('License characters'!$A$2:$AH$1126,MATCH($A80,'License characters'!$H$2:$H$1126,0),F$1))</f>
        <v>Capcom</v>
      </c>
      <c r="G80" s="165" t="str">
        <f t="array" ref="G80">IF(ISNA(MATCH($A80,Magento_products!$F$1:$F$1000,0))=TRUE,INDEX(Special_products!$A$1:$AL$1000,MATCH($A80,Special_products!$F$1:$F$1000,0),G$1),INDEX(Magento_products!$A$1:$AJ$1013,MATCH($A80,Magento_products!$F$1:$F$1000,0),G$1))</f>
        <v>MM11</v>
      </c>
      <c r="H80" s="168" t="str">
        <f t="array" ref="H80">IF(ISNA(MATCH($B80,Magento_products!$E$1:$E$1013,0))=TRUE,INDEX(Special_products!$A$1:$AL$748,MATCH($B80,Special_products!$E$1:$E$748,0),H$1+2),INDEX(Magento_products!$A$1:$AJ$1013,MATCH($B80,Magento_products!$E$1:$E$1013,0),H$1))</f>
        <v>Resin</v>
      </c>
      <c r="I80" s="169">
        <f t="array" ref="I80">IF(ISNA(MATCH($B80,Magento_products!$E$1:$E$1013,0))=TRUE,INDEX(Special_products!$A$1:$AL$748,MATCH($B80,Special_products!$E$1:$E$748,0),I$1),INDEX(Magento_products!$A$1:$AJ$1013,MATCH($B80,Magento_products!$E$1:$E$1013,0),I$1))</f>
        <v>429.99</v>
      </c>
      <c r="J80" s="170"/>
      <c r="K80" s="171">
        <f t="shared" si="2"/>
        <v>429.99</v>
      </c>
      <c r="L80" s="172"/>
      <c r="M80" s="173" t="str">
        <f>ARRAY_CONSTRAIN(ARRAYFORMULA(IF(B80=0,0,IF(ISNA(MATCH($A80,[1]PO_base!$E$1:$E$8753,0))=TRUE,0,INDEX([1]PO_base!$A$1:$CD$8753,MATCH($A80,[1]PO_base!$E$1:$E$8753,0),M$1)))), 1, 1)</f>
        <v>#ERROR!</v>
      </c>
      <c r="N80" s="172" t="str">
        <f>ARRAY_CONSTRAIN(ARRAYFORMULA(IF(M80=0,0,IF(ISNA(MATCH($M80,[1]PO_base!$C$1:$C$8753,0))=TRUE,0,INDEX([1]PO_base!$A$1:$CD$8753,MATCH($M80,[1]PO_base!$C$1:$C$8753,0),N$1)))), 1, 1)</f>
        <v>#ERROR!</v>
      </c>
      <c r="O80" s="174" t="str">
        <f t="shared" si="3"/>
        <v>#ERROR!</v>
      </c>
      <c r="P80" s="172" t="str">
        <f t="shared" si="4"/>
        <v>#ERROR!</v>
      </c>
      <c r="Q80" s="175" t="str">
        <f t="shared" si="5"/>
        <v>#ERROR!</v>
      </c>
      <c r="R80" s="176"/>
      <c r="S80" s="177" t="str">
        <f>ARRAY_CONSTRAIN(ARRAYFORMULA(IF(ISNA(MATCH($G80,[1]Summary!$B$1:$B$8418,0))=TRUE,0,INDEX([1]Summary!$A$1:$CF$8418,MATCH($G80,[1]Summary!$B$1:$B$8418,0),S$1))), 1, 1)</f>
        <v>#ERROR!</v>
      </c>
      <c r="T80" s="176" t="str">
        <f>ARRAY_CONSTRAIN(ARRAYFORMULA(IF(S80=0,0,IF(ISNA(MATCH(S80,[1]Summary!$A$1:$A$8418,0))=TRUE,0,INDEX([1]Summary!$A$1:$CF$8418,MATCH(S80,[1]Summary!$A$1:$A$8418,0),T$1)))), 1, 1)</f>
        <v>#ERROR!</v>
      </c>
      <c r="U80" s="174">
        <f t="shared" si="19"/>
        <v>0</v>
      </c>
      <c r="V80" s="172"/>
      <c r="W80" s="175" t="str">
        <f t="shared" si="7"/>
        <v>#ERROR!</v>
      </c>
      <c r="X80" s="172"/>
      <c r="Y80" s="173"/>
      <c r="Z80" s="176" t="str">
        <f>ARRAY_CONSTRAIN(ARRAYFORMULA(IF(Y80=0,0,IF(ISNA(MATCH(Y80,[1]Summary!$A$1:$A$8418,0))=TRUE,0,INDEX([1]Summary!$A$1:$CF$8418,MATCH(Y80,[1]Summary!$A$1:$A$8418,0),Z$1)))), 1, 1)</f>
        <v>#ERROR!</v>
      </c>
      <c r="AA80" s="174">
        <f t="shared" si="20"/>
        <v>0</v>
      </c>
      <c r="AB80" s="172" t="str">
        <f t="shared" si="18"/>
        <v>#ERROR!</v>
      </c>
      <c r="AC80" s="175" t="str">
        <f t="shared" si="9"/>
        <v>#ERROR!</v>
      </c>
      <c r="AD80" s="172"/>
      <c r="AE80" s="1"/>
      <c r="AF80" s="176" t="str">
        <f>ARRAY_CONSTRAIN(ARRAYFORMULA(IF(AE80=0,0,IF(ISNA(MATCH(AE80,[1]Summary!$A$1:$A$8418,0))=TRUE,0,INDEX([1]Summary!$A$1:$CF$8418,MATCH(AE80,[1]Summary!$A$1:$A$8418,0),AF$1)))), 1, 1)</f>
        <v>#ERROR!</v>
      </c>
      <c r="AG80" s="174">
        <f t="shared" si="10"/>
        <v>0</v>
      </c>
      <c r="AH80" s="172">
        <f t="shared" si="11"/>
        <v>0</v>
      </c>
      <c r="AI80" s="175" t="str">
        <f t="shared" si="12"/>
        <v>#ERROR!</v>
      </c>
      <c r="AJ80" s="175" t="str">
        <f t="shared" si="13"/>
        <v>#ERROR!</v>
      </c>
      <c r="AK80" s="178" t="str">
        <f t="shared" si="14"/>
        <v>#ERROR!</v>
      </c>
    </row>
    <row r="81" ht="10.5" customHeight="1">
      <c r="A81" s="14" t="s">
        <v>611</v>
      </c>
      <c r="B81" s="165">
        <f t="array" ref="B81">IF(ISNA(MATCH($A81,Magento_products!$F$1:$F$1000,0))=TRUE,INDEX(Special_products!$A$1:$AL$1000,MATCH($A81,Special_products!$F$1:$F$1000,0),B$1),INDEX(Magento_products!$A$1:$AJ$1013,MATCH($A81,Magento_products!$F$1:$F$1000,0),B$1))</f>
        <v>422</v>
      </c>
      <c r="C81" s="165" t="str">
        <f t="array" ref="C81">IF(ISNA(MATCH($A81,Magento_products!$F$1:$F$1000,0))=TRUE,INDEX(Special_products!$A$1:$AL$1000,MATCH($A81,Special_products!$F$1:$F$1000,0),C$1),INDEX(Magento_products!$A$1:$AJ$1013,MATCH($A81,Magento_products!$F$1:$F$1000,0),C$1))</f>
        <v>Mega Man 11 - Mega Man (Standard Edition)</v>
      </c>
      <c r="D81" s="166">
        <f t="array" ref="D81">IF(ISNA(MATCH($A81,Magento_products!$F$1:$F$1013,0))=TRUE,INDEX(Special_products!$A$1:$AL$748,MATCH($A81,Special_products!$F$1:$F$748,0),D$1),INDEX(Magento_products!$A$1:$AJ$1013,MATCH($A81,Magento_products!$F$1:$F$1013,0),D$1))</f>
        <v>43854</v>
      </c>
      <c r="E81" s="167">
        <f t="shared" si="1"/>
        <v>2020</v>
      </c>
      <c r="F81" s="168" t="str">
        <f t="array" ref="F81">IF(ISNA(MATCH($A81,'License characters'!$H$2:$H$1126,0))=TRUE,0,INDEX('License characters'!$A$2:$AH$1126,MATCH($A81,'License characters'!$H$2:$H$1126,0),F$1))</f>
        <v>Capcom</v>
      </c>
      <c r="G81" s="165" t="str">
        <f t="array" ref="G81">IF(ISNA(MATCH($A81,Magento_products!$F$1:$F$1000,0))=TRUE,INDEX(Special_products!$A$1:$AL$1000,MATCH($A81,Special_products!$F$1:$F$1000,0),G$1),INDEX(Magento_products!$A$1:$AJ$1013,MATCH($A81,Magento_products!$F$1:$F$1000,0),G$1))</f>
        <v>MM11</v>
      </c>
      <c r="H81" s="168" t="str">
        <f t="array" ref="H81">IF(ISNA(MATCH($B81,Magento_products!$E$1:$E$1013,0))=TRUE,INDEX(Special_products!$A$1:$AL$748,MATCH($B81,Special_products!$E$1:$E$748,0),H$1+2),INDEX(Magento_products!$A$1:$AJ$1013,MATCH($B81,Magento_products!$E$1:$E$1013,0),H$1))</f>
        <v>Resin</v>
      </c>
      <c r="I81" s="169">
        <f t="array" ref="I81">IF(ISNA(MATCH($B81,Magento_products!$E$1:$E$1013,0))=TRUE,INDEX(Special_products!$A$1:$AL$748,MATCH($B81,Special_products!$E$1:$E$748,0),I$1),INDEX(Magento_products!$A$1:$AJ$1013,MATCH($B81,Magento_products!$E$1:$E$1013,0),I$1))</f>
        <v>429.99</v>
      </c>
      <c r="J81" s="170"/>
      <c r="K81" s="171">
        <f t="shared" si="2"/>
        <v>429.99</v>
      </c>
      <c r="L81" s="172"/>
      <c r="M81" s="173" t="str">
        <f>ARRAY_CONSTRAIN(ARRAYFORMULA(IF(B81=0,0,IF(ISNA(MATCH($A81,[1]PO_base!$E$1:$E$8753,0))=TRUE,0,INDEX([1]PO_base!$A$1:$CD$8753,MATCH($A81,[1]PO_base!$E$1:$E$8753,0),M$1)))), 1, 1)</f>
        <v>#ERROR!</v>
      </c>
      <c r="N81" s="172" t="str">
        <f>ARRAY_CONSTRAIN(ARRAYFORMULA(IF(M81=0,0,IF(ISNA(MATCH($M81,[1]PO_base!$C$1:$C$8753,0))=TRUE,0,INDEX([1]PO_base!$A$1:$CD$8753,MATCH($M81,[1]PO_base!$C$1:$C$8753,0),N$1)))), 1, 1)</f>
        <v>#ERROR!</v>
      </c>
      <c r="O81" s="174" t="str">
        <f t="shared" si="3"/>
        <v>#ERROR!</v>
      </c>
      <c r="P81" s="172" t="str">
        <f t="shared" si="4"/>
        <v>#ERROR!</v>
      </c>
      <c r="Q81" s="175" t="str">
        <f t="shared" si="5"/>
        <v>#ERROR!</v>
      </c>
      <c r="R81" s="176"/>
      <c r="S81" s="177" t="str">
        <f>ARRAY_CONSTRAIN(ARRAYFORMULA(IF(ISNA(MATCH($G81,[1]Summary!$B$1:$B$8418,0))=TRUE,0,INDEX([1]Summary!$A$1:$CF$8418,MATCH($G81,[1]Summary!$B$1:$B$8418,0),S$1))), 1, 1)</f>
        <v>#ERROR!</v>
      </c>
      <c r="T81" s="176" t="str">
        <f>ARRAY_CONSTRAIN(ARRAYFORMULA(IF(S81=0,0,IF(ISNA(MATCH(S81,[1]Summary!$A$1:$A$8418,0))=TRUE,0,INDEX([1]Summary!$A$1:$CF$8418,MATCH(S81,[1]Summary!$A$1:$A$8418,0),T$1)))), 1, 1)</f>
        <v>#ERROR!</v>
      </c>
      <c r="U81" s="174">
        <f t="shared" si="19"/>
        <v>0</v>
      </c>
      <c r="V81" s="172"/>
      <c r="W81" s="175" t="str">
        <f t="shared" si="7"/>
        <v>#ERROR!</v>
      </c>
      <c r="X81" s="172"/>
      <c r="Y81" s="173"/>
      <c r="Z81" s="176" t="str">
        <f>ARRAY_CONSTRAIN(ARRAYFORMULA(IF(Y81=0,0,IF(ISNA(MATCH(Y81,[1]Summary!$A$1:$A$8418,0))=TRUE,0,INDEX([1]Summary!$A$1:$CF$8418,MATCH(Y81,[1]Summary!$A$1:$A$8418,0),Z$1)))), 1, 1)</f>
        <v>#ERROR!</v>
      </c>
      <c r="AA81" s="174">
        <f t="shared" si="20"/>
        <v>0</v>
      </c>
      <c r="AB81" s="172" t="str">
        <f t="shared" si="18"/>
        <v>#ERROR!</v>
      </c>
      <c r="AC81" s="175" t="str">
        <f t="shared" si="9"/>
        <v>#ERROR!</v>
      </c>
      <c r="AD81" s="172"/>
      <c r="AE81" s="1"/>
      <c r="AF81" s="176" t="str">
        <f>ARRAY_CONSTRAIN(ARRAYFORMULA(IF(AE81=0,0,IF(ISNA(MATCH(AE81,[1]Summary!$A$1:$A$8418,0))=TRUE,0,INDEX([1]Summary!$A$1:$CF$8418,MATCH(AE81,[1]Summary!$A$1:$A$8418,0),AF$1)))), 1, 1)</f>
        <v>#ERROR!</v>
      </c>
      <c r="AG81" s="174">
        <f t="shared" si="10"/>
        <v>0</v>
      </c>
      <c r="AH81" s="172">
        <f t="shared" si="11"/>
        <v>0</v>
      </c>
      <c r="AI81" s="175" t="str">
        <f t="shared" si="12"/>
        <v>#ERROR!</v>
      </c>
      <c r="AJ81" s="175" t="str">
        <f t="shared" si="13"/>
        <v>#ERROR!</v>
      </c>
      <c r="AK81" s="178" t="str">
        <f t="shared" si="14"/>
        <v>#ERROR!</v>
      </c>
    </row>
    <row r="82" ht="10.5" customHeight="1">
      <c r="A82" s="14" t="s">
        <v>1008</v>
      </c>
      <c r="B82" s="165">
        <f t="array" ref="B82">IF(ISNA(MATCH($A82,Magento_products!$F$1:$F$1000,0))=TRUE,INDEX(Special_products!$A$1:$AL$1000,MATCH($A82,Special_products!$F$1:$F$1000,0),B$1),INDEX(Magento_products!$A$1:$AJ$1013,MATCH($A82,Magento_products!$F$1:$F$1000,0),B$1))</f>
        <v>229</v>
      </c>
      <c r="C82" s="165" t="str">
        <f t="array" ref="C82">IF(ISNA(MATCH($A82,Magento_products!$F$1:$F$1000,0))=TRUE,INDEX(Special_products!$A$1:$AL$1000,MATCH($A82,Special_products!$F$1:$F$1000,0),C$1),INDEX(Magento_products!$A$1:$AJ$1013,MATCH($A82,Magento_products!$F$1:$F$1000,0),C$1))</f>
        <v>Taki (Exclusive)</v>
      </c>
      <c r="D82" s="166">
        <f t="array" ref="D82">IF(ISNA(MATCH($A82,Magento_products!$F$1:$F$1013,0))=TRUE,INDEX(Special_products!$A$1:$AL$748,MATCH($A82,Special_products!$F$1:$F$748,0),D$1),INDEX(Magento_products!$A$1:$AJ$1013,MATCH($A82,Magento_products!$F$1:$F$1013,0),D$1))</f>
        <v>43011</v>
      </c>
      <c r="E82" s="167">
        <f t="shared" si="1"/>
        <v>2017</v>
      </c>
      <c r="F82" s="168" t="str">
        <f t="array" ref="F82">IF(ISNA(MATCH($A82,'License characters'!$H$2:$H$1126,0))=TRUE,0,INDEX('License characters'!$A$2:$AH$1126,MATCH($A82,'License characters'!$H$2:$H$1126,0),F$1))</f>
        <v>Namco Bandai</v>
      </c>
      <c r="G82" s="165" t="str">
        <f t="array" ref="G82">IF(ISNA(MATCH($A82,Magento_products!$F$1:$F$1000,0))=TRUE,INDEX(Special_products!$A$1:$AL$1000,MATCH($A82,Special_products!$F$1:$F$1000,0),G$1),INDEX(Magento_products!$A$1:$AJ$1013,MATCH($A82,Magento_products!$F$1:$F$1000,0),G$1))</f>
        <v>TAKI</v>
      </c>
      <c r="H82" s="168" t="str">
        <f t="array" ref="H82">IF(ISNA(MATCH($B82,Magento_products!$E$1:$E$1013,0))=TRUE,INDEX(Special_products!$A$1:$AL$748,MATCH($B82,Special_products!$E$1:$E$748,0),H$1+2),INDEX(Magento_products!$A$1:$AJ$1013,MATCH($B82,Magento_products!$E$1:$E$1013,0),H$1))</f>
        <v>Resin</v>
      </c>
      <c r="I82" s="169">
        <f t="array" ref="I82">IF(ISNA(MATCH($B82,Magento_products!$E$1:$E$1013,0))=TRUE,INDEX(Special_products!$A$1:$AL$748,MATCH($B82,Special_products!$E$1:$E$748,0),I$1),INDEX(Magento_products!$A$1:$AJ$1013,MATCH($B82,Magento_products!$E$1:$E$1013,0),I$1))</f>
        <v>434.99</v>
      </c>
      <c r="J82" s="170"/>
      <c r="K82" s="171">
        <f t="shared" si="2"/>
        <v>434.99</v>
      </c>
      <c r="L82" s="172">
        <v>105.7</v>
      </c>
      <c r="M82" s="173" t="str">
        <f>ARRAY_CONSTRAIN(ARRAYFORMULA(IF(B82=0,0,IF(ISNA(MATCH($A82,[1]PO_base!$E$1:$E$8753,0))=TRUE,0,INDEX([1]PO_base!$A$1:$CD$8753,MATCH($A82,[1]PO_base!$E$1:$E$8753,0),M$1)))), 1, 1)</f>
        <v>#ERROR!</v>
      </c>
      <c r="N82" s="172" t="str">
        <f>ARRAY_CONSTRAIN(ARRAYFORMULA(IF(M82=0,0,IF(ISNA(MATCH($M82,[1]PO_base!$C$1:$C$8753,0))=TRUE,0,INDEX([1]PO_base!$A$1:$CD$8753,MATCH($M82,[1]PO_base!$C$1:$C$8753,0),N$1)))), 1, 1)</f>
        <v>#ERROR!</v>
      </c>
      <c r="O82" s="174" t="str">
        <f t="shared" si="3"/>
        <v>#ERROR!</v>
      </c>
      <c r="P82" s="172" t="str">
        <f t="shared" si="4"/>
        <v>#ERROR!</v>
      </c>
      <c r="Q82" s="175" t="str">
        <f t="shared" si="5"/>
        <v>#ERROR!</v>
      </c>
      <c r="R82" s="176">
        <v>7.163734939759037</v>
      </c>
      <c r="S82" s="177" t="str">
        <f>ARRAY_CONSTRAIN(ARRAYFORMULA(IF(ISNA(MATCH($G82,[1]Summary!$B$1:$B$8418,0))=TRUE,0,INDEX([1]Summary!$A$1:$CF$8418,MATCH($G82,[1]Summary!$B$1:$B$8418,0),S$1))), 1, 1)</f>
        <v>#ERROR!</v>
      </c>
      <c r="T82" s="176" t="str">
        <f>ARRAY_CONSTRAIN(ARRAYFORMULA(IF(S82=0,0,IF(ISNA(MATCH(S82,[1]Summary!$A$1:$A$8418,0))=TRUE,0,INDEX([1]Summary!$A$1:$CF$8418,MATCH(S82,[1]Summary!$A$1:$A$8418,0),T$1)))), 1, 1)</f>
        <v>#ERROR!</v>
      </c>
      <c r="U82" s="174">
        <f t="shared" si="19"/>
        <v>0</v>
      </c>
      <c r="V82" s="172"/>
      <c r="W82" s="175" t="str">
        <f t="shared" si="7"/>
        <v>#ERROR!</v>
      </c>
      <c r="X82" s="172"/>
      <c r="Y82" s="173"/>
      <c r="Z82" s="176" t="str">
        <f>ARRAY_CONSTRAIN(ARRAYFORMULA(IF(Y82=0,0,IF(ISNA(MATCH(Y82,[1]Summary!$A$1:$A$8418,0))=TRUE,0,INDEX([1]Summary!$A$1:$CF$8418,MATCH(Y82,[1]Summary!$A$1:$A$8418,0),Z$1)))), 1, 1)</f>
        <v>#ERROR!</v>
      </c>
      <c r="AA82" s="174">
        <f t="shared" si="20"/>
        <v>0</v>
      </c>
      <c r="AB82" s="172" t="str">
        <f t="shared" si="18"/>
        <v>#ERROR!</v>
      </c>
      <c r="AC82" s="175" t="str">
        <f t="shared" si="9"/>
        <v>#ERROR!</v>
      </c>
      <c r="AD82" s="172"/>
      <c r="AE82" s="1"/>
      <c r="AF82" s="176" t="str">
        <f>ARRAY_CONSTRAIN(ARRAYFORMULA(IF(AE82=0,0,IF(ISNA(MATCH(AE82,[1]Summary!$A$1:$A$8418,0))=TRUE,0,INDEX([1]Summary!$A$1:$CF$8418,MATCH(AE82,[1]Summary!$A$1:$A$8418,0),AF$1)))), 1, 1)</f>
        <v>#ERROR!</v>
      </c>
      <c r="AG82" s="174">
        <f t="shared" si="10"/>
        <v>0</v>
      </c>
      <c r="AH82" s="172">
        <f t="shared" si="11"/>
        <v>0</v>
      </c>
      <c r="AI82" s="175" t="str">
        <f t="shared" si="12"/>
        <v>#ERROR!</v>
      </c>
      <c r="AJ82" s="175" t="str">
        <f t="shared" si="13"/>
        <v>#ERROR!</v>
      </c>
      <c r="AK82" s="178" t="str">
        <f t="shared" si="14"/>
        <v>#ERROR!</v>
      </c>
    </row>
    <row r="83" ht="10.5" customHeight="1">
      <c r="A83" s="14" t="s">
        <v>1011</v>
      </c>
      <c r="B83" s="165">
        <f t="array" ref="B83">IF(ISNA(MATCH($A83,Magento_products!$F$1:$F$1000,0))=TRUE,INDEX(Special_products!$A$1:$AL$1000,MATCH($A83,Special_products!$F$1:$F$1000,0),B$1),INDEX(Magento_products!$A$1:$AJ$1013,MATCH($A83,Magento_products!$F$1:$F$1000,0),B$1))</f>
        <v>228</v>
      </c>
      <c r="C83" s="165" t="str">
        <f t="array" ref="C83">IF(ISNA(MATCH($A83,Magento_products!$F$1:$F$1000,0))=TRUE,INDEX(Special_products!$A$1:$AL$1000,MATCH($A83,Special_products!$F$1:$F$1000,0),C$1),INDEX(Magento_products!$A$1:$AJ$1013,MATCH($A83,Magento_products!$F$1:$F$1000,0),C$1))</f>
        <v>Taki (Regular)</v>
      </c>
      <c r="D83" s="166">
        <f t="array" ref="D83">IF(ISNA(MATCH($A83,Magento_products!$F$1:$F$1013,0))=TRUE,INDEX(Special_products!$A$1:$AL$748,MATCH($A83,Special_products!$F$1:$F$748,0),D$1),INDEX(Magento_products!$A$1:$AJ$1013,MATCH($A83,Magento_products!$F$1:$F$1013,0),D$1))</f>
        <v>43011</v>
      </c>
      <c r="E83" s="167">
        <f t="shared" si="1"/>
        <v>2017</v>
      </c>
      <c r="F83" s="168" t="str">
        <f t="array" ref="F83">IF(ISNA(MATCH($A83,'License characters'!$H$2:$H$1126,0))=TRUE,0,INDEX('License characters'!$A$2:$AH$1126,MATCH($A83,'License characters'!$H$2:$H$1126,0),F$1))</f>
        <v>Namco Bandai</v>
      </c>
      <c r="G83" s="165" t="str">
        <f t="array" ref="G83">IF(ISNA(MATCH($A83,Magento_products!$F$1:$F$1000,0))=TRUE,INDEX(Special_products!$A$1:$AL$1000,MATCH($A83,Special_products!$F$1:$F$1000,0),G$1),INDEX(Magento_products!$A$1:$AJ$1013,MATCH($A83,Magento_products!$F$1:$F$1000,0),G$1))</f>
        <v>TAKI</v>
      </c>
      <c r="H83" s="168" t="str">
        <f t="array" ref="H83">IF(ISNA(MATCH($B83,Magento_products!$E$1:$E$1013,0))=TRUE,INDEX(Special_products!$A$1:$AL$748,MATCH($B83,Special_products!$E$1:$E$748,0),H$1+2),INDEX(Magento_products!$A$1:$AJ$1013,MATCH($B83,Magento_products!$E$1:$E$1013,0),H$1))</f>
        <v>Resin</v>
      </c>
      <c r="I83" s="169">
        <f t="array" ref="I83">IF(ISNA(MATCH($B83,Magento_products!$E$1:$E$1013,0))=TRUE,INDEX(Special_products!$A$1:$AL$748,MATCH($B83,Special_products!$E$1:$E$748,0),I$1),INDEX(Magento_products!$A$1:$AJ$1013,MATCH($B83,Magento_products!$E$1:$E$1013,0),I$1))</f>
        <v>434.99</v>
      </c>
      <c r="J83" s="170"/>
      <c r="K83" s="171">
        <f t="shared" si="2"/>
        <v>434.99</v>
      </c>
      <c r="L83" s="172">
        <v>101.3</v>
      </c>
      <c r="M83" s="173" t="str">
        <f>ARRAY_CONSTRAIN(ARRAYFORMULA(IF(B83=0,0,IF(ISNA(MATCH($A83,[1]PO_base!$E$1:$E$8753,0))=TRUE,0,INDEX([1]PO_base!$A$1:$CD$8753,MATCH($A83,[1]PO_base!$E$1:$E$8753,0),M$1)))), 1, 1)</f>
        <v>#ERROR!</v>
      </c>
      <c r="N83" s="172" t="str">
        <f>ARRAY_CONSTRAIN(ARRAYFORMULA(IF(M83=0,0,IF(ISNA(MATCH($M83,[1]PO_base!$C$1:$C$8753,0))=TRUE,0,INDEX([1]PO_base!$A$1:$CD$8753,MATCH($M83,[1]PO_base!$C$1:$C$8753,0),N$1)))), 1, 1)</f>
        <v>#ERROR!</v>
      </c>
      <c r="O83" s="174" t="str">
        <f t="shared" si="3"/>
        <v>#ERROR!</v>
      </c>
      <c r="P83" s="172" t="str">
        <f t="shared" si="4"/>
        <v>#ERROR!</v>
      </c>
      <c r="Q83" s="175" t="str">
        <f t="shared" si="5"/>
        <v>#ERROR!</v>
      </c>
      <c r="R83" s="176">
        <v>7.163734939759037</v>
      </c>
      <c r="S83" s="177" t="str">
        <f>ARRAY_CONSTRAIN(ARRAYFORMULA(IF(ISNA(MATCH($G83,[1]Summary!$B$1:$B$8418,0))=TRUE,0,INDEX([1]Summary!$A$1:$CF$8418,MATCH($G83,[1]Summary!$B$1:$B$8418,0),S$1))), 1, 1)</f>
        <v>#ERROR!</v>
      </c>
      <c r="T83" s="176" t="str">
        <f>ARRAY_CONSTRAIN(ARRAYFORMULA(IF(S83=0,0,IF(ISNA(MATCH(S83,[1]Summary!$A$1:$A$8418,0))=TRUE,0,INDEX([1]Summary!$A$1:$CF$8418,MATCH(S83,[1]Summary!$A$1:$A$8418,0),T$1)))), 1, 1)</f>
        <v>#ERROR!</v>
      </c>
      <c r="U83" s="174">
        <f t="shared" si="19"/>
        <v>0</v>
      </c>
      <c r="V83" s="172"/>
      <c r="W83" s="175" t="str">
        <f t="shared" si="7"/>
        <v>#ERROR!</v>
      </c>
      <c r="X83" s="172"/>
      <c r="Y83" s="173"/>
      <c r="Z83" s="176" t="str">
        <f>ARRAY_CONSTRAIN(ARRAYFORMULA(IF(Y83=0,0,IF(ISNA(MATCH(Y83,[1]Summary!$A$1:$A$8418,0))=TRUE,0,INDEX([1]Summary!$A$1:$CF$8418,MATCH(Y83,[1]Summary!$A$1:$A$8418,0),Z$1)))), 1, 1)</f>
        <v>#ERROR!</v>
      </c>
      <c r="AA83" s="174">
        <f t="shared" si="20"/>
        <v>0</v>
      </c>
      <c r="AB83" s="172" t="str">
        <f t="shared" si="18"/>
        <v>#ERROR!</v>
      </c>
      <c r="AC83" s="175" t="str">
        <f t="shared" si="9"/>
        <v>#ERROR!</v>
      </c>
      <c r="AD83" s="172"/>
      <c r="AE83" s="1"/>
      <c r="AF83" s="176" t="str">
        <f>ARRAY_CONSTRAIN(ARRAYFORMULA(IF(AE83=0,0,IF(ISNA(MATCH(AE83,[1]Summary!$A$1:$A$8418,0))=TRUE,0,INDEX([1]Summary!$A$1:$CF$8418,MATCH(AE83,[1]Summary!$A$1:$A$8418,0),AF$1)))), 1, 1)</f>
        <v>#ERROR!</v>
      </c>
      <c r="AG83" s="174">
        <f t="shared" si="10"/>
        <v>0</v>
      </c>
      <c r="AH83" s="172">
        <f t="shared" si="11"/>
        <v>0</v>
      </c>
      <c r="AI83" s="175" t="str">
        <f t="shared" si="12"/>
        <v>#ERROR!</v>
      </c>
      <c r="AJ83" s="175" t="str">
        <f t="shared" si="13"/>
        <v>#ERROR!</v>
      </c>
      <c r="AK83" s="178" t="str">
        <f t="shared" si="14"/>
        <v>#ERROR!</v>
      </c>
    </row>
    <row r="84" ht="10.5" customHeight="1">
      <c r="A84" s="6" t="s">
        <v>1169</v>
      </c>
      <c r="B84" s="165">
        <f t="array" ref="B84">IF(ISNA(MATCH($A84,Magento_products!$F$1:$F$1000,0))=TRUE,INDEX(Special_products!$A$1:$AL$1000,MATCH($A84,Special_products!$F$1:$F$1000,0),B$1),INDEX(Magento_products!$A$1:$AJ$1013,MATCH($A84,Magento_products!$F$1:$F$1000,0),B$1))</f>
        <v>149</v>
      </c>
      <c r="C84" s="165" t="str">
        <f t="array" ref="C84">IF(ISNA(MATCH($A84,Magento_products!$F$1:$F$1000,0))=TRUE,INDEX(Special_products!$A$1:$AL$1000,MATCH($A84,Special_products!$F$1:$F$1000,0),C$1),INDEX(Magento_products!$A$1:$AJ$1013,MATCH($A84,Magento_products!$F$1:$F$1000,0),C$1))</f>
        <v>Simon Belmont Exclusive</v>
      </c>
      <c r="D84" s="166">
        <f t="array" ref="D84">IF(ISNA(MATCH($A84,Magento_products!$F$1:$F$1013,0))=TRUE,INDEX(Special_products!$A$1:$AL$748,MATCH($A84,Special_products!$F$1:$F$748,0),D$1),INDEX(Magento_products!$A$1:$AJ$1013,MATCH($A84,Magento_products!$F$1:$F$1013,0),D$1))</f>
        <v>42291</v>
      </c>
      <c r="E84" s="167">
        <f t="shared" si="1"/>
        <v>2015</v>
      </c>
      <c r="F84" s="168" t="str">
        <f t="array" ref="F84">IF(ISNA(MATCH($A84,'License characters'!$H$2:$H$1126,0))=TRUE,0,INDEX('License characters'!$A$2:$AH$1126,MATCH($A84,'License characters'!$H$2:$H$1126,0),F$1))</f>
        <v>Konami</v>
      </c>
      <c r="G84" s="165" t="str">
        <f t="array" ref="G84">IF(ISNA(MATCH($A84,Magento_products!$F$1:$F$1000,0))=TRUE,INDEX(Special_products!$A$1:$AL$1000,MATCH($A84,Special_products!$F$1:$F$1000,0),G$1),INDEX(Magento_products!$A$1:$AJ$1013,MATCH($A84,Magento_products!$F$1:$F$1000,0),G$1))</f>
        <v>CVSB</v>
      </c>
      <c r="H84" s="168" t="str">
        <f t="array" ref="H84">IF(ISNA(MATCH($B84,Magento_products!$E$1:$E$1013,0))=TRUE,INDEX(Special_products!$A$1:$AL$748,MATCH($B84,Special_products!$E$1:$E$748,0),H$1+2),INDEX(Magento_products!$A$1:$AJ$1013,MATCH($B84,Magento_products!$E$1:$E$1013,0),H$1))</f>
        <v>Resin</v>
      </c>
      <c r="I84" s="169">
        <f t="array" ref="I84">IF(ISNA(MATCH($B84,Magento_products!$E$1:$E$1013,0))=TRUE,INDEX(Special_products!$A$1:$AL$748,MATCH($B84,Special_products!$E$1:$E$748,0),I$1),INDEX(Magento_products!$A$1:$AJ$1013,MATCH($B84,Magento_products!$E$1:$E$1013,0),I$1))</f>
        <v>439.99</v>
      </c>
      <c r="J84" s="170"/>
      <c r="K84" s="171">
        <f t="shared" si="2"/>
        <v>439.99</v>
      </c>
      <c r="L84" s="172">
        <v>0.0</v>
      </c>
      <c r="M84" s="173" t="str">
        <f>ARRAY_CONSTRAIN(ARRAYFORMULA(IF(B84=0,0,IF(ISNA(MATCH($A84,[1]PO_base!$E$1:$E$8753,0))=TRUE,0,INDEX([1]PO_base!$A$1:$CD$8753,MATCH($A84,[1]PO_base!$E$1:$E$8753,0),M$1)))), 1, 1)</f>
        <v>#ERROR!</v>
      </c>
      <c r="N84" s="172" t="str">
        <f>ARRAY_CONSTRAIN(ARRAYFORMULA(IF(M84=0,0,IF(ISNA(MATCH($M84,[1]PO_base!$C$1:$C$8753,0))=TRUE,0,INDEX([1]PO_base!$A$1:$CD$8753,MATCH($M84,[1]PO_base!$C$1:$C$8753,0),N$1)))), 1, 1)</f>
        <v>#ERROR!</v>
      </c>
      <c r="O84" s="174" t="str">
        <f t="shared" si="3"/>
        <v>#ERROR!</v>
      </c>
      <c r="P84" s="172" t="str">
        <f t="shared" si="4"/>
        <v>#ERROR!</v>
      </c>
      <c r="Q84" s="175" t="str">
        <f t="shared" si="5"/>
        <v>#ERROR!</v>
      </c>
      <c r="R84" s="176">
        <v>0.0</v>
      </c>
      <c r="S84" s="177" t="str">
        <f>ARRAY_CONSTRAIN(ARRAYFORMULA(IF(ISNA(MATCH($G84,[1]Summary!$B$1:$B$8418,0))=TRUE,0,INDEX([1]Summary!$A$1:$CF$8418,MATCH($G84,[1]Summary!$B$1:$B$8418,0),S$1))), 1, 1)</f>
        <v>#ERROR!</v>
      </c>
      <c r="T84" s="176" t="str">
        <f>ARRAY_CONSTRAIN(ARRAYFORMULA(IF(S84=0,0,IF(ISNA(MATCH(S84,[1]Summary!$A$1:$A$8418,0))=TRUE,0,INDEX([1]Summary!$A$1:$CF$8418,MATCH(S84,[1]Summary!$A$1:$A$8418,0),T$1)))), 1, 1)</f>
        <v>#ERROR!</v>
      </c>
      <c r="U84" s="174">
        <f t="shared" si="19"/>
        <v>0</v>
      </c>
      <c r="V84" s="172"/>
      <c r="W84" s="175" t="str">
        <f t="shared" si="7"/>
        <v>#ERROR!</v>
      </c>
      <c r="X84" s="172"/>
      <c r="Y84" s="173"/>
      <c r="Z84" s="176" t="str">
        <f>ARRAY_CONSTRAIN(ARRAYFORMULA(IF(Y84=0,0,IF(ISNA(MATCH(Y84,[1]Summary!$A$1:$A$8418,0))=TRUE,0,INDEX([1]Summary!$A$1:$CF$8418,MATCH(Y84,[1]Summary!$A$1:$A$8418,0),Z$1)))), 1, 1)</f>
        <v>#ERROR!</v>
      </c>
      <c r="AA84" s="174">
        <f t="shared" si="20"/>
        <v>0</v>
      </c>
      <c r="AB84" s="172" t="str">
        <f t="shared" si="18"/>
        <v>#ERROR!</v>
      </c>
      <c r="AC84" s="175" t="str">
        <f t="shared" si="9"/>
        <v>#ERROR!</v>
      </c>
      <c r="AD84" s="172"/>
      <c r="AE84" s="1"/>
      <c r="AF84" s="176" t="str">
        <f>ARRAY_CONSTRAIN(ARRAYFORMULA(IF(AE84=0,0,IF(ISNA(MATCH(AE84,[1]Summary!$A$1:$A$8418,0))=TRUE,0,INDEX([1]Summary!$A$1:$CF$8418,MATCH(AE84,[1]Summary!$A$1:$A$8418,0),AF$1)))), 1, 1)</f>
        <v>#ERROR!</v>
      </c>
      <c r="AG84" s="174">
        <f t="shared" si="10"/>
        <v>0</v>
      </c>
      <c r="AH84" s="172">
        <f t="shared" si="11"/>
        <v>0</v>
      </c>
      <c r="AI84" s="175" t="str">
        <f t="shared" si="12"/>
        <v>#ERROR!</v>
      </c>
      <c r="AJ84" s="175" t="str">
        <f t="shared" si="13"/>
        <v>#ERROR!</v>
      </c>
      <c r="AK84" s="178" t="str">
        <f t="shared" si="14"/>
        <v>#ERROR!</v>
      </c>
    </row>
    <row r="85" ht="10.5" customHeight="1">
      <c r="A85" s="14" t="s">
        <v>1140</v>
      </c>
      <c r="B85" s="165">
        <f t="array" ref="B85">IF(ISNA(MATCH($A85,Magento_products!$F$1:$F$1000,0))=TRUE,INDEX(Special_products!$A$1:$AL$1000,MATCH($A85,Special_products!$F$1:$F$1000,0),B$1),INDEX(Magento_products!$A$1:$AJ$1013,MATCH($A85,Magento_products!$F$1:$F$1000,0),B$1))</f>
        <v>164</v>
      </c>
      <c r="C85" s="165" t="str">
        <f t="array" ref="C85">IF(ISNA(MATCH($A85,Magento_products!$F$1:$F$1000,0))=TRUE,INDEX(Special_products!$A$1:$AL$1000,MATCH($A85,Special_products!$F$1:$F$1000,0),C$1),INDEX(Magento_products!$A$1:$AJ$1013,MATCH($A85,Magento_products!$F$1:$F$1000,0),C$1))</f>
        <v>King Tekken 5 DR Exclusive</v>
      </c>
      <c r="D85" s="166">
        <f t="array" ref="D85">IF(ISNA(MATCH($A85,Magento_products!$F$1:$F$1013,0))=TRUE,INDEX(Special_products!$A$1:$AL$748,MATCH($A85,Special_products!$F$1:$F$748,0),D$1),INDEX(Magento_products!$A$1:$AJ$1013,MATCH($A85,Magento_products!$F$1:$F$1013,0),D$1))</f>
        <v>42479</v>
      </c>
      <c r="E85" s="167">
        <f t="shared" si="1"/>
        <v>2016</v>
      </c>
      <c r="F85" s="168" t="str">
        <f t="array" ref="F85">IF(ISNA(MATCH($A85,'License characters'!$H$2:$H$1126,0))=TRUE,0,INDEX('License characters'!$A$2:$AH$1126,MATCH($A85,'License characters'!$H$2:$H$1126,0),F$1))</f>
        <v>Namco Bandai</v>
      </c>
      <c r="G85" s="165" t="str">
        <f t="array" ref="G85">IF(ISNA(MATCH($A85,Magento_products!$F$1:$F$1000,0))=TRUE,INDEX(Special_products!$A$1:$AL$1000,MATCH($A85,Special_products!$F$1:$F$1000,0),G$1),INDEX(Magento_products!$A$1:$AJ$1013,MATCH($A85,Magento_products!$F$1:$F$1000,0),G$1))</f>
        <v>TKI</v>
      </c>
      <c r="H85" s="168" t="str">
        <f t="array" ref="H85">IF(ISNA(MATCH($B85,Magento_products!$E$1:$E$1013,0))=TRUE,INDEX(Special_products!$A$1:$AL$748,MATCH($B85,Special_products!$E$1:$E$748,0),H$1+2),INDEX(Magento_products!$A$1:$AJ$1013,MATCH($B85,Magento_products!$E$1:$E$1013,0),H$1))</f>
        <v>Resin</v>
      </c>
      <c r="I85" s="169">
        <f t="array" ref="I85">IF(ISNA(MATCH($B85,Magento_products!$E$1:$E$1013,0))=TRUE,INDEX(Special_products!$A$1:$AL$748,MATCH($B85,Special_products!$E$1:$E$748,0),I$1),INDEX(Magento_products!$A$1:$AJ$1013,MATCH($B85,Magento_products!$E$1:$E$1013,0),I$1))</f>
        <v>439.99</v>
      </c>
      <c r="J85" s="170"/>
      <c r="K85" s="171">
        <f t="shared" si="2"/>
        <v>439.99</v>
      </c>
      <c r="L85" s="172">
        <v>0.0</v>
      </c>
      <c r="M85" s="173" t="str">
        <f>ARRAY_CONSTRAIN(ARRAYFORMULA(IF(B85=0,0,IF(ISNA(MATCH($A85,[1]PO_base!$E$1:$E$8753,0))=TRUE,0,INDEX([1]PO_base!$A$1:$CD$8753,MATCH($A85,[1]PO_base!$E$1:$E$8753,0),M$1)))), 1, 1)</f>
        <v>#ERROR!</v>
      </c>
      <c r="N85" s="172" t="str">
        <f>ARRAY_CONSTRAIN(ARRAYFORMULA(IF(M85=0,0,IF(ISNA(MATCH($M85,[1]PO_base!$C$1:$C$8753,0))=TRUE,0,INDEX([1]PO_base!$A$1:$CD$8753,MATCH($M85,[1]PO_base!$C$1:$C$8753,0),N$1)))), 1, 1)</f>
        <v>#ERROR!</v>
      </c>
      <c r="O85" s="174" t="str">
        <f t="shared" si="3"/>
        <v>#ERROR!</v>
      </c>
      <c r="P85" s="172" t="str">
        <f t="shared" si="4"/>
        <v>#ERROR!</v>
      </c>
      <c r="Q85" s="175" t="str">
        <f t="shared" si="5"/>
        <v>#ERROR!</v>
      </c>
      <c r="R85" s="176">
        <v>0.0</v>
      </c>
      <c r="S85" s="177" t="str">
        <f>ARRAY_CONSTRAIN(ARRAYFORMULA(IF(ISNA(MATCH($G85,[1]Summary!$B$1:$B$8418,0))=TRUE,0,INDEX([1]Summary!$A$1:$CF$8418,MATCH($G85,[1]Summary!$B$1:$B$8418,0),S$1))), 1, 1)</f>
        <v>#ERROR!</v>
      </c>
      <c r="T85" s="176" t="str">
        <f>ARRAY_CONSTRAIN(ARRAYFORMULA(IF(S85=0,0,IF(ISNA(MATCH(S85,[1]Summary!$A$1:$A$8418,0))=TRUE,0,INDEX([1]Summary!$A$1:$CF$8418,MATCH(S85,[1]Summary!$A$1:$A$8418,0),T$1)))), 1, 1)</f>
        <v>#ERROR!</v>
      </c>
      <c r="U85" s="174">
        <f t="shared" si="19"/>
        <v>0</v>
      </c>
      <c r="V85" s="172"/>
      <c r="W85" s="175" t="str">
        <f t="shared" si="7"/>
        <v>#ERROR!</v>
      </c>
      <c r="X85" s="172"/>
      <c r="Y85" s="173"/>
      <c r="Z85" s="176" t="str">
        <f>ARRAY_CONSTRAIN(ARRAYFORMULA(IF(Y85=0,0,IF(ISNA(MATCH(Y85,[1]Summary!$A$1:$A$8418,0))=TRUE,0,INDEX([1]Summary!$A$1:$CF$8418,MATCH(Y85,[1]Summary!$A$1:$A$8418,0),Z$1)))), 1, 1)</f>
        <v>#ERROR!</v>
      </c>
      <c r="AA85" s="174">
        <f t="shared" si="20"/>
        <v>0</v>
      </c>
      <c r="AB85" s="172" t="str">
        <f t="shared" si="18"/>
        <v>#ERROR!</v>
      </c>
      <c r="AC85" s="175" t="str">
        <f t="shared" si="9"/>
        <v>#ERROR!</v>
      </c>
      <c r="AD85" s="172"/>
      <c r="AE85" s="1"/>
      <c r="AF85" s="176" t="str">
        <f>ARRAY_CONSTRAIN(ARRAYFORMULA(IF(AE85=0,0,IF(ISNA(MATCH(AE85,[1]Summary!$A$1:$A$8418,0))=TRUE,0,INDEX([1]Summary!$A$1:$CF$8418,MATCH(AE85,[1]Summary!$A$1:$A$8418,0),AF$1)))), 1, 1)</f>
        <v>#ERROR!</v>
      </c>
      <c r="AG85" s="174">
        <f t="shared" si="10"/>
        <v>0</v>
      </c>
      <c r="AH85" s="172">
        <f t="shared" si="11"/>
        <v>0</v>
      </c>
      <c r="AI85" s="175" t="str">
        <f t="shared" si="12"/>
        <v>#ERROR!</v>
      </c>
      <c r="AJ85" s="175" t="str">
        <f t="shared" si="13"/>
        <v>#ERROR!</v>
      </c>
      <c r="AK85" s="178" t="str">
        <f t="shared" si="14"/>
        <v>#ERROR!</v>
      </c>
    </row>
    <row r="86" ht="10.5" customHeight="1">
      <c r="A86" s="14" t="s">
        <v>1138</v>
      </c>
      <c r="B86" s="165">
        <f t="array" ref="B86">IF(ISNA(MATCH($A86,Magento_products!$F$1:$F$1000,0))=TRUE,INDEX(Special_products!$A$1:$AL$1000,MATCH($A86,Special_products!$F$1:$F$1000,0),B$1),INDEX(Magento_products!$A$1:$AJ$1013,MATCH($A86,Magento_products!$F$1:$F$1000,0),B$1))</f>
        <v>165</v>
      </c>
      <c r="C86" s="165" t="str">
        <f t="array" ref="C86">IF(ISNA(MATCH($A86,Magento_products!$F$1:$F$1000,0))=TRUE,INDEX(Special_products!$A$1:$AL$1000,MATCH($A86,Special_products!$F$1:$F$1000,0),C$1),INDEX(Magento_products!$A$1:$AJ$1013,MATCH($A86,Magento_products!$F$1:$F$1000,0),C$1))</f>
        <v>King Tekken 5 Exclusive</v>
      </c>
      <c r="D86" s="166">
        <f t="array" ref="D86">IF(ISNA(MATCH($A86,Magento_products!$F$1:$F$1013,0))=TRUE,INDEX(Special_products!$A$1:$AL$748,MATCH($A86,Special_products!$F$1:$F$748,0),D$1),INDEX(Magento_products!$A$1:$AJ$1013,MATCH($A86,Magento_products!$F$1:$F$1013,0),D$1))</f>
        <v>42479</v>
      </c>
      <c r="E86" s="167">
        <f t="shared" si="1"/>
        <v>2016</v>
      </c>
      <c r="F86" s="168" t="str">
        <f t="array" ref="F86">IF(ISNA(MATCH($A86,'License characters'!$H$2:$H$1126,0))=TRUE,0,INDEX('License characters'!$A$2:$AH$1126,MATCH($A86,'License characters'!$H$2:$H$1126,0),F$1))</f>
        <v>Namco Bandai</v>
      </c>
      <c r="G86" s="165" t="str">
        <f t="array" ref="G86">IF(ISNA(MATCH($A86,Magento_products!$F$1:$F$1000,0))=TRUE,INDEX(Special_products!$A$1:$AL$1000,MATCH($A86,Special_products!$F$1:$F$1000,0),G$1),INDEX(Magento_products!$A$1:$AJ$1013,MATCH($A86,Magento_products!$F$1:$F$1000,0),G$1))</f>
        <v>TKI</v>
      </c>
      <c r="H86" s="168" t="str">
        <f t="array" ref="H86">IF(ISNA(MATCH($B86,Magento_products!$E$1:$E$1013,0))=TRUE,INDEX(Special_products!$A$1:$AL$748,MATCH($B86,Special_products!$E$1:$E$748,0),H$1+2),INDEX(Magento_products!$A$1:$AJ$1013,MATCH($B86,Magento_products!$E$1:$E$1013,0),H$1))</f>
        <v>Resin</v>
      </c>
      <c r="I86" s="169">
        <f t="array" ref="I86">IF(ISNA(MATCH($B86,Magento_products!$E$1:$E$1013,0))=TRUE,INDEX(Special_products!$A$1:$AL$748,MATCH($B86,Special_products!$E$1:$E$748,0),I$1),INDEX(Magento_products!$A$1:$AJ$1013,MATCH($B86,Magento_products!$E$1:$E$1013,0),I$1))</f>
        <v>439.99</v>
      </c>
      <c r="J86" s="170"/>
      <c r="K86" s="171">
        <f t="shared" si="2"/>
        <v>439.99</v>
      </c>
      <c r="L86" s="172">
        <v>0.0</v>
      </c>
      <c r="M86" s="173" t="str">
        <f>ARRAY_CONSTRAIN(ARRAYFORMULA(IF(B86=0,0,IF(ISNA(MATCH($A86,[1]PO_base!$E$1:$E$8753,0))=TRUE,0,INDEX([1]PO_base!$A$1:$CD$8753,MATCH($A86,[1]PO_base!$E$1:$E$8753,0),M$1)))), 1, 1)</f>
        <v>#ERROR!</v>
      </c>
      <c r="N86" s="172" t="str">
        <f>ARRAY_CONSTRAIN(ARRAYFORMULA(IF(M86=0,0,IF(ISNA(MATCH($M86,[1]PO_base!$C$1:$C$8753,0))=TRUE,0,INDEX([1]PO_base!$A$1:$CD$8753,MATCH($M86,[1]PO_base!$C$1:$C$8753,0),N$1)))), 1, 1)</f>
        <v>#ERROR!</v>
      </c>
      <c r="O86" s="174" t="str">
        <f t="shared" si="3"/>
        <v>#ERROR!</v>
      </c>
      <c r="P86" s="172" t="str">
        <f t="shared" si="4"/>
        <v>#ERROR!</v>
      </c>
      <c r="Q86" s="175" t="str">
        <f t="shared" si="5"/>
        <v>#ERROR!</v>
      </c>
      <c r="R86" s="176">
        <v>0.0</v>
      </c>
      <c r="S86" s="177" t="str">
        <f>ARRAY_CONSTRAIN(ARRAYFORMULA(IF(ISNA(MATCH($G86,[1]Summary!$B$1:$B$8418,0))=TRUE,0,INDEX([1]Summary!$A$1:$CF$8418,MATCH($G86,[1]Summary!$B$1:$B$8418,0),S$1))), 1, 1)</f>
        <v>#ERROR!</v>
      </c>
      <c r="T86" s="176" t="str">
        <f>ARRAY_CONSTRAIN(ARRAYFORMULA(IF(S86=0,0,IF(ISNA(MATCH(S86,[1]Summary!$A$1:$A$8418,0))=TRUE,0,INDEX([1]Summary!$A$1:$CF$8418,MATCH(S86,[1]Summary!$A$1:$A$8418,0),T$1)))), 1, 1)</f>
        <v>#ERROR!</v>
      </c>
      <c r="U86" s="174">
        <f t="shared" si="19"/>
        <v>0</v>
      </c>
      <c r="V86" s="172"/>
      <c r="W86" s="175" t="str">
        <f t="shared" si="7"/>
        <v>#ERROR!</v>
      </c>
      <c r="X86" s="172"/>
      <c r="Y86" s="173"/>
      <c r="Z86" s="176" t="str">
        <f>ARRAY_CONSTRAIN(ARRAYFORMULA(IF(Y86=0,0,IF(ISNA(MATCH(Y86,[1]Summary!$A$1:$A$8418,0))=TRUE,0,INDEX([1]Summary!$A$1:$CF$8418,MATCH(Y86,[1]Summary!$A$1:$A$8418,0),Z$1)))), 1, 1)</f>
        <v>#ERROR!</v>
      </c>
      <c r="AA86" s="174">
        <f t="shared" si="20"/>
        <v>0</v>
      </c>
      <c r="AB86" s="172" t="str">
        <f t="shared" si="18"/>
        <v>#ERROR!</v>
      </c>
      <c r="AC86" s="175" t="str">
        <f t="shared" si="9"/>
        <v>#ERROR!</v>
      </c>
      <c r="AD86" s="172"/>
      <c r="AE86" s="1"/>
      <c r="AF86" s="176" t="str">
        <f>ARRAY_CONSTRAIN(ARRAYFORMULA(IF(AE86=0,0,IF(ISNA(MATCH(AE86,[1]Summary!$A$1:$A$8418,0))=TRUE,0,INDEX([1]Summary!$A$1:$CF$8418,MATCH(AE86,[1]Summary!$A$1:$A$8418,0),AF$1)))), 1, 1)</f>
        <v>#ERROR!</v>
      </c>
      <c r="AG86" s="174">
        <f t="shared" si="10"/>
        <v>0</v>
      </c>
      <c r="AH86" s="172">
        <f t="shared" si="11"/>
        <v>0</v>
      </c>
      <c r="AI86" s="175" t="str">
        <f t="shared" si="12"/>
        <v>#ERROR!</v>
      </c>
      <c r="AJ86" s="175" t="str">
        <f t="shared" si="13"/>
        <v>#ERROR!</v>
      </c>
      <c r="AK86" s="178" t="str">
        <f t="shared" si="14"/>
        <v>#ERROR!</v>
      </c>
    </row>
    <row r="87" ht="10.5" customHeight="1">
      <c r="A87" s="14" t="s">
        <v>1136</v>
      </c>
      <c r="B87" s="165">
        <f t="array" ref="B87">IF(ISNA(MATCH($A87,Magento_products!$F$1:$F$1000,0))=TRUE,INDEX(Special_products!$A$1:$AL$1000,MATCH($A87,Special_products!$F$1:$F$1000,0),B$1),INDEX(Magento_products!$A$1:$AJ$1013,MATCH($A87,Magento_products!$F$1:$F$1000,0),B$1))</f>
        <v>166</v>
      </c>
      <c r="C87" s="165" t="str">
        <f t="array" ref="C87">IF(ISNA(MATCH($A87,Magento_products!$F$1:$F$1000,0))=TRUE,INDEX(Special_products!$A$1:$AL$1000,MATCH($A87,Special_products!$F$1:$F$1000,0),C$1),INDEX(Magento_products!$A$1:$AJ$1013,MATCH($A87,Magento_products!$F$1:$F$1000,0),C$1))</f>
        <v>Varia Suit</v>
      </c>
      <c r="D87" s="166">
        <f t="array" ref="D87">IF(ISNA(MATCH($A87,Magento_products!$F$1:$F$1013,0))=TRUE,INDEX(Special_products!$A$1:$AL$748,MATCH($A87,Special_products!$F$1:$F$748,0),D$1),INDEX(Magento_products!$A$1:$AJ$1013,MATCH($A87,Magento_products!$F$1:$F$1013,0),D$1))</f>
        <v>42500</v>
      </c>
      <c r="E87" s="167">
        <f t="shared" si="1"/>
        <v>2016</v>
      </c>
      <c r="F87" s="168" t="str">
        <f t="array" ref="F87">IF(ISNA(MATCH($A87,'License characters'!$H$2:$H$1126,0))=TRUE,0,INDEX('License characters'!$A$2:$AH$1126,MATCH($A87,'License characters'!$H$2:$H$1126,0),F$1))</f>
        <v>Nintendo</v>
      </c>
      <c r="G87" s="165" t="str">
        <f t="array" ref="G87">IF(ISNA(MATCH($A87,Magento_products!$F$1:$F$1000,0))=TRUE,INDEX(Special_products!$A$1:$AL$1000,MATCH($A87,Special_products!$F$1:$F$1000,0),G$1),INDEX(Magento_products!$A$1:$AJ$1013,MATCH($A87,Magento_products!$F$1:$F$1000,0),G$1))</f>
        <v>MPVS</v>
      </c>
      <c r="H87" s="168" t="str">
        <f t="array" ref="H87">IF(ISNA(MATCH($B87,Magento_products!$E$1:$E$1013,0))=TRUE,INDEX(Special_products!$A$1:$AL$748,MATCH($B87,Special_products!$E$1:$E$748,0),H$1+2),INDEX(Magento_products!$A$1:$AJ$1013,MATCH($B87,Magento_products!$E$1:$E$1013,0),H$1))</f>
        <v>Resin</v>
      </c>
      <c r="I87" s="169">
        <f t="array" ref="I87">IF(ISNA(MATCH($B87,Magento_products!$E$1:$E$1013,0))=TRUE,INDEX(Special_products!$A$1:$AL$748,MATCH($B87,Special_products!$E$1:$E$748,0),I$1),INDEX(Magento_products!$A$1:$AJ$1013,MATCH($B87,Magento_products!$E$1:$E$1013,0),I$1))</f>
        <v>444.99</v>
      </c>
      <c r="J87" s="170"/>
      <c r="K87" s="171">
        <f t="shared" si="2"/>
        <v>444.99</v>
      </c>
      <c r="L87" s="172"/>
      <c r="M87" s="173" t="str">
        <f>ARRAY_CONSTRAIN(ARRAYFORMULA(IF(B87=0,0,IF(ISNA(MATCH($A87,[1]PO_base!$E$1:$E$8753,0))=TRUE,0,INDEX([1]PO_base!$A$1:$CD$8753,MATCH($A87,[1]PO_base!$E$1:$E$8753,0),M$1)))), 1, 1)</f>
        <v>#ERROR!</v>
      </c>
      <c r="N87" s="172" t="str">
        <f>ARRAY_CONSTRAIN(ARRAYFORMULA(IF(M87=0,0,IF(ISNA(MATCH($M87,[1]PO_base!$C$1:$C$8753,0))=TRUE,0,INDEX([1]PO_base!$A$1:$CD$8753,MATCH($M87,[1]PO_base!$C$1:$C$8753,0),N$1)))), 1, 1)</f>
        <v>#ERROR!</v>
      </c>
      <c r="O87" s="174" t="str">
        <f t="shared" si="3"/>
        <v>#ERROR!</v>
      </c>
      <c r="P87" s="172" t="str">
        <f t="shared" si="4"/>
        <v>#ERROR!</v>
      </c>
      <c r="Q87" s="175" t="str">
        <f t="shared" si="5"/>
        <v>#ERROR!</v>
      </c>
      <c r="R87" s="176"/>
      <c r="S87" s="177" t="str">
        <f>ARRAY_CONSTRAIN(ARRAYFORMULA(IF(ISNA(MATCH($G87,[1]Summary!$B$1:$B$8418,0))=TRUE,0,INDEX([1]Summary!$A$1:$CF$8418,MATCH($G87,[1]Summary!$B$1:$B$8418,0),S$1))), 1, 1)</f>
        <v>#ERROR!</v>
      </c>
      <c r="T87" s="176" t="str">
        <f>ARRAY_CONSTRAIN(ARRAYFORMULA(IF(S87=0,0,IF(ISNA(MATCH(S87,[1]Summary!$A$1:$A$8418,0))=TRUE,0,INDEX([1]Summary!$A$1:$CF$8418,MATCH(S87,[1]Summary!$A$1:$A$8418,0),T$1)))), 1, 1)</f>
        <v>#ERROR!</v>
      </c>
      <c r="U87" s="174">
        <f t="shared" si="19"/>
        <v>0</v>
      </c>
      <c r="V87" s="172"/>
      <c r="W87" s="175" t="str">
        <f t="shared" si="7"/>
        <v>#ERROR!</v>
      </c>
      <c r="X87" s="172"/>
      <c r="Y87" s="173"/>
      <c r="Z87" s="176" t="str">
        <f>ARRAY_CONSTRAIN(ARRAYFORMULA(IF(Y87=0,0,IF(ISNA(MATCH(Y87,[1]Summary!$A$1:$A$8418,0))=TRUE,0,INDEX([1]Summary!$A$1:$CF$8418,MATCH(Y87,[1]Summary!$A$1:$A$8418,0),Z$1)))), 1, 1)</f>
        <v>#ERROR!</v>
      </c>
      <c r="AA87" s="174">
        <f t="shared" si="20"/>
        <v>0</v>
      </c>
      <c r="AB87" s="172" t="str">
        <f t="shared" si="18"/>
        <v>#ERROR!</v>
      </c>
      <c r="AC87" s="175" t="str">
        <f t="shared" si="9"/>
        <v>#ERROR!</v>
      </c>
      <c r="AD87" s="172"/>
      <c r="AE87" s="1"/>
      <c r="AF87" s="176" t="str">
        <f>ARRAY_CONSTRAIN(ARRAYFORMULA(IF(AE87=0,0,IF(ISNA(MATCH(AE87,[1]Summary!$A$1:$A$8418,0))=TRUE,0,INDEX([1]Summary!$A$1:$CF$8418,MATCH(AE87,[1]Summary!$A$1:$A$8418,0),AF$1)))), 1, 1)</f>
        <v>#ERROR!</v>
      </c>
      <c r="AG87" s="174">
        <f t="shared" si="10"/>
        <v>0</v>
      </c>
      <c r="AH87" s="172">
        <f t="shared" si="11"/>
        <v>0</v>
      </c>
      <c r="AI87" s="175" t="str">
        <f t="shared" si="12"/>
        <v>#ERROR!</v>
      </c>
      <c r="AJ87" s="175" t="str">
        <f t="shared" si="13"/>
        <v>#ERROR!</v>
      </c>
      <c r="AK87" s="178" t="str">
        <f t="shared" si="14"/>
        <v>#ERROR!</v>
      </c>
    </row>
    <row r="88" ht="10.5" customHeight="1">
      <c r="A88" s="14" t="s">
        <v>1040</v>
      </c>
      <c r="B88" s="165">
        <f t="array" ref="B88">IF(ISNA(MATCH($A88,Magento_products!$F$1:$F$1000,0))=TRUE,INDEX(Special_products!$A$1:$AL$1000,MATCH($A88,Special_products!$F$1:$F$1000,0),B$1),INDEX(Magento_products!$A$1:$AJ$1013,MATCH($A88,Magento_products!$F$1:$F$1000,0),B$1))</f>
        <v>214</v>
      </c>
      <c r="C88" s="165" t="str">
        <f t="array" ref="C88">IF(ISNA(MATCH($A88,Magento_products!$F$1:$F$1000,0))=TRUE,INDEX(Special_products!$A$1:$AL$1000,MATCH($A88,Special_products!$F$1:$F$1000,0),C$1),INDEX(Magento_products!$A$1:$AJ$1013,MATCH($A88,Magento_products!$F$1:$F$1000,0),C$1))</f>
        <v>Mugen (Regular)</v>
      </c>
      <c r="D88" s="166">
        <f t="array" ref="D88">IF(ISNA(MATCH($A88,Magento_products!$F$1:$F$1013,0))=TRUE,INDEX(Special_products!$A$1:$AL$748,MATCH($A88,Special_products!$F$1:$F$748,0),D$1),INDEX(Magento_products!$A$1:$AJ$1013,MATCH($A88,Magento_products!$F$1:$F$1013,0),D$1))</f>
        <v>42962</v>
      </c>
      <c r="E88" s="167">
        <f t="shared" si="1"/>
        <v>2017</v>
      </c>
      <c r="F88" s="168" t="str">
        <f t="array" ref="F88">IF(ISNA(MATCH($A88,'License characters'!$H$2:$H$1126,0))=TRUE,0,INDEX('License characters'!$A$2:$AH$1126,MATCH($A88,'License characters'!$H$2:$H$1126,0),F$1))</f>
        <v>Funimation</v>
      </c>
      <c r="G88" s="165" t="str">
        <f t="array" ref="G88">IF(ISNA(MATCH($A88,Magento_products!$F$1:$F$1000,0))=TRUE,INDEX(Special_products!$A$1:$AL$1000,MATCH($A88,Special_products!$F$1:$F$1000,0),G$1),INDEX(Magento_products!$A$1:$AJ$1013,MATCH($A88,Magento_products!$F$1:$F$1000,0),G$1))</f>
        <v>MUCH</v>
      </c>
      <c r="H88" s="168" t="str">
        <f t="array" ref="H88">IF(ISNA(MATCH($B88,Magento_products!$E$1:$E$1013,0))=TRUE,INDEX(Special_products!$A$1:$AL$748,MATCH($B88,Special_products!$E$1:$E$748,0),H$1+2),INDEX(Magento_products!$A$1:$AJ$1013,MATCH($B88,Magento_products!$E$1:$E$1013,0),H$1))</f>
        <v>Resin</v>
      </c>
      <c r="I88" s="169">
        <f t="array" ref="I88">IF(ISNA(MATCH($B88,Magento_products!$E$1:$E$1013,0))=TRUE,INDEX(Special_products!$A$1:$AL$748,MATCH($B88,Special_products!$E$1:$E$748,0),I$1),INDEX(Magento_products!$A$1:$AJ$1013,MATCH($B88,Magento_products!$E$1:$E$1013,0),I$1))</f>
        <v>449.99</v>
      </c>
      <c r="J88" s="170"/>
      <c r="K88" s="171">
        <f t="shared" si="2"/>
        <v>449.99</v>
      </c>
      <c r="L88" s="172">
        <v>99.8</v>
      </c>
      <c r="M88" s="173" t="str">
        <f>ARRAY_CONSTRAIN(ARRAYFORMULA(IF(B88=0,0,IF(ISNA(MATCH($A88,[1]PO_base!$E$1:$E$8753,0))=TRUE,0,INDEX([1]PO_base!$A$1:$CD$8753,MATCH($A88,[1]PO_base!$E$1:$E$8753,0),M$1)))), 1, 1)</f>
        <v>#ERROR!</v>
      </c>
      <c r="N88" s="172" t="str">
        <f>ARRAY_CONSTRAIN(ARRAYFORMULA(IF(M88=0,0,IF(ISNA(MATCH($M88,[1]PO_base!$C$1:$C$8753,0))=TRUE,0,INDEX([1]PO_base!$A$1:$CD$8753,MATCH($M88,[1]PO_base!$C$1:$C$8753,0),N$1)))), 1, 1)</f>
        <v>#ERROR!</v>
      </c>
      <c r="O88" s="174" t="str">
        <f t="shared" si="3"/>
        <v>#ERROR!</v>
      </c>
      <c r="P88" s="172" t="str">
        <f t="shared" si="4"/>
        <v>#ERROR!</v>
      </c>
      <c r="Q88" s="175" t="str">
        <f t="shared" si="5"/>
        <v>#ERROR!</v>
      </c>
      <c r="R88" s="176">
        <v>8.173913043478262</v>
      </c>
      <c r="S88" s="177" t="str">
        <f>ARRAY_CONSTRAIN(ARRAYFORMULA(IF(ISNA(MATCH($G88,[1]Summary!$B$1:$B$8418,0))=TRUE,0,INDEX([1]Summary!$A$1:$CF$8418,MATCH($G88,[1]Summary!$B$1:$B$8418,0),S$1))), 1, 1)</f>
        <v>#ERROR!</v>
      </c>
      <c r="T88" s="176" t="str">
        <f>ARRAY_CONSTRAIN(ARRAYFORMULA(IF(S88=0,0,IF(ISNA(MATCH(S88,[1]Summary!$A$1:$A$8418,0))=TRUE,0,INDEX([1]Summary!$A$1:$CF$8418,MATCH(S88,[1]Summary!$A$1:$A$8418,0),T$1)))), 1, 1)</f>
        <v>#ERROR!</v>
      </c>
      <c r="U88" s="174">
        <f t="shared" si="19"/>
        <v>0</v>
      </c>
      <c r="V88" s="172"/>
      <c r="W88" s="175" t="str">
        <f t="shared" si="7"/>
        <v>#ERROR!</v>
      </c>
      <c r="X88" s="172"/>
      <c r="Y88" s="173"/>
      <c r="Z88" s="176" t="str">
        <f>ARRAY_CONSTRAIN(ARRAYFORMULA(IF(Y88=0,0,IF(ISNA(MATCH(Y88,[1]Summary!$A$1:$A$8418,0))=TRUE,0,INDEX([1]Summary!$A$1:$CF$8418,MATCH(Y88,[1]Summary!$A$1:$A$8418,0),Z$1)))), 1, 1)</f>
        <v>#ERROR!</v>
      </c>
      <c r="AA88" s="174">
        <f t="shared" si="20"/>
        <v>0</v>
      </c>
      <c r="AB88" s="172" t="str">
        <f t="shared" si="18"/>
        <v>#ERROR!</v>
      </c>
      <c r="AC88" s="175" t="str">
        <f t="shared" si="9"/>
        <v>#ERROR!</v>
      </c>
      <c r="AD88" s="172"/>
      <c r="AE88" s="1"/>
      <c r="AF88" s="176" t="str">
        <f>ARRAY_CONSTRAIN(ARRAYFORMULA(IF(AE88=0,0,IF(ISNA(MATCH(AE88,[1]Summary!$A$1:$A$8418,0))=TRUE,0,INDEX([1]Summary!$A$1:$CF$8418,MATCH(AE88,[1]Summary!$A$1:$A$8418,0),AF$1)))), 1, 1)</f>
        <v>#ERROR!</v>
      </c>
      <c r="AG88" s="174">
        <f t="shared" si="10"/>
        <v>0</v>
      </c>
      <c r="AH88" s="172">
        <f t="shared" si="11"/>
        <v>0</v>
      </c>
      <c r="AI88" s="175" t="str">
        <f t="shared" si="12"/>
        <v>#ERROR!</v>
      </c>
      <c r="AJ88" s="175" t="str">
        <f t="shared" si="13"/>
        <v>#ERROR!</v>
      </c>
      <c r="AK88" s="178" t="str">
        <f t="shared" si="14"/>
        <v>#ERROR!</v>
      </c>
    </row>
    <row r="89" ht="10.5" customHeight="1">
      <c r="A89" s="14" t="s">
        <v>1037</v>
      </c>
      <c r="B89" s="165">
        <f t="array" ref="B89">IF(ISNA(MATCH($A89,Magento_products!$F$1:$F$1000,0))=TRUE,INDEX(Special_products!$A$1:$AL$1000,MATCH($A89,Special_products!$F$1:$F$1000,0),B$1),INDEX(Magento_products!$A$1:$AJ$1013,MATCH($A89,Magento_products!$F$1:$F$1000,0),B$1))</f>
        <v>215</v>
      </c>
      <c r="C89" s="165" t="str">
        <f t="array" ref="C89">IF(ISNA(MATCH($A89,Magento_products!$F$1:$F$1000,0))=TRUE,INDEX(Special_products!$A$1:$AL$1000,MATCH($A89,Special_products!$F$1:$F$1000,0),C$1),INDEX(Magento_products!$A$1:$AJ$1013,MATCH($A89,Magento_products!$F$1:$F$1000,0),C$1))</f>
        <v>Mugen (Exclusive)</v>
      </c>
      <c r="D89" s="166">
        <f t="array" ref="D89">IF(ISNA(MATCH($A89,Magento_products!$F$1:$F$1013,0))=TRUE,INDEX(Special_products!$A$1:$AL$748,MATCH($A89,Special_products!$F$1:$F$748,0),D$1),INDEX(Magento_products!$A$1:$AJ$1013,MATCH($A89,Magento_products!$F$1:$F$1013,0),D$1))</f>
        <v>42962</v>
      </c>
      <c r="E89" s="167">
        <f t="shared" si="1"/>
        <v>2017</v>
      </c>
      <c r="F89" s="168" t="str">
        <f t="array" ref="F89">IF(ISNA(MATCH($A89,'License characters'!$H$2:$H$1126,0))=TRUE,0,INDEX('License characters'!$A$2:$AH$1126,MATCH($A89,'License characters'!$H$2:$H$1126,0),F$1))</f>
        <v>Funimation</v>
      </c>
      <c r="G89" s="165" t="str">
        <f t="array" ref="G89">IF(ISNA(MATCH($A89,Magento_products!$F$1:$F$1000,0))=TRUE,INDEX(Special_products!$A$1:$AL$1000,MATCH($A89,Special_products!$F$1:$F$1000,0),G$1),INDEX(Magento_products!$A$1:$AJ$1013,MATCH($A89,Magento_products!$F$1:$F$1000,0),G$1))</f>
        <v>MUCH</v>
      </c>
      <c r="H89" s="168" t="str">
        <f t="array" ref="H89">IF(ISNA(MATCH($B89,Magento_products!$E$1:$E$1013,0))=TRUE,INDEX(Special_products!$A$1:$AL$748,MATCH($B89,Special_products!$E$1:$E$748,0),H$1+2),INDEX(Magento_products!$A$1:$AJ$1013,MATCH($B89,Magento_products!$E$1:$E$1013,0),H$1))</f>
        <v>Resin</v>
      </c>
      <c r="I89" s="169">
        <f t="array" ref="I89">IF(ISNA(MATCH($B89,Magento_products!$E$1:$E$1013,0))=TRUE,INDEX(Special_products!$A$1:$AL$748,MATCH($B89,Special_products!$E$1:$E$748,0),I$1),INDEX(Magento_products!$A$1:$AJ$1013,MATCH($B89,Magento_products!$E$1:$E$1013,0),I$1))</f>
        <v>449.99</v>
      </c>
      <c r="J89" s="170"/>
      <c r="K89" s="171">
        <f t="shared" si="2"/>
        <v>449.99</v>
      </c>
      <c r="L89" s="172">
        <v>104.8</v>
      </c>
      <c r="M89" s="173" t="str">
        <f>ARRAY_CONSTRAIN(ARRAYFORMULA(IF(B89=0,0,IF(ISNA(MATCH($A89,[1]PO_base!$E$1:$E$8753,0))=TRUE,0,INDEX([1]PO_base!$A$1:$CD$8753,MATCH($A89,[1]PO_base!$E$1:$E$8753,0),M$1)))), 1, 1)</f>
        <v>#ERROR!</v>
      </c>
      <c r="N89" s="172" t="str">
        <f>ARRAY_CONSTRAIN(ARRAYFORMULA(IF(M89=0,0,IF(ISNA(MATCH($M89,[1]PO_base!$C$1:$C$8753,0))=TRUE,0,INDEX([1]PO_base!$A$1:$CD$8753,MATCH($M89,[1]PO_base!$C$1:$C$8753,0),N$1)))), 1, 1)</f>
        <v>#ERROR!</v>
      </c>
      <c r="O89" s="174" t="str">
        <f t="shared" si="3"/>
        <v>#ERROR!</v>
      </c>
      <c r="P89" s="172" t="str">
        <f t="shared" si="4"/>
        <v>#ERROR!</v>
      </c>
      <c r="Q89" s="175" t="str">
        <f t="shared" si="5"/>
        <v>#ERROR!</v>
      </c>
      <c r="R89" s="176">
        <v>8.173913043478262</v>
      </c>
      <c r="S89" s="177" t="str">
        <f>ARRAY_CONSTRAIN(ARRAYFORMULA(IF(ISNA(MATCH($G89,[1]Summary!$B$1:$B$8418,0))=TRUE,0,INDEX([1]Summary!$A$1:$CF$8418,MATCH($G89,[1]Summary!$B$1:$B$8418,0),S$1))), 1, 1)</f>
        <v>#ERROR!</v>
      </c>
      <c r="T89" s="176" t="str">
        <f>ARRAY_CONSTRAIN(ARRAYFORMULA(IF(S89=0,0,IF(ISNA(MATCH(S89,[1]Summary!$A$1:$A$8418,0))=TRUE,0,INDEX([1]Summary!$A$1:$CF$8418,MATCH(S89,[1]Summary!$A$1:$A$8418,0),T$1)))), 1, 1)</f>
        <v>#ERROR!</v>
      </c>
      <c r="U89" s="174">
        <f t="shared" si="19"/>
        <v>0</v>
      </c>
      <c r="V89" s="172"/>
      <c r="W89" s="175" t="str">
        <f t="shared" si="7"/>
        <v>#ERROR!</v>
      </c>
      <c r="X89" s="172"/>
      <c r="Y89" s="173"/>
      <c r="Z89" s="176" t="str">
        <f>ARRAY_CONSTRAIN(ARRAYFORMULA(IF(Y89=0,0,IF(ISNA(MATCH(Y89,[1]Summary!$A$1:$A$8418,0))=TRUE,0,INDEX([1]Summary!$A$1:$CF$8418,MATCH(Y89,[1]Summary!$A$1:$A$8418,0),Z$1)))), 1, 1)</f>
        <v>#ERROR!</v>
      </c>
      <c r="AA89" s="174">
        <f t="shared" si="20"/>
        <v>0</v>
      </c>
      <c r="AB89" s="172" t="str">
        <f t="shared" si="18"/>
        <v>#ERROR!</v>
      </c>
      <c r="AC89" s="175" t="str">
        <f t="shared" si="9"/>
        <v>#ERROR!</v>
      </c>
      <c r="AD89" s="172"/>
      <c r="AE89" s="1"/>
      <c r="AF89" s="176" t="str">
        <f>ARRAY_CONSTRAIN(ARRAYFORMULA(IF(AE89=0,0,IF(ISNA(MATCH(AE89,[1]Summary!$A$1:$A$8418,0))=TRUE,0,INDEX([1]Summary!$A$1:$CF$8418,MATCH(AE89,[1]Summary!$A$1:$A$8418,0),AF$1)))), 1, 1)</f>
        <v>#ERROR!</v>
      </c>
      <c r="AG89" s="174">
        <f t="shared" si="10"/>
        <v>0</v>
      </c>
      <c r="AH89" s="172">
        <f t="shared" si="11"/>
        <v>0</v>
      </c>
      <c r="AI89" s="175" t="str">
        <f t="shared" si="12"/>
        <v>#ERROR!</v>
      </c>
      <c r="AJ89" s="175" t="str">
        <f t="shared" si="13"/>
        <v>#ERROR!</v>
      </c>
      <c r="AK89" s="178" t="str">
        <f t="shared" si="14"/>
        <v>#ERROR!</v>
      </c>
    </row>
    <row r="90" ht="10.5" customHeight="1">
      <c r="A90" s="14" t="s">
        <v>1103</v>
      </c>
      <c r="B90" s="165">
        <f t="array" ref="B90">IF(ISNA(MATCH($A90,Magento_products!$F$1:$F$1000,0))=TRUE,INDEX(Special_products!$A$1:$AL$1000,MATCH($A90,Special_products!$F$1:$F$1000,0),B$1),INDEX(Magento_products!$A$1:$AJ$1013,MATCH($A90,Magento_products!$F$1:$F$1000,0),B$1))</f>
        <v>182</v>
      </c>
      <c r="C90" s="165" t="str">
        <f t="array" ref="C90">IF(ISNA(MATCH($A90,Magento_products!$F$1:$F$1000,0))=TRUE,INDEX(Special_products!$A$1:$AL$1000,MATCH($A90,Special_products!$F$1:$F$1000,0),C$1),INDEX(Magento_products!$A$1:$AJ$1013,MATCH($A90,Magento_products!$F$1:$F$1000,0),C$1))</f>
        <v>Jin Kazama - TEKKEN 3 (Exclusive)</v>
      </c>
      <c r="D90" s="166">
        <f t="array" ref="D90">IF(ISNA(MATCH($A90,Magento_products!$F$1:$F$1013,0))=TRUE,INDEX(Special_products!$A$1:$AL$748,MATCH($A90,Special_products!$F$1:$F$748,0),D$1),INDEX(Magento_products!$A$1:$AJ$1013,MATCH($A90,Magento_products!$F$1:$F$1013,0),D$1))</f>
        <v>42704</v>
      </c>
      <c r="E90" s="167">
        <f t="shared" si="1"/>
        <v>2016</v>
      </c>
      <c r="F90" s="168" t="str">
        <f t="array" ref="F90">IF(ISNA(MATCH($A90,'License characters'!$H$2:$H$1126,0))=TRUE,0,INDEX('License characters'!$A$2:$AH$1126,MATCH($A90,'License characters'!$H$2:$H$1126,0),F$1))</f>
        <v>Namco Bandai</v>
      </c>
      <c r="G90" s="165" t="str">
        <f t="array" ref="G90">IF(ISNA(MATCH($A90,Magento_products!$F$1:$F$1000,0))=TRUE,INDEX(Special_products!$A$1:$AL$1000,MATCH($A90,Special_products!$F$1:$F$1000,0),G$1),INDEX(Magento_products!$A$1:$AJ$1013,MATCH($A90,Magento_products!$F$1:$F$1000,0),G$1))</f>
        <v>TKJ</v>
      </c>
      <c r="H90" s="168" t="str">
        <f t="array" ref="H90">IF(ISNA(MATCH($B90,Magento_products!$E$1:$E$1013,0))=TRUE,INDEX(Special_products!$A$1:$AL$748,MATCH($B90,Special_products!$E$1:$E$748,0),H$1+2),INDEX(Magento_products!$A$1:$AJ$1013,MATCH($B90,Magento_products!$E$1:$E$1013,0),H$1))</f>
        <v>Resin</v>
      </c>
      <c r="I90" s="169">
        <f t="array" ref="I90">IF(ISNA(MATCH($B90,Magento_products!$E$1:$E$1013,0))=TRUE,INDEX(Special_products!$A$1:$AL$748,MATCH($B90,Special_products!$E$1:$E$748,0),I$1),INDEX(Magento_products!$A$1:$AJ$1013,MATCH($B90,Magento_products!$E$1:$E$1013,0),I$1))</f>
        <v>449.99</v>
      </c>
      <c r="J90" s="170"/>
      <c r="K90" s="171">
        <f t="shared" si="2"/>
        <v>449.99</v>
      </c>
      <c r="L90" s="172">
        <v>106.0</v>
      </c>
      <c r="M90" s="173" t="str">
        <f>ARRAY_CONSTRAIN(ARRAYFORMULA(IF(B90=0,0,IF(ISNA(MATCH($A90,[1]PO_base!$E$1:$E$8753,0))=TRUE,0,INDEX([1]PO_base!$A$1:$CD$8753,MATCH($A90,[1]PO_base!$E$1:$E$8753,0),M$1)))), 1, 1)</f>
        <v>#ERROR!</v>
      </c>
      <c r="N90" s="172" t="str">
        <f>ARRAY_CONSTRAIN(ARRAYFORMULA(IF(M90=0,0,IF(ISNA(MATCH($M90,[1]PO_base!$C$1:$C$8753,0))=TRUE,0,INDEX([1]PO_base!$A$1:$CD$8753,MATCH($M90,[1]PO_base!$C$1:$C$8753,0),N$1)))), 1, 1)</f>
        <v>#ERROR!</v>
      </c>
      <c r="O90" s="174" t="str">
        <f t="shared" si="3"/>
        <v>#ERROR!</v>
      </c>
      <c r="P90" s="172" t="str">
        <f t="shared" si="4"/>
        <v>#ERROR!</v>
      </c>
      <c r="Q90" s="175" t="str">
        <f t="shared" si="5"/>
        <v>#ERROR!</v>
      </c>
      <c r="R90" s="176">
        <v>7.163734939759037</v>
      </c>
      <c r="S90" s="177" t="str">
        <f>ARRAY_CONSTRAIN(ARRAYFORMULA(IF(ISNA(MATCH($G90,[1]Summary!$B$1:$B$8418,0))=TRUE,0,INDEX([1]Summary!$A$1:$CF$8418,MATCH($G90,[1]Summary!$B$1:$B$8418,0),S$1))), 1, 1)</f>
        <v>#ERROR!</v>
      </c>
      <c r="T90" s="176" t="str">
        <f>ARRAY_CONSTRAIN(ARRAYFORMULA(IF(S90=0,0,IF(ISNA(MATCH(S90,[1]Summary!$A$1:$A$8418,0))=TRUE,0,INDEX([1]Summary!$A$1:$CF$8418,MATCH(S90,[1]Summary!$A$1:$A$8418,0),T$1)))), 1, 1)</f>
        <v>#ERROR!</v>
      </c>
      <c r="U90" s="174">
        <f t="shared" si="19"/>
        <v>0</v>
      </c>
      <c r="V90" s="172"/>
      <c r="W90" s="175" t="str">
        <f t="shared" si="7"/>
        <v>#ERROR!</v>
      </c>
      <c r="X90" s="172"/>
      <c r="Y90" s="173"/>
      <c r="Z90" s="176" t="str">
        <f>ARRAY_CONSTRAIN(ARRAYFORMULA(IF(Y90=0,0,IF(ISNA(MATCH(Y90,[1]Summary!$A$1:$A$8418,0))=TRUE,0,INDEX([1]Summary!$A$1:$CF$8418,MATCH(Y90,[1]Summary!$A$1:$A$8418,0),Z$1)))), 1, 1)</f>
        <v>#ERROR!</v>
      </c>
      <c r="AA90" s="174">
        <f t="shared" si="20"/>
        <v>0</v>
      </c>
      <c r="AB90" s="172" t="str">
        <f t="shared" si="18"/>
        <v>#ERROR!</v>
      </c>
      <c r="AC90" s="175" t="str">
        <f t="shared" si="9"/>
        <v>#ERROR!</v>
      </c>
      <c r="AD90" s="172"/>
      <c r="AE90" s="1"/>
      <c r="AF90" s="176" t="str">
        <f>ARRAY_CONSTRAIN(ARRAYFORMULA(IF(AE90=0,0,IF(ISNA(MATCH(AE90,[1]Summary!$A$1:$A$8418,0))=TRUE,0,INDEX([1]Summary!$A$1:$CF$8418,MATCH(AE90,[1]Summary!$A$1:$A$8418,0),AF$1)))), 1, 1)</f>
        <v>#ERROR!</v>
      </c>
      <c r="AG90" s="174">
        <f t="shared" si="10"/>
        <v>0</v>
      </c>
      <c r="AH90" s="172">
        <f t="shared" si="11"/>
        <v>0</v>
      </c>
      <c r="AI90" s="175" t="str">
        <f t="shared" si="12"/>
        <v>#ERROR!</v>
      </c>
      <c r="AJ90" s="175" t="str">
        <f t="shared" si="13"/>
        <v>#ERROR!</v>
      </c>
      <c r="AK90" s="178" t="str">
        <f t="shared" si="14"/>
        <v>#ERROR!</v>
      </c>
    </row>
    <row r="91" ht="10.5" customHeight="1">
      <c r="A91" s="14" t="s">
        <v>1097</v>
      </c>
      <c r="B91" s="165">
        <f t="array" ref="B91">IF(ISNA(MATCH($A91,Magento_products!$F$1:$F$1000,0))=TRUE,INDEX(Special_products!$A$1:$AL$1000,MATCH($A91,Special_products!$F$1:$F$1000,0),B$1),INDEX(Magento_products!$A$1:$AJ$1013,MATCH($A91,Magento_products!$F$1:$F$1000,0),B$1))</f>
        <v>185</v>
      </c>
      <c r="C91" s="165" t="str">
        <f t="array" ref="C91">IF(ISNA(MATCH($A91,Magento_products!$F$1:$F$1000,0))=TRUE,INDEX(Special_products!$A$1:$AL$1000,MATCH($A91,Special_products!$F$1:$F$1000,0),C$1),INDEX(Magento_products!$A$1:$AJ$1013,MATCH($A91,Magento_products!$F$1:$F$1000,0),C$1))</f>
        <v>Jin Kazama - TEKKEN 5 (Exclusive)</v>
      </c>
      <c r="D91" s="166">
        <f t="array" ref="D91">IF(ISNA(MATCH($A91,Magento_products!$F$1:$F$1013,0))=TRUE,INDEX(Special_products!$A$1:$AL$748,MATCH($A91,Special_products!$F$1:$F$748,0),D$1),INDEX(Magento_products!$A$1:$AJ$1013,MATCH($A91,Magento_products!$F$1:$F$1013,0),D$1))</f>
        <v>42704</v>
      </c>
      <c r="E91" s="167">
        <f t="shared" si="1"/>
        <v>2016</v>
      </c>
      <c r="F91" s="168" t="str">
        <f t="array" ref="F91">IF(ISNA(MATCH($A91,'License characters'!$H$2:$H$1126,0))=TRUE,0,INDEX('License characters'!$A$2:$AH$1126,MATCH($A91,'License characters'!$H$2:$H$1126,0),F$1))</f>
        <v>Namco Bandai</v>
      </c>
      <c r="G91" s="165" t="str">
        <f t="array" ref="G91">IF(ISNA(MATCH($A91,Magento_products!$F$1:$F$1000,0))=TRUE,INDEX(Special_products!$A$1:$AL$1000,MATCH($A91,Special_products!$F$1:$F$1000,0),G$1),INDEX(Magento_products!$A$1:$AJ$1013,MATCH($A91,Magento_products!$F$1:$F$1000,0),G$1))</f>
        <v>TKJ</v>
      </c>
      <c r="H91" s="168" t="str">
        <f t="array" ref="H91">IF(ISNA(MATCH($B91,Magento_products!$E$1:$E$1013,0))=TRUE,INDEX(Special_products!$A$1:$AL$748,MATCH($B91,Special_products!$E$1:$E$748,0),H$1+2),INDEX(Magento_products!$A$1:$AJ$1013,MATCH($B91,Magento_products!$E$1:$E$1013,0),H$1))</f>
        <v>Resin</v>
      </c>
      <c r="I91" s="169">
        <f t="array" ref="I91">IF(ISNA(MATCH($B91,Magento_products!$E$1:$E$1013,0))=TRUE,INDEX(Special_products!$A$1:$AL$748,MATCH($B91,Special_products!$E$1:$E$748,0),I$1),INDEX(Magento_products!$A$1:$AJ$1013,MATCH($B91,Magento_products!$E$1:$E$1013,0),I$1))</f>
        <v>449.99</v>
      </c>
      <c r="J91" s="170"/>
      <c r="K91" s="171">
        <f t="shared" si="2"/>
        <v>449.99</v>
      </c>
      <c r="L91" s="172">
        <v>106.0</v>
      </c>
      <c r="M91" s="173" t="str">
        <f>ARRAY_CONSTRAIN(ARRAYFORMULA(IF(B91=0,0,IF(ISNA(MATCH($A91,[1]PO_base!$E$1:$E$8753,0))=TRUE,0,INDEX([1]PO_base!$A$1:$CD$8753,MATCH($A91,[1]PO_base!$E$1:$E$8753,0),M$1)))), 1, 1)</f>
        <v>#ERROR!</v>
      </c>
      <c r="N91" s="172" t="str">
        <f>ARRAY_CONSTRAIN(ARRAYFORMULA(IF(M91=0,0,IF(ISNA(MATCH($M91,[1]PO_base!$C$1:$C$8753,0))=TRUE,0,INDEX([1]PO_base!$A$1:$CD$8753,MATCH($M91,[1]PO_base!$C$1:$C$8753,0),N$1)))), 1, 1)</f>
        <v>#ERROR!</v>
      </c>
      <c r="O91" s="174" t="str">
        <f t="shared" si="3"/>
        <v>#ERROR!</v>
      </c>
      <c r="P91" s="172" t="str">
        <f t="shared" si="4"/>
        <v>#ERROR!</v>
      </c>
      <c r="Q91" s="175" t="str">
        <f t="shared" si="5"/>
        <v>#ERROR!</v>
      </c>
      <c r="R91" s="176">
        <v>7.163734939759037</v>
      </c>
      <c r="S91" s="177" t="str">
        <f>ARRAY_CONSTRAIN(ARRAYFORMULA(IF(ISNA(MATCH($G91,[1]Summary!$B$1:$B$8418,0))=TRUE,0,INDEX([1]Summary!$A$1:$CF$8418,MATCH($G91,[1]Summary!$B$1:$B$8418,0),S$1))), 1, 1)</f>
        <v>#ERROR!</v>
      </c>
      <c r="T91" s="176" t="str">
        <f>ARRAY_CONSTRAIN(ARRAYFORMULA(IF(S91=0,0,IF(ISNA(MATCH(S91,[1]Summary!$A$1:$A$8418,0))=TRUE,0,INDEX([1]Summary!$A$1:$CF$8418,MATCH(S91,[1]Summary!$A$1:$A$8418,0),T$1)))), 1, 1)</f>
        <v>#ERROR!</v>
      </c>
      <c r="U91" s="174">
        <f t="shared" si="19"/>
        <v>0</v>
      </c>
      <c r="V91" s="172"/>
      <c r="W91" s="175" t="str">
        <f t="shared" si="7"/>
        <v>#ERROR!</v>
      </c>
      <c r="X91" s="172"/>
      <c r="Y91" s="173"/>
      <c r="Z91" s="176" t="str">
        <f>ARRAY_CONSTRAIN(ARRAYFORMULA(IF(Y91=0,0,IF(ISNA(MATCH(Y91,[1]Summary!$A$1:$A$8418,0))=TRUE,0,INDEX([1]Summary!$A$1:$CF$8418,MATCH(Y91,[1]Summary!$A$1:$A$8418,0),Z$1)))), 1, 1)</f>
        <v>#ERROR!</v>
      </c>
      <c r="AA91" s="174">
        <f t="shared" si="20"/>
        <v>0</v>
      </c>
      <c r="AB91" s="172" t="str">
        <f t="shared" si="18"/>
        <v>#ERROR!</v>
      </c>
      <c r="AC91" s="175" t="str">
        <f t="shared" si="9"/>
        <v>#ERROR!</v>
      </c>
      <c r="AD91" s="172"/>
      <c r="AE91" s="1"/>
      <c r="AF91" s="176" t="str">
        <f>ARRAY_CONSTRAIN(ARRAYFORMULA(IF(AE91=0,0,IF(ISNA(MATCH(AE91,[1]Summary!$A$1:$A$8418,0))=TRUE,0,INDEX([1]Summary!$A$1:$CF$8418,MATCH(AE91,[1]Summary!$A$1:$A$8418,0),AF$1)))), 1, 1)</f>
        <v>#ERROR!</v>
      </c>
      <c r="AG91" s="174">
        <f t="shared" si="10"/>
        <v>0</v>
      </c>
      <c r="AH91" s="172">
        <f t="shared" si="11"/>
        <v>0</v>
      </c>
      <c r="AI91" s="175" t="str">
        <f t="shared" si="12"/>
        <v>#ERROR!</v>
      </c>
      <c r="AJ91" s="175" t="str">
        <f t="shared" si="13"/>
        <v>#ERROR!</v>
      </c>
      <c r="AK91" s="178" t="str">
        <f t="shared" si="14"/>
        <v>#ERROR!</v>
      </c>
    </row>
    <row r="92" ht="10.5" customHeight="1">
      <c r="A92" s="14" t="s">
        <v>1120</v>
      </c>
      <c r="B92" s="165">
        <f t="array" ref="B92">IF(ISNA(MATCH($A92,Magento_products!$F$1:$F$1000,0))=TRUE,INDEX(Special_products!$A$1:$AL$1000,MATCH($A92,Special_products!$F$1:$F$1000,0),B$1),INDEX(Magento_products!$A$1:$AJ$1013,MATCH($A92,Magento_products!$F$1:$F$1000,0),B$1))</f>
        <v>174</v>
      </c>
      <c r="C92" s="165" t="str">
        <f t="array" ref="C92">IF(ISNA(MATCH($A92,Magento_products!$F$1:$F$1000,0))=TRUE,INDEX(Special_products!$A$1:$AL$1000,MATCH($A92,Special_products!$F$1:$F$1000,0),C$1),INDEX(Magento_products!$A$1:$AJ$1013,MATCH($A92,Magento_products!$F$1:$F$1000,0),C$1))</f>
        <v>Link on The King of Red Lions (Regular)</v>
      </c>
      <c r="D92" s="166">
        <f t="array" ref="D92">IF(ISNA(MATCH($A92,Magento_products!$F$1:$F$1013,0))=TRUE,INDEX(Special_products!$A$1:$AL$748,MATCH($A92,Special_products!$F$1:$F$748,0),D$1),INDEX(Magento_products!$A$1:$AJ$1013,MATCH($A92,Magento_products!$F$1:$F$1013,0),D$1))</f>
        <v>42598</v>
      </c>
      <c r="E92" s="167">
        <f t="shared" si="1"/>
        <v>2016</v>
      </c>
      <c r="F92" s="168" t="str">
        <f t="array" ref="F92">IF(ISNA(MATCH($A92,'License characters'!$H$2:$H$1126,0))=TRUE,0,INDEX('License characters'!$A$2:$AH$1126,MATCH($A92,'License characters'!$H$2:$H$1126,0),F$1))</f>
        <v>Nintendo</v>
      </c>
      <c r="G92" s="165" t="str">
        <f t="array" ref="G92">IF(ISNA(MATCH($A92,Magento_products!$F$1:$F$1000,0))=TRUE,INDEX(Special_products!$A$1:$AL$1000,MATCH($A92,Special_products!$F$1:$F$1000,0),G$1),INDEX(Magento_products!$A$1:$AJ$1013,MATCH($A92,Magento_products!$F$1:$F$1000,0),G$1))</f>
        <v>WWLORL</v>
      </c>
      <c r="H92" s="168" t="str">
        <f t="array" ref="H92">IF(ISNA(MATCH($B92,Magento_products!$E$1:$E$1013,0))=TRUE,INDEX(Special_products!$A$1:$AL$748,MATCH($B92,Special_products!$E$1:$E$748,0),H$1+2),INDEX(Magento_products!$A$1:$AJ$1013,MATCH($B92,Magento_products!$E$1:$E$1013,0),H$1))</f>
        <v>Resin</v>
      </c>
      <c r="I92" s="169">
        <f t="array" ref="I92">IF(ISNA(MATCH($B92,Magento_products!$E$1:$E$1013,0))=TRUE,INDEX(Special_products!$A$1:$AL$748,MATCH($B92,Special_products!$E$1:$E$748,0),I$1),INDEX(Magento_products!$A$1:$AJ$1013,MATCH($B92,Magento_products!$E$1:$E$1013,0),I$1))</f>
        <v>449.99</v>
      </c>
      <c r="J92" s="170"/>
      <c r="K92" s="171">
        <f t="shared" si="2"/>
        <v>449.99</v>
      </c>
      <c r="L92" s="172">
        <v>100.6</v>
      </c>
      <c r="M92" s="173" t="str">
        <f>ARRAY_CONSTRAIN(ARRAYFORMULA(IF(B92=0,0,IF(ISNA(MATCH($A92,[1]PO_base!$E$1:$E$8753,0))=TRUE,0,INDEX([1]PO_base!$A$1:$CD$8753,MATCH($A92,[1]PO_base!$E$1:$E$8753,0),M$1)))), 1, 1)</f>
        <v>#ERROR!</v>
      </c>
      <c r="N92" s="172" t="str">
        <f>ARRAY_CONSTRAIN(ARRAYFORMULA(IF(M92=0,0,IF(ISNA(MATCH($M92,[1]PO_base!$C$1:$C$8753,0))=TRUE,0,INDEX([1]PO_base!$A$1:$CD$8753,MATCH($M92,[1]PO_base!$C$1:$C$8753,0),N$1)))), 1, 1)</f>
        <v>#ERROR!</v>
      </c>
      <c r="O92" s="174" t="str">
        <f t="shared" si="3"/>
        <v>#ERROR!</v>
      </c>
      <c r="P92" s="172" t="str">
        <f t="shared" si="4"/>
        <v>#ERROR!</v>
      </c>
      <c r="Q92" s="175" t="str">
        <f t="shared" si="5"/>
        <v>#ERROR!</v>
      </c>
      <c r="R92" s="176">
        <v>2.653830227743271</v>
      </c>
      <c r="S92" s="177" t="str">
        <f>ARRAY_CONSTRAIN(ARRAYFORMULA(IF(ISNA(MATCH($G92,[1]Summary!$B$1:$B$8418,0))=TRUE,0,INDEX([1]Summary!$A$1:$CF$8418,MATCH($G92,[1]Summary!$B$1:$B$8418,0),S$1))), 1, 1)</f>
        <v>#ERROR!</v>
      </c>
      <c r="T92" s="176" t="str">
        <f>ARRAY_CONSTRAIN(ARRAYFORMULA(IF(S92=0,0,IF(ISNA(MATCH(S92,[1]Summary!$A$1:$A$8418,0))=TRUE,0,INDEX([1]Summary!$A$1:$CF$8418,MATCH(S92,[1]Summary!$A$1:$A$8418,0),T$1)))), 1, 1)</f>
        <v>#ERROR!</v>
      </c>
      <c r="U92" s="174">
        <f t="shared" si="19"/>
        <v>0</v>
      </c>
      <c r="V92" s="172"/>
      <c r="W92" s="175" t="str">
        <f t="shared" si="7"/>
        <v>#ERROR!</v>
      </c>
      <c r="X92" s="172"/>
      <c r="Y92" s="173"/>
      <c r="Z92" s="176" t="str">
        <f>ARRAY_CONSTRAIN(ARRAYFORMULA(IF(Y92=0,0,IF(ISNA(MATCH(Y92,[1]Summary!$A$1:$A$8418,0))=TRUE,0,INDEX([1]Summary!$A$1:$CF$8418,MATCH(Y92,[1]Summary!$A$1:$A$8418,0),Z$1)))), 1, 1)</f>
        <v>#ERROR!</v>
      </c>
      <c r="AA92" s="174">
        <f t="shared" si="20"/>
        <v>0</v>
      </c>
      <c r="AB92" s="172" t="str">
        <f t="shared" si="18"/>
        <v>#ERROR!</v>
      </c>
      <c r="AC92" s="175" t="str">
        <f t="shared" si="9"/>
        <v>#ERROR!</v>
      </c>
      <c r="AD92" s="172"/>
      <c r="AE92" s="1"/>
      <c r="AF92" s="176" t="str">
        <f>ARRAY_CONSTRAIN(ARRAYFORMULA(IF(AE92=0,0,IF(ISNA(MATCH(AE92,[1]Summary!$A$1:$A$8418,0))=TRUE,0,INDEX([1]Summary!$A$1:$CF$8418,MATCH(AE92,[1]Summary!$A$1:$A$8418,0),AF$1)))), 1, 1)</f>
        <v>#ERROR!</v>
      </c>
      <c r="AG92" s="174">
        <f t="shared" si="10"/>
        <v>0</v>
      </c>
      <c r="AH92" s="172">
        <f t="shared" si="11"/>
        <v>0</v>
      </c>
      <c r="AI92" s="175" t="str">
        <f t="shared" si="12"/>
        <v>#ERROR!</v>
      </c>
      <c r="AJ92" s="175" t="str">
        <f t="shared" si="13"/>
        <v>#ERROR!</v>
      </c>
      <c r="AK92" s="178" t="str">
        <f t="shared" si="14"/>
        <v>#ERROR!</v>
      </c>
    </row>
    <row r="93" ht="10.5" customHeight="1">
      <c r="A93" s="14" t="s">
        <v>1213</v>
      </c>
      <c r="B93" s="165">
        <f t="array" ref="B93">IF(ISNA(MATCH($A93,Magento_products!$F$1:$F$1000,0))=TRUE,INDEX(Special_products!$A$1:$AL$1000,MATCH($A93,Special_products!$F$1:$F$1000,0),B$1),INDEX(Magento_products!$A$1:$AJ$1013,MATCH($A93,Magento_products!$F$1:$F$1000,0),B$1))</f>
        <v>124</v>
      </c>
      <c r="C93" s="165" t="str">
        <f t="array" ref="C93">IF(ISNA(MATCH($A93,Magento_products!$F$1:$F$1000,0))=TRUE,INDEX(Special_products!$A$1:$AL$1000,MATCH($A93,Special_products!$F$1:$F$1000,0),C$1),INDEX(Magento_products!$A$1:$AJ$1013,MATCH($A93,Magento_products!$F$1:$F$1000,0),C$1))</f>
        <v>Link on Loftwing</v>
      </c>
      <c r="D93" s="166">
        <f t="array" ref="D93">IF(ISNA(MATCH($A93,Magento_products!$F$1:$F$1013,0))=TRUE,INDEX(Special_products!$A$1:$AL$748,MATCH($A93,Special_products!$F$1:$F$748,0),D$1),INDEX(Magento_products!$A$1:$AJ$1013,MATCH($A93,Magento_products!$F$1:$F$1013,0),D$1))</f>
        <v>41940</v>
      </c>
      <c r="E93" s="167">
        <f t="shared" si="1"/>
        <v>2014</v>
      </c>
      <c r="F93" s="168" t="str">
        <f t="array" ref="F93">IF(ISNA(MATCH($A93,'License characters'!$H$2:$H$1126,0))=TRUE,0,INDEX('License characters'!$A$2:$AH$1126,MATCH($A93,'License characters'!$H$2:$H$1126,0),F$1))</f>
        <v>Nintendo</v>
      </c>
      <c r="G93" s="165" t="str">
        <f t="array" ref="G93">IF(ISNA(MATCH($A93,Magento_products!$F$1:$F$1000,0))=TRUE,INDEX(Special_products!$A$1:$AL$1000,MATCH($A93,Special_products!$F$1:$F$1000,0),G$1),INDEX(Magento_products!$A$1:$AJ$1013,MATCH($A93,Magento_products!$F$1:$F$1000,0),G$1))</f>
        <v>LOL</v>
      </c>
      <c r="H93" s="168" t="str">
        <f t="array" ref="H93">IF(ISNA(MATCH($B93,Magento_products!$E$1:$E$1013,0))=TRUE,INDEX(Special_products!$A$1:$AL$748,MATCH($B93,Special_products!$E$1:$E$748,0),H$1+2),INDEX(Magento_products!$A$1:$AJ$1013,MATCH($B93,Magento_products!$E$1:$E$1013,0),H$1))</f>
        <v>Resin</v>
      </c>
      <c r="I93" s="169">
        <f t="array" ref="I93">IF(ISNA(MATCH($B93,Magento_products!$E$1:$E$1013,0))=TRUE,INDEX(Special_products!$A$1:$AL$748,MATCH($B93,Special_products!$E$1:$E$748,0),I$1),INDEX(Magento_products!$A$1:$AJ$1013,MATCH($B93,Magento_products!$E$1:$E$1013,0),I$1))</f>
        <v>459.99</v>
      </c>
      <c r="J93" s="170"/>
      <c r="K93" s="171">
        <f t="shared" si="2"/>
        <v>459.99</v>
      </c>
      <c r="L93" s="172">
        <v>0.0</v>
      </c>
      <c r="M93" s="173" t="str">
        <f>ARRAY_CONSTRAIN(ARRAYFORMULA(IF(B93=0,0,IF(ISNA(MATCH($A93,[1]PO_base!$E$1:$E$8753,0))=TRUE,0,INDEX([1]PO_base!$A$1:$CD$8753,MATCH($A93,[1]PO_base!$E$1:$E$8753,0),M$1)))), 1, 1)</f>
        <v>#ERROR!</v>
      </c>
      <c r="N93" s="172" t="str">
        <f>ARRAY_CONSTRAIN(ARRAYFORMULA(IF(M93=0,0,IF(ISNA(MATCH($M93,[1]PO_base!$C$1:$C$8753,0))=TRUE,0,INDEX([1]PO_base!$A$1:$CD$8753,MATCH($M93,[1]PO_base!$C$1:$C$8753,0),N$1)))), 1, 1)</f>
        <v>#ERROR!</v>
      </c>
      <c r="O93" s="174" t="str">
        <f t="shared" si="3"/>
        <v>#ERROR!</v>
      </c>
      <c r="P93" s="172" t="str">
        <f t="shared" si="4"/>
        <v>#ERROR!</v>
      </c>
      <c r="Q93" s="175" t="str">
        <f t="shared" si="5"/>
        <v>#ERROR!</v>
      </c>
      <c r="R93" s="176">
        <v>0.0</v>
      </c>
      <c r="S93" s="177" t="str">
        <f>ARRAY_CONSTRAIN(ARRAYFORMULA(IF(ISNA(MATCH($G93,[1]Summary!$B$1:$B$8418,0))=TRUE,0,INDEX([1]Summary!$A$1:$CF$8418,MATCH($G93,[1]Summary!$B$1:$B$8418,0),S$1))), 1, 1)</f>
        <v>#ERROR!</v>
      </c>
      <c r="T93" s="176" t="str">
        <f>ARRAY_CONSTRAIN(ARRAYFORMULA(IF(S93=0,0,IF(ISNA(MATCH(S93,[1]Summary!$A$1:$A$8418,0))=TRUE,0,INDEX([1]Summary!$A$1:$CF$8418,MATCH(S93,[1]Summary!$A$1:$A$8418,0),T$1)))), 1, 1)</f>
        <v>#ERROR!</v>
      </c>
      <c r="U93" s="174">
        <f t="shared" si="19"/>
        <v>0</v>
      </c>
      <c r="V93" s="172"/>
      <c r="W93" s="175" t="str">
        <f t="shared" si="7"/>
        <v>#ERROR!</v>
      </c>
      <c r="X93" s="172"/>
      <c r="Y93" s="173"/>
      <c r="Z93" s="176" t="str">
        <f>ARRAY_CONSTRAIN(ARRAYFORMULA(IF(Y93=0,0,IF(ISNA(MATCH(Y93,[1]Summary!$A$1:$A$8418,0))=TRUE,0,INDEX([1]Summary!$A$1:$CF$8418,MATCH(Y93,[1]Summary!$A$1:$A$8418,0),Z$1)))), 1, 1)</f>
        <v>#ERROR!</v>
      </c>
      <c r="AA93" s="174">
        <f t="shared" si="20"/>
        <v>0</v>
      </c>
      <c r="AB93" s="172" t="str">
        <f t="shared" si="18"/>
        <v>#ERROR!</v>
      </c>
      <c r="AC93" s="175" t="str">
        <f t="shared" si="9"/>
        <v>#ERROR!</v>
      </c>
      <c r="AD93" s="172"/>
      <c r="AE93" s="1"/>
      <c r="AF93" s="176" t="str">
        <f>ARRAY_CONSTRAIN(ARRAYFORMULA(IF(AE93=0,0,IF(ISNA(MATCH(AE93,[1]Summary!$A$1:$A$8418,0))=TRUE,0,INDEX([1]Summary!$A$1:$CF$8418,MATCH(AE93,[1]Summary!$A$1:$A$8418,0),AF$1)))), 1, 1)</f>
        <v>#ERROR!</v>
      </c>
      <c r="AG93" s="174">
        <f t="shared" si="10"/>
        <v>0</v>
      </c>
      <c r="AH93" s="172">
        <f t="shared" si="11"/>
        <v>0</v>
      </c>
      <c r="AI93" s="175" t="str">
        <f t="shared" si="12"/>
        <v>#ERROR!</v>
      </c>
      <c r="AJ93" s="175" t="str">
        <f t="shared" si="13"/>
        <v>#ERROR!</v>
      </c>
      <c r="AK93" s="178" t="str">
        <f t="shared" si="14"/>
        <v>#ERROR!</v>
      </c>
    </row>
    <row r="94" ht="10.5" customHeight="1">
      <c r="A94" s="14" t="s">
        <v>935</v>
      </c>
      <c r="B94" s="165">
        <f t="array" ref="B94">IF(ISNA(MATCH($A94,Magento_products!$F$1:$F$1000,0))=TRUE,INDEX(Special_products!$A$1:$AL$1000,MATCH($A94,Special_products!$F$1:$F$1000,0),B$1),INDEX(Magento_products!$A$1:$AJ$1013,MATCH($A94,Magento_products!$F$1:$F$1000,0),B$1))</f>
        <v>265</v>
      </c>
      <c r="C94" s="165" t="str">
        <f t="array" ref="C94">IF(ISNA(MATCH($A94,Magento_products!$F$1:$F$1000,0))=TRUE,INDEX(Special_products!$A$1:$AL$1000,MATCH($A94,Special_products!$F$1:$F$1000,0),C$1),INDEX(Magento_products!$A$1:$AJ$1013,MATCH($A94,Magento_products!$F$1:$F$1000,0),C$1))</f>
        <v>Crystal Dragon (Crystallized Edition)</v>
      </c>
      <c r="D94" s="166">
        <f t="array" ref="D94">IF(ISNA(MATCH($A94,Magento_products!$F$1:$F$1013,0))=TRUE,INDEX(Special_products!$A$1:$AL$748,MATCH($A94,Special_products!$F$1:$F$748,0),D$1),INDEX(Magento_products!$A$1:$AJ$1013,MATCH($A94,Magento_products!$F$1:$F$1013,0),D$1))</f>
        <v>43266</v>
      </c>
      <c r="E94" s="167">
        <f t="shared" si="1"/>
        <v>2018</v>
      </c>
      <c r="F94" s="168" t="str">
        <f t="array" ref="F94">IF(ISNA(MATCH($A94,'License characters'!$H$2:$H$1126,0))=TRUE,0,INDEX('License characters'!$A$2:$AH$1126,MATCH($A94,'License characters'!$H$2:$H$1126,0),F$1))</f>
        <v>Activision</v>
      </c>
      <c r="G94" s="165" t="str">
        <f t="array" ref="G94">IF(ISNA(MATCH($A94,Magento_products!$F$1:$F$1000,0))=TRUE,INDEX(Special_products!$A$1:$AL$1000,MATCH($A94,Special_products!$F$1:$F$1000,0),G$1),INDEX(Magento_products!$A$1:$AJ$1013,MATCH($A94,Magento_products!$F$1:$F$1000,0),G$1))</f>
        <v>CDRAGR</v>
      </c>
      <c r="H94" s="168" t="str">
        <f t="array" ref="H94">IF(ISNA(MATCH($B94,Magento_products!$E$1:$E$1013,0))=TRUE,INDEX(Special_products!$A$1:$AL$748,MATCH($B94,Special_products!$E$1:$E$748,0),H$1+2),INDEX(Magento_products!$A$1:$AJ$1013,MATCH($B94,Magento_products!$E$1:$E$1013,0),H$1))</f>
        <v>Resin</v>
      </c>
      <c r="I94" s="169">
        <f t="array" ref="I94">IF(ISNA(MATCH($B94,Magento_products!$E$1:$E$1013,0))=TRUE,INDEX(Special_products!$A$1:$AL$748,MATCH($B94,Special_products!$E$1:$E$748,0),I$1),INDEX(Magento_products!$A$1:$AJ$1013,MATCH($B94,Magento_products!$E$1:$E$1013,0),I$1))</f>
        <v>474.99</v>
      </c>
      <c r="J94" s="170"/>
      <c r="K94" s="171">
        <f t="shared" si="2"/>
        <v>474.99</v>
      </c>
      <c r="L94" s="172"/>
      <c r="M94" s="173" t="str">
        <f>ARRAY_CONSTRAIN(ARRAYFORMULA(IF(B94=0,0,IF(ISNA(MATCH($A94,[1]PO_base!$E$1:$E$8753,0))=TRUE,0,INDEX([1]PO_base!$A$1:$CD$8753,MATCH($A94,[1]PO_base!$E$1:$E$8753,0),M$1)))), 1, 1)</f>
        <v>#ERROR!</v>
      </c>
      <c r="N94" s="172" t="str">
        <f>ARRAY_CONSTRAIN(ARRAYFORMULA(IF(M94=0,0,IF(ISNA(MATCH($M94,[1]PO_base!$C$1:$C$8753,0))=TRUE,0,INDEX([1]PO_base!$A$1:$CD$8753,MATCH($M94,[1]PO_base!$C$1:$C$8753,0),N$1)))), 1, 1)</f>
        <v>#ERROR!</v>
      </c>
      <c r="O94" s="174" t="str">
        <f t="shared" si="3"/>
        <v>#ERROR!</v>
      </c>
      <c r="P94" s="172" t="str">
        <f t="shared" si="4"/>
        <v>#ERROR!</v>
      </c>
      <c r="Q94" s="175" t="str">
        <f t="shared" si="5"/>
        <v>#ERROR!</v>
      </c>
      <c r="R94" s="176"/>
      <c r="S94" s="177" t="str">
        <f>ARRAY_CONSTRAIN(ARRAYFORMULA(IF(ISNA(MATCH($G94,[1]Summary!$B$1:$B$8418,0))=TRUE,0,INDEX([1]Summary!$A$1:$CF$8418,MATCH($G94,[1]Summary!$B$1:$B$8418,0),S$1))), 1, 1)</f>
        <v>#ERROR!</v>
      </c>
      <c r="T94" s="176" t="str">
        <f>ARRAY_CONSTRAIN(ARRAYFORMULA(IF(S94=0,0,IF(ISNA(MATCH(S94,[1]Summary!$A$1:$A$8418,0))=TRUE,0,INDEX([1]Summary!$A$1:$CF$8418,MATCH(S94,[1]Summary!$A$1:$A$8418,0),T$1)))), 1, 1)</f>
        <v>#ERROR!</v>
      </c>
      <c r="U94" s="174">
        <f t="shared" si="19"/>
        <v>0</v>
      </c>
      <c r="V94" s="172"/>
      <c r="W94" s="175" t="str">
        <f t="shared" si="7"/>
        <v>#ERROR!</v>
      </c>
      <c r="X94" s="172"/>
      <c r="Y94" s="173"/>
      <c r="Z94" s="176" t="str">
        <f>ARRAY_CONSTRAIN(ARRAYFORMULA(IF(Y94=0,0,IF(ISNA(MATCH(Y94,[1]Summary!$A$1:$A$8418,0))=TRUE,0,INDEX([1]Summary!$A$1:$CF$8418,MATCH(Y94,[1]Summary!$A$1:$A$8418,0),Z$1)))), 1, 1)</f>
        <v>#ERROR!</v>
      </c>
      <c r="AA94" s="174">
        <f t="shared" si="20"/>
        <v>0</v>
      </c>
      <c r="AB94" s="172" t="str">
        <f t="shared" si="18"/>
        <v>#ERROR!</v>
      </c>
      <c r="AC94" s="175" t="str">
        <f t="shared" si="9"/>
        <v>#ERROR!</v>
      </c>
      <c r="AD94" s="172"/>
      <c r="AE94" s="1"/>
      <c r="AF94" s="176" t="str">
        <f>ARRAY_CONSTRAIN(ARRAYFORMULA(IF(AE94=0,0,IF(ISNA(MATCH(AE94,[1]Summary!$A$1:$A$8418,0))=TRUE,0,INDEX([1]Summary!$A$1:$CF$8418,MATCH(AE94,[1]Summary!$A$1:$A$8418,0),AF$1)))), 1, 1)</f>
        <v>#ERROR!</v>
      </c>
      <c r="AG94" s="174">
        <f t="shared" si="10"/>
        <v>0</v>
      </c>
      <c r="AH94" s="172">
        <f t="shared" si="11"/>
        <v>0</v>
      </c>
      <c r="AI94" s="175" t="str">
        <f t="shared" si="12"/>
        <v>#ERROR!</v>
      </c>
      <c r="AJ94" s="175" t="str">
        <f t="shared" si="13"/>
        <v>#ERROR!</v>
      </c>
      <c r="AK94" s="178" t="str">
        <f t="shared" si="14"/>
        <v>#ERROR!</v>
      </c>
    </row>
    <row r="95" ht="10.5" customHeight="1">
      <c r="A95" s="14" t="s">
        <v>939</v>
      </c>
      <c r="B95" s="165">
        <f t="array" ref="B95">IF(ISNA(MATCH($A95,Magento_products!$F$1:$F$1000,0))=TRUE,INDEX(Special_products!$A$1:$AL$1000,MATCH($A95,Special_products!$F$1:$F$1000,0),B$1),INDEX(Magento_products!$A$1:$AJ$1013,MATCH($A95,Magento_products!$F$1:$F$1000,0),B$1))</f>
        <v>263</v>
      </c>
      <c r="C95" s="165" t="str">
        <f t="array" ref="C95">IF(ISNA(MATCH($A95,Magento_products!$F$1:$F$1000,0))=TRUE,INDEX(Special_products!$A$1:$AL$1000,MATCH($A95,Special_products!$F$1:$F$1000,0),C$1),INDEX(Magento_products!$A$1:$AJ$1013,MATCH($A95,Magento_products!$F$1:$F$1000,0),C$1))</f>
        <v>Crystal Dragon (Regular)</v>
      </c>
      <c r="D95" s="166">
        <f t="array" ref="D95">IF(ISNA(MATCH($A95,Magento_products!$F$1:$F$1013,0))=TRUE,INDEX(Special_products!$A$1:$AL$748,MATCH($A95,Special_products!$F$1:$F$748,0),D$1),INDEX(Magento_products!$A$1:$AJ$1013,MATCH($A95,Magento_products!$F$1:$F$1013,0),D$1))</f>
        <v>43266</v>
      </c>
      <c r="E95" s="167">
        <f t="shared" si="1"/>
        <v>2018</v>
      </c>
      <c r="F95" s="168" t="str">
        <f t="array" ref="F95">IF(ISNA(MATCH($A95,'License characters'!$H$2:$H$1126,0))=TRUE,0,INDEX('License characters'!$A$2:$AH$1126,MATCH($A95,'License characters'!$H$2:$H$1126,0),F$1))</f>
        <v>Activision</v>
      </c>
      <c r="G95" s="165" t="str">
        <f t="array" ref="G95">IF(ISNA(MATCH($A95,Magento_products!$F$1:$F$1000,0))=TRUE,INDEX(Special_products!$A$1:$AL$1000,MATCH($A95,Special_products!$F$1:$F$1000,0),G$1),INDEX(Magento_products!$A$1:$AJ$1013,MATCH($A95,Magento_products!$F$1:$F$1000,0),G$1))</f>
        <v>CDRAGR</v>
      </c>
      <c r="H95" s="168" t="str">
        <f t="array" ref="H95">IF(ISNA(MATCH($B95,Magento_products!$E$1:$E$1013,0))=TRUE,INDEX(Special_products!$A$1:$AL$748,MATCH($B95,Special_products!$E$1:$E$748,0),H$1+2),INDEX(Magento_products!$A$1:$AJ$1013,MATCH($B95,Magento_products!$E$1:$E$1013,0),H$1))</f>
        <v>Resin</v>
      </c>
      <c r="I95" s="169">
        <f t="array" ref="I95">IF(ISNA(MATCH($B95,Magento_products!$E$1:$E$1013,0))=TRUE,INDEX(Special_products!$A$1:$AL$748,MATCH($B95,Special_products!$E$1:$E$748,0),I$1),INDEX(Magento_products!$A$1:$AJ$1013,MATCH($B95,Magento_products!$E$1:$E$1013,0),I$1))</f>
        <v>474.99</v>
      </c>
      <c r="J95" s="170"/>
      <c r="K95" s="171">
        <f t="shared" si="2"/>
        <v>474.99</v>
      </c>
      <c r="L95" s="172"/>
      <c r="M95" s="173" t="str">
        <f>ARRAY_CONSTRAIN(ARRAYFORMULA(IF(B95=0,0,IF(ISNA(MATCH($A95,[1]PO_base!$E$1:$E$8753,0))=TRUE,0,INDEX([1]PO_base!$A$1:$CD$8753,MATCH($A95,[1]PO_base!$E$1:$E$8753,0),M$1)))), 1, 1)</f>
        <v>#ERROR!</v>
      </c>
      <c r="N95" s="172" t="str">
        <f>ARRAY_CONSTRAIN(ARRAYFORMULA(IF(M95=0,0,IF(ISNA(MATCH($M95,[1]PO_base!$C$1:$C$8753,0))=TRUE,0,INDEX([1]PO_base!$A$1:$CD$8753,MATCH($M95,[1]PO_base!$C$1:$C$8753,0),N$1)))), 1, 1)</f>
        <v>#ERROR!</v>
      </c>
      <c r="O95" s="174" t="str">
        <f t="shared" si="3"/>
        <v>#ERROR!</v>
      </c>
      <c r="P95" s="172" t="str">
        <f t="shared" si="4"/>
        <v>#ERROR!</v>
      </c>
      <c r="Q95" s="175" t="str">
        <f t="shared" si="5"/>
        <v>#ERROR!</v>
      </c>
      <c r="R95" s="176"/>
      <c r="S95" s="177" t="str">
        <f>ARRAY_CONSTRAIN(ARRAYFORMULA(IF(ISNA(MATCH($G95,[1]Summary!$B$1:$B$8418,0))=TRUE,0,INDEX([1]Summary!$A$1:$CF$8418,MATCH($G95,[1]Summary!$B$1:$B$8418,0),S$1))), 1, 1)</f>
        <v>#ERROR!</v>
      </c>
      <c r="T95" s="176" t="str">
        <f>ARRAY_CONSTRAIN(ARRAYFORMULA(IF(S95=0,0,IF(ISNA(MATCH(S95,[1]Summary!$A$1:$A$8418,0))=TRUE,0,INDEX([1]Summary!$A$1:$CF$8418,MATCH(S95,[1]Summary!$A$1:$A$8418,0),T$1)))), 1, 1)</f>
        <v>#ERROR!</v>
      </c>
      <c r="U95" s="174">
        <f t="shared" si="19"/>
        <v>0</v>
      </c>
      <c r="V95" s="172"/>
      <c r="W95" s="175" t="str">
        <f t="shared" si="7"/>
        <v>#ERROR!</v>
      </c>
      <c r="X95" s="172"/>
      <c r="Y95" s="173"/>
      <c r="Z95" s="176" t="str">
        <f>ARRAY_CONSTRAIN(ARRAYFORMULA(IF(Y95=0,0,IF(ISNA(MATCH(Y95,[1]Summary!$A$1:$A$8418,0))=TRUE,0,INDEX([1]Summary!$A$1:$CF$8418,MATCH(Y95,[1]Summary!$A$1:$A$8418,0),Z$1)))), 1, 1)</f>
        <v>#ERROR!</v>
      </c>
      <c r="AA95" s="174">
        <f t="shared" si="20"/>
        <v>0</v>
      </c>
      <c r="AB95" s="172" t="str">
        <f t="shared" si="18"/>
        <v>#ERROR!</v>
      </c>
      <c r="AC95" s="175" t="str">
        <f t="shared" si="9"/>
        <v>#ERROR!</v>
      </c>
      <c r="AD95" s="172"/>
      <c r="AE95" s="1"/>
      <c r="AF95" s="176" t="str">
        <f>ARRAY_CONSTRAIN(ARRAYFORMULA(IF(AE95=0,0,IF(ISNA(MATCH(AE95,[1]Summary!$A$1:$A$8418,0))=TRUE,0,INDEX([1]Summary!$A$1:$CF$8418,MATCH(AE95,[1]Summary!$A$1:$A$8418,0),AF$1)))), 1, 1)</f>
        <v>#ERROR!</v>
      </c>
      <c r="AG95" s="174">
        <f t="shared" si="10"/>
        <v>0</v>
      </c>
      <c r="AH95" s="172">
        <f t="shared" si="11"/>
        <v>0</v>
      </c>
      <c r="AI95" s="175" t="str">
        <f t="shared" si="12"/>
        <v>#ERROR!</v>
      </c>
      <c r="AJ95" s="175" t="str">
        <f t="shared" si="13"/>
        <v>#ERROR!</v>
      </c>
      <c r="AK95" s="178" t="str">
        <f t="shared" si="14"/>
        <v>#ERROR!</v>
      </c>
    </row>
    <row r="96" ht="10.5" customHeight="1">
      <c r="A96" s="14" t="s">
        <v>937</v>
      </c>
      <c r="B96" s="165">
        <f t="array" ref="B96">IF(ISNA(MATCH($A96,Magento_products!$F$1:$F$1000,0))=TRUE,INDEX(Special_products!$A$1:$AL$1000,MATCH($A96,Special_products!$F$1:$F$1000,0),B$1),INDEX(Magento_products!$A$1:$AJ$1013,MATCH($A96,Magento_products!$F$1:$F$1000,0),B$1))</f>
        <v>264</v>
      </c>
      <c r="C96" s="165" t="str">
        <f t="array" ref="C96">IF(ISNA(MATCH($A96,Magento_products!$F$1:$F$1000,0))=TRUE,INDEX(Special_products!$A$1:$AL$1000,MATCH($A96,Special_products!$F$1:$F$1000,0),C$1),INDEX(Magento_products!$A$1:$AJ$1013,MATCH($A96,Magento_products!$F$1:$F$1000,0),C$1))</f>
        <v>Crystal Dragon (Exclusive)</v>
      </c>
      <c r="D96" s="166">
        <f t="array" ref="D96">IF(ISNA(MATCH($A96,Magento_products!$F$1:$F$1013,0))=TRUE,INDEX(Special_products!$A$1:$AL$748,MATCH($A96,Special_products!$F$1:$F$748,0),D$1),INDEX(Magento_products!$A$1:$AJ$1013,MATCH($A96,Magento_products!$F$1:$F$1013,0),D$1))</f>
        <v>43266</v>
      </c>
      <c r="E96" s="167">
        <f t="shared" si="1"/>
        <v>2018</v>
      </c>
      <c r="F96" s="168" t="str">
        <f t="array" ref="F96">IF(ISNA(MATCH($A96,'License characters'!$H$2:$H$1126,0))=TRUE,0,INDEX('License characters'!$A$2:$AH$1126,MATCH($A96,'License characters'!$H$2:$H$1126,0),F$1))</f>
        <v>Activision</v>
      </c>
      <c r="G96" s="165" t="str">
        <f t="array" ref="G96">IF(ISNA(MATCH($A96,Magento_products!$F$1:$F$1000,0))=TRUE,INDEX(Special_products!$A$1:$AL$1000,MATCH($A96,Special_products!$F$1:$F$1000,0),G$1),INDEX(Magento_products!$A$1:$AJ$1013,MATCH($A96,Magento_products!$F$1:$F$1000,0),G$1))</f>
        <v>CDRAGR</v>
      </c>
      <c r="H96" s="168" t="str">
        <f t="array" ref="H96">IF(ISNA(MATCH($B96,Magento_products!$E$1:$E$1013,0))=TRUE,INDEX(Special_products!$A$1:$AL$748,MATCH($B96,Special_products!$E$1:$E$748,0),H$1+2),INDEX(Magento_products!$A$1:$AJ$1013,MATCH($B96,Magento_products!$E$1:$E$1013,0),H$1))</f>
        <v>Resin</v>
      </c>
      <c r="I96" s="169">
        <f t="array" ref="I96">IF(ISNA(MATCH($B96,Magento_products!$E$1:$E$1013,0))=TRUE,INDEX(Special_products!$A$1:$AL$748,MATCH($B96,Special_products!$E$1:$E$748,0),I$1),INDEX(Magento_products!$A$1:$AJ$1013,MATCH($B96,Magento_products!$E$1:$E$1013,0),I$1))</f>
        <v>474.99</v>
      </c>
      <c r="J96" s="170"/>
      <c r="K96" s="171">
        <f t="shared" si="2"/>
        <v>474.99</v>
      </c>
      <c r="L96" s="172"/>
      <c r="M96" s="173" t="str">
        <f>ARRAY_CONSTRAIN(ARRAYFORMULA(IF(B96=0,0,IF(ISNA(MATCH($A96,[1]PO_base!$E$1:$E$8753,0))=TRUE,0,INDEX([1]PO_base!$A$1:$CD$8753,MATCH($A96,[1]PO_base!$E$1:$E$8753,0),M$1)))), 1, 1)</f>
        <v>#ERROR!</v>
      </c>
      <c r="N96" s="172" t="str">
        <f>ARRAY_CONSTRAIN(ARRAYFORMULA(IF(M96=0,0,IF(ISNA(MATCH($M96,[1]PO_base!$C$1:$C$8753,0))=TRUE,0,INDEX([1]PO_base!$A$1:$CD$8753,MATCH($M96,[1]PO_base!$C$1:$C$8753,0),N$1)))), 1, 1)</f>
        <v>#ERROR!</v>
      </c>
      <c r="O96" s="174" t="str">
        <f t="shared" si="3"/>
        <v>#ERROR!</v>
      </c>
      <c r="P96" s="172" t="str">
        <f t="shared" si="4"/>
        <v>#ERROR!</v>
      </c>
      <c r="Q96" s="175" t="str">
        <f t="shared" si="5"/>
        <v>#ERROR!</v>
      </c>
      <c r="R96" s="176"/>
      <c r="S96" s="177" t="str">
        <f>ARRAY_CONSTRAIN(ARRAYFORMULA(IF(ISNA(MATCH($G96,[1]Summary!$B$1:$B$8418,0))=TRUE,0,INDEX([1]Summary!$A$1:$CF$8418,MATCH($G96,[1]Summary!$B$1:$B$8418,0),S$1))), 1, 1)</f>
        <v>#ERROR!</v>
      </c>
      <c r="T96" s="176" t="str">
        <f>ARRAY_CONSTRAIN(ARRAYFORMULA(IF(S96=0,0,IF(ISNA(MATCH(S96,[1]Summary!$A$1:$A$8418,0))=TRUE,0,INDEX([1]Summary!$A$1:$CF$8418,MATCH(S96,[1]Summary!$A$1:$A$8418,0),T$1)))), 1, 1)</f>
        <v>#ERROR!</v>
      </c>
      <c r="U96" s="174">
        <f t="shared" si="19"/>
        <v>0</v>
      </c>
      <c r="V96" s="172"/>
      <c r="W96" s="175" t="str">
        <f t="shared" si="7"/>
        <v>#ERROR!</v>
      </c>
      <c r="X96" s="172"/>
      <c r="Y96" s="173"/>
      <c r="Z96" s="176" t="str">
        <f>ARRAY_CONSTRAIN(ARRAYFORMULA(IF(Y96=0,0,IF(ISNA(MATCH(Y96,[1]Summary!$A$1:$A$8418,0))=TRUE,0,INDEX([1]Summary!$A$1:$CF$8418,MATCH(Y96,[1]Summary!$A$1:$A$8418,0),Z$1)))), 1, 1)</f>
        <v>#ERROR!</v>
      </c>
      <c r="AA96" s="174">
        <f t="shared" si="20"/>
        <v>0</v>
      </c>
      <c r="AB96" s="172" t="str">
        <f t="shared" si="18"/>
        <v>#ERROR!</v>
      </c>
      <c r="AC96" s="175" t="str">
        <f t="shared" si="9"/>
        <v>#ERROR!</v>
      </c>
      <c r="AD96" s="172"/>
      <c r="AE96" s="1"/>
      <c r="AF96" s="176" t="str">
        <f>ARRAY_CONSTRAIN(ARRAYFORMULA(IF(AE96=0,0,IF(ISNA(MATCH(AE96,[1]Summary!$A$1:$A$8418,0))=TRUE,0,INDEX([1]Summary!$A$1:$CF$8418,MATCH(AE96,[1]Summary!$A$1:$A$8418,0),AF$1)))), 1, 1)</f>
        <v>#ERROR!</v>
      </c>
      <c r="AG96" s="174">
        <f t="shared" si="10"/>
        <v>0</v>
      </c>
      <c r="AH96" s="172">
        <f t="shared" si="11"/>
        <v>0</v>
      </c>
      <c r="AI96" s="175" t="str">
        <f t="shared" si="12"/>
        <v>#ERROR!</v>
      </c>
      <c r="AJ96" s="175" t="str">
        <f t="shared" si="13"/>
        <v>#ERROR!</v>
      </c>
      <c r="AK96" s="178" t="str">
        <f t="shared" si="14"/>
        <v>#ERROR!</v>
      </c>
    </row>
    <row r="97" ht="10.5" customHeight="1">
      <c r="A97" s="14" t="s">
        <v>1128</v>
      </c>
      <c r="B97" s="165">
        <f t="array" ref="B97">IF(ISNA(MATCH($A97,Magento_products!$F$1:$F$1000,0))=TRUE,INDEX(Special_products!$A$1:$AL$1000,MATCH($A97,Special_products!$F$1:$F$1000,0),B$1),INDEX(Magento_products!$A$1:$AJ$1013,MATCH($A97,Magento_products!$F$1:$F$1000,0),B$1))</f>
        <v>170</v>
      </c>
      <c r="C97" s="165" t="str">
        <f t="array" ref="C97">IF(ISNA(MATCH($A97,Magento_products!$F$1:$F$1000,0))=TRUE,INDEX(Special_products!$A$1:$AL$1000,MATCH($A97,Special_products!$F$1:$F$1000,0),C$1),INDEX(Magento_products!$A$1:$AJ$1013,MATCH($A97,Magento_products!$F$1:$F$1000,0),C$1))</f>
        <v>Artorias The Abysswalker Regular</v>
      </c>
      <c r="D97" s="166">
        <f t="array" ref="D97">IF(ISNA(MATCH($A97,Magento_products!$F$1:$F$1013,0))=TRUE,INDEX(Special_products!$A$1:$AL$748,MATCH($A97,Special_products!$F$1:$F$748,0),D$1),INDEX(Magento_products!$A$1:$AJ$1013,MATCH($A97,Magento_products!$F$1:$F$1013,0),D$1))</f>
        <v>42535</v>
      </c>
      <c r="E97" s="167">
        <f t="shared" si="1"/>
        <v>2016</v>
      </c>
      <c r="F97" s="168" t="str">
        <f t="array" ref="F97">IF(ISNA(MATCH($A97,'License characters'!$H$2:$H$1126,0))=TRUE,0,INDEX('License characters'!$A$2:$AH$1126,MATCH($A97,'License characters'!$H$2:$H$1126,0),F$1))</f>
        <v>Namco Bandai</v>
      </c>
      <c r="G97" s="165" t="str">
        <f t="array" ref="G97">IF(ISNA(MATCH($A97,Magento_products!$F$1:$F$1000,0))=TRUE,INDEX(Special_products!$A$1:$AL$1000,MATCH($A97,Special_products!$F$1:$F$1000,0),G$1),INDEX(Magento_products!$A$1:$AJ$1013,MATCH($A97,Magento_products!$F$1:$F$1000,0),G$1))</f>
        <v>DSART</v>
      </c>
      <c r="H97" s="168" t="str">
        <f t="array" ref="H97">IF(ISNA(MATCH($B97,Magento_products!$E$1:$E$1013,0))=TRUE,INDEX(Special_products!$A$1:$AL$748,MATCH($B97,Special_products!$E$1:$E$748,0),H$1+2),INDEX(Magento_products!$A$1:$AJ$1013,MATCH($B97,Magento_products!$E$1:$E$1013,0),H$1))</f>
        <v/>
      </c>
      <c r="I97" s="169">
        <f t="array" ref="I97">IF(ISNA(MATCH($B97,Magento_products!$E$1:$E$1013,0))=TRUE,INDEX(Special_products!$A$1:$AL$748,MATCH($B97,Special_products!$E$1:$E$748,0),I$1),INDEX(Magento_products!$A$1:$AJ$1013,MATCH($B97,Magento_products!$E$1:$E$1013,0),I$1))</f>
        <v>474.99</v>
      </c>
      <c r="J97" s="170"/>
      <c r="K97" s="171">
        <f t="shared" si="2"/>
        <v>474.99</v>
      </c>
      <c r="L97" s="172">
        <v>0.0</v>
      </c>
      <c r="M97" s="173" t="str">
        <f>ARRAY_CONSTRAIN(ARRAYFORMULA(IF(B97=0,0,IF(ISNA(MATCH($A97,[1]PO_base!$E$1:$E$8753,0))=TRUE,0,INDEX([1]PO_base!$A$1:$CD$8753,MATCH($A97,[1]PO_base!$E$1:$E$8753,0),M$1)))), 1, 1)</f>
        <v>#ERROR!</v>
      </c>
      <c r="N97" s="172" t="str">
        <f>ARRAY_CONSTRAIN(ARRAYFORMULA(IF(M97=0,0,IF(ISNA(MATCH($M97,[1]PO_base!$C$1:$C$8753,0))=TRUE,0,INDEX([1]PO_base!$A$1:$CD$8753,MATCH($M97,[1]PO_base!$C$1:$C$8753,0),N$1)))), 1, 1)</f>
        <v>#ERROR!</v>
      </c>
      <c r="O97" s="174" t="str">
        <f t="shared" si="3"/>
        <v>#ERROR!</v>
      </c>
      <c r="P97" s="172" t="str">
        <f t="shared" si="4"/>
        <v>#ERROR!</v>
      </c>
      <c r="Q97" s="175" t="str">
        <f t="shared" si="5"/>
        <v>#ERROR!</v>
      </c>
      <c r="R97" s="176">
        <v>0.0</v>
      </c>
      <c r="S97" s="177" t="str">
        <f>ARRAY_CONSTRAIN(ARRAYFORMULA(IF(ISNA(MATCH($G97,[1]Summary!$B$1:$B$8418,0))=TRUE,0,INDEX([1]Summary!$A$1:$CF$8418,MATCH($G97,[1]Summary!$B$1:$B$8418,0),S$1))), 1, 1)</f>
        <v>#ERROR!</v>
      </c>
      <c r="T97" s="176" t="str">
        <f>ARRAY_CONSTRAIN(ARRAYFORMULA(IF(S97=0,0,IF(ISNA(MATCH(S97,[1]Summary!$A$1:$A$8418,0))=TRUE,0,INDEX([1]Summary!$A$1:$CF$8418,MATCH(S97,[1]Summary!$A$1:$A$8418,0),T$1)))), 1, 1)</f>
        <v>#ERROR!</v>
      </c>
      <c r="U97" s="174">
        <v>0.15</v>
      </c>
      <c r="V97" s="172"/>
      <c r="W97" s="175" t="str">
        <f t="shared" si="7"/>
        <v>#ERROR!</v>
      </c>
      <c r="X97" s="172"/>
      <c r="Y97" s="173"/>
      <c r="Z97" s="176" t="str">
        <f>ARRAY_CONSTRAIN(ARRAYFORMULA(IF(Y97=0,0,IF(ISNA(MATCH(Y97,[1]Summary!$A$1:$A$8418,0))=TRUE,0,INDEX([1]Summary!$A$1:$CF$8418,MATCH(Y97,[1]Summary!$A$1:$A$8418,0),Z$1)))), 1, 1)</f>
        <v>#ERROR!</v>
      </c>
      <c r="AA97" s="174">
        <v>0.15</v>
      </c>
      <c r="AB97" s="172" t="str">
        <f t="shared" si="18"/>
        <v>#ERROR!</v>
      </c>
      <c r="AC97" s="175" t="str">
        <f t="shared" si="9"/>
        <v>#ERROR!</v>
      </c>
      <c r="AD97" s="172"/>
      <c r="AE97" s="1"/>
      <c r="AF97" s="176" t="str">
        <f>ARRAY_CONSTRAIN(ARRAYFORMULA(IF(AE97=0,0,IF(ISNA(MATCH(AE97,[1]Summary!$A$1:$A$8418,0))=TRUE,0,INDEX([1]Summary!$A$1:$CF$8418,MATCH(AE97,[1]Summary!$A$1:$A$8418,0),AF$1)))), 1, 1)</f>
        <v>#ERROR!</v>
      </c>
      <c r="AG97" s="174">
        <f t="shared" si="10"/>
        <v>0</v>
      </c>
      <c r="AH97" s="172">
        <f t="shared" si="11"/>
        <v>0</v>
      </c>
      <c r="AI97" s="175" t="str">
        <f t="shared" si="12"/>
        <v>#ERROR!</v>
      </c>
      <c r="AJ97" s="175" t="str">
        <f t="shared" si="13"/>
        <v>#ERROR!</v>
      </c>
      <c r="AK97" s="178" t="str">
        <f t="shared" si="14"/>
        <v>#ERROR!</v>
      </c>
    </row>
    <row r="98" ht="10.5" customHeight="1">
      <c r="A98" s="14" t="s">
        <v>1088</v>
      </c>
      <c r="B98" s="165">
        <f t="array" ref="B98">IF(ISNA(MATCH($A98,Magento_products!$F$1:$F$1000,0))=TRUE,INDEX(Special_products!$A$1:$AL$1000,MATCH($A98,Special_products!$F$1:$F$1000,0),B$1),INDEX(Magento_products!$A$1:$AJ$1013,MATCH($A98,Magento_products!$F$1:$F$1000,0),B$1))</f>
        <v>190</v>
      </c>
      <c r="C98" s="165" t="str">
        <f t="array" ref="C98">IF(ISNA(MATCH($A98,Magento_products!$F$1:$F$1000,0))=TRUE,INDEX(Special_products!$A$1:$AL$1000,MATCH($A98,Special_products!$F$1:$F$1000,0),C$1),INDEX(Magento_products!$A$1:$AJ$1013,MATCH($A98,Magento_products!$F$1:$F$1000,0),C$1))</f>
        <v>Nightmare (Exclusive)</v>
      </c>
      <c r="D98" s="166">
        <f t="array" ref="D98">IF(ISNA(MATCH($A98,Magento_products!$F$1:$F$1013,0))=TRUE,INDEX(Special_products!$A$1:$AL$748,MATCH($A98,Special_products!$F$1:$F$748,0),D$1),INDEX(Magento_products!$A$1:$AJ$1013,MATCH($A98,Magento_products!$F$1:$F$1013,0),D$1))</f>
        <v>42766</v>
      </c>
      <c r="E98" s="167">
        <f t="shared" si="1"/>
        <v>2017</v>
      </c>
      <c r="F98" s="168" t="str">
        <f t="array" ref="F98">IF(ISNA(MATCH($A98,'License characters'!$H$2:$H$1126,0))=TRUE,0,INDEX('License characters'!$A$2:$AH$1126,MATCH($A98,'License characters'!$H$2:$H$1126,0),F$1))</f>
        <v>Namco Bandai</v>
      </c>
      <c r="G98" s="165" t="str">
        <f t="array" ref="G98">IF(ISNA(MATCH($A98,Magento_products!$F$1:$F$1000,0))=TRUE,INDEX(Special_products!$A$1:$AL$1000,MATCH($A98,Special_products!$F$1:$F$1000,0),G$1),INDEX(Magento_products!$A$1:$AJ$1013,MATCH($A98,Magento_products!$F$1:$F$1000,0),G$1))</f>
        <v>NIGHT</v>
      </c>
      <c r="H98" s="168" t="str">
        <f t="array" ref="H98">IF(ISNA(MATCH($B98,Magento_products!$E$1:$E$1013,0))=TRUE,INDEX(Special_products!$A$1:$AL$748,MATCH($B98,Special_products!$E$1:$E$748,0),H$1+2),INDEX(Magento_products!$A$1:$AJ$1013,MATCH($B98,Magento_products!$E$1:$E$1013,0),H$1))</f>
        <v>Resin</v>
      </c>
      <c r="I98" s="169">
        <f t="array" ref="I98">IF(ISNA(MATCH($B98,Magento_products!$E$1:$E$1013,0))=TRUE,INDEX(Special_products!$A$1:$AL$748,MATCH($B98,Special_products!$E$1:$E$748,0),I$1),INDEX(Magento_products!$A$1:$AJ$1013,MATCH($B98,Magento_products!$E$1:$E$1013,0),I$1))</f>
        <v>474.99</v>
      </c>
      <c r="J98" s="170"/>
      <c r="K98" s="171">
        <f t="shared" si="2"/>
        <v>474.99</v>
      </c>
      <c r="L98" s="172">
        <v>112.0</v>
      </c>
      <c r="M98" s="173" t="str">
        <f>ARRAY_CONSTRAIN(ARRAYFORMULA(IF(B98=0,0,IF(ISNA(MATCH($A98,[1]PO_base!$E$1:$E$8753,0))=TRUE,0,INDEX([1]PO_base!$A$1:$CD$8753,MATCH($A98,[1]PO_base!$E$1:$E$8753,0),M$1)))), 1, 1)</f>
        <v>#ERROR!</v>
      </c>
      <c r="N98" s="172" t="str">
        <f>ARRAY_CONSTRAIN(ARRAYFORMULA(IF(M98=0,0,IF(ISNA(MATCH($M98,[1]PO_base!$C$1:$C$8753,0))=TRUE,0,INDEX([1]PO_base!$A$1:$CD$8753,MATCH($M98,[1]PO_base!$C$1:$C$8753,0),N$1)))), 1, 1)</f>
        <v>#ERROR!</v>
      </c>
      <c r="O98" s="174" t="str">
        <f t="shared" si="3"/>
        <v>#ERROR!</v>
      </c>
      <c r="P98" s="172" t="str">
        <f t="shared" si="4"/>
        <v>#ERROR!</v>
      </c>
      <c r="Q98" s="175" t="str">
        <f t="shared" si="5"/>
        <v>#ERROR!</v>
      </c>
      <c r="R98" s="176">
        <v>7.163734939759037</v>
      </c>
      <c r="S98" s="177" t="str">
        <f>ARRAY_CONSTRAIN(ARRAYFORMULA(IF(ISNA(MATCH($G98,[1]Summary!$B$1:$B$8418,0))=TRUE,0,INDEX([1]Summary!$A$1:$CF$8418,MATCH($G98,[1]Summary!$B$1:$B$8418,0),S$1))), 1, 1)</f>
        <v>#ERROR!</v>
      </c>
      <c r="T98" s="176" t="str">
        <f>ARRAY_CONSTRAIN(ARRAYFORMULA(IF(S98=0,0,IF(ISNA(MATCH(S98,[1]Summary!$A$1:$A$8418,0))=TRUE,0,INDEX([1]Summary!$A$1:$CF$8418,MATCH(S98,[1]Summary!$A$1:$A$8418,0),T$1)))), 1, 1)</f>
        <v>#ERROR!</v>
      </c>
      <c r="U98" s="174">
        <f t="shared" ref="U98:U112" si="21">IF(R98=0,U$4,0)</f>
        <v>0</v>
      </c>
      <c r="V98" s="172"/>
      <c r="W98" s="175" t="str">
        <f t="shared" si="7"/>
        <v>#ERROR!</v>
      </c>
      <c r="X98" s="172"/>
      <c r="Y98" s="173"/>
      <c r="Z98" s="176" t="str">
        <f>ARRAY_CONSTRAIN(ARRAYFORMULA(IF(Y98=0,0,IF(ISNA(MATCH(Y98,[1]Summary!$A$1:$A$8418,0))=TRUE,0,INDEX([1]Summary!$A$1:$CF$8418,MATCH(Y98,[1]Summary!$A$1:$A$8418,0),Z$1)))), 1, 1)</f>
        <v>#ERROR!</v>
      </c>
      <c r="AA98" s="174">
        <f t="shared" ref="AA98:AA112" si="22">IF(X98=0,AA$4,0)</f>
        <v>0</v>
      </c>
      <c r="AB98" s="172" t="str">
        <f t="shared" si="18"/>
        <v>#ERROR!</v>
      </c>
      <c r="AC98" s="175" t="str">
        <f t="shared" si="9"/>
        <v>#ERROR!</v>
      </c>
      <c r="AD98" s="172"/>
      <c r="AE98" s="1"/>
      <c r="AF98" s="176" t="str">
        <f>ARRAY_CONSTRAIN(ARRAYFORMULA(IF(AE98=0,0,IF(ISNA(MATCH(AE98,[1]Summary!$A$1:$A$8418,0))=TRUE,0,INDEX([1]Summary!$A$1:$CF$8418,MATCH(AE98,[1]Summary!$A$1:$A$8418,0),AF$1)))), 1, 1)</f>
        <v>#ERROR!</v>
      </c>
      <c r="AG98" s="174">
        <f t="shared" si="10"/>
        <v>0</v>
      </c>
      <c r="AH98" s="172">
        <f t="shared" si="11"/>
        <v>0</v>
      </c>
      <c r="AI98" s="175" t="str">
        <f t="shared" si="12"/>
        <v>#ERROR!</v>
      </c>
      <c r="AJ98" s="175" t="str">
        <f t="shared" si="13"/>
        <v>#ERROR!</v>
      </c>
      <c r="AK98" s="178" t="str">
        <f t="shared" si="14"/>
        <v>#ERROR!</v>
      </c>
    </row>
    <row r="99" ht="10.5" customHeight="1">
      <c r="A99" s="14" t="s">
        <v>1118</v>
      </c>
      <c r="B99" s="165">
        <f t="array" ref="B99">IF(ISNA(MATCH($A99,Magento_products!$F$1:$F$1000,0))=TRUE,INDEX(Special_products!$A$1:$AL$1000,MATCH($A99,Special_products!$F$1:$F$1000,0),B$1),INDEX(Magento_products!$A$1:$AJ$1013,MATCH($A99,Magento_products!$F$1:$F$1000,0),B$1))</f>
        <v>175</v>
      </c>
      <c r="C99" s="165" t="str">
        <f t="array" ref="C99">IF(ISNA(MATCH($A99,Magento_products!$F$1:$F$1000,0))=TRUE,INDEX(Special_products!$A$1:$AL$1000,MATCH($A99,Special_products!$F$1:$F$1000,0),C$1),INDEX(Magento_products!$A$1:$AJ$1013,MATCH($A99,Magento_products!$F$1:$F$1000,0),C$1))</f>
        <v>Link on The King of Red Lions (Exclusive)</v>
      </c>
      <c r="D99" s="166">
        <f t="array" ref="D99">IF(ISNA(MATCH($A99,Magento_products!$F$1:$F$1013,0))=TRUE,INDEX(Special_products!$A$1:$AL$748,MATCH($A99,Special_products!$F$1:$F$748,0),D$1),INDEX(Magento_products!$A$1:$AJ$1013,MATCH($A99,Magento_products!$F$1:$F$1013,0),D$1))</f>
        <v>42598</v>
      </c>
      <c r="E99" s="167">
        <f t="shared" si="1"/>
        <v>2016</v>
      </c>
      <c r="F99" s="168" t="str">
        <f t="array" ref="F99">IF(ISNA(MATCH($A99,'License characters'!$H$2:$H$1126,0))=TRUE,0,INDEX('License characters'!$A$2:$AH$1126,MATCH($A99,'License characters'!$H$2:$H$1126,0),F$1))</f>
        <v>Nintendo</v>
      </c>
      <c r="G99" s="165" t="str">
        <f t="array" ref="G99">IF(ISNA(MATCH($A99,Magento_products!$F$1:$F$1000,0))=TRUE,INDEX(Special_products!$A$1:$AL$1000,MATCH($A99,Special_products!$F$1:$F$1000,0),G$1),INDEX(Magento_products!$A$1:$AJ$1013,MATCH($A99,Magento_products!$F$1:$F$1000,0),G$1))</f>
        <v>WWLORL</v>
      </c>
      <c r="H99" s="168" t="str">
        <f t="array" ref="H99">IF(ISNA(MATCH($B99,Magento_products!$E$1:$E$1013,0))=TRUE,INDEX(Special_products!$A$1:$AL$748,MATCH($B99,Special_products!$E$1:$E$748,0),H$1+2),INDEX(Magento_products!$A$1:$AJ$1013,MATCH($B99,Magento_products!$E$1:$E$1013,0),H$1))</f>
        <v>Resin</v>
      </c>
      <c r="I99" s="169">
        <f t="array" ref="I99">IF(ISNA(MATCH($B99,Magento_products!$E$1:$E$1013,0))=TRUE,INDEX(Special_products!$A$1:$AL$748,MATCH($B99,Special_products!$E$1:$E$748,0),I$1),INDEX(Magento_products!$A$1:$AJ$1013,MATCH($B99,Magento_products!$E$1:$E$1013,0),I$1))</f>
        <v>479.99</v>
      </c>
      <c r="J99" s="170"/>
      <c r="K99" s="171">
        <f t="shared" si="2"/>
        <v>479.99</v>
      </c>
      <c r="L99" s="172">
        <v>119.0</v>
      </c>
      <c r="M99" s="173" t="str">
        <f>ARRAY_CONSTRAIN(ARRAYFORMULA(IF(B99=0,0,IF(ISNA(MATCH($A99,[1]PO_base!$E$1:$E$8753,0))=TRUE,0,INDEX([1]PO_base!$A$1:$CD$8753,MATCH($A99,[1]PO_base!$E$1:$E$8753,0),M$1)))), 1, 1)</f>
        <v>#ERROR!</v>
      </c>
      <c r="N99" s="172" t="str">
        <f>ARRAY_CONSTRAIN(ARRAYFORMULA(IF(M99=0,0,IF(ISNA(MATCH($M99,[1]PO_base!$C$1:$C$8753,0))=TRUE,0,INDEX([1]PO_base!$A$1:$CD$8753,MATCH($M99,[1]PO_base!$C$1:$C$8753,0),N$1)))), 1, 1)</f>
        <v>#ERROR!</v>
      </c>
      <c r="O99" s="174" t="str">
        <f t="shared" si="3"/>
        <v>#ERROR!</v>
      </c>
      <c r="P99" s="172" t="str">
        <f t="shared" si="4"/>
        <v>#ERROR!</v>
      </c>
      <c r="Q99" s="175" t="str">
        <f t="shared" si="5"/>
        <v>#ERROR!</v>
      </c>
      <c r="R99" s="176">
        <v>2.653830227743271</v>
      </c>
      <c r="S99" s="177" t="str">
        <f>ARRAY_CONSTRAIN(ARRAYFORMULA(IF(ISNA(MATCH($G99,[1]Summary!$B$1:$B$8418,0))=TRUE,0,INDEX([1]Summary!$A$1:$CF$8418,MATCH($G99,[1]Summary!$B$1:$B$8418,0),S$1))), 1, 1)</f>
        <v>#ERROR!</v>
      </c>
      <c r="T99" s="176" t="str">
        <f>ARRAY_CONSTRAIN(ARRAYFORMULA(IF(S99=0,0,IF(ISNA(MATCH(S99,[1]Summary!$A$1:$A$8418,0))=TRUE,0,INDEX([1]Summary!$A$1:$CF$8418,MATCH(S99,[1]Summary!$A$1:$A$8418,0),T$1)))), 1, 1)</f>
        <v>#ERROR!</v>
      </c>
      <c r="U99" s="174">
        <f t="shared" si="21"/>
        <v>0</v>
      </c>
      <c r="V99" s="172"/>
      <c r="W99" s="175" t="str">
        <f t="shared" si="7"/>
        <v>#ERROR!</v>
      </c>
      <c r="X99" s="172"/>
      <c r="Y99" s="173"/>
      <c r="Z99" s="176" t="str">
        <f>ARRAY_CONSTRAIN(ARRAYFORMULA(IF(Y99=0,0,IF(ISNA(MATCH(Y99,[1]Summary!$A$1:$A$8418,0))=TRUE,0,INDEX([1]Summary!$A$1:$CF$8418,MATCH(Y99,[1]Summary!$A$1:$A$8418,0),Z$1)))), 1, 1)</f>
        <v>#ERROR!</v>
      </c>
      <c r="AA99" s="174">
        <f t="shared" si="22"/>
        <v>0</v>
      </c>
      <c r="AB99" s="172" t="str">
        <f t="shared" si="18"/>
        <v>#ERROR!</v>
      </c>
      <c r="AC99" s="175" t="str">
        <f t="shared" si="9"/>
        <v>#ERROR!</v>
      </c>
      <c r="AD99" s="172"/>
      <c r="AE99" s="1"/>
      <c r="AF99" s="176" t="str">
        <f>ARRAY_CONSTRAIN(ARRAYFORMULA(IF(AE99=0,0,IF(ISNA(MATCH(AE99,[1]Summary!$A$1:$A$8418,0))=TRUE,0,INDEX([1]Summary!$A$1:$CF$8418,MATCH(AE99,[1]Summary!$A$1:$A$8418,0),AF$1)))), 1, 1)</f>
        <v>#ERROR!</v>
      </c>
      <c r="AG99" s="174">
        <f t="shared" si="10"/>
        <v>0</v>
      </c>
      <c r="AH99" s="172">
        <f t="shared" si="11"/>
        <v>0</v>
      </c>
      <c r="AI99" s="175" t="str">
        <f t="shared" si="12"/>
        <v>#ERROR!</v>
      </c>
      <c r="AJ99" s="175" t="str">
        <f t="shared" si="13"/>
        <v>#ERROR!</v>
      </c>
      <c r="AK99" s="178" t="str">
        <f t="shared" si="14"/>
        <v>#ERROR!</v>
      </c>
    </row>
    <row r="100" ht="10.5" customHeight="1">
      <c r="A100" s="14" t="s">
        <v>958</v>
      </c>
      <c r="B100" s="165">
        <f t="array" ref="B100">IF(ISNA(MATCH($A100,Magento_products!$F$1:$F$1000,0))=TRUE,INDEX(Special_products!$A$1:$AL$1000,MATCH($A100,Special_products!$F$1:$F$1000,0),B$1),INDEX(Magento_products!$A$1:$AJ$1013,MATCH($A100,Magento_products!$F$1:$F$1000,0),B$1))</f>
        <v>254</v>
      </c>
      <c r="C100" s="165" t="str">
        <f t="array" ref="C100">IF(ISNA(MATCH($A100,Magento_products!$F$1:$F$1000,0))=TRUE,INDEX(Special_products!$A$1:$AL$1000,MATCH($A100,Special_products!$F$1:$F$1000,0),C$1),INDEX(Magento_products!$A$1:$AJ$1013,MATCH($A100,Magento_products!$F$1:$F$1000,0),C$1))</f>
        <v>Shiranui (Regular)</v>
      </c>
      <c r="D100" s="166">
        <f t="array" ref="D100">IF(ISNA(MATCH($A100,Magento_products!$F$1:$F$1013,0))=TRUE,INDEX(Special_products!$A$1:$AL$748,MATCH($A100,Special_products!$F$1:$F$748,0),D$1),INDEX(Magento_products!$A$1:$AJ$1013,MATCH($A100,Magento_products!$F$1:$F$1013,0),D$1))</f>
        <v>43217</v>
      </c>
      <c r="E100" s="167">
        <f t="shared" si="1"/>
        <v>2018</v>
      </c>
      <c r="F100" s="168" t="str">
        <f t="array" ref="F100">IF(ISNA(MATCH($A100,'License characters'!$H$2:$H$1126,0))=TRUE,0,INDEX('License characters'!$A$2:$AH$1126,MATCH($A100,'License characters'!$H$2:$H$1126,0),F$1))</f>
        <v>Capcom</v>
      </c>
      <c r="G100" s="165" t="str">
        <f t="array" ref="G100">IF(ISNA(MATCH($A100,Magento_products!$F$1:$F$1000,0))=TRUE,INDEX(Special_products!$A$1:$AL$1000,MATCH($A100,Special_products!$F$1:$F$1000,0),G$1),INDEX(Magento_products!$A$1:$AJ$1013,MATCH($A100,Magento_products!$F$1:$F$1000,0),G$1))</f>
        <v>OKSR</v>
      </c>
      <c r="H100" s="168" t="str">
        <f t="array" ref="H100">IF(ISNA(MATCH($B100,Magento_products!$E$1:$E$1013,0))=TRUE,INDEX(Special_products!$A$1:$AL$748,MATCH($B100,Special_products!$E$1:$E$748,0),H$1+2),INDEX(Magento_products!$A$1:$AJ$1013,MATCH($B100,Magento_products!$E$1:$E$1013,0),H$1))</f>
        <v>Resin</v>
      </c>
      <c r="I100" s="169">
        <f t="array" ref="I100">IF(ISNA(MATCH($B100,Magento_products!$E$1:$E$1013,0))=TRUE,INDEX(Special_products!$A$1:$AL$748,MATCH($B100,Special_products!$E$1:$E$748,0),I$1),INDEX(Magento_products!$A$1:$AJ$1013,MATCH($B100,Magento_products!$E$1:$E$1013,0),I$1))</f>
        <v>484.99</v>
      </c>
      <c r="J100" s="170"/>
      <c r="K100" s="171">
        <f t="shared" si="2"/>
        <v>484.99</v>
      </c>
      <c r="L100" s="172"/>
      <c r="M100" s="173" t="str">
        <f>ARRAY_CONSTRAIN(ARRAYFORMULA(IF(B100=0,0,IF(ISNA(MATCH($A100,[1]PO_base!$E$1:$E$8753,0))=TRUE,0,INDEX([1]PO_base!$A$1:$CD$8753,MATCH($A100,[1]PO_base!$E$1:$E$8753,0),M$1)))), 1, 1)</f>
        <v>#ERROR!</v>
      </c>
      <c r="N100" s="172" t="str">
        <f>ARRAY_CONSTRAIN(ARRAYFORMULA(IF(M100=0,0,IF(ISNA(MATCH($M100,[1]PO_base!$C$1:$C$8753,0))=TRUE,0,INDEX([1]PO_base!$A$1:$CD$8753,MATCH($M100,[1]PO_base!$C$1:$C$8753,0),N$1)))), 1, 1)</f>
        <v>#ERROR!</v>
      </c>
      <c r="O100" s="174" t="str">
        <f t="shared" si="3"/>
        <v>#ERROR!</v>
      </c>
      <c r="P100" s="172" t="str">
        <f t="shared" si="4"/>
        <v>#ERROR!</v>
      </c>
      <c r="Q100" s="175" t="str">
        <f t="shared" si="5"/>
        <v>#ERROR!</v>
      </c>
      <c r="R100" s="176"/>
      <c r="S100" s="177" t="str">
        <f>ARRAY_CONSTRAIN(ARRAYFORMULA(IF(ISNA(MATCH($G100,[1]Summary!$B$1:$B$8418,0))=TRUE,0,INDEX([1]Summary!$A$1:$CF$8418,MATCH($G100,[1]Summary!$B$1:$B$8418,0),S$1))), 1, 1)</f>
        <v>#ERROR!</v>
      </c>
      <c r="T100" s="176" t="str">
        <f>ARRAY_CONSTRAIN(ARRAYFORMULA(IF(S100=0,0,IF(ISNA(MATCH(S100,[1]Summary!$A$1:$A$8418,0))=TRUE,0,INDEX([1]Summary!$A$1:$CF$8418,MATCH(S100,[1]Summary!$A$1:$A$8418,0),T$1)))), 1, 1)</f>
        <v>#ERROR!</v>
      </c>
      <c r="U100" s="174">
        <f t="shared" si="21"/>
        <v>0</v>
      </c>
      <c r="V100" s="172"/>
      <c r="W100" s="175" t="str">
        <f t="shared" si="7"/>
        <v>#ERROR!</v>
      </c>
      <c r="X100" s="172"/>
      <c r="Y100" s="173"/>
      <c r="Z100" s="176" t="str">
        <f>ARRAY_CONSTRAIN(ARRAYFORMULA(IF(Y100=0,0,IF(ISNA(MATCH(Y100,[1]Summary!$A$1:$A$8418,0))=TRUE,0,INDEX([1]Summary!$A$1:$CF$8418,MATCH(Y100,[1]Summary!$A$1:$A$8418,0),Z$1)))), 1, 1)</f>
        <v>#ERROR!</v>
      </c>
      <c r="AA100" s="174">
        <f t="shared" si="22"/>
        <v>0</v>
      </c>
      <c r="AB100" s="172" t="str">
        <f t="shared" si="18"/>
        <v>#ERROR!</v>
      </c>
      <c r="AC100" s="175" t="str">
        <f t="shared" si="9"/>
        <v>#ERROR!</v>
      </c>
      <c r="AD100" s="172"/>
      <c r="AE100" s="1"/>
      <c r="AF100" s="176" t="str">
        <f>ARRAY_CONSTRAIN(ARRAYFORMULA(IF(AE100=0,0,IF(ISNA(MATCH(AE100,[1]Summary!$A$1:$A$8418,0))=TRUE,0,INDEX([1]Summary!$A$1:$CF$8418,MATCH(AE100,[1]Summary!$A$1:$A$8418,0),AF$1)))), 1, 1)</f>
        <v>#ERROR!</v>
      </c>
      <c r="AG100" s="174">
        <f t="shared" si="10"/>
        <v>0</v>
      </c>
      <c r="AH100" s="172">
        <f t="shared" si="11"/>
        <v>0</v>
      </c>
      <c r="AI100" s="175" t="str">
        <f t="shared" si="12"/>
        <v>#ERROR!</v>
      </c>
      <c r="AJ100" s="175" t="str">
        <f t="shared" si="13"/>
        <v>#ERROR!</v>
      </c>
      <c r="AK100" s="178" t="str">
        <f t="shared" si="14"/>
        <v>#ERROR!</v>
      </c>
    </row>
    <row r="101" ht="10.5" customHeight="1">
      <c r="A101" s="14" t="s">
        <v>956</v>
      </c>
      <c r="B101" s="165">
        <f t="array" ref="B101">IF(ISNA(MATCH($A101,Magento_products!$F$1:$F$1000,0))=TRUE,INDEX(Special_products!$A$1:$AL$1000,MATCH($A101,Special_products!$F$1:$F$1000,0),B$1),INDEX(Magento_products!$A$1:$AJ$1013,MATCH($A101,Magento_products!$F$1:$F$1000,0),B$1))</f>
        <v>255</v>
      </c>
      <c r="C101" s="165" t="str">
        <f t="array" ref="C101">IF(ISNA(MATCH($A101,Magento_products!$F$1:$F$1000,0))=TRUE,INDEX(Special_products!$A$1:$AL$1000,MATCH($A101,Special_products!$F$1:$F$1000,0),C$1),INDEX(Magento_products!$A$1:$AJ$1013,MATCH($A101,Magento_products!$F$1:$F$1000,0),C$1))</f>
        <v>Shiranui (Exclusive)</v>
      </c>
      <c r="D101" s="166">
        <f t="array" ref="D101">IF(ISNA(MATCH($A101,Magento_products!$F$1:$F$1013,0))=TRUE,INDEX(Special_products!$A$1:$AL$748,MATCH($A101,Special_products!$F$1:$F$748,0),D$1),INDEX(Magento_products!$A$1:$AJ$1013,MATCH($A101,Magento_products!$F$1:$F$1013,0),D$1))</f>
        <v>43217</v>
      </c>
      <c r="E101" s="167">
        <f t="shared" si="1"/>
        <v>2018</v>
      </c>
      <c r="F101" s="168" t="str">
        <f t="array" ref="F101">IF(ISNA(MATCH($A101,'License characters'!$H$2:$H$1126,0))=TRUE,0,INDEX('License characters'!$A$2:$AH$1126,MATCH($A101,'License characters'!$H$2:$H$1126,0),F$1))</f>
        <v>Capcom</v>
      </c>
      <c r="G101" s="165" t="str">
        <f t="array" ref="G101">IF(ISNA(MATCH($A101,Magento_products!$F$1:$F$1000,0))=TRUE,INDEX(Special_products!$A$1:$AL$1000,MATCH($A101,Special_products!$F$1:$F$1000,0),G$1),INDEX(Magento_products!$A$1:$AJ$1013,MATCH($A101,Magento_products!$F$1:$F$1000,0),G$1))</f>
        <v>OKSR</v>
      </c>
      <c r="H101" s="168" t="str">
        <f t="array" ref="H101">IF(ISNA(MATCH($B101,Magento_products!$E$1:$E$1013,0))=TRUE,INDEX(Special_products!$A$1:$AL$748,MATCH($B101,Special_products!$E$1:$E$748,0),H$1+2),INDEX(Magento_products!$A$1:$AJ$1013,MATCH($B101,Magento_products!$E$1:$E$1013,0),H$1))</f>
        <v>Resin</v>
      </c>
      <c r="I101" s="169">
        <f t="array" ref="I101">IF(ISNA(MATCH($B101,Magento_products!$E$1:$E$1013,0))=TRUE,INDEX(Special_products!$A$1:$AL$748,MATCH($B101,Special_products!$E$1:$E$748,0),I$1),INDEX(Magento_products!$A$1:$AJ$1013,MATCH($B101,Magento_products!$E$1:$E$1013,0),I$1))</f>
        <v>484.99</v>
      </c>
      <c r="J101" s="170"/>
      <c r="K101" s="171">
        <f t="shared" si="2"/>
        <v>484.99</v>
      </c>
      <c r="L101" s="172"/>
      <c r="M101" s="173" t="str">
        <f>ARRAY_CONSTRAIN(ARRAYFORMULA(IF(B101=0,0,IF(ISNA(MATCH($A101,[1]PO_base!$E$1:$E$8753,0))=TRUE,0,INDEX([1]PO_base!$A$1:$CD$8753,MATCH($A101,[1]PO_base!$E$1:$E$8753,0),M$1)))), 1, 1)</f>
        <v>#ERROR!</v>
      </c>
      <c r="N101" s="172" t="str">
        <f>ARRAY_CONSTRAIN(ARRAYFORMULA(IF(M101=0,0,IF(ISNA(MATCH($M101,[1]PO_base!$C$1:$C$8753,0))=TRUE,0,INDEX([1]PO_base!$A$1:$CD$8753,MATCH($M101,[1]PO_base!$C$1:$C$8753,0),N$1)))), 1, 1)</f>
        <v>#ERROR!</v>
      </c>
      <c r="O101" s="174" t="str">
        <f t="shared" si="3"/>
        <v>#ERROR!</v>
      </c>
      <c r="P101" s="172" t="str">
        <f t="shared" si="4"/>
        <v>#ERROR!</v>
      </c>
      <c r="Q101" s="175" t="str">
        <f t="shared" si="5"/>
        <v>#ERROR!</v>
      </c>
      <c r="R101" s="176"/>
      <c r="S101" s="177" t="str">
        <f>ARRAY_CONSTRAIN(ARRAYFORMULA(IF(ISNA(MATCH($G101,[1]Summary!$B$1:$B$8418,0))=TRUE,0,INDEX([1]Summary!$A$1:$CF$8418,MATCH($G101,[1]Summary!$B$1:$B$8418,0),S$1))), 1, 1)</f>
        <v>#ERROR!</v>
      </c>
      <c r="T101" s="176" t="str">
        <f>ARRAY_CONSTRAIN(ARRAYFORMULA(IF(S101=0,0,IF(ISNA(MATCH(S101,[1]Summary!$A$1:$A$8418,0))=TRUE,0,INDEX([1]Summary!$A$1:$CF$8418,MATCH(S101,[1]Summary!$A$1:$A$8418,0),T$1)))), 1, 1)</f>
        <v>#ERROR!</v>
      </c>
      <c r="U101" s="174">
        <f t="shared" si="21"/>
        <v>0</v>
      </c>
      <c r="V101" s="172"/>
      <c r="W101" s="175" t="str">
        <f t="shared" si="7"/>
        <v>#ERROR!</v>
      </c>
      <c r="X101" s="172"/>
      <c r="Y101" s="173"/>
      <c r="Z101" s="176" t="str">
        <f>ARRAY_CONSTRAIN(ARRAYFORMULA(IF(Y101=0,0,IF(ISNA(MATCH(Y101,[1]Summary!$A$1:$A$8418,0))=TRUE,0,INDEX([1]Summary!$A$1:$CF$8418,MATCH(Y101,[1]Summary!$A$1:$A$8418,0),Z$1)))), 1, 1)</f>
        <v>#ERROR!</v>
      </c>
      <c r="AA101" s="174">
        <f t="shared" si="22"/>
        <v>0</v>
      </c>
      <c r="AB101" s="172" t="str">
        <f t="shared" si="18"/>
        <v>#ERROR!</v>
      </c>
      <c r="AC101" s="175" t="str">
        <f t="shared" si="9"/>
        <v>#ERROR!</v>
      </c>
      <c r="AD101" s="172"/>
      <c r="AE101" s="1"/>
      <c r="AF101" s="176" t="str">
        <f>ARRAY_CONSTRAIN(ARRAYFORMULA(IF(AE101=0,0,IF(ISNA(MATCH(AE101,[1]Summary!$A$1:$A$8418,0))=TRUE,0,INDEX([1]Summary!$A$1:$CF$8418,MATCH(AE101,[1]Summary!$A$1:$A$8418,0),AF$1)))), 1, 1)</f>
        <v>#ERROR!</v>
      </c>
      <c r="AG101" s="174">
        <f t="shared" si="10"/>
        <v>0</v>
      </c>
      <c r="AH101" s="172">
        <f t="shared" si="11"/>
        <v>0</v>
      </c>
      <c r="AI101" s="175" t="str">
        <f t="shared" si="12"/>
        <v>#ERROR!</v>
      </c>
      <c r="AJ101" s="175" t="str">
        <f t="shared" si="13"/>
        <v>#ERROR!</v>
      </c>
      <c r="AK101" s="178" t="str">
        <f t="shared" si="14"/>
        <v>#ERROR!</v>
      </c>
    </row>
    <row r="102" ht="10.5" customHeight="1">
      <c r="A102" s="14" t="s">
        <v>952</v>
      </c>
      <c r="B102" s="165">
        <f t="array" ref="B102">IF(ISNA(MATCH($A102,Magento_products!$F$1:$F$1000,0))=TRUE,INDEX(Special_products!$A$1:$AL$1000,MATCH($A102,Special_products!$F$1:$F$1000,0),B$1),INDEX(Magento_products!$A$1:$AJ$1013,MATCH($A102,Magento_products!$F$1:$F$1000,0),B$1))</f>
        <v>257</v>
      </c>
      <c r="C102" s="165" t="str">
        <f t="array" ref="C102">IF(ISNA(MATCH($A102,Magento_products!$F$1:$F$1000,0))=TRUE,INDEX(Special_products!$A$1:$AL$1000,MATCH($A102,Special_products!$F$1:$F$1000,0),C$1),INDEX(Magento_products!$A$1:$AJ$1013,MATCH($A102,Magento_products!$F$1:$F$1000,0),C$1))</f>
        <v>True Form Midna (Exclusive)</v>
      </c>
      <c r="D102" s="166">
        <f t="array" ref="D102">IF(ISNA(MATCH($A102,Magento_products!$F$1:$F$1013,0))=TRUE,INDEX(Special_products!$A$1:$AL$748,MATCH($A102,Special_products!$F$1:$F$748,0),D$1),INDEX(Magento_products!$A$1:$AJ$1013,MATCH($A102,Magento_products!$F$1:$F$1013,0),D$1))</f>
        <v>43231</v>
      </c>
      <c r="E102" s="167">
        <f t="shared" si="1"/>
        <v>2018</v>
      </c>
      <c r="F102" s="168" t="str">
        <f t="array" ref="F102">IF(ISNA(MATCH($A102,'License characters'!$H$2:$H$1126,0))=TRUE,0,INDEX('License characters'!$A$2:$AH$1126,MATCH($A102,'License characters'!$H$2:$H$1126,0),F$1))</f>
        <v>Nintendo</v>
      </c>
      <c r="G102" s="165" t="str">
        <f t="array" ref="G102">IF(ISNA(MATCH($A102,Magento_products!$F$1:$F$1000,0))=TRUE,INDEX(Special_products!$A$1:$AL$1000,MATCH($A102,Special_products!$F$1:$F$1000,0),G$1),INDEX(Magento_products!$A$1:$AJ$1013,MATCH($A102,Magento_products!$F$1:$F$1000,0),G$1))</f>
        <v>TPMID</v>
      </c>
      <c r="H102" s="168" t="str">
        <f t="array" ref="H102">IF(ISNA(MATCH($B102,Magento_products!$E$1:$E$1013,0))=TRUE,INDEX(Special_products!$A$1:$AL$748,MATCH($B102,Special_products!$E$1:$E$748,0),H$1+2),INDEX(Magento_products!$A$1:$AJ$1013,MATCH($B102,Magento_products!$E$1:$E$1013,0),H$1))</f>
        <v>Resin</v>
      </c>
      <c r="I102" s="169">
        <f t="array" ref="I102">IF(ISNA(MATCH($B102,Magento_products!$E$1:$E$1013,0))=TRUE,INDEX(Special_products!$A$1:$AL$748,MATCH($B102,Special_products!$E$1:$E$748,0),I$1),INDEX(Magento_products!$A$1:$AJ$1013,MATCH($B102,Magento_products!$E$1:$E$1013,0),I$1))</f>
        <v>484.99</v>
      </c>
      <c r="J102" s="170"/>
      <c r="K102" s="171">
        <f t="shared" si="2"/>
        <v>484.99</v>
      </c>
      <c r="L102" s="172"/>
      <c r="M102" s="173" t="str">
        <f>ARRAY_CONSTRAIN(ARRAYFORMULA(IF(B102=0,0,IF(ISNA(MATCH($A102,[1]PO_base!$E$1:$E$8753,0))=TRUE,0,INDEX([1]PO_base!$A$1:$CD$8753,MATCH($A102,[1]PO_base!$E$1:$E$8753,0),M$1)))), 1, 1)</f>
        <v>#ERROR!</v>
      </c>
      <c r="N102" s="172" t="str">
        <f>ARRAY_CONSTRAIN(ARRAYFORMULA(IF(M102=0,0,IF(ISNA(MATCH($M102,[1]PO_base!$C$1:$C$8753,0))=TRUE,0,INDEX([1]PO_base!$A$1:$CD$8753,MATCH($M102,[1]PO_base!$C$1:$C$8753,0),N$1)))), 1, 1)</f>
        <v>#ERROR!</v>
      </c>
      <c r="O102" s="174" t="str">
        <f t="shared" si="3"/>
        <v>#ERROR!</v>
      </c>
      <c r="P102" s="172" t="str">
        <f t="shared" si="4"/>
        <v>#ERROR!</v>
      </c>
      <c r="Q102" s="175" t="str">
        <f t="shared" si="5"/>
        <v>#ERROR!</v>
      </c>
      <c r="R102" s="176"/>
      <c r="S102" s="177" t="str">
        <f>ARRAY_CONSTRAIN(ARRAYFORMULA(IF(ISNA(MATCH($G102,[1]Summary!$B$1:$B$8418,0))=TRUE,0,INDEX([1]Summary!$A$1:$CF$8418,MATCH($G102,[1]Summary!$B$1:$B$8418,0),S$1))), 1, 1)</f>
        <v>#ERROR!</v>
      </c>
      <c r="T102" s="176" t="str">
        <f>ARRAY_CONSTRAIN(ARRAYFORMULA(IF(S102=0,0,IF(ISNA(MATCH(S102,[1]Summary!$A$1:$A$8418,0))=TRUE,0,INDEX([1]Summary!$A$1:$CF$8418,MATCH(S102,[1]Summary!$A$1:$A$8418,0),T$1)))), 1, 1)</f>
        <v>#ERROR!</v>
      </c>
      <c r="U102" s="174">
        <f t="shared" si="21"/>
        <v>0</v>
      </c>
      <c r="V102" s="172"/>
      <c r="W102" s="175" t="str">
        <f t="shared" si="7"/>
        <v>#ERROR!</v>
      </c>
      <c r="X102" s="172"/>
      <c r="Y102" s="173"/>
      <c r="Z102" s="176" t="str">
        <f>ARRAY_CONSTRAIN(ARRAYFORMULA(IF(Y102=0,0,IF(ISNA(MATCH(Y102,[1]Summary!$A$1:$A$8418,0))=TRUE,0,INDEX([1]Summary!$A$1:$CF$8418,MATCH(Y102,[1]Summary!$A$1:$A$8418,0),Z$1)))), 1, 1)</f>
        <v>#ERROR!</v>
      </c>
      <c r="AA102" s="174">
        <f t="shared" si="22"/>
        <v>0</v>
      </c>
      <c r="AB102" s="172" t="str">
        <f t="shared" si="18"/>
        <v>#ERROR!</v>
      </c>
      <c r="AC102" s="175" t="str">
        <f t="shared" si="9"/>
        <v>#ERROR!</v>
      </c>
      <c r="AD102" s="172"/>
      <c r="AE102" s="1"/>
      <c r="AF102" s="176" t="str">
        <f>ARRAY_CONSTRAIN(ARRAYFORMULA(IF(AE102=0,0,IF(ISNA(MATCH(AE102,[1]Summary!$A$1:$A$8418,0))=TRUE,0,INDEX([1]Summary!$A$1:$CF$8418,MATCH(AE102,[1]Summary!$A$1:$A$8418,0),AF$1)))), 1, 1)</f>
        <v>#ERROR!</v>
      </c>
      <c r="AG102" s="174">
        <f t="shared" si="10"/>
        <v>0</v>
      </c>
      <c r="AH102" s="172">
        <f t="shared" si="11"/>
        <v>0</v>
      </c>
      <c r="AI102" s="175" t="str">
        <f t="shared" si="12"/>
        <v>#ERROR!</v>
      </c>
      <c r="AJ102" s="175" t="str">
        <f t="shared" si="13"/>
        <v>#ERROR!</v>
      </c>
      <c r="AK102" s="178" t="str">
        <f t="shared" si="14"/>
        <v>#ERROR!</v>
      </c>
    </row>
    <row r="103" ht="10.5" customHeight="1">
      <c r="A103" s="14" t="s">
        <v>954</v>
      </c>
      <c r="B103" s="165">
        <f t="array" ref="B103">IF(ISNA(MATCH($A103,Magento_products!$F$1:$F$1000,0))=TRUE,INDEX(Special_products!$A$1:$AL$1000,MATCH($A103,Special_products!$F$1:$F$1000,0),B$1),INDEX(Magento_products!$A$1:$AJ$1013,MATCH($A103,Magento_products!$F$1:$F$1000,0),B$1))</f>
        <v>256</v>
      </c>
      <c r="C103" s="165" t="str">
        <f t="array" ref="C103">IF(ISNA(MATCH($A103,Magento_products!$F$1:$F$1000,0))=TRUE,INDEX(Special_products!$A$1:$AL$1000,MATCH($A103,Special_products!$F$1:$F$1000,0),C$1),INDEX(Magento_products!$A$1:$AJ$1013,MATCH($A103,Magento_products!$F$1:$F$1000,0),C$1))</f>
        <v>True Form Midna (Regular)</v>
      </c>
      <c r="D103" s="166">
        <f t="array" ref="D103">IF(ISNA(MATCH($A103,Magento_products!$F$1:$F$1013,0))=TRUE,INDEX(Special_products!$A$1:$AL$748,MATCH($A103,Special_products!$F$1:$F$748,0),D$1),INDEX(Magento_products!$A$1:$AJ$1013,MATCH($A103,Magento_products!$F$1:$F$1013,0),D$1))</f>
        <v>43231</v>
      </c>
      <c r="E103" s="167">
        <f t="shared" si="1"/>
        <v>2018</v>
      </c>
      <c r="F103" s="168" t="str">
        <f t="array" ref="F103">IF(ISNA(MATCH($A103,'License characters'!$H$2:$H$1126,0))=TRUE,0,INDEX('License characters'!$A$2:$AH$1126,MATCH($A103,'License characters'!$H$2:$H$1126,0),F$1))</f>
        <v>Nintendo</v>
      </c>
      <c r="G103" s="165" t="str">
        <f t="array" ref="G103">IF(ISNA(MATCH($A103,Magento_products!$F$1:$F$1000,0))=TRUE,INDEX(Special_products!$A$1:$AL$1000,MATCH($A103,Special_products!$F$1:$F$1000,0),G$1),INDEX(Magento_products!$A$1:$AJ$1013,MATCH($A103,Magento_products!$F$1:$F$1000,0),G$1))</f>
        <v>TPMID</v>
      </c>
      <c r="H103" s="168" t="str">
        <f t="array" ref="H103">IF(ISNA(MATCH($B103,Magento_products!$E$1:$E$1013,0))=TRUE,INDEX(Special_products!$A$1:$AL$748,MATCH($B103,Special_products!$E$1:$E$748,0),H$1+2),INDEX(Magento_products!$A$1:$AJ$1013,MATCH($B103,Magento_products!$E$1:$E$1013,0),H$1))</f>
        <v>Resin</v>
      </c>
      <c r="I103" s="169">
        <f t="array" ref="I103">IF(ISNA(MATCH($B103,Magento_products!$E$1:$E$1013,0))=TRUE,INDEX(Special_products!$A$1:$AL$748,MATCH($B103,Special_products!$E$1:$E$748,0),I$1),INDEX(Magento_products!$A$1:$AJ$1013,MATCH($B103,Magento_products!$E$1:$E$1013,0),I$1))</f>
        <v>484.99</v>
      </c>
      <c r="J103" s="170"/>
      <c r="K103" s="171">
        <f t="shared" si="2"/>
        <v>484.99</v>
      </c>
      <c r="L103" s="172"/>
      <c r="M103" s="173" t="str">
        <f>ARRAY_CONSTRAIN(ARRAYFORMULA(IF(B103=0,0,IF(ISNA(MATCH($A103,[1]PO_base!$E$1:$E$8753,0))=TRUE,0,INDEX([1]PO_base!$A$1:$CD$8753,MATCH($A103,[1]PO_base!$E$1:$E$8753,0),M$1)))), 1, 1)</f>
        <v>#ERROR!</v>
      </c>
      <c r="N103" s="172" t="str">
        <f>ARRAY_CONSTRAIN(ARRAYFORMULA(IF(M103=0,0,IF(ISNA(MATCH($M103,[1]PO_base!$C$1:$C$8753,0))=TRUE,0,INDEX([1]PO_base!$A$1:$CD$8753,MATCH($M103,[1]PO_base!$C$1:$C$8753,0),N$1)))), 1, 1)</f>
        <v>#ERROR!</v>
      </c>
      <c r="O103" s="174" t="str">
        <f t="shared" si="3"/>
        <v>#ERROR!</v>
      </c>
      <c r="P103" s="172" t="str">
        <f t="shared" si="4"/>
        <v>#ERROR!</v>
      </c>
      <c r="Q103" s="175" t="str">
        <f t="shared" si="5"/>
        <v>#ERROR!</v>
      </c>
      <c r="R103" s="176"/>
      <c r="S103" s="177" t="str">
        <f>ARRAY_CONSTRAIN(ARRAYFORMULA(IF(ISNA(MATCH($G103,[1]Summary!$B$1:$B$8418,0))=TRUE,0,INDEX([1]Summary!$A$1:$CF$8418,MATCH($G103,[1]Summary!$B$1:$B$8418,0),S$1))), 1, 1)</f>
        <v>#ERROR!</v>
      </c>
      <c r="T103" s="176" t="str">
        <f>ARRAY_CONSTRAIN(ARRAYFORMULA(IF(S103=0,0,IF(ISNA(MATCH(S103,[1]Summary!$A$1:$A$8418,0))=TRUE,0,INDEX([1]Summary!$A$1:$CF$8418,MATCH(S103,[1]Summary!$A$1:$A$8418,0),T$1)))), 1, 1)</f>
        <v>#ERROR!</v>
      </c>
      <c r="U103" s="174">
        <f t="shared" si="21"/>
        <v>0</v>
      </c>
      <c r="V103" s="172"/>
      <c r="W103" s="175" t="str">
        <f t="shared" si="7"/>
        <v>#ERROR!</v>
      </c>
      <c r="X103" s="172"/>
      <c r="Y103" s="173"/>
      <c r="Z103" s="176" t="str">
        <f>ARRAY_CONSTRAIN(ARRAYFORMULA(IF(Y103=0,0,IF(ISNA(MATCH(Y103,[1]Summary!$A$1:$A$8418,0))=TRUE,0,INDEX([1]Summary!$A$1:$CF$8418,MATCH(Y103,[1]Summary!$A$1:$A$8418,0),Z$1)))), 1, 1)</f>
        <v>#ERROR!</v>
      </c>
      <c r="AA103" s="174">
        <f t="shared" si="22"/>
        <v>0</v>
      </c>
      <c r="AB103" s="172" t="str">
        <f t="shared" si="18"/>
        <v>#ERROR!</v>
      </c>
      <c r="AC103" s="175" t="str">
        <f t="shared" si="9"/>
        <v>#ERROR!</v>
      </c>
      <c r="AD103" s="172"/>
      <c r="AE103" s="1"/>
      <c r="AF103" s="176" t="str">
        <f>ARRAY_CONSTRAIN(ARRAYFORMULA(IF(AE103=0,0,IF(ISNA(MATCH(AE103,[1]Summary!$A$1:$A$8418,0))=TRUE,0,INDEX([1]Summary!$A$1:$CF$8418,MATCH(AE103,[1]Summary!$A$1:$A$8418,0),AF$1)))), 1, 1)</f>
        <v>#ERROR!</v>
      </c>
      <c r="AG103" s="174">
        <f t="shared" si="10"/>
        <v>0</v>
      </c>
      <c r="AH103" s="172">
        <f t="shared" si="11"/>
        <v>0</v>
      </c>
      <c r="AI103" s="175" t="str">
        <f t="shared" si="12"/>
        <v>#ERROR!</v>
      </c>
      <c r="AJ103" s="175" t="str">
        <f t="shared" si="13"/>
        <v>#ERROR!</v>
      </c>
      <c r="AK103" s="178" t="str">
        <f t="shared" si="14"/>
        <v>#ERROR!</v>
      </c>
    </row>
    <row r="104" ht="10.5" customHeight="1">
      <c r="A104" s="14" t="s">
        <v>1134</v>
      </c>
      <c r="B104" s="165">
        <f t="array" ref="B104">IF(ISNA(MATCH($A104,Magento_products!$F$1:$F$1000,0))=TRUE,INDEX(Special_products!$A$1:$AL$1000,MATCH($A104,Special_products!$F$1:$F$1000,0),B$1),INDEX(Magento_products!$A$1:$AJ$1013,MATCH($A104,Magento_products!$F$1:$F$1000,0),B$1))</f>
        <v>167</v>
      </c>
      <c r="C104" s="165" t="str">
        <f t="array" ref="C104">IF(ISNA(MATCH($A104,Magento_products!$F$1:$F$1000,0))=TRUE,INDEX(Special_products!$A$1:$AL$1000,MATCH($A104,Special_products!$F$1:$F$1000,0),C$1),INDEX(Magento_products!$A$1:$AJ$1013,MATCH($A104,Magento_products!$F$1:$F$1000,0),C$1))</f>
        <v>Varia Suit Exclusive</v>
      </c>
      <c r="D104" s="166">
        <f t="array" ref="D104">IF(ISNA(MATCH($A104,Magento_products!$F$1:$F$1013,0))=TRUE,INDEX(Special_products!$A$1:$AL$748,MATCH($A104,Special_products!$F$1:$F$748,0),D$1),INDEX(Magento_products!$A$1:$AJ$1013,MATCH($A104,Magento_products!$F$1:$F$1013,0),D$1))</f>
        <v>42500</v>
      </c>
      <c r="E104" s="167">
        <f t="shared" si="1"/>
        <v>2016</v>
      </c>
      <c r="F104" s="168" t="str">
        <f t="array" ref="F104">IF(ISNA(MATCH($A104,'License characters'!$H$2:$H$1126,0))=TRUE,0,INDEX('License characters'!$A$2:$AH$1126,MATCH($A104,'License characters'!$H$2:$H$1126,0),F$1))</f>
        <v>Nintendo</v>
      </c>
      <c r="G104" s="165" t="str">
        <f t="array" ref="G104">IF(ISNA(MATCH($A104,Magento_products!$F$1:$F$1000,0))=TRUE,INDEX(Special_products!$A$1:$AL$1000,MATCH($A104,Special_products!$F$1:$F$1000,0),G$1),INDEX(Magento_products!$A$1:$AJ$1013,MATCH($A104,Magento_products!$F$1:$F$1000,0),G$1))</f>
        <v>MPVS</v>
      </c>
      <c r="H104" s="168" t="str">
        <f t="array" ref="H104">IF(ISNA(MATCH($B104,Magento_products!$E$1:$E$1013,0))=TRUE,INDEX(Special_products!$A$1:$AL$748,MATCH($B104,Special_products!$E$1:$E$748,0),H$1+2),INDEX(Magento_products!$A$1:$AJ$1013,MATCH($B104,Magento_products!$E$1:$E$1013,0),H$1))</f>
        <v>Resin</v>
      </c>
      <c r="I104" s="169">
        <f t="array" ref="I104">IF(ISNA(MATCH($B104,Magento_products!$E$1:$E$1013,0))=TRUE,INDEX(Special_products!$A$1:$AL$748,MATCH($B104,Special_products!$E$1:$E$748,0),I$1),INDEX(Magento_products!$A$1:$AJ$1013,MATCH($B104,Magento_products!$E$1:$E$1013,0),I$1))</f>
        <v>489.99</v>
      </c>
      <c r="J104" s="170"/>
      <c r="K104" s="171">
        <f t="shared" si="2"/>
        <v>489.99</v>
      </c>
      <c r="L104" s="172"/>
      <c r="M104" s="173" t="str">
        <f>ARRAY_CONSTRAIN(ARRAYFORMULA(IF(B104=0,0,IF(ISNA(MATCH($A104,[1]PO_base!$E$1:$E$8753,0))=TRUE,0,INDEX([1]PO_base!$A$1:$CD$8753,MATCH($A104,[1]PO_base!$E$1:$E$8753,0),M$1)))), 1, 1)</f>
        <v>#ERROR!</v>
      </c>
      <c r="N104" s="172" t="str">
        <f>ARRAY_CONSTRAIN(ARRAYFORMULA(IF(M104=0,0,IF(ISNA(MATCH($M104,[1]PO_base!$C$1:$C$8753,0))=TRUE,0,INDEX([1]PO_base!$A$1:$CD$8753,MATCH($M104,[1]PO_base!$C$1:$C$8753,0),N$1)))), 1, 1)</f>
        <v>#ERROR!</v>
      </c>
      <c r="O104" s="174" t="str">
        <f t="shared" si="3"/>
        <v>#ERROR!</v>
      </c>
      <c r="P104" s="172" t="str">
        <f t="shared" si="4"/>
        <v>#ERROR!</v>
      </c>
      <c r="Q104" s="175" t="str">
        <f t="shared" si="5"/>
        <v>#ERROR!</v>
      </c>
      <c r="R104" s="176"/>
      <c r="S104" s="177" t="str">
        <f>ARRAY_CONSTRAIN(ARRAYFORMULA(IF(ISNA(MATCH($G104,[1]Summary!$B$1:$B$8418,0))=TRUE,0,INDEX([1]Summary!$A$1:$CF$8418,MATCH($G104,[1]Summary!$B$1:$B$8418,0),S$1))), 1, 1)</f>
        <v>#ERROR!</v>
      </c>
      <c r="T104" s="176" t="str">
        <f>ARRAY_CONSTRAIN(ARRAYFORMULA(IF(S104=0,0,IF(ISNA(MATCH(S104,[1]Summary!$A$1:$A$8418,0))=TRUE,0,INDEX([1]Summary!$A$1:$CF$8418,MATCH(S104,[1]Summary!$A$1:$A$8418,0),T$1)))), 1, 1)</f>
        <v>#ERROR!</v>
      </c>
      <c r="U104" s="174">
        <f t="shared" si="21"/>
        <v>0</v>
      </c>
      <c r="V104" s="172"/>
      <c r="W104" s="175" t="str">
        <f t="shared" si="7"/>
        <v>#ERROR!</v>
      </c>
      <c r="X104" s="172"/>
      <c r="Y104" s="173"/>
      <c r="Z104" s="176" t="str">
        <f>ARRAY_CONSTRAIN(ARRAYFORMULA(IF(Y104=0,0,IF(ISNA(MATCH(Y104,[1]Summary!$A$1:$A$8418,0))=TRUE,0,INDEX([1]Summary!$A$1:$CF$8418,MATCH(Y104,[1]Summary!$A$1:$A$8418,0),Z$1)))), 1, 1)</f>
        <v>#ERROR!</v>
      </c>
      <c r="AA104" s="174">
        <f t="shared" si="22"/>
        <v>0</v>
      </c>
      <c r="AB104" s="172" t="str">
        <f t="shared" si="18"/>
        <v>#ERROR!</v>
      </c>
      <c r="AC104" s="175" t="str">
        <f t="shared" si="9"/>
        <v>#ERROR!</v>
      </c>
      <c r="AD104" s="172"/>
      <c r="AE104" s="1"/>
      <c r="AF104" s="176" t="str">
        <f>ARRAY_CONSTRAIN(ARRAYFORMULA(IF(AE104=0,0,IF(ISNA(MATCH(AE104,[1]Summary!$A$1:$A$8418,0))=TRUE,0,INDEX([1]Summary!$A$1:$CF$8418,MATCH(AE104,[1]Summary!$A$1:$A$8418,0),AF$1)))), 1, 1)</f>
        <v>#ERROR!</v>
      </c>
      <c r="AG104" s="174">
        <f t="shared" si="10"/>
        <v>0</v>
      </c>
      <c r="AH104" s="172">
        <f t="shared" si="11"/>
        <v>0</v>
      </c>
      <c r="AI104" s="175" t="str">
        <f t="shared" si="12"/>
        <v>#ERROR!</v>
      </c>
      <c r="AJ104" s="175" t="str">
        <f t="shared" si="13"/>
        <v>#ERROR!</v>
      </c>
      <c r="AK104" s="178" t="str">
        <f t="shared" si="14"/>
        <v>#ERROR!</v>
      </c>
    </row>
    <row r="105" ht="10.5" customHeight="1">
      <c r="A105" s="14" t="s">
        <v>980</v>
      </c>
      <c r="B105" s="165">
        <f t="array" ref="B105">IF(ISNA(MATCH($A105,Magento_products!$F$1:$F$1000,0))=TRUE,INDEX(Special_products!$A$1:$AL$1000,MATCH($A105,Special_products!$F$1:$F$1000,0),B$1),INDEX(Magento_products!$A$1:$AJ$1013,MATCH($A105,Magento_products!$F$1:$F$1000,0),B$1))</f>
        <v>243</v>
      </c>
      <c r="C105" s="165" t="str">
        <f t="array" ref="C105">IF(ISNA(MATCH($A105,Magento_products!$F$1:$F$1000,0))=TRUE,INDEX(Special_products!$A$1:$AL$1000,MATCH($A105,Special_products!$F$1:$F$1000,0),C$1),INDEX(Magento_products!$A$1:$AJ$1013,MATCH($A105,Magento_products!$F$1:$F$1000,0),C$1))</f>
        <v>Alucard (Regular)</v>
      </c>
      <c r="D105" s="166">
        <f t="array" ref="D105">IF(ISNA(MATCH($A105,Magento_products!$F$1:$F$1013,0))=TRUE,INDEX(Special_products!$A$1:$AL$748,MATCH($A105,Special_products!$F$1:$F$748,0),D$1),INDEX(Magento_products!$A$1:$AJ$1013,MATCH($A105,Magento_products!$F$1:$F$1013,0),D$1))</f>
        <v>43161</v>
      </c>
      <c r="E105" s="167">
        <f t="shared" si="1"/>
        <v>2018</v>
      </c>
      <c r="F105" s="168" t="str">
        <f t="array" ref="F105">IF(ISNA(MATCH($A105,'License characters'!$H$2:$H$1126,0))=TRUE,0,INDEX('License characters'!$A$2:$AH$1126,MATCH($A105,'License characters'!$H$2:$H$1126,0),F$1))</f>
        <v>Konami</v>
      </c>
      <c r="G105" s="165" t="str">
        <f t="array" ref="G105">IF(ISNA(MATCH($A105,Magento_products!$F$1:$F$1000,0))=TRUE,INDEX(Special_products!$A$1:$AL$1000,MATCH($A105,Special_products!$F$1:$F$1000,0),G$1),INDEX(Magento_products!$A$1:$AJ$1013,MATCH($A105,Magento_products!$F$1:$F$1000,0),G$1))</f>
        <v>CVAL</v>
      </c>
      <c r="H105" s="168" t="str">
        <f t="array" ref="H105">IF(ISNA(MATCH($B105,Magento_products!$E$1:$E$1013,0))=TRUE,INDEX(Special_products!$A$1:$AL$748,MATCH($B105,Special_products!$E$1:$E$748,0),H$1+2),INDEX(Magento_products!$A$1:$AJ$1013,MATCH($B105,Magento_products!$E$1:$E$1013,0),H$1))</f>
        <v>Resin</v>
      </c>
      <c r="I105" s="169">
        <f t="array" ref="I105">IF(ISNA(MATCH($B105,Magento_products!$E$1:$E$1013,0))=TRUE,INDEX(Special_products!$A$1:$AL$748,MATCH($B105,Special_products!$E$1:$E$748,0),I$1),INDEX(Magento_products!$A$1:$AJ$1013,MATCH($B105,Magento_products!$E$1:$E$1013,0),I$1))</f>
        <v>499.99</v>
      </c>
      <c r="J105" s="170"/>
      <c r="K105" s="171">
        <f t="shared" si="2"/>
        <v>499.99</v>
      </c>
      <c r="L105" s="172">
        <v>112.0</v>
      </c>
      <c r="M105" s="173" t="str">
        <f>ARRAY_CONSTRAIN(ARRAYFORMULA(IF(B105=0,0,IF(ISNA(MATCH($A105,[1]PO_base!$E$1:$E$8753,0))=TRUE,0,INDEX([1]PO_base!$A$1:$CD$8753,MATCH($A105,[1]PO_base!$E$1:$E$8753,0),M$1)))), 1, 1)</f>
        <v>#ERROR!</v>
      </c>
      <c r="N105" s="172" t="str">
        <f>ARRAY_CONSTRAIN(ARRAYFORMULA(IF(M105=0,0,IF(ISNA(MATCH($M105,[1]PO_base!$C$1:$C$8753,0))=TRUE,0,INDEX([1]PO_base!$A$1:$CD$8753,MATCH($M105,[1]PO_base!$C$1:$C$8753,0),N$1)))), 1, 1)</f>
        <v>#ERROR!</v>
      </c>
      <c r="O105" s="174" t="str">
        <f t="shared" si="3"/>
        <v>#ERROR!</v>
      </c>
      <c r="P105" s="172" t="str">
        <f t="shared" si="4"/>
        <v>#ERROR!</v>
      </c>
      <c r="Q105" s="175" t="str">
        <f t="shared" si="5"/>
        <v>#ERROR!</v>
      </c>
      <c r="R105" s="176">
        <v>4.041884816753926</v>
      </c>
      <c r="S105" s="177" t="str">
        <f>ARRAY_CONSTRAIN(ARRAYFORMULA(IF(ISNA(MATCH($G105,[1]Summary!$B$1:$B$8418,0))=TRUE,0,INDEX([1]Summary!$A$1:$CF$8418,MATCH($G105,[1]Summary!$B$1:$B$8418,0),S$1))), 1, 1)</f>
        <v>#ERROR!</v>
      </c>
      <c r="T105" s="176" t="str">
        <f>ARRAY_CONSTRAIN(ARRAYFORMULA(IF(S105=0,0,IF(ISNA(MATCH(S105,[1]Summary!$A$1:$A$8418,0))=TRUE,0,INDEX([1]Summary!$A$1:$CF$8418,MATCH(S105,[1]Summary!$A$1:$A$8418,0),T$1)))), 1, 1)</f>
        <v>#ERROR!</v>
      </c>
      <c r="U105" s="174">
        <f t="shared" si="21"/>
        <v>0</v>
      </c>
      <c r="V105" s="172"/>
      <c r="W105" s="175" t="str">
        <f t="shared" si="7"/>
        <v>#ERROR!</v>
      </c>
      <c r="X105" s="172"/>
      <c r="Y105" s="173"/>
      <c r="Z105" s="176" t="str">
        <f>ARRAY_CONSTRAIN(ARRAYFORMULA(IF(Y105=0,0,IF(ISNA(MATCH(Y105,[1]Summary!$A$1:$A$8418,0))=TRUE,0,INDEX([1]Summary!$A$1:$CF$8418,MATCH(Y105,[1]Summary!$A$1:$A$8418,0),Z$1)))), 1, 1)</f>
        <v>#ERROR!</v>
      </c>
      <c r="AA105" s="174">
        <f t="shared" si="22"/>
        <v>0</v>
      </c>
      <c r="AB105" s="172" t="str">
        <f t="shared" si="18"/>
        <v>#ERROR!</v>
      </c>
      <c r="AC105" s="175" t="str">
        <f t="shared" si="9"/>
        <v>#ERROR!</v>
      </c>
      <c r="AD105" s="172"/>
      <c r="AE105" s="1"/>
      <c r="AF105" s="176" t="str">
        <f>ARRAY_CONSTRAIN(ARRAYFORMULA(IF(AE105=0,0,IF(ISNA(MATCH(AE105,[1]Summary!$A$1:$A$8418,0))=TRUE,0,INDEX([1]Summary!$A$1:$CF$8418,MATCH(AE105,[1]Summary!$A$1:$A$8418,0),AF$1)))), 1, 1)</f>
        <v>#ERROR!</v>
      </c>
      <c r="AG105" s="174">
        <f t="shared" si="10"/>
        <v>0</v>
      </c>
      <c r="AH105" s="172">
        <f t="shared" si="11"/>
        <v>0</v>
      </c>
      <c r="AI105" s="175" t="str">
        <f t="shared" si="12"/>
        <v>#ERROR!</v>
      </c>
      <c r="AJ105" s="175" t="str">
        <f t="shared" si="13"/>
        <v>#ERROR!</v>
      </c>
      <c r="AK105" s="178" t="str">
        <f t="shared" si="14"/>
        <v>#ERROR!</v>
      </c>
    </row>
    <row r="106" ht="10.5" customHeight="1">
      <c r="A106" s="14" t="s">
        <v>976</v>
      </c>
      <c r="B106" s="165">
        <f t="array" ref="B106">IF(ISNA(MATCH($A106,Magento_products!$F$1:$F$1000,0))=TRUE,INDEX(Special_products!$A$1:$AL$1000,MATCH($A106,Special_products!$F$1:$F$1000,0),B$1),INDEX(Magento_products!$A$1:$AJ$1013,MATCH($A106,Magento_products!$F$1:$F$1000,0),B$1))</f>
        <v>245</v>
      </c>
      <c r="C106" s="165" t="str">
        <f t="array" ref="C106">IF(ISNA(MATCH($A106,Magento_products!$F$1:$F$1000,0))=TRUE,INDEX(Special_products!$A$1:$AL$1000,MATCH($A106,Special_products!$F$1:$F$1000,0),C$1),INDEX(Magento_products!$A$1:$AJ$1013,MATCH($A106,Magento_products!$F$1:$F$1000,0),C$1))</f>
        <v>Alucard (Twilight Edition)</v>
      </c>
      <c r="D106" s="166">
        <f t="array" ref="D106">IF(ISNA(MATCH($A106,Magento_products!$F$1:$F$1013,0))=TRUE,INDEX(Special_products!$A$1:$AL$748,MATCH($A106,Special_products!$F$1:$F$748,0),D$1),INDEX(Magento_products!$A$1:$AJ$1013,MATCH($A106,Magento_products!$F$1:$F$1013,0),D$1))</f>
        <v>43161</v>
      </c>
      <c r="E106" s="167">
        <f t="shared" si="1"/>
        <v>2018</v>
      </c>
      <c r="F106" s="168" t="str">
        <f t="array" ref="F106">IF(ISNA(MATCH($A106,'License characters'!$H$2:$H$1126,0))=TRUE,0,INDEX('License characters'!$A$2:$AH$1126,MATCH($A106,'License characters'!$H$2:$H$1126,0),F$1))</f>
        <v>Konami</v>
      </c>
      <c r="G106" s="165" t="str">
        <f t="array" ref="G106">IF(ISNA(MATCH($A106,Magento_products!$F$1:$F$1000,0))=TRUE,INDEX(Special_products!$A$1:$AL$1000,MATCH($A106,Special_products!$F$1:$F$1000,0),G$1),INDEX(Magento_products!$A$1:$AJ$1013,MATCH($A106,Magento_products!$F$1:$F$1000,0),G$1))</f>
        <v>CVAL</v>
      </c>
      <c r="H106" s="168" t="str">
        <f t="array" ref="H106">IF(ISNA(MATCH($B106,Magento_products!$E$1:$E$1013,0))=TRUE,INDEX(Special_products!$A$1:$AL$748,MATCH($B106,Special_products!$E$1:$E$748,0),H$1+2),INDEX(Magento_products!$A$1:$AJ$1013,MATCH($B106,Magento_products!$E$1:$E$1013,0),H$1))</f>
        <v>Resin</v>
      </c>
      <c r="I106" s="169">
        <f t="array" ref="I106">IF(ISNA(MATCH($B106,Magento_products!$E$1:$E$1013,0))=TRUE,INDEX(Special_products!$A$1:$AL$748,MATCH($B106,Special_products!$E$1:$E$748,0),I$1),INDEX(Magento_products!$A$1:$AJ$1013,MATCH($B106,Magento_products!$E$1:$E$1013,0),I$1))</f>
        <v>499.99</v>
      </c>
      <c r="J106" s="170"/>
      <c r="K106" s="171">
        <f t="shared" si="2"/>
        <v>499.99</v>
      </c>
      <c r="L106" s="172">
        <v>128.0</v>
      </c>
      <c r="M106" s="173" t="str">
        <f>ARRAY_CONSTRAIN(ARRAYFORMULA(IF(B106=0,0,IF(ISNA(MATCH($A106,[1]PO_base!$E$1:$E$8753,0))=TRUE,0,INDEX([1]PO_base!$A$1:$CD$8753,MATCH($A106,[1]PO_base!$E$1:$E$8753,0),M$1)))), 1, 1)</f>
        <v>#ERROR!</v>
      </c>
      <c r="N106" s="172" t="str">
        <f>ARRAY_CONSTRAIN(ARRAYFORMULA(IF(M106=0,0,IF(ISNA(MATCH($M106,[1]PO_base!$C$1:$C$8753,0))=TRUE,0,INDEX([1]PO_base!$A$1:$CD$8753,MATCH($M106,[1]PO_base!$C$1:$C$8753,0),N$1)))), 1, 1)</f>
        <v>#ERROR!</v>
      </c>
      <c r="O106" s="174" t="str">
        <f t="shared" si="3"/>
        <v>#ERROR!</v>
      </c>
      <c r="P106" s="172" t="str">
        <f t="shared" si="4"/>
        <v>#ERROR!</v>
      </c>
      <c r="Q106" s="175" t="str">
        <f t="shared" si="5"/>
        <v>#ERROR!</v>
      </c>
      <c r="R106" s="176">
        <v>4.041884816753926</v>
      </c>
      <c r="S106" s="177" t="str">
        <f>ARRAY_CONSTRAIN(ARRAYFORMULA(IF(ISNA(MATCH($G106,[1]Summary!$B$1:$B$8418,0))=TRUE,0,INDEX([1]Summary!$A$1:$CF$8418,MATCH($G106,[1]Summary!$B$1:$B$8418,0),S$1))), 1, 1)</f>
        <v>#ERROR!</v>
      </c>
      <c r="T106" s="176" t="str">
        <f>ARRAY_CONSTRAIN(ARRAYFORMULA(IF(S106=0,0,IF(ISNA(MATCH(S106,[1]Summary!$A$1:$A$8418,0))=TRUE,0,INDEX([1]Summary!$A$1:$CF$8418,MATCH(S106,[1]Summary!$A$1:$A$8418,0),T$1)))), 1, 1)</f>
        <v>#ERROR!</v>
      </c>
      <c r="U106" s="174">
        <f t="shared" si="21"/>
        <v>0</v>
      </c>
      <c r="V106" s="172"/>
      <c r="W106" s="175" t="str">
        <f t="shared" si="7"/>
        <v>#ERROR!</v>
      </c>
      <c r="X106" s="172"/>
      <c r="Y106" s="173"/>
      <c r="Z106" s="176" t="str">
        <f>ARRAY_CONSTRAIN(ARRAYFORMULA(IF(Y106=0,0,IF(ISNA(MATCH(Y106,[1]Summary!$A$1:$A$8418,0))=TRUE,0,INDEX([1]Summary!$A$1:$CF$8418,MATCH(Y106,[1]Summary!$A$1:$A$8418,0),Z$1)))), 1, 1)</f>
        <v>#ERROR!</v>
      </c>
      <c r="AA106" s="174">
        <f t="shared" si="22"/>
        <v>0</v>
      </c>
      <c r="AB106" s="172" t="str">
        <f t="shared" si="18"/>
        <v>#ERROR!</v>
      </c>
      <c r="AC106" s="175" t="str">
        <f t="shared" si="9"/>
        <v>#ERROR!</v>
      </c>
      <c r="AD106" s="172"/>
      <c r="AE106" s="1"/>
      <c r="AF106" s="176" t="str">
        <f>ARRAY_CONSTRAIN(ARRAYFORMULA(IF(AE106=0,0,IF(ISNA(MATCH(AE106,[1]Summary!$A$1:$A$8418,0))=TRUE,0,INDEX([1]Summary!$A$1:$CF$8418,MATCH(AE106,[1]Summary!$A$1:$A$8418,0),AF$1)))), 1, 1)</f>
        <v>#ERROR!</v>
      </c>
      <c r="AG106" s="174">
        <f t="shared" si="10"/>
        <v>0</v>
      </c>
      <c r="AH106" s="172">
        <f t="shared" si="11"/>
        <v>0</v>
      </c>
      <c r="AI106" s="175" t="str">
        <f t="shared" si="12"/>
        <v>#ERROR!</v>
      </c>
      <c r="AJ106" s="175" t="str">
        <f t="shared" si="13"/>
        <v>#ERROR!</v>
      </c>
      <c r="AK106" s="178" t="str">
        <f t="shared" si="14"/>
        <v>#ERROR!</v>
      </c>
    </row>
    <row r="107" ht="10.5" customHeight="1">
      <c r="A107" s="14" t="s">
        <v>978</v>
      </c>
      <c r="B107" s="165">
        <f t="array" ref="B107">IF(ISNA(MATCH($A107,Magento_products!$F$1:$F$1000,0))=TRUE,INDEX(Special_products!$A$1:$AL$1000,MATCH($A107,Special_products!$F$1:$F$1000,0),B$1),INDEX(Magento_products!$A$1:$AJ$1013,MATCH($A107,Magento_products!$F$1:$F$1000,0),B$1))</f>
        <v>244</v>
      </c>
      <c r="C107" s="165" t="str">
        <f t="array" ref="C107">IF(ISNA(MATCH($A107,Magento_products!$F$1:$F$1000,0))=TRUE,INDEX(Special_products!$A$1:$AL$1000,MATCH($A107,Special_products!$F$1:$F$1000,0),C$1),INDEX(Magento_products!$A$1:$AJ$1013,MATCH($A107,Magento_products!$F$1:$F$1000,0),C$1))</f>
        <v>Alucard (Exclusive)</v>
      </c>
      <c r="D107" s="166">
        <f t="array" ref="D107">IF(ISNA(MATCH($A107,Magento_products!$F$1:$F$1013,0))=TRUE,INDEX(Special_products!$A$1:$AL$748,MATCH($A107,Special_products!$F$1:$F$748,0),D$1),INDEX(Magento_products!$A$1:$AJ$1013,MATCH($A107,Magento_products!$F$1:$F$1013,0),D$1))</f>
        <v>43161</v>
      </c>
      <c r="E107" s="167">
        <f t="shared" si="1"/>
        <v>2018</v>
      </c>
      <c r="F107" s="168" t="str">
        <f t="array" ref="F107">IF(ISNA(MATCH($A107,'License characters'!$H$2:$H$1126,0))=TRUE,0,INDEX('License characters'!$A$2:$AH$1126,MATCH($A107,'License characters'!$H$2:$H$1126,0),F$1))</f>
        <v>Konami</v>
      </c>
      <c r="G107" s="165" t="str">
        <f t="array" ref="G107">IF(ISNA(MATCH($A107,Magento_products!$F$1:$F$1000,0))=TRUE,INDEX(Special_products!$A$1:$AL$1000,MATCH($A107,Special_products!$F$1:$F$1000,0),G$1),INDEX(Magento_products!$A$1:$AJ$1013,MATCH($A107,Magento_products!$F$1:$F$1000,0),G$1))</f>
        <v>CVAL</v>
      </c>
      <c r="H107" s="168" t="str">
        <f t="array" ref="H107">IF(ISNA(MATCH($B107,Magento_products!$E$1:$E$1013,0))=TRUE,INDEX(Special_products!$A$1:$AL$748,MATCH($B107,Special_products!$E$1:$E$748,0),H$1+2),INDEX(Magento_products!$A$1:$AJ$1013,MATCH($B107,Magento_products!$E$1:$E$1013,0),H$1))</f>
        <v>Resin</v>
      </c>
      <c r="I107" s="169">
        <f t="array" ref="I107">IF(ISNA(MATCH($B107,Magento_products!$E$1:$E$1013,0))=TRUE,INDEX(Special_products!$A$1:$AL$748,MATCH($B107,Special_products!$E$1:$E$748,0),I$1),INDEX(Magento_products!$A$1:$AJ$1013,MATCH($B107,Magento_products!$E$1:$E$1013,0),I$1))</f>
        <v>499.99</v>
      </c>
      <c r="J107" s="170"/>
      <c r="K107" s="171">
        <f t="shared" si="2"/>
        <v>499.99</v>
      </c>
      <c r="L107" s="172">
        <v>120.0</v>
      </c>
      <c r="M107" s="173" t="str">
        <f>ARRAY_CONSTRAIN(ARRAYFORMULA(IF(B107=0,0,IF(ISNA(MATCH($A107,[1]PO_base!$E$1:$E$8753,0))=TRUE,0,INDEX([1]PO_base!$A$1:$CD$8753,MATCH($A107,[1]PO_base!$E$1:$E$8753,0),M$1)))), 1, 1)</f>
        <v>#ERROR!</v>
      </c>
      <c r="N107" s="172" t="str">
        <f>ARRAY_CONSTRAIN(ARRAYFORMULA(IF(M107=0,0,IF(ISNA(MATCH($M107,[1]PO_base!$C$1:$C$8753,0))=TRUE,0,INDEX([1]PO_base!$A$1:$CD$8753,MATCH($M107,[1]PO_base!$C$1:$C$8753,0),N$1)))), 1, 1)</f>
        <v>#ERROR!</v>
      </c>
      <c r="O107" s="174" t="str">
        <f t="shared" si="3"/>
        <v>#ERROR!</v>
      </c>
      <c r="P107" s="172" t="str">
        <f t="shared" si="4"/>
        <v>#ERROR!</v>
      </c>
      <c r="Q107" s="175" t="str">
        <f t="shared" si="5"/>
        <v>#ERROR!</v>
      </c>
      <c r="R107" s="176">
        <v>4.041884816753926</v>
      </c>
      <c r="S107" s="177" t="str">
        <f>ARRAY_CONSTRAIN(ARRAYFORMULA(IF(ISNA(MATCH($G107,[1]Summary!$B$1:$B$8418,0))=TRUE,0,INDEX([1]Summary!$A$1:$CF$8418,MATCH($G107,[1]Summary!$B$1:$B$8418,0),S$1))), 1, 1)</f>
        <v>#ERROR!</v>
      </c>
      <c r="T107" s="176" t="str">
        <f>ARRAY_CONSTRAIN(ARRAYFORMULA(IF(S107=0,0,IF(ISNA(MATCH(S107,[1]Summary!$A$1:$A$8418,0))=TRUE,0,INDEX([1]Summary!$A$1:$CF$8418,MATCH(S107,[1]Summary!$A$1:$A$8418,0),T$1)))), 1, 1)</f>
        <v>#ERROR!</v>
      </c>
      <c r="U107" s="174">
        <f t="shared" si="21"/>
        <v>0</v>
      </c>
      <c r="V107" s="172"/>
      <c r="W107" s="175" t="str">
        <f t="shared" si="7"/>
        <v>#ERROR!</v>
      </c>
      <c r="X107" s="172"/>
      <c r="Y107" s="173"/>
      <c r="Z107" s="176" t="str">
        <f>ARRAY_CONSTRAIN(ARRAYFORMULA(IF(Y107=0,0,IF(ISNA(MATCH(Y107,[1]Summary!$A$1:$A$8418,0))=TRUE,0,INDEX([1]Summary!$A$1:$CF$8418,MATCH(Y107,[1]Summary!$A$1:$A$8418,0),Z$1)))), 1, 1)</f>
        <v>#ERROR!</v>
      </c>
      <c r="AA107" s="174">
        <f t="shared" si="22"/>
        <v>0</v>
      </c>
      <c r="AB107" s="172" t="str">
        <f t="shared" si="18"/>
        <v>#ERROR!</v>
      </c>
      <c r="AC107" s="175" t="str">
        <f t="shared" si="9"/>
        <v>#ERROR!</v>
      </c>
      <c r="AD107" s="172"/>
      <c r="AE107" s="1"/>
      <c r="AF107" s="176" t="str">
        <f>ARRAY_CONSTRAIN(ARRAYFORMULA(IF(AE107=0,0,IF(ISNA(MATCH(AE107,[1]Summary!$A$1:$A$8418,0))=TRUE,0,INDEX([1]Summary!$A$1:$CF$8418,MATCH(AE107,[1]Summary!$A$1:$A$8418,0),AF$1)))), 1, 1)</f>
        <v>#ERROR!</v>
      </c>
      <c r="AG107" s="174">
        <f t="shared" si="10"/>
        <v>0</v>
      </c>
      <c r="AH107" s="172">
        <f t="shared" si="11"/>
        <v>0</v>
      </c>
      <c r="AI107" s="175" t="str">
        <f t="shared" si="12"/>
        <v>#ERROR!</v>
      </c>
      <c r="AJ107" s="175" t="str">
        <f t="shared" si="13"/>
        <v>#ERROR!</v>
      </c>
      <c r="AK107" s="178" t="str">
        <f t="shared" si="14"/>
        <v>#ERROR!</v>
      </c>
    </row>
    <row r="108" ht="10.5" customHeight="1">
      <c r="A108" s="14" t="s">
        <v>747</v>
      </c>
      <c r="B108" s="165">
        <f t="array" ref="B108">IF(ISNA(MATCH($A108,Magento_products!$F$1:$F$1000,0))=TRUE,INDEX(Special_products!$A$1:$AL$1000,MATCH($A108,Special_products!$F$1:$F$1000,0),B$1),INDEX(Magento_products!$A$1:$AJ$1013,MATCH($A108,Magento_products!$F$1:$F$1000,0),B$1))</f>
        <v>358</v>
      </c>
      <c r="C108" s="165" t="str">
        <f t="array" ref="C108">IF(ISNA(MATCH($A108,Magento_products!$F$1:$F$1000,0))=TRUE,INDEX(Special_products!$A$1:$AL$1000,MATCH($A108,Special_products!$F$1:$F$1000,0),C$1),INDEX(Magento_products!$A$1:$AJ$1013,MATCH($A108,Magento_products!$F$1:$F$1000,0),C$1))</f>
        <v>Super Mario – Mario and Yoshi Standard Edition</v>
      </c>
      <c r="D108" s="166">
        <f t="array" ref="D108">IF(ISNA(MATCH($A108,Magento_products!$F$1:$F$1013,0))=TRUE,INDEX(Special_products!$A$1:$AL$748,MATCH($A108,Special_products!$F$1:$F$748,0),D$1),INDEX(Magento_products!$A$1:$AJ$1013,MATCH($A108,Magento_products!$F$1:$F$1013,0),D$1))</f>
        <v>43532</v>
      </c>
      <c r="E108" s="167">
        <f t="shared" si="1"/>
        <v>2019</v>
      </c>
      <c r="F108" s="168" t="str">
        <f t="array" ref="F108">IF(ISNA(MATCH($A108,'License characters'!$H$2:$H$1126,0))=TRUE,0,INDEX('License characters'!$A$2:$AH$1126,MATCH($A108,'License characters'!$H$2:$H$1126,0),F$1))</f>
        <v>Nintendo</v>
      </c>
      <c r="G108" s="165" t="str">
        <f t="array" ref="G108">IF(ISNA(MATCH($A108,Magento_products!$F$1:$F$1000,0))=TRUE,INDEX(Special_products!$A$1:$AL$1000,MATCH($A108,Special_products!$F$1:$F$1000,0),G$1),INDEX(Magento_products!$A$1:$AJ$1013,MATCH($A108,Magento_products!$F$1:$F$1000,0),G$1))</f>
        <v>MARYO</v>
      </c>
      <c r="H108" s="168" t="str">
        <f t="array" ref="H108">IF(ISNA(MATCH($B108,Magento_products!$E$1:$E$1013,0))=TRUE,INDEX(Special_products!$A$1:$AL$748,MATCH($B108,Special_products!$E$1:$E$748,0),H$1+2),INDEX(Magento_products!$A$1:$AJ$1013,MATCH($B108,Magento_products!$E$1:$E$1013,0),H$1))</f>
        <v>Resin</v>
      </c>
      <c r="I108" s="169">
        <f t="array" ref="I108">IF(ISNA(MATCH($B108,Magento_products!$E$1:$E$1013,0))=TRUE,INDEX(Special_products!$A$1:$AL$748,MATCH($B108,Special_products!$E$1:$E$748,0),I$1),INDEX(Magento_products!$A$1:$AJ$1013,MATCH($B108,Magento_products!$E$1:$E$1013,0),I$1))</f>
        <v>499.99</v>
      </c>
      <c r="J108" s="170"/>
      <c r="K108" s="171">
        <f t="shared" si="2"/>
        <v>499.99</v>
      </c>
      <c r="L108" s="172"/>
      <c r="M108" s="173" t="str">
        <f>ARRAY_CONSTRAIN(ARRAYFORMULA(IF(B108=0,0,IF(ISNA(MATCH($A108,[1]PO_base!$E$1:$E$8753,0))=TRUE,0,INDEX([1]PO_base!$A$1:$CD$8753,MATCH($A108,[1]PO_base!$E$1:$E$8753,0),M$1)))), 1, 1)</f>
        <v>#ERROR!</v>
      </c>
      <c r="N108" s="172" t="str">
        <f>ARRAY_CONSTRAIN(ARRAYFORMULA(IF(M108=0,0,IF(ISNA(MATCH($M108,[1]PO_base!$C$1:$C$8753,0))=TRUE,0,INDEX([1]PO_base!$A$1:$CD$8753,MATCH($M108,[1]PO_base!$C$1:$C$8753,0),N$1)))), 1, 1)</f>
        <v>#ERROR!</v>
      </c>
      <c r="O108" s="174" t="str">
        <f t="shared" si="3"/>
        <v>#ERROR!</v>
      </c>
      <c r="P108" s="172" t="str">
        <f t="shared" si="4"/>
        <v>#ERROR!</v>
      </c>
      <c r="Q108" s="175" t="str">
        <f t="shared" si="5"/>
        <v>#ERROR!</v>
      </c>
      <c r="R108" s="176"/>
      <c r="S108" s="177" t="str">
        <f>ARRAY_CONSTRAIN(ARRAYFORMULA(IF(ISNA(MATCH($G108,[1]Summary!$B$1:$B$8418,0))=TRUE,0,INDEX([1]Summary!$A$1:$CF$8418,MATCH($G108,[1]Summary!$B$1:$B$8418,0),S$1))), 1, 1)</f>
        <v>#ERROR!</v>
      </c>
      <c r="T108" s="176" t="str">
        <f>ARRAY_CONSTRAIN(ARRAYFORMULA(IF(S108=0,0,IF(ISNA(MATCH(S108,[1]Summary!$A$1:$A$8418,0))=TRUE,0,INDEX([1]Summary!$A$1:$CF$8418,MATCH(S108,[1]Summary!$A$1:$A$8418,0),T$1)))), 1, 1)</f>
        <v>#ERROR!</v>
      </c>
      <c r="U108" s="174">
        <f t="shared" si="21"/>
        <v>0</v>
      </c>
      <c r="V108" s="172"/>
      <c r="W108" s="175" t="str">
        <f t="shared" si="7"/>
        <v>#ERROR!</v>
      </c>
      <c r="X108" s="172"/>
      <c r="Y108" s="173"/>
      <c r="Z108" s="176" t="str">
        <f>ARRAY_CONSTRAIN(ARRAYFORMULA(IF(Y108=0,0,IF(ISNA(MATCH(Y108,[1]Summary!$A$1:$A$8418,0))=TRUE,0,INDEX([1]Summary!$A$1:$CF$8418,MATCH(Y108,[1]Summary!$A$1:$A$8418,0),Z$1)))), 1, 1)</f>
        <v>#ERROR!</v>
      </c>
      <c r="AA108" s="174">
        <f t="shared" si="22"/>
        <v>0</v>
      </c>
      <c r="AB108" s="172" t="str">
        <f t="shared" si="18"/>
        <v>#ERROR!</v>
      </c>
      <c r="AC108" s="175" t="str">
        <f t="shared" si="9"/>
        <v>#ERROR!</v>
      </c>
      <c r="AD108" s="172"/>
      <c r="AE108" s="1"/>
      <c r="AF108" s="176" t="str">
        <f>ARRAY_CONSTRAIN(ARRAYFORMULA(IF(AE108=0,0,IF(ISNA(MATCH(AE108,[1]Summary!$A$1:$A$8418,0))=TRUE,0,INDEX([1]Summary!$A$1:$CF$8418,MATCH(AE108,[1]Summary!$A$1:$A$8418,0),AF$1)))), 1, 1)</f>
        <v>#ERROR!</v>
      </c>
      <c r="AG108" s="174">
        <f t="shared" si="10"/>
        <v>0</v>
      </c>
      <c r="AH108" s="172">
        <f t="shared" si="11"/>
        <v>0</v>
      </c>
      <c r="AI108" s="175" t="str">
        <f t="shared" si="12"/>
        <v>#ERROR!</v>
      </c>
      <c r="AJ108" s="175" t="str">
        <f t="shared" si="13"/>
        <v>#ERROR!</v>
      </c>
      <c r="AK108" s="178" t="str">
        <f t="shared" si="14"/>
        <v>#ERROR!</v>
      </c>
    </row>
    <row r="109" ht="10.5" customHeight="1">
      <c r="A109" s="14" t="s">
        <v>607</v>
      </c>
      <c r="B109" s="165">
        <f t="array" ref="B109">IF(ISNA(MATCH($A109,Magento_products!$F$1:$F$1000,0))=TRUE,INDEX(Special_products!$A$1:$AL$1000,MATCH($A109,Special_products!$F$1:$F$1000,0),B$1),INDEX(Magento_products!$A$1:$AJ$1013,MATCH($A109,Magento_products!$F$1:$F$1000,0),B$1))</f>
        <v>424</v>
      </c>
      <c r="C109" s="165" t="str">
        <f t="array" ref="C109">IF(ISNA(MATCH($A109,Magento_products!$F$1:$F$1000,0))=TRUE,INDEX(Special_products!$A$1:$AL$1000,MATCH($A109,Special_products!$F$1:$F$1000,0),C$1),INDEX(Magento_products!$A$1:$AJ$1013,MATCH($A109,Magento_products!$F$1:$F$1000,0),C$1))</f>
        <v>Mega Man 11 - Mega Man (Definitive Edition)</v>
      </c>
      <c r="D109" s="166">
        <f t="array" ref="D109">IF(ISNA(MATCH($A109,Magento_products!$F$1:$F$1013,0))=TRUE,INDEX(Special_products!$A$1:$AL$748,MATCH($A109,Special_products!$F$1:$F$748,0),D$1),INDEX(Magento_products!$A$1:$AJ$1013,MATCH($A109,Magento_products!$F$1:$F$1013,0),D$1))</f>
        <v>43854</v>
      </c>
      <c r="E109" s="167">
        <f t="shared" si="1"/>
        <v>2020</v>
      </c>
      <c r="F109" s="168" t="str">
        <f t="array" ref="F109">IF(ISNA(MATCH($A109,'License characters'!$H$2:$H$1126,0))=TRUE,0,INDEX('License characters'!$A$2:$AH$1126,MATCH($A109,'License characters'!$H$2:$H$1126,0),F$1))</f>
        <v>Capcom</v>
      </c>
      <c r="G109" s="165" t="str">
        <f t="array" ref="G109">IF(ISNA(MATCH($A109,Magento_products!$F$1:$F$1000,0))=TRUE,INDEX(Special_products!$A$1:$AL$1000,MATCH($A109,Special_products!$F$1:$F$1000,0),G$1),INDEX(Magento_products!$A$1:$AJ$1013,MATCH($A109,Magento_products!$F$1:$F$1000,0),G$1))</f>
        <v>MM11</v>
      </c>
      <c r="H109" s="168" t="str">
        <f t="array" ref="H109">IF(ISNA(MATCH($B109,Magento_products!$E$1:$E$1013,0))=TRUE,INDEX(Special_products!$A$1:$AL$748,MATCH($B109,Special_products!$E$1:$E$748,0),H$1+2),INDEX(Magento_products!$A$1:$AJ$1013,MATCH($B109,Magento_products!$E$1:$E$1013,0),H$1))</f>
        <v>Resin</v>
      </c>
      <c r="I109" s="169">
        <f t="array" ref="I109">IF(ISNA(MATCH($B109,Magento_products!$E$1:$E$1013,0))=TRUE,INDEX(Special_products!$A$1:$AL$748,MATCH($B109,Special_products!$E$1:$E$748,0),I$1),INDEX(Magento_products!$A$1:$AJ$1013,MATCH($B109,Magento_products!$E$1:$E$1013,0),I$1))</f>
        <v>499.99</v>
      </c>
      <c r="J109" s="170"/>
      <c r="K109" s="171">
        <f t="shared" si="2"/>
        <v>499.99</v>
      </c>
      <c r="L109" s="172"/>
      <c r="M109" s="173" t="str">
        <f>ARRAY_CONSTRAIN(ARRAYFORMULA(IF(B109=0,0,IF(ISNA(MATCH($A109,[1]PO_base!$E$1:$E$8753,0))=TRUE,0,INDEX([1]PO_base!$A$1:$CD$8753,MATCH($A109,[1]PO_base!$E$1:$E$8753,0),M$1)))), 1, 1)</f>
        <v>#ERROR!</v>
      </c>
      <c r="N109" s="172" t="str">
        <f>ARRAY_CONSTRAIN(ARRAYFORMULA(IF(M109=0,0,IF(ISNA(MATCH($M109,[1]PO_base!$C$1:$C$8753,0))=TRUE,0,INDEX([1]PO_base!$A$1:$CD$8753,MATCH($M109,[1]PO_base!$C$1:$C$8753,0),N$1)))), 1, 1)</f>
        <v>#ERROR!</v>
      </c>
      <c r="O109" s="174" t="str">
        <f t="shared" si="3"/>
        <v>#ERROR!</v>
      </c>
      <c r="P109" s="172" t="str">
        <f t="shared" si="4"/>
        <v>#ERROR!</v>
      </c>
      <c r="Q109" s="175" t="str">
        <f t="shared" si="5"/>
        <v>#ERROR!</v>
      </c>
      <c r="R109" s="176"/>
      <c r="S109" s="177" t="str">
        <f>ARRAY_CONSTRAIN(ARRAYFORMULA(IF(ISNA(MATCH($G109,[1]Summary!$B$1:$B$8418,0))=TRUE,0,INDEX([1]Summary!$A$1:$CF$8418,MATCH($G109,[1]Summary!$B$1:$B$8418,0),S$1))), 1, 1)</f>
        <v>#ERROR!</v>
      </c>
      <c r="T109" s="176" t="str">
        <f>ARRAY_CONSTRAIN(ARRAYFORMULA(IF(S109=0,0,IF(ISNA(MATCH(S109,[1]Summary!$A$1:$A$8418,0))=TRUE,0,INDEX([1]Summary!$A$1:$CF$8418,MATCH(S109,[1]Summary!$A$1:$A$8418,0),T$1)))), 1, 1)</f>
        <v>#ERROR!</v>
      </c>
      <c r="U109" s="174">
        <f t="shared" si="21"/>
        <v>0</v>
      </c>
      <c r="V109" s="172"/>
      <c r="W109" s="175" t="str">
        <f t="shared" si="7"/>
        <v>#ERROR!</v>
      </c>
      <c r="X109" s="172"/>
      <c r="Y109" s="173"/>
      <c r="Z109" s="176" t="str">
        <f>ARRAY_CONSTRAIN(ARRAYFORMULA(IF(Y109=0,0,IF(ISNA(MATCH(Y109,[1]Summary!$A$1:$A$8418,0))=TRUE,0,INDEX([1]Summary!$A$1:$CF$8418,MATCH(Y109,[1]Summary!$A$1:$A$8418,0),Z$1)))), 1, 1)</f>
        <v>#ERROR!</v>
      </c>
      <c r="AA109" s="174">
        <f t="shared" si="22"/>
        <v>0</v>
      </c>
      <c r="AB109" s="172" t="str">
        <f t="shared" si="18"/>
        <v>#ERROR!</v>
      </c>
      <c r="AC109" s="175" t="str">
        <f t="shared" si="9"/>
        <v>#ERROR!</v>
      </c>
      <c r="AD109" s="172"/>
      <c r="AE109" s="1"/>
      <c r="AF109" s="176" t="str">
        <f>ARRAY_CONSTRAIN(ARRAYFORMULA(IF(AE109=0,0,IF(ISNA(MATCH(AE109,[1]Summary!$A$1:$A$8418,0))=TRUE,0,INDEX([1]Summary!$A$1:$CF$8418,MATCH(AE109,[1]Summary!$A$1:$A$8418,0),AF$1)))), 1, 1)</f>
        <v>#ERROR!</v>
      </c>
      <c r="AG109" s="174">
        <f t="shared" si="10"/>
        <v>0</v>
      </c>
      <c r="AH109" s="172">
        <f t="shared" si="11"/>
        <v>0</v>
      </c>
      <c r="AI109" s="175" t="str">
        <f t="shared" si="12"/>
        <v>#ERROR!</v>
      </c>
      <c r="AJ109" s="175" t="str">
        <f t="shared" si="13"/>
        <v>#ERROR!</v>
      </c>
      <c r="AK109" s="178" t="str">
        <f t="shared" si="14"/>
        <v>#ERROR!</v>
      </c>
    </row>
    <row r="110" ht="10.5" customHeight="1">
      <c r="A110" s="14" t="s">
        <v>660</v>
      </c>
      <c r="B110" s="165">
        <f t="array" ref="B110">IF(ISNA(MATCH($A110,Magento_products!$F$1:$F$1000,0))=TRUE,INDEX(Special_products!$A$1:$AL$1000,MATCH($A110,Special_products!$F$1:$F$1000,0),B$1),INDEX(Magento_products!$A$1:$AJ$1013,MATCH($A110,Magento_products!$F$1:$F$1000,0),B$1))</f>
        <v>398</v>
      </c>
      <c r="C110" s="165" t="str">
        <f t="array" ref="C110">IF(ISNA(MATCH($A110,Magento_products!$F$1:$F$1000,0))=TRUE,INDEX(Special_products!$A$1:$AL$1000,MATCH($A110,Special_products!$F$1:$F$1000,0),C$1),INDEX(Magento_products!$A$1:$AJ$1013,MATCH($A110,Magento_products!$F$1:$F$1000,0),C$1))</f>
        <v>Sonic the Hedgehog – Sonic and Tails Tropical Jungle Edition</v>
      </c>
      <c r="D110" s="166">
        <f t="array" ref="D110">IF(ISNA(MATCH($A110,Magento_products!$F$1:$F$1013,0))=TRUE,INDEX(Special_products!$A$1:$AL$748,MATCH($A110,Special_products!$F$1:$F$748,0),D$1),INDEX(Magento_products!$A$1:$AJ$1013,MATCH($A110,Magento_products!$F$1:$F$1013,0),D$1))</f>
        <v>43658</v>
      </c>
      <c r="E110" s="167">
        <f t="shared" si="1"/>
        <v>2019</v>
      </c>
      <c r="F110" s="168" t="str">
        <f t="array" ref="F110">IF(ISNA(MATCH($A110,'License characters'!$H$2:$H$1126,0))=TRUE,0,INDEX('License characters'!$A$2:$AH$1126,MATCH($A110,'License characters'!$H$2:$H$1126,0),F$1))</f>
        <v>Sega</v>
      </c>
      <c r="G110" s="165" t="str">
        <f t="array" ref="G110">IF(ISNA(MATCH($A110,Magento_products!$F$1:$F$1000,0))=TRUE,INDEX(Special_products!$A$1:$AL$1000,MATCH($A110,Special_products!$F$1:$F$1000,0),G$1),INDEX(Magento_products!$A$1:$AJ$1013,MATCH($A110,Magento_products!$F$1:$F$1000,0),G$1))</f>
        <v>SNT</v>
      </c>
      <c r="H110" s="168" t="str">
        <f t="array" ref="H110">IF(ISNA(MATCH($B110,Magento_products!$E$1:$E$1013,0))=TRUE,INDEX(Special_products!$A$1:$AL$748,MATCH($B110,Special_products!$E$1:$E$748,0),H$1+2),INDEX(Magento_products!$A$1:$AJ$1013,MATCH($B110,Magento_products!$E$1:$E$1013,0),H$1))</f>
        <v>Resin</v>
      </c>
      <c r="I110" s="169">
        <f t="array" ref="I110">IF(ISNA(MATCH($B110,Magento_products!$E$1:$E$1013,0))=TRUE,INDEX(Special_products!$A$1:$AL$748,MATCH($B110,Special_products!$E$1:$E$748,0),I$1),INDEX(Magento_products!$A$1:$AJ$1013,MATCH($B110,Magento_products!$E$1:$E$1013,0),I$1))</f>
        <v>499.99</v>
      </c>
      <c r="J110" s="170"/>
      <c r="K110" s="171">
        <f t="shared" si="2"/>
        <v>499.99</v>
      </c>
      <c r="L110" s="172"/>
      <c r="M110" s="173" t="str">
        <f>ARRAY_CONSTRAIN(ARRAYFORMULA(IF(B110=0,0,IF(ISNA(MATCH($A110,[1]PO_base!$E$1:$E$8753,0))=TRUE,0,INDEX([1]PO_base!$A$1:$CD$8753,MATCH($A110,[1]PO_base!$E$1:$E$8753,0),M$1)))), 1, 1)</f>
        <v>#ERROR!</v>
      </c>
      <c r="N110" s="172" t="str">
        <f>ARRAY_CONSTRAIN(ARRAYFORMULA(IF(M110=0,0,IF(ISNA(MATCH($M110,[1]PO_base!$C$1:$C$8753,0))=TRUE,0,INDEX([1]PO_base!$A$1:$CD$8753,MATCH($M110,[1]PO_base!$C$1:$C$8753,0),N$1)))), 1, 1)</f>
        <v>#ERROR!</v>
      </c>
      <c r="O110" s="174" t="str">
        <f t="shared" si="3"/>
        <v>#ERROR!</v>
      </c>
      <c r="P110" s="172" t="str">
        <f t="shared" si="4"/>
        <v>#ERROR!</v>
      </c>
      <c r="Q110" s="175" t="str">
        <f t="shared" si="5"/>
        <v>#ERROR!</v>
      </c>
      <c r="R110" s="176"/>
      <c r="S110" s="177" t="str">
        <f>ARRAY_CONSTRAIN(ARRAYFORMULA(IF(ISNA(MATCH($G110,[1]Summary!$B$1:$B$8418,0))=TRUE,0,INDEX([1]Summary!$A$1:$CF$8418,MATCH($G110,[1]Summary!$B$1:$B$8418,0),S$1))), 1, 1)</f>
        <v>#ERROR!</v>
      </c>
      <c r="T110" s="176" t="str">
        <f>ARRAY_CONSTRAIN(ARRAYFORMULA(IF(S110=0,0,IF(ISNA(MATCH(S110,[1]Summary!$A$1:$A$8418,0))=TRUE,0,INDEX([1]Summary!$A$1:$CF$8418,MATCH(S110,[1]Summary!$A$1:$A$8418,0),T$1)))), 1, 1)</f>
        <v>#ERROR!</v>
      </c>
      <c r="U110" s="174">
        <f t="shared" si="21"/>
        <v>0</v>
      </c>
      <c r="V110" s="172"/>
      <c r="W110" s="175" t="str">
        <f t="shared" si="7"/>
        <v>#ERROR!</v>
      </c>
      <c r="X110" s="172"/>
      <c r="Y110" s="173"/>
      <c r="Z110" s="176" t="str">
        <f>ARRAY_CONSTRAIN(ARRAYFORMULA(IF(Y110=0,0,IF(ISNA(MATCH(Y110,[1]Summary!$A$1:$A$8418,0))=TRUE,0,INDEX([1]Summary!$A$1:$CF$8418,MATCH(Y110,[1]Summary!$A$1:$A$8418,0),Z$1)))), 1, 1)</f>
        <v>#ERROR!</v>
      </c>
      <c r="AA110" s="174">
        <f t="shared" si="22"/>
        <v>0</v>
      </c>
      <c r="AB110" s="172" t="str">
        <f t="shared" si="18"/>
        <v>#ERROR!</v>
      </c>
      <c r="AC110" s="175" t="str">
        <f t="shared" si="9"/>
        <v>#ERROR!</v>
      </c>
      <c r="AD110" s="172"/>
      <c r="AE110" s="1"/>
      <c r="AF110" s="176" t="str">
        <f>ARRAY_CONSTRAIN(ARRAYFORMULA(IF(AE110=0,0,IF(ISNA(MATCH(AE110,[1]Summary!$A$1:$A$8418,0))=TRUE,0,INDEX([1]Summary!$A$1:$CF$8418,MATCH(AE110,[1]Summary!$A$1:$A$8418,0),AF$1)))), 1, 1)</f>
        <v>#ERROR!</v>
      </c>
      <c r="AG110" s="174">
        <f t="shared" si="10"/>
        <v>0</v>
      </c>
      <c r="AH110" s="172">
        <f t="shared" si="11"/>
        <v>0</v>
      </c>
      <c r="AI110" s="175" t="str">
        <f t="shared" si="12"/>
        <v>#ERROR!</v>
      </c>
      <c r="AJ110" s="175" t="str">
        <f t="shared" si="13"/>
        <v>#ERROR!</v>
      </c>
      <c r="AK110" s="178" t="str">
        <f t="shared" si="14"/>
        <v>#ERROR!</v>
      </c>
    </row>
    <row r="111" ht="10.5" customHeight="1">
      <c r="A111" s="14" t="s">
        <v>662</v>
      </c>
      <c r="B111" s="165">
        <f t="array" ref="B111">IF(ISNA(MATCH($A111,Magento_products!$F$1:$F$1000,0))=TRUE,INDEX(Special_products!$A$1:$AL$1000,MATCH($A111,Special_products!$F$1:$F$1000,0),B$1),INDEX(Magento_products!$A$1:$AJ$1013,MATCH($A111,Magento_products!$F$1:$F$1000,0),B$1))</f>
        <v>397</v>
      </c>
      <c r="C111" s="165" t="str">
        <f t="array" ref="C111">IF(ISNA(MATCH($A111,Magento_products!$F$1:$F$1000,0))=TRUE,INDEX(Special_products!$A$1:$AL$1000,MATCH($A111,Special_products!$F$1:$F$1000,0),C$1),INDEX(Magento_products!$A$1:$AJ$1013,MATCH($A111,Magento_products!$F$1:$F$1000,0),C$1))</f>
        <v>Sonic the Hedgehog – Sonic and Tails Exclusive Edition</v>
      </c>
      <c r="D111" s="166">
        <f t="array" ref="D111">IF(ISNA(MATCH($A111,Magento_products!$F$1:$F$1013,0))=TRUE,INDEX(Special_products!$A$1:$AL$748,MATCH($A111,Special_products!$F$1:$F$748,0),D$1),INDEX(Magento_products!$A$1:$AJ$1013,MATCH($A111,Magento_products!$F$1:$F$1013,0),D$1))</f>
        <v>43658</v>
      </c>
      <c r="E111" s="167">
        <f t="shared" si="1"/>
        <v>2019</v>
      </c>
      <c r="F111" s="168" t="str">
        <f t="array" ref="F111">IF(ISNA(MATCH($A111,'License characters'!$H$2:$H$1126,0))=TRUE,0,INDEX('License characters'!$A$2:$AH$1126,MATCH($A111,'License characters'!$H$2:$H$1126,0),F$1))</f>
        <v>Sega</v>
      </c>
      <c r="G111" s="165" t="str">
        <f t="array" ref="G111">IF(ISNA(MATCH($A111,Magento_products!$F$1:$F$1000,0))=TRUE,INDEX(Special_products!$A$1:$AL$1000,MATCH($A111,Special_products!$F$1:$F$1000,0),G$1),INDEX(Magento_products!$A$1:$AJ$1013,MATCH($A111,Magento_products!$F$1:$F$1000,0),G$1))</f>
        <v>SNT</v>
      </c>
      <c r="H111" s="168" t="str">
        <f t="array" ref="H111">IF(ISNA(MATCH($B111,Magento_products!$E$1:$E$1013,0))=TRUE,INDEX(Special_products!$A$1:$AL$748,MATCH($B111,Special_products!$E$1:$E$748,0),H$1+2),INDEX(Magento_products!$A$1:$AJ$1013,MATCH($B111,Magento_products!$E$1:$E$1013,0),H$1))</f>
        <v>Resin</v>
      </c>
      <c r="I111" s="169">
        <f t="array" ref="I111">IF(ISNA(MATCH($B111,Magento_products!$E$1:$E$1013,0))=TRUE,INDEX(Special_products!$A$1:$AL$748,MATCH($B111,Special_products!$E$1:$E$748,0),I$1),INDEX(Magento_products!$A$1:$AJ$1013,MATCH($B111,Magento_products!$E$1:$E$1013,0),I$1))</f>
        <v>499.99</v>
      </c>
      <c r="J111" s="170"/>
      <c r="K111" s="171">
        <f t="shared" si="2"/>
        <v>499.99</v>
      </c>
      <c r="L111" s="172"/>
      <c r="M111" s="173" t="str">
        <f>ARRAY_CONSTRAIN(ARRAYFORMULA(IF(B111=0,0,IF(ISNA(MATCH($A111,[1]PO_base!$E$1:$E$8753,0))=TRUE,0,INDEX([1]PO_base!$A$1:$CD$8753,MATCH($A111,[1]PO_base!$E$1:$E$8753,0),M$1)))), 1, 1)</f>
        <v>#ERROR!</v>
      </c>
      <c r="N111" s="172" t="str">
        <f>ARRAY_CONSTRAIN(ARRAYFORMULA(IF(M111=0,0,IF(ISNA(MATCH($M111,[1]PO_base!$C$1:$C$8753,0))=TRUE,0,INDEX([1]PO_base!$A$1:$CD$8753,MATCH($M111,[1]PO_base!$C$1:$C$8753,0),N$1)))), 1, 1)</f>
        <v>#ERROR!</v>
      </c>
      <c r="O111" s="174" t="str">
        <f t="shared" si="3"/>
        <v>#ERROR!</v>
      </c>
      <c r="P111" s="172" t="str">
        <f t="shared" si="4"/>
        <v>#ERROR!</v>
      </c>
      <c r="Q111" s="175" t="str">
        <f t="shared" si="5"/>
        <v>#ERROR!</v>
      </c>
      <c r="R111" s="176"/>
      <c r="S111" s="177" t="str">
        <f>ARRAY_CONSTRAIN(ARRAYFORMULA(IF(ISNA(MATCH($G111,[1]Summary!$B$1:$B$8418,0))=TRUE,0,INDEX([1]Summary!$A$1:$CF$8418,MATCH($G111,[1]Summary!$B$1:$B$8418,0),S$1))), 1, 1)</f>
        <v>#ERROR!</v>
      </c>
      <c r="T111" s="176" t="str">
        <f>ARRAY_CONSTRAIN(ARRAYFORMULA(IF(S111=0,0,IF(ISNA(MATCH(S111,[1]Summary!$A$1:$A$8418,0))=TRUE,0,INDEX([1]Summary!$A$1:$CF$8418,MATCH(S111,[1]Summary!$A$1:$A$8418,0),T$1)))), 1, 1)</f>
        <v>#ERROR!</v>
      </c>
      <c r="U111" s="174">
        <f t="shared" si="21"/>
        <v>0</v>
      </c>
      <c r="V111" s="172"/>
      <c r="W111" s="175" t="str">
        <f t="shared" si="7"/>
        <v>#ERROR!</v>
      </c>
      <c r="X111" s="172"/>
      <c r="Y111" s="173"/>
      <c r="Z111" s="176" t="str">
        <f>ARRAY_CONSTRAIN(ARRAYFORMULA(IF(Y111=0,0,IF(ISNA(MATCH(Y111,[1]Summary!$A$1:$A$8418,0))=TRUE,0,INDEX([1]Summary!$A$1:$CF$8418,MATCH(Y111,[1]Summary!$A$1:$A$8418,0),Z$1)))), 1, 1)</f>
        <v>#ERROR!</v>
      </c>
      <c r="AA111" s="174">
        <f t="shared" si="22"/>
        <v>0</v>
      </c>
      <c r="AB111" s="172" t="str">
        <f t="shared" si="18"/>
        <v>#ERROR!</v>
      </c>
      <c r="AC111" s="175" t="str">
        <f t="shared" si="9"/>
        <v>#ERROR!</v>
      </c>
      <c r="AD111" s="172"/>
      <c r="AE111" s="1"/>
      <c r="AF111" s="176" t="str">
        <f>ARRAY_CONSTRAIN(ARRAYFORMULA(IF(AE111=0,0,IF(ISNA(MATCH(AE111,[1]Summary!$A$1:$A$8418,0))=TRUE,0,INDEX([1]Summary!$A$1:$CF$8418,MATCH(AE111,[1]Summary!$A$1:$A$8418,0),AF$1)))), 1, 1)</f>
        <v>#ERROR!</v>
      </c>
      <c r="AG111" s="174">
        <f t="shared" si="10"/>
        <v>0</v>
      </c>
      <c r="AH111" s="172">
        <f t="shared" si="11"/>
        <v>0</v>
      </c>
      <c r="AI111" s="175" t="str">
        <f t="shared" si="12"/>
        <v>#ERROR!</v>
      </c>
      <c r="AJ111" s="175" t="str">
        <f t="shared" si="13"/>
        <v>#ERROR!</v>
      </c>
      <c r="AK111" s="178" t="str">
        <f t="shared" si="14"/>
        <v>#ERROR!</v>
      </c>
    </row>
    <row r="112" ht="10.5" customHeight="1">
      <c r="A112" s="14" t="s">
        <v>664</v>
      </c>
      <c r="B112" s="165">
        <f t="array" ref="B112">IF(ISNA(MATCH($A112,Magento_products!$F$1:$F$1000,0))=TRUE,INDEX(Special_products!$A$1:$AL$1000,MATCH($A112,Special_products!$F$1:$F$1000,0),B$1),INDEX(Magento_products!$A$1:$AJ$1013,MATCH($A112,Magento_products!$F$1:$F$1000,0),B$1))</f>
        <v>396</v>
      </c>
      <c r="C112" s="165" t="str">
        <f t="array" ref="C112">IF(ISNA(MATCH($A112,Magento_products!$F$1:$F$1000,0))=TRUE,INDEX(Special_products!$A$1:$AL$1000,MATCH($A112,Special_products!$F$1:$F$1000,0),C$1),INDEX(Magento_products!$A$1:$AJ$1013,MATCH($A112,Magento_products!$F$1:$F$1000,0),C$1))</f>
        <v>Sonic the Hedgehog – Sonic and Tails Standard Edition</v>
      </c>
      <c r="D112" s="166">
        <f t="array" ref="D112">IF(ISNA(MATCH($A112,Magento_products!$F$1:$F$1013,0))=TRUE,INDEX(Special_products!$A$1:$AL$748,MATCH($A112,Special_products!$F$1:$F$748,0),D$1),INDEX(Magento_products!$A$1:$AJ$1013,MATCH($A112,Magento_products!$F$1:$F$1013,0),D$1))</f>
        <v>43658</v>
      </c>
      <c r="E112" s="167">
        <f t="shared" si="1"/>
        <v>2019</v>
      </c>
      <c r="F112" s="168" t="str">
        <f t="array" ref="F112">IF(ISNA(MATCH($A112,'License characters'!$H$2:$H$1126,0))=TRUE,0,INDEX('License characters'!$A$2:$AH$1126,MATCH($A112,'License characters'!$H$2:$H$1126,0),F$1))</f>
        <v>Sega</v>
      </c>
      <c r="G112" s="165" t="str">
        <f t="array" ref="G112">IF(ISNA(MATCH($A112,Magento_products!$F$1:$F$1000,0))=TRUE,INDEX(Special_products!$A$1:$AL$1000,MATCH($A112,Special_products!$F$1:$F$1000,0),G$1),INDEX(Magento_products!$A$1:$AJ$1013,MATCH($A112,Magento_products!$F$1:$F$1000,0),G$1))</f>
        <v>SNT</v>
      </c>
      <c r="H112" s="168" t="str">
        <f t="array" ref="H112">IF(ISNA(MATCH($B112,Magento_products!$E$1:$E$1013,0))=TRUE,INDEX(Special_products!$A$1:$AL$748,MATCH($B112,Special_products!$E$1:$E$748,0),H$1+2),INDEX(Magento_products!$A$1:$AJ$1013,MATCH($B112,Magento_products!$E$1:$E$1013,0),H$1))</f>
        <v>Resin</v>
      </c>
      <c r="I112" s="169">
        <f t="array" ref="I112">IF(ISNA(MATCH($B112,Magento_products!$E$1:$E$1013,0))=TRUE,INDEX(Special_products!$A$1:$AL$748,MATCH($B112,Special_products!$E$1:$E$748,0),I$1),INDEX(Magento_products!$A$1:$AJ$1013,MATCH($B112,Magento_products!$E$1:$E$1013,0),I$1))</f>
        <v>499.99</v>
      </c>
      <c r="J112" s="170"/>
      <c r="K112" s="171">
        <f t="shared" si="2"/>
        <v>499.99</v>
      </c>
      <c r="L112" s="172"/>
      <c r="M112" s="173" t="str">
        <f>ARRAY_CONSTRAIN(ARRAYFORMULA(IF(B112=0,0,IF(ISNA(MATCH($A112,[1]PO_base!$E$1:$E$8753,0))=TRUE,0,INDEX([1]PO_base!$A$1:$CD$8753,MATCH($A112,[1]PO_base!$E$1:$E$8753,0),M$1)))), 1, 1)</f>
        <v>#ERROR!</v>
      </c>
      <c r="N112" s="172" t="str">
        <f>ARRAY_CONSTRAIN(ARRAYFORMULA(IF(M112=0,0,IF(ISNA(MATCH($M112,[1]PO_base!$C$1:$C$8753,0))=TRUE,0,INDEX([1]PO_base!$A$1:$CD$8753,MATCH($M112,[1]PO_base!$C$1:$C$8753,0),N$1)))), 1, 1)</f>
        <v>#ERROR!</v>
      </c>
      <c r="O112" s="174" t="str">
        <f t="shared" si="3"/>
        <v>#ERROR!</v>
      </c>
      <c r="P112" s="172" t="str">
        <f t="shared" si="4"/>
        <v>#ERROR!</v>
      </c>
      <c r="Q112" s="175" t="str">
        <f t="shared" si="5"/>
        <v>#ERROR!</v>
      </c>
      <c r="R112" s="176"/>
      <c r="S112" s="177" t="str">
        <f>ARRAY_CONSTRAIN(ARRAYFORMULA(IF(ISNA(MATCH($G112,[1]Summary!$B$1:$B$8418,0))=TRUE,0,INDEX([1]Summary!$A$1:$CF$8418,MATCH($G112,[1]Summary!$B$1:$B$8418,0),S$1))), 1, 1)</f>
        <v>#ERROR!</v>
      </c>
      <c r="T112" s="176" t="str">
        <f>ARRAY_CONSTRAIN(ARRAYFORMULA(IF(S112=0,0,IF(ISNA(MATCH(S112,[1]Summary!$A$1:$A$8418,0))=TRUE,0,INDEX([1]Summary!$A$1:$CF$8418,MATCH(S112,[1]Summary!$A$1:$A$8418,0),T$1)))), 1, 1)</f>
        <v>#ERROR!</v>
      </c>
      <c r="U112" s="174">
        <f t="shared" si="21"/>
        <v>0</v>
      </c>
      <c r="V112" s="172"/>
      <c r="W112" s="175" t="str">
        <f t="shared" si="7"/>
        <v>#ERROR!</v>
      </c>
      <c r="X112" s="172"/>
      <c r="Y112" s="173"/>
      <c r="Z112" s="176" t="str">
        <f>ARRAY_CONSTRAIN(ARRAYFORMULA(IF(Y112=0,0,IF(ISNA(MATCH(Y112,[1]Summary!$A$1:$A$8418,0))=TRUE,0,INDEX([1]Summary!$A$1:$CF$8418,MATCH(Y112,[1]Summary!$A$1:$A$8418,0),Z$1)))), 1, 1)</f>
        <v>#ERROR!</v>
      </c>
      <c r="AA112" s="174">
        <f t="shared" si="22"/>
        <v>0</v>
      </c>
      <c r="AB112" s="172" t="str">
        <f t="shared" si="18"/>
        <v>#ERROR!</v>
      </c>
      <c r="AC112" s="175" t="str">
        <f t="shared" si="9"/>
        <v>#ERROR!</v>
      </c>
      <c r="AD112" s="172"/>
      <c r="AE112" s="1"/>
      <c r="AF112" s="176" t="str">
        <f>ARRAY_CONSTRAIN(ARRAYFORMULA(IF(AE112=0,0,IF(ISNA(MATCH(AE112,[1]Summary!$A$1:$A$8418,0))=TRUE,0,INDEX([1]Summary!$A$1:$CF$8418,MATCH(AE112,[1]Summary!$A$1:$A$8418,0),AF$1)))), 1, 1)</f>
        <v>#ERROR!</v>
      </c>
      <c r="AG112" s="174">
        <f t="shared" si="10"/>
        <v>0</v>
      </c>
      <c r="AH112" s="172">
        <f t="shared" si="11"/>
        <v>0</v>
      </c>
      <c r="AI112" s="175" t="str">
        <f t="shared" si="12"/>
        <v>#ERROR!</v>
      </c>
      <c r="AJ112" s="175" t="str">
        <f t="shared" si="13"/>
        <v>#ERROR!</v>
      </c>
      <c r="AK112" s="178" t="str">
        <f t="shared" si="14"/>
        <v>#ERROR!</v>
      </c>
    </row>
    <row r="113" ht="10.5" customHeight="1">
      <c r="A113" s="14" t="s">
        <v>1057</v>
      </c>
      <c r="B113" s="165">
        <f t="array" ref="B113">IF(ISNA(MATCH($A113,Magento_products!$F$1:$F$1000,0))=TRUE,INDEX(Special_products!$A$1:$AL$1000,MATCH($A113,Special_products!$F$1:$F$1000,0),B$1),INDEX(Magento_products!$A$1:$AJ$1013,MATCH($A113,Magento_products!$F$1:$F$1000,0),B$1))</f>
        <v>205</v>
      </c>
      <c r="C113" s="165" t="str">
        <f t="array" ref="C113">IF(ISNA(MATCH($A113,Magento_products!$F$1:$F$1000,0))=TRUE,INDEX(Special_products!$A$1:$AL$1000,MATCH($A113,Special_products!$F$1:$F$1000,0),C$1),INDEX(Magento_products!$A$1:$AJ$1013,MATCH($A113,Magento_products!$F$1:$F$1000,0),C$1))</f>
        <v>Marshall Law - Tekken 6 (Exclusive)</v>
      </c>
      <c r="D113" s="166">
        <f t="array" ref="D113">IF(ISNA(MATCH($A113,Magento_products!$F$1:$F$1013,0))=TRUE,INDEX(Special_products!$A$1:$AL$748,MATCH($A113,Special_products!$F$1:$F$748,0),D$1),INDEX(Magento_products!$A$1:$AJ$1013,MATCH($A113,Magento_products!$F$1:$F$1013,0),D$1))</f>
        <v>42506</v>
      </c>
      <c r="E113" s="167">
        <f t="shared" si="1"/>
        <v>2016</v>
      </c>
      <c r="F113" s="168" t="str">
        <f t="array" ref="F113">IF(ISNA(MATCH($A113,'License characters'!$H$2:$H$1126,0))=TRUE,0,INDEX('License characters'!$A$2:$AH$1126,MATCH($A113,'License characters'!$H$2:$H$1126,0),F$1))</f>
        <v>Namco Bandai</v>
      </c>
      <c r="G113" s="165" t="str">
        <f t="array" ref="G113">IF(ISNA(MATCH($A113,Magento_products!$F$1:$F$1000,0))=TRUE,INDEX(Special_products!$A$1:$AL$1000,MATCH($A113,Special_products!$F$1:$F$1000,0),G$1),INDEX(Magento_products!$A$1:$AJ$1013,MATCH($A113,Magento_products!$F$1:$F$1000,0),G$1))</f>
        <v>TKML</v>
      </c>
      <c r="H113" s="168" t="str">
        <f t="array" ref="H113">IF(ISNA(MATCH($B113,Magento_products!$E$1:$E$1013,0))=TRUE,INDEX(Special_products!$A$1:$AL$748,MATCH($B113,Special_products!$E$1:$E$748,0),H$1+2),INDEX(Magento_products!$A$1:$AJ$1013,MATCH($B113,Magento_products!$E$1:$E$1013,0),H$1))</f>
        <v/>
      </c>
      <c r="I113" s="169">
        <f t="array" ref="I113">IF(ISNA(MATCH($B113,Magento_products!$E$1:$E$1013,0))=TRUE,INDEX(Special_products!$A$1:$AL$748,MATCH($B113,Special_products!$E$1:$E$748,0),I$1),INDEX(Magento_products!$A$1:$AJ$1013,MATCH($B113,Magento_products!$E$1:$E$1013,0),I$1))</f>
        <v>499.99</v>
      </c>
      <c r="J113" s="170"/>
      <c r="K113" s="171">
        <f t="shared" si="2"/>
        <v>499.99</v>
      </c>
      <c r="L113" s="172">
        <v>0.0</v>
      </c>
      <c r="M113" s="173" t="str">
        <f>ARRAY_CONSTRAIN(ARRAYFORMULA(IF(B113=0,0,IF(ISNA(MATCH($A113,[1]PO_base!$E$1:$E$8753,0))=TRUE,0,INDEX([1]PO_base!$A$1:$CD$8753,MATCH($A113,[1]PO_base!$E$1:$E$8753,0),M$1)))), 1, 1)</f>
        <v>#ERROR!</v>
      </c>
      <c r="N113" s="172" t="str">
        <f>ARRAY_CONSTRAIN(ARRAYFORMULA(IF(M113=0,0,IF(ISNA(MATCH($M113,[1]PO_base!$C$1:$C$8753,0))=TRUE,0,INDEX([1]PO_base!$A$1:$CD$8753,MATCH($M113,[1]PO_base!$C$1:$C$8753,0),N$1)))), 1, 1)</f>
        <v>#ERROR!</v>
      </c>
      <c r="O113" s="174" t="str">
        <f t="shared" si="3"/>
        <v>#ERROR!</v>
      </c>
      <c r="P113" s="172" t="str">
        <f t="shared" si="4"/>
        <v>#ERROR!</v>
      </c>
      <c r="Q113" s="175" t="str">
        <f t="shared" si="5"/>
        <v>#ERROR!</v>
      </c>
      <c r="R113" s="176">
        <v>0.0</v>
      </c>
      <c r="S113" s="177" t="str">
        <f>ARRAY_CONSTRAIN(ARRAYFORMULA(IF(ISNA(MATCH($G113,[1]Summary!$B$1:$B$8418,0))=TRUE,0,INDEX([1]Summary!$A$1:$CF$8418,MATCH($G113,[1]Summary!$B$1:$B$8418,0),S$1))), 1, 1)</f>
        <v>#ERROR!</v>
      </c>
      <c r="T113" s="176" t="str">
        <f>ARRAY_CONSTRAIN(ARRAYFORMULA(IF(S113=0,0,IF(ISNA(MATCH(S113,[1]Summary!$A$1:$A$8418,0))=TRUE,0,INDEX([1]Summary!$A$1:$CF$8418,MATCH(S113,[1]Summary!$A$1:$A$8418,0),T$1)))), 1, 1)</f>
        <v>#ERROR!</v>
      </c>
      <c r="U113" s="174">
        <v>0.15</v>
      </c>
      <c r="V113" s="172"/>
      <c r="W113" s="175" t="str">
        <f t="shared" si="7"/>
        <v>#ERROR!</v>
      </c>
      <c r="X113" s="172"/>
      <c r="Y113" s="173"/>
      <c r="Z113" s="176" t="str">
        <f>ARRAY_CONSTRAIN(ARRAYFORMULA(IF(Y113=0,0,IF(ISNA(MATCH(Y113,[1]Summary!$A$1:$A$8418,0))=TRUE,0,INDEX([1]Summary!$A$1:$CF$8418,MATCH(Y113,[1]Summary!$A$1:$A$8418,0),Z$1)))), 1, 1)</f>
        <v>#ERROR!</v>
      </c>
      <c r="AA113" s="174">
        <v>0.15</v>
      </c>
      <c r="AB113" s="172" t="str">
        <f t="shared" si="18"/>
        <v>#ERROR!</v>
      </c>
      <c r="AC113" s="175" t="str">
        <f t="shared" si="9"/>
        <v>#ERROR!</v>
      </c>
      <c r="AD113" s="172"/>
      <c r="AE113" s="1"/>
      <c r="AF113" s="176" t="str">
        <f>ARRAY_CONSTRAIN(ARRAYFORMULA(IF(AE113=0,0,IF(ISNA(MATCH(AE113,[1]Summary!$A$1:$A$8418,0))=TRUE,0,INDEX([1]Summary!$A$1:$CF$8418,MATCH(AE113,[1]Summary!$A$1:$A$8418,0),AF$1)))), 1, 1)</f>
        <v>#ERROR!</v>
      </c>
      <c r="AG113" s="174">
        <f t="shared" si="10"/>
        <v>0</v>
      </c>
      <c r="AH113" s="172">
        <f t="shared" si="11"/>
        <v>0</v>
      </c>
      <c r="AI113" s="175" t="str">
        <f t="shared" si="12"/>
        <v>#ERROR!</v>
      </c>
      <c r="AJ113" s="175" t="str">
        <f t="shared" si="13"/>
        <v>#ERROR!</v>
      </c>
      <c r="AK113" s="178" t="str">
        <f t="shared" si="14"/>
        <v>#ERROR!</v>
      </c>
    </row>
    <row r="114" ht="10.5" customHeight="1">
      <c r="A114" s="14" t="s">
        <v>1061</v>
      </c>
      <c r="B114" s="165">
        <f t="array" ref="B114">IF(ISNA(MATCH($A114,Magento_products!$F$1:$F$1000,0))=TRUE,INDEX(Special_products!$A$1:$AL$1000,MATCH($A114,Special_products!$F$1:$F$1000,0),B$1),INDEX(Magento_products!$A$1:$AJ$1013,MATCH($A114,Magento_products!$F$1:$F$1000,0),B$1))</f>
        <v>203</v>
      </c>
      <c r="C114" s="165" t="str">
        <f t="array" ref="C114">IF(ISNA(MATCH($A114,Magento_products!$F$1:$F$1000,0))=TRUE,INDEX(Special_products!$A$1:$AL$1000,MATCH($A114,Special_products!$F$1:$F$1000,0),C$1),INDEX(Magento_products!$A$1:$AJ$1013,MATCH($A114,Magento_products!$F$1:$F$1000,0),C$1))</f>
        <v>Marshall Law - Tekken 5 DR (Exclusive)</v>
      </c>
      <c r="D114" s="166">
        <f t="array" ref="D114">IF(ISNA(MATCH($A114,Magento_products!$F$1:$F$1013,0))=TRUE,INDEX(Special_products!$A$1:$AL$748,MATCH($A114,Special_products!$F$1:$F$748,0),D$1),INDEX(Magento_products!$A$1:$AJ$1013,MATCH($A114,Magento_products!$F$1:$F$1013,0),D$1))</f>
        <v>42506</v>
      </c>
      <c r="E114" s="167">
        <f t="shared" si="1"/>
        <v>2016</v>
      </c>
      <c r="F114" s="168" t="str">
        <f t="array" ref="F114">IF(ISNA(MATCH($A114,'License characters'!$H$2:$H$1126,0))=TRUE,0,INDEX('License characters'!$A$2:$AH$1126,MATCH($A114,'License characters'!$H$2:$H$1126,0),F$1))</f>
        <v>Namco Bandai</v>
      </c>
      <c r="G114" s="165" t="str">
        <f t="array" ref="G114">IF(ISNA(MATCH($A114,Magento_products!$F$1:$F$1000,0))=TRUE,INDEX(Special_products!$A$1:$AL$1000,MATCH($A114,Special_products!$F$1:$F$1000,0),G$1),INDEX(Magento_products!$A$1:$AJ$1013,MATCH($A114,Magento_products!$F$1:$F$1000,0),G$1))</f>
        <v>TKML</v>
      </c>
      <c r="H114" s="168" t="str">
        <f t="array" ref="H114">IF(ISNA(MATCH($B114,Magento_products!$E$1:$E$1013,0))=TRUE,INDEX(Special_products!$A$1:$AL$748,MATCH($B114,Special_products!$E$1:$E$748,0),H$1+2),INDEX(Magento_products!$A$1:$AJ$1013,MATCH($B114,Magento_products!$E$1:$E$1013,0),H$1))</f>
        <v>Resin</v>
      </c>
      <c r="I114" s="169">
        <f t="array" ref="I114">IF(ISNA(MATCH($B114,Magento_products!$E$1:$E$1013,0))=TRUE,INDEX(Special_products!$A$1:$AL$748,MATCH($B114,Special_products!$E$1:$E$748,0),I$1),INDEX(Magento_products!$A$1:$AJ$1013,MATCH($B114,Magento_products!$E$1:$E$1013,0),I$1))</f>
        <v>499.99</v>
      </c>
      <c r="J114" s="170"/>
      <c r="K114" s="171">
        <f t="shared" si="2"/>
        <v>499.99</v>
      </c>
      <c r="L114" s="172">
        <v>0.0</v>
      </c>
      <c r="M114" s="173" t="str">
        <f>ARRAY_CONSTRAIN(ARRAYFORMULA(IF(B114=0,0,IF(ISNA(MATCH($A114,[1]PO_base!$E$1:$E$8753,0))=TRUE,0,INDEX([1]PO_base!$A$1:$CD$8753,MATCH($A114,[1]PO_base!$E$1:$E$8753,0),M$1)))), 1, 1)</f>
        <v>#ERROR!</v>
      </c>
      <c r="N114" s="172" t="str">
        <f>ARRAY_CONSTRAIN(ARRAYFORMULA(IF(M114=0,0,IF(ISNA(MATCH($M114,[1]PO_base!$C$1:$C$8753,0))=TRUE,0,INDEX([1]PO_base!$A$1:$CD$8753,MATCH($M114,[1]PO_base!$C$1:$C$8753,0),N$1)))), 1, 1)</f>
        <v>#ERROR!</v>
      </c>
      <c r="O114" s="174" t="str">
        <f t="shared" si="3"/>
        <v>#ERROR!</v>
      </c>
      <c r="P114" s="172" t="str">
        <f t="shared" si="4"/>
        <v>#ERROR!</v>
      </c>
      <c r="Q114" s="175" t="str">
        <f t="shared" si="5"/>
        <v>#ERROR!</v>
      </c>
      <c r="R114" s="176">
        <v>0.0</v>
      </c>
      <c r="S114" s="177" t="str">
        <f>ARRAY_CONSTRAIN(ARRAYFORMULA(IF(ISNA(MATCH($G114,[1]Summary!$B$1:$B$8418,0))=TRUE,0,INDEX([1]Summary!$A$1:$CF$8418,MATCH($G114,[1]Summary!$B$1:$B$8418,0),S$1))), 1, 1)</f>
        <v>#ERROR!</v>
      </c>
      <c r="T114" s="176" t="str">
        <f>ARRAY_CONSTRAIN(ARRAYFORMULA(IF(S114=0,0,IF(ISNA(MATCH(S114,[1]Summary!$A$1:$A$8418,0))=TRUE,0,INDEX([1]Summary!$A$1:$CF$8418,MATCH(S114,[1]Summary!$A$1:$A$8418,0),T$1)))), 1, 1)</f>
        <v>#ERROR!</v>
      </c>
      <c r="U114" s="174">
        <v>0.15</v>
      </c>
      <c r="V114" s="172"/>
      <c r="W114" s="175" t="str">
        <f t="shared" si="7"/>
        <v>#ERROR!</v>
      </c>
      <c r="X114" s="172"/>
      <c r="Y114" s="173"/>
      <c r="Z114" s="176" t="str">
        <f>ARRAY_CONSTRAIN(ARRAYFORMULA(IF(Y114=0,0,IF(ISNA(MATCH(Y114,[1]Summary!$A$1:$A$8418,0))=TRUE,0,INDEX([1]Summary!$A$1:$CF$8418,MATCH(Y114,[1]Summary!$A$1:$A$8418,0),Z$1)))), 1, 1)</f>
        <v>#ERROR!</v>
      </c>
      <c r="AA114" s="174">
        <v>0.15</v>
      </c>
      <c r="AB114" s="172" t="str">
        <f t="shared" si="18"/>
        <v>#ERROR!</v>
      </c>
      <c r="AC114" s="175" t="str">
        <f t="shared" si="9"/>
        <v>#ERROR!</v>
      </c>
      <c r="AD114" s="172"/>
      <c r="AE114" s="1"/>
      <c r="AF114" s="176" t="str">
        <f>ARRAY_CONSTRAIN(ARRAYFORMULA(IF(AE114=0,0,IF(ISNA(MATCH(AE114,[1]Summary!$A$1:$A$8418,0))=TRUE,0,INDEX([1]Summary!$A$1:$CF$8418,MATCH(AE114,[1]Summary!$A$1:$A$8418,0),AF$1)))), 1, 1)</f>
        <v>#ERROR!</v>
      </c>
      <c r="AG114" s="174">
        <f t="shared" si="10"/>
        <v>0</v>
      </c>
      <c r="AH114" s="172">
        <f t="shared" si="11"/>
        <v>0</v>
      </c>
      <c r="AI114" s="175" t="str">
        <f t="shared" si="12"/>
        <v>#ERROR!</v>
      </c>
      <c r="AJ114" s="175" t="str">
        <f t="shared" si="13"/>
        <v>#ERROR!</v>
      </c>
      <c r="AK114" s="178" t="str">
        <f t="shared" si="14"/>
        <v>#ERROR!</v>
      </c>
    </row>
    <row r="115" ht="10.5" customHeight="1">
      <c r="A115" s="14" t="s">
        <v>623</v>
      </c>
      <c r="B115" s="165">
        <f t="array" ref="B115">IF(ISNA(MATCH($A115,Magento_products!$F$1:$F$1000,0))=TRUE,INDEX(Special_products!$A$1:$AL$1000,MATCH($A115,Special_products!$F$1:$F$1000,0),B$1),INDEX(Magento_products!$A$1:$AJ$1013,MATCH($A115,Magento_products!$F$1:$F$1000,0),B$1))</f>
        <v>416</v>
      </c>
      <c r="C115" s="165" t="str">
        <f t="array" ref="C115">IF(ISNA(MATCH($A115,Magento_products!$F$1:$F$1000,0))=TRUE,INDEX(Special_products!$A$1:$AL$1000,MATCH($A115,Special_products!$F$1:$F$1000,0),C$1),INDEX(Magento_products!$A$1:$AJ$1013,MATCH($A115,Magento_products!$F$1:$F$1000,0),C$1))</f>
        <v>Castlevania: Symphony of the Night - Dracula Exclusive Edition</v>
      </c>
      <c r="D115" s="166">
        <f t="array" ref="D115">IF(ISNA(MATCH($A115,Magento_products!$F$1:$F$1013,0))=TRUE,INDEX(Special_products!$A$1:$AL$748,MATCH($A115,Special_products!$F$1:$F$748,0),D$1),INDEX(Magento_products!$A$1:$AJ$1013,MATCH($A115,Magento_products!$F$1:$F$1013,0),D$1))</f>
        <v>43784</v>
      </c>
      <c r="E115" s="167">
        <f t="shared" si="1"/>
        <v>2019</v>
      </c>
      <c r="F115" s="168" t="str">
        <f t="array" ref="F115">IF(ISNA(MATCH($A115,'License characters'!$H$2:$H$1126,0))=TRUE,0,INDEX('License characters'!$A$2:$AH$1126,MATCH($A115,'License characters'!$H$2:$H$1126,0),F$1))</f>
        <v>Konami</v>
      </c>
      <c r="G115" s="165" t="str">
        <f t="array" ref="G115">IF(ISNA(MATCH($A115,Magento_products!$F$1:$F$1000,0))=TRUE,INDEX(Special_products!$A$1:$AL$1000,MATCH($A115,Special_products!$F$1:$F$1000,0),G$1),INDEX(Magento_products!$A$1:$AJ$1013,MATCH($A115,Magento_products!$F$1:$F$1000,0),G$1))</f>
        <v>DRAC</v>
      </c>
      <c r="H115" s="168" t="str">
        <f t="array" ref="H115">IF(ISNA(MATCH($B115,Magento_products!$E$1:$E$1013,0))=TRUE,INDEX(Special_products!$A$1:$AL$748,MATCH($B115,Special_products!$E$1:$E$748,0),H$1+2),INDEX(Magento_products!$A$1:$AJ$1013,MATCH($B115,Magento_products!$E$1:$E$1013,0),H$1))</f>
        <v>Resin</v>
      </c>
      <c r="I115" s="169">
        <f t="array" ref="I115">IF(ISNA(MATCH($B115,Magento_products!$E$1:$E$1013,0))=TRUE,INDEX(Special_products!$A$1:$AL$748,MATCH($B115,Special_products!$E$1:$E$748,0),I$1),INDEX(Magento_products!$A$1:$AJ$1013,MATCH($B115,Magento_products!$E$1:$E$1013,0),I$1))</f>
        <v>524.99</v>
      </c>
      <c r="J115" s="170"/>
      <c r="K115" s="171">
        <f t="shared" si="2"/>
        <v>524.99</v>
      </c>
      <c r="L115" s="172"/>
      <c r="M115" s="173" t="str">
        <f>ARRAY_CONSTRAIN(ARRAYFORMULA(IF(B115=0,0,IF(ISNA(MATCH($A115,[1]PO_base!$E$1:$E$8753,0))=TRUE,0,INDEX([1]PO_base!$A$1:$CD$8753,MATCH($A115,[1]PO_base!$E$1:$E$8753,0),M$1)))), 1, 1)</f>
        <v>#ERROR!</v>
      </c>
      <c r="N115" s="172" t="str">
        <f>ARRAY_CONSTRAIN(ARRAYFORMULA(IF(M115=0,0,IF(ISNA(MATCH($M115,[1]PO_base!$C$1:$C$8753,0))=TRUE,0,INDEX([1]PO_base!$A$1:$CD$8753,MATCH($M115,[1]PO_base!$C$1:$C$8753,0),N$1)))), 1, 1)</f>
        <v>#ERROR!</v>
      </c>
      <c r="O115" s="174" t="str">
        <f t="shared" si="3"/>
        <v>#ERROR!</v>
      </c>
      <c r="P115" s="172" t="str">
        <f t="shared" si="4"/>
        <v>#ERROR!</v>
      </c>
      <c r="Q115" s="175" t="str">
        <f t="shared" si="5"/>
        <v>#ERROR!</v>
      </c>
      <c r="R115" s="176"/>
      <c r="S115" s="177" t="str">
        <f>ARRAY_CONSTRAIN(ARRAYFORMULA(IF(ISNA(MATCH($G115,[1]Summary!$B$1:$B$8418,0))=TRUE,0,INDEX([1]Summary!$A$1:$CF$8418,MATCH($G115,[1]Summary!$B$1:$B$8418,0),S$1))), 1, 1)</f>
        <v>#ERROR!</v>
      </c>
      <c r="T115" s="176" t="str">
        <f>ARRAY_CONSTRAIN(ARRAYFORMULA(IF(S115=0,0,IF(ISNA(MATCH(S115,[1]Summary!$A$1:$A$8418,0))=TRUE,0,INDEX([1]Summary!$A$1:$CF$8418,MATCH(S115,[1]Summary!$A$1:$A$8418,0),T$1)))), 1, 1)</f>
        <v>#ERROR!</v>
      </c>
      <c r="U115" s="174">
        <f t="shared" ref="U115:U306" si="23">IF(R115=0,U$4,0)</f>
        <v>0</v>
      </c>
      <c r="V115" s="172"/>
      <c r="W115" s="175" t="str">
        <f t="shared" si="7"/>
        <v>#ERROR!</v>
      </c>
      <c r="X115" s="172"/>
      <c r="Y115" s="173"/>
      <c r="Z115" s="176" t="str">
        <f>ARRAY_CONSTRAIN(ARRAYFORMULA(IF(Y115=0,0,IF(ISNA(MATCH(Y115,[1]Summary!$A$1:$A$8418,0))=TRUE,0,INDEX([1]Summary!$A$1:$CF$8418,MATCH(Y115,[1]Summary!$A$1:$A$8418,0),Z$1)))), 1, 1)</f>
        <v>#ERROR!</v>
      </c>
      <c r="AA115" s="174">
        <f t="shared" ref="AA115:AA306" si="24">IF(X115=0,AA$4,0)</f>
        <v>0</v>
      </c>
      <c r="AB115" s="172" t="str">
        <f t="shared" si="18"/>
        <v>#ERROR!</v>
      </c>
      <c r="AC115" s="175" t="str">
        <f t="shared" si="9"/>
        <v>#ERROR!</v>
      </c>
      <c r="AD115" s="172"/>
      <c r="AE115" s="1"/>
      <c r="AF115" s="176" t="str">
        <f>ARRAY_CONSTRAIN(ARRAYFORMULA(IF(AE115=0,0,IF(ISNA(MATCH(AE115,[1]Summary!$A$1:$A$8418,0))=TRUE,0,INDEX([1]Summary!$A$1:$CF$8418,MATCH(AE115,[1]Summary!$A$1:$A$8418,0),AF$1)))), 1, 1)</f>
        <v>#ERROR!</v>
      </c>
      <c r="AG115" s="174">
        <f t="shared" si="10"/>
        <v>0</v>
      </c>
      <c r="AH115" s="172">
        <f t="shared" si="11"/>
        <v>0</v>
      </c>
      <c r="AI115" s="175" t="str">
        <f t="shared" si="12"/>
        <v>#ERROR!</v>
      </c>
      <c r="AJ115" s="175" t="str">
        <f t="shared" si="13"/>
        <v>#ERROR!</v>
      </c>
      <c r="AK115" s="178" t="str">
        <f t="shared" si="14"/>
        <v>#ERROR!</v>
      </c>
    </row>
    <row r="116" ht="10.5" customHeight="1">
      <c r="A116" s="14" t="s">
        <v>625</v>
      </c>
      <c r="B116" s="165">
        <f t="array" ref="B116">IF(ISNA(MATCH($A116,Magento_products!$F$1:$F$1000,0))=TRUE,INDEX(Special_products!$A$1:$AL$1000,MATCH($A116,Special_products!$F$1:$F$1000,0),B$1),INDEX(Magento_products!$A$1:$AJ$1013,MATCH($A116,Magento_products!$F$1:$F$1000,0),B$1))</f>
        <v>415</v>
      </c>
      <c r="C116" s="165" t="str">
        <f t="array" ref="C116">IF(ISNA(MATCH($A116,Magento_products!$F$1:$F$1000,0))=TRUE,INDEX(Special_products!$A$1:$AL$1000,MATCH($A116,Special_products!$F$1:$F$1000,0),C$1),INDEX(Magento_products!$A$1:$AJ$1013,MATCH($A116,Magento_products!$F$1:$F$1000,0),C$1))</f>
        <v>Castlevania: Symphony of the Night - Dracula Standard Edition</v>
      </c>
      <c r="D116" s="166">
        <f t="array" ref="D116">IF(ISNA(MATCH($A116,Magento_products!$F$1:$F$1013,0))=TRUE,INDEX(Special_products!$A$1:$AL$748,MATCH($A116,Special_products!$F$1:$F$748,0),D$1),INDEX(Magento_products!$A$1:$AJ$1013,MATCH($A116,Magento_products!$F$1:$F$1013,0),D$1))</f>
        <v>43784</v>
      </c>
      <c r="E116" s="167">
        <f t="shared" si="1"/>
        <v>2019</v>
      </c>
      <c r="F116" s="168" t="str">
        <f t="array" ref="F116">IF(ISNA(MATCH($A116,'License characters'!$H$2:$H$1126,0))=TRUE,0,INDEX('License characters'!$A$2:$AH$1126,MATCH($A116,'License characters'!$H$2:$H$1126,0),F$1))</f>
        <v>Konami</v>
      </c>
      <c r="G116" s="165" t="str">
        <f t="array" ref="G116">IF(ISNA(MATCH($A116,Magento_products!$F$1:$F$1000,0))=TRUE,INDEX(Special_products!$A$1:$AL$1000,MATCH($A116,Special_products!$F$1:$F$1000,0),G$1),INDEX(Magento_products!$A$1:$AJ$1013,MATCH($A116,Magento_products!$F$1:$F$1000,0),G$1))</f>
        <v>DRAC</v>
      </c>
      <c r="H116" s="168" t="str">
        <f t="array" ref="H116">IF(ISNA(MATCH($B116,Magento_products!$E$1:$E$1013,0))=TRUE,INDEX(Special_products!$A$1:$AL$748,MATCH($B116,Special_products!$E$1:$E$748,0),H$1+2),INDEX(Magento_products!$A$1:$AJ$1013,MATCH($B116,Magento_products!$E$1:$E$1013,0),H$1))</f>
        <v>Resin</v>
      </c>
      <c r="I116" s="169">
        <f t="array" ref="I116">IF(ISNA(MATCH($B116,Magento_products!$E$1:$E$1013,0))=TRUE,INDEX(Special_products!$A$1:$AL$748,MATCH($B116,Special_products!$E$1:$E$748,0),I$1),INDEX(Magento_products!$A$1:$AJ$1013,MATCH($B116,Magento_products!$E$1:$E$1013,0),I$1))</f>
        <v>524.99</v>
      </c>
      <c r="J116" s="170"/>
      <c r="K116" s="171">
        <f t="shared" si="2"/>
        <v>524.99</v>
      </c>
      <c r="L116" s="172"/>
      <c r="M116" s="173" t="str">
        <f>ARRAY_CONSTRAIN(ARRAYFORMULA(IF(B116=0,0,IF(ISNA(MATCH($A116,[1]PO_base!$E$1:$E$8753,0))=TRUE,0,INDEX([1]PO_base!$A$1:$CD$8753,MATCH($A116,[1]PO_base!$E$1:$E$8753,0),M$1)))), 1, 1)</f>
        <v>#ERROR!</v>
      </c>
      <c r="N116" s="172" t="str">
        <f>ARRAY_CONSTRAIN(ARRAYFORMULA(IF(M116=0,0,IF(ISNA(MATCH($M116,[1]PO_base!$C$1:$C$8753,0))=TRUE,0,INDEX([1]PO_base!$A$1:$CD$8753,MATCH($M116,[1]PO_base!$C$1:$C$8753,0),N$1)))), 1, 1)</f>
        <v>#ERROR!</v>
      </c>
      <c r="O116" s="174" t="str">
        <f t="shared" si="3"/>
        <v>#ERROR!</v>
      </c>
      <c r="P116" s="172" t="str">
        <f t="shared" si="4"/>
        <v>#ERROR!</v>
      </c>
      <c r="Q116" s="175" t="str">
        <f t="shared" si="5"/>
        <v>#ERROR!</v>
      </c>
      <c r="R116" s="176"/>
      <c r="S116" s="177" t="str">
        <f>ARRAY_CONSTRAIN(ARRAYFORMULA(IF(ISNA(MATCH($G116,[1]Summary!$B$1:$B$8418,0))=TRUE,0,INDEX([1]Summary!$A$1:$CF$8418,MATCH($G116,[1]Summary!$B$1:$B$8418,0),S$1))), 1, 1)</f>
        <v>#ERROR!</v>
      </c>
      <c r="T116" s="176" t="str">
        <f>ARRAY_CONSTRAIN(ARRAYFORMULA(IF(S116=0,0,IF(ISNA(MATCH(S116,[1]Summary!$A$1:$A$8418,0))=TRUE,0,INDEX([1]Summary!$A$1:$CF$8418,MATCH(S116,[1]Summary!$A$1:$A$8418,0),T$1)))), 1, 1)</f>
        <v>#ERROR!</v>
      </c>
      <c r="U116" s="174">
        <f t="shared" si="23"/>
        <v>0</v>
      </c>
      <c r="V116" s="172"/>
      <c r="W116" s="175" t="str">
        <f t="shared" si="7"/>
        <v>#ERROR!</v>
      </c>
      <c r="X116" s="172"/>
      <c r="Y116" s="173"/>
      <c r="Z116" s="176" t="str">
        <f>ARRAY_CONSTRAIN(ARRAYFORMULA(IF(Y116=0,0,IF(ISNA(MATCH(Y116,[1]Summary!$A$1:$A$8418,0))=TRUE,0,INDEX([1]Summary!$A$1:$CF$8418,MATCH(Y116,[1]Summary!$A$1:$A$8418,0),Z$1)))), 1, 1)</f>
        <v>#ERROR!</v>
      </c>
      <c r="AA116" s="174">
        <f t="shared" si="24"/>
        <v>0</v>
      </c>
      <c r="AB116" s="172" t="str">
        <f t="shared" si="18"/>
        <v>#ERROR!</v>
      </c>
      <c r="AC116" s="175" t="str">
        <f t="shared" si="9"/>
        <v>#ERROR!</v>
      </c>
      <c r="AD116" s="172"/>
      <c r="AE116" s="1"/>
      <c r="AF116" s="176" t="str">
        <f>ARRAY_CONSTRAIN(ARRAYFORMULA(IF(AE116=0,0,IF(ISNA(MATCH(AE116,[1]Summary!$A$1:$A$8418,0))=TRUE,0,INDEX([1]Summary!$A$1:$CF$8418,MATCH(AE116,[1]Summary!$A$1:$A$8418,0),AF$1)))), 1, 1)</f>
        <v>#ERROR!</v>
      </c>
      <c r="AG116" s="174">
        <f t="shared" si="10"/>
        <v>0</v>
      </c>
      <c r="AH116" s="172">
        <f t="shared" si="11"/>
        <v>0</v>
      </c>
      <c r="AI116" s="175" t="str">
        <f t="shared" si="12"/>
        <v>#ERROR!</v>
      </c>
      <c r="AJ116" s="175" t="str">
        <f t="shared" si="13"/>
        <v>#ERROR!</v>
      </c>
      <c r="AK116" s="178" t="str">
        <f t="shared" si="14"/>
        <v>#ERROR!</v>
      </c>
    </row>
    <row r="117" ht="10.5" customHeight="1">
      <c r="A117" s="14" t="s">
        <v>745</v>
      </c>
      <c r="B117" s="165">
        <f t="array" ref="B117">IF(ISNA(MATCH($A117,Magento_products!$F$1:$F$1000,0))=TRUE,INDEX(Special_products!$A$1:$AL$1000,MATCH($A117,Special_products!$F$1:$F$1000,0),B$1),INDEX(Magento_products!$A$1:$AJ$1013,MATCH($A117,Magento_products!$F$1:$F$1000,0),B$1))</f>
        <v>359</v>
      </c>
      <c r="C117" s="165" t="str">
        <f t="array" ref="C117">IF(ISNA(MATCH($A117,Magento_products!$F$1:$F$1000,0))=TRUE,INDEX(Special_products!$A$1:$AL$1000,MATCH($A117,Special_products!$F$1:$F$1000,0),C$1),INDEX(Magento_products!$A$1:$AJ$1013,MATCH($A117,Magento_products!$F$1:$F$1000,0),C$1))</f>
        <v>Super Mario – Mario and Yoshi Exclusive Edition</v>
      </c>
      <c r="D117" s="166">
        <f t="array" ref="D117">IF(ISNA(MATCH($A117,Magento_products!$F$1:$F$1013,0))=TRUE,INDEX(Special_products!$A$1:$AL$748,MATCH($A117,Special_products!$F$1:$F$748,0),D$1),INDEX(Magento_products!$A$1:$AJ$1013,MATCH($A117,Magento_products!$F$1:$F$1013,0),D$1))</f>
        <v>43532</v>
      </c>
      <c r="E117" s="167">
        <f t="shared" si="1"/>
        <v>2019</v>
      </c>
      <c r="F117" s="168" t="str">
        <f t="array" ref="F117">IF(ISNA(MATCH($A117,'License characters'!$H$2:$H$1126,0))=TRUE,0,INDEX('License characters'!$A$2:$AH$1126,MATCH($A117,'License characters'!$H$2:$H$1126,0),F$1))</f>
        <v>Nintendo</v>
      </c>
      <c r="G117" s="165" t="str">
        <f t="array" ref="G117">IF(ISNA(MATCH($A117,Magento_products!$F$1:$F$1000,0))=TRUE,INDEX(Special_products!$A$1:$AL$1000,MATCH($A117,Special_products!$F$1:$F$1000,0),G$1),INDEX(Magento_products!$A$1:$AJ$1013,MATCH($A117,Magento_products!$F$1:$F$1000,0),G$1))</f>
        <v>MARYO</v>
      </c>
      <c r="H117" s="168" t="str">
        <f t="array" ref="H117">IF(ISNA(MATCH($B117,Magento_products!$E$1:$E$1013,0))=TRUE,INDEX(Special_products!$A$1:$AL$748,MATCH($B117,Special_products!$E$1:$E$748,0),H$1+2),INDEX(Magento_products!$A$1:$AJ$1013,MATCH($B117,Magento_products!$E$1:$E$1013,0),H$1))</f>
        <v>Resin</v>
      </c>
      <c r="I117" s="169">
        <f t="array" ref="I117">IF(ISNA(MATCH($B117,Magento_products!$E$1:$E$1013,0))=TRUE,INDEX(Special_products!$A$1:$AL$748,MATCH($B117,Special_products!$E$1:$E$748,0),I$1),INDEX(Magento_products!$A$1:$AJ$1013,MATCH($B117,Magento_products!$E$1:$E$1013,0),I$1))</f>
        <v>524.99</v>
      </c>
      <c r="J117" s="170"/>
      <c r="K117" s="171">
        <f t="shared" si="2"/>
        <v>524.99</v>
      </c>
      <c r="L117" s="172"/>
      <c r="M117" s="173" t="str">
        <f>ARRAY_CONSTRAIN(ARRAYFORMULA(IF(B117=0,0,IF(ISNA(MATCH($A117,[1]PO_base!$E$1:$E$8753,0))=TRUE,0,INDEX([1]PO_base!$A$1:$CD$8753,MATCH($A117,[1]PO_base!$E$1:$E$8753,0),M$1)))), 1, 1)</f>
        <v>#ERROR!</v>
      </c>
      <c r="N117" s="172" t="str">
        <f>ARRAY_CONSTRAIN(ARRAYFORMULA(IF(M117=0,0,IF(ISNA(MATCH($M117,[1]PO_base!$C$1:$C$8753,0))=TRUE,0,INDEX([1]PO_base!$A$1:$CD$8753,MATCH($M117,[1]PO_base!$C$1:$C$8753,0),N$1)))), 1, 1)</f>
        <v>#ERROR!</v>
      </c>
      <c r="O117" s="174" t="str">
        <f t="shared" si="3"/>
        <v>#ERROR!</v>
      </c>
      <c r="P117" s="172" t="str">
        <f t="shared" si="4"/>
        <v>#ERROR!</v>
      </c>
      <c r="Q117" s="175" t="str">
        <f t="shared" si="5"/>
        <v>#ERROR!</v>
      </c>
      <c r="R117" s="176"/>
      <c r="S117" s="177" t="str">
        <f>ARRAY_CONSTRAIN(ARRAYFORMULA(IF(ISNA(MATCH($G117,[1]Summary!$B$1:$B$8418,0))=TRUE,0,INDEX([1]Summary!$A$1:$CF$8418,MATCH($G117,[1]Summary!$B$1:$B$8418,0),S$1))), 1, 1)</f>
        <v>#ERROR!</v>
      </c>
      <c r="T117" s="176" t="str">
        <f>ARRAY_CONSTRAIN(ARRAYFORMULA(IF(S117=0,0,IF(ISNA(MATCH(S117,[1]Summary!$A$1:$A$8418,0))=TRUE,0,INDEX([1]Summary!$A$1:$CF$8418,MATCH(S117,[1]Summary!$A$1:$A$8418,0),T$1)))), 1, 1)</f>
        <v>#ERROR!</v>
      </c>
      <c r="U117" s="174">
        <f t="shared" si="23"/>
        <v>0</v>
      </c>
      <c r="V117" s="172"/>
      <c r="W117" s="175" t="str">
        <f t="shared" si="7"/>
        <v>#ERROR!</v>
      </c>
      <c r="X117" s="172"/>
      <c r="Y117" s="173"/>
      <c r="Z117" s="176" t="str">
        <f>ARRAY_CONSTRAIN(ARRAYFORMULA(IF(Y117=0,0,IF(ISNA(MATCH(Y117,[1]Summary!$A$1:$A$8418,0))=TRUE,0,INDEX([1]Summary!$A$1:$CF$8418,MATCH(Y117,[1]Summary!$A$1:$A$8418,0),Z$1)))), 1, 1)</f>
        <v>#ERROR!</v>
      </c>
      <c r="AA117" s="174">
        <f t="shared" si="24"/>
        <v>0</v>
      </c>
      <c r="AB117" s="172" t="str">
        <f t="shared" si="18"/>
        <v>#ERROR!</v>
      </c>
      <c r="AC117" s="175" t="str">
        <f t="shared" si="9"/>
        <v>#ERROR!</v>
      </c>
      <c r="AD117" s="172"/>
      <c r="AE117" s="1"/>
      <c r="AF117" s="176" t="str">
        <f>ARRAY_CONSTRAIN(ARRAYFORMULA(IF(AE117=0,0,IF(ISNA(MATCH(AE117,[1]Summary!$A$1:$A$8418,0))=TRUE,0,INDEX([1]Summary!$A$1:$CF$8418,MATCH(AE117,[1]Summary!$A$1:$A$8418,0),AF$1)))), 1, 1)</f>
        <v>#ERROR!</v>
      </c>
      <c r="AG117" s="174">
        <f t="shared" si="10"/>
        <v>0</v>
      </c>
      <c r="AH117" s="172">
        <f t="shared" si="11"/>
        <v>0</v>
      </c>
      <c r="AI117" s="175" t="str">
        <f t="shared" si="12"/>
        <v>#ERROR!</v>
      </c>
      <c r="AJ117" s="175" t="str">
        <f t="shared" si="13"/>
        <v>#ERROR!</v>
      </c>
      <c r="AK117" s="178" t="str">
        <f t="shared" si="14"/>
        <v>#ERROR!</v>
      </c>
    </row>
    <row r="118" ht="10.5" customHeight="1">
      <c r="A118" s="14" t="s">
        <v>913</v>
      </c>
      <c r="B118" s="165">
        <f t="array" ref="B118">IF(ISNA(MATCH($A118,Magento_products!$F$1:$F$1000,0))=TRUE,INDEX(Special_products!$A$1:$AL$1000,MATCH($A118,Special_products!$F$1:$F$1000,0),B$1),INDEX(Magento_products!$A$1:$AJ$1013,MATCH($A118,Magento_products!$F$1:$F$1000,0),B$1))</f>
        <v>276</v>
      </c>
      <c r="C118" s="165" t="str">
        <f t="array" ref="C118">IF(ISNA(MATCH($A118,Magento_products!$F$1:$F$1000,0))=TRUE,INDEX(Special_products!$A$1:$AL$1000,MATCH($A118,Special_products!$F$1:$F$1000,0),C$1),INDEX(Magento_products!$A$1:$AJ$1013,MATCH($A118,Magento_products!$F$1:$F$1000,0),C$1))</f>
        <v>Psycho Mantis (Exclusive)</v>
      </c>
      <c r="D118" s="166">
        <f t="array" ref="D118">IF(ISNA(MATCH($A118,Magento_products!$F$1:$F$1013,0))=TRUE,INDEX(Special_products!$A$1:$AL$748,MATCH($A118,Special_products!$F$1:$F$748,0),D$1),INDEX(Magento_products!$A$1:$AJ$1013,MATCH($A118,Magento_products!$F$1:$F$1013,0),D$1))</f>
        <v>43329</v>
      </c>
      <c r="E118" s="167">
        <f t="shared" si="1"/>
        <v>2018</v>
      </c>
      <c r="F118" s="168" t="str">
        <f t="array" ref="F118">IF(ISNA(MATCH($A118,'License characters'!$H$2:$H$1126,0))=TRUE,0,INDEX('License characters'!$A$2:$AH$1126,MATCH($A118,'License characters'!$H$2:$H$1126,0),F$1))</f>
        <v>Konami</v>
      </c>
      <c r="G118" s="165" t="str">
        <f t="array" ref="G118">IF(ISNA(MATCH($A118,Magento_products!$F$1:$F$1000,0))=TRUE,INDEX(Special_products!$A$1:$AL$1000,MATCH($A118,Special_products!$F$1:$F$1000,0),G$1),INDEX(Magento_products!$A$1:$AJ$1013,MATCH($A118,Magento_products!$F$1:$F$1000,0),G$1))</f>
        <v>MGPMR</v>
      </c>
      <c r="H118" s="168" t="str">
        <f t="array" ref="H118">IF(ISNA(MATCH($B118,Magento_products!$E$1:$E$1013,0))=TRUE,INDEX(Special_products!$A$1:$AL$748,MATCH($B118,Special_products!$E$1:$E$748,0),H$1+2),INDEX(Magento_products!$A$1:$AJ$1013,MATCH($B118,Magento_products!$E$1:$E$1013,0),H$1))</f>
        <v>Resin</v>
      </c>
      <c r="I118" s="169">
        <f t="array" ref="I118">IF(ISNA(MATCH($B118,Magento_products!$E$1:$E$1013,0))=TRUE,INDEX(Special_products!$A$1:$AL$748,MATCH($B118,Special_products!$E$1:$E$748,0),I$1),INDEX(Magento_products!$A$1:$AJ$1013,MATCH($B118,Magento_products!$E$1:$E$1013,0),I$1))</f>
        <v>524.99</v>
      </c>
      <c r="J118" s="170"/>
      <c r="K118" s="171">
        <f t="shared" si="2"/>
        <v>524.99</v>
      </c>
      <c r="L118" s="172"/>
      <c r="M118" s="173" t="str">
        <f>ARRAY_CONSTRAIN(ARRAYFORMULA(IF(B118=0,0,IF(ISNA(MATCH($A118,[1]PO_base!$E$1:$E$8753,0))=TRUE,0,INDEX([1]PO_base!$A$1:$CD$8753,MATCH($A118,[1]PO_base!$E$1:$E$8753,0),M$1)))), 1, 1)</f>
        <v>#ERROR!</v>
      </c>
      <c r="N118" s="172" t="str">
        <f>ARRAY_CONSTRAIN(ARRAYFORMULA(IF(M118=0,0,IF(ISNA(MATCH($M118,[1]PO_base!$C$1:$C$8753,0))=TRUE,0,INDEX([1]PO_base!$A$1:$CD$8753,MATCH($M118,[1]PO_base!$C$1:$C$8753,0),N$1)))), 1, 1)</f>
        <v>#ERROR!</v>
      </c>
      <c r="O118" s="174" t="str">
        <f t="shared" si="3"/>
        <v>#ERROR!</v>
      </c>
      <c r="P118" s="172" t="str">
        <f t="shared" si="4"/>
        <v>#ERROR!</v>
      </c>
      <c r="Q118" s="175" t="str">
        <f t="shared" si="5"/>
        <v>#ERROR!</v>
      </c>
      <c r="R118" s="176"/>
      <c r="S118" s="177" t="str">
        <f>ARRAY_CONSTRAIN(ARRAYFORMULA(IF(ISNA(MATCH($G118,[1]Summary!$B$1:$B$8418,0))=TRUE,0,INDEX([1]Summary!$A$1:$CF$8418,MATCH($G118,[1]Summary!$B$1:$B$8418,0),S$1))), 1, 1)</f>
        <v>#ERROR!</v>
      </c>
      <c r="T118" s="176" t="str">
        <f>ARRAY_CONSTRAIN(ARRAYFORMULA(IF(S118=0,0,IF(ISNA(MATCH(S118,[1]Summary!$A$1:$A$8418,0))=TRUE,0,INDEX([1]Summary!$A$1:$CF$8418,MATCH(S118,[1]Summary!$A$1:$A$8418,0),T$1)))), 1, 1)</f>
        <v>#ERROR!</v>
      </c>
      <c r="U118" s="174">
        <f t="shared" si="23"/>
        <v>0</v>
      </c>
      <c r="V118" s="172"/>
      <c r="W118" s="175" t="str">
        <f t="shared" si="7"/>
        <v>#ERROR!</v>
      </c>
      <c r="X118" s="172"/>
      <c r="Y118" s="173"/>
      <c r="Z118" s="176" t="str">
        <f>ARRAY_CONSTRAIN(ARRAYFORMULA(IF(Y118=0,0,IF(ISNA(MATCH(Y118,[1]Summary!$A$1:$A$8418,0))=TRUE,0,INDEX([1]Summary!$A$1:$CF$8418,MATCH(Y118,[1]Summary!$A$1:$A$8418,0),Z$1)))), 1, 1)</f>
        <v>#ERROR!</v>
      </c>
      <c r="AA118" s="174">
        <f t="shared" si="24"/>
        <v>0</v>
      </c>
      <c r="AB118" s="172" t="str">
        <f t="shared" si="18"/>
        <v>#ERROR!</v>
      </c>
      <c r="AC118" s="175" t="str">
        <f t="shared" si="9"/>
        <v>#ERROR!</v>
      </c>
      <c r="AD118" s="172"/>
      <c r="AE118" s="1"/>
      <c r="AF118" s="176" t="str">
        <f>ARRAY_CONSTRAIN(ARRAYFORMULA(IF(AE118=0,0,IF(ISNA(MATCH(AE118,[1]Summary!$A$1:$A$8418,0))=TRUE,0,INDEX([1]Summary!$A$1:$CF$8418,MATCH(AE118,[1]Summary!$A$1:$A$8418,0),AF$1)))), 1, 1)</f>
        <v>#ERROR!</v>
      </c>
      <c r="AG118" s="174">
        <f t="shared" si="10"/>
        <v>0</v>
      </c>
      <c r="AH118" s="172">
        <f t="shared" si="11"/>
        <v>0</v>
      </c>
      <c r="AI118" s="175" t="str">
        <f t="shared" si="12"/>
        <v>#ERROR!</v>
      </c>
      <c r="AJ118" s="175" t="str">
        <f t="shared" si="13"/>
        <v>#ERROR!</v>
      </c>
      <c r="AK118" s="178" t="str">
        <f t="shared" si="14"/>
        <v>#ERROR!</v>
      </c>
    </row>
    <row r="119" ht="10.5" customHeight="1">
      <c r="A119" s="14" t="s">
        <v>911</v>
      </c>
      <c r="B119" s="165">
        <f t="array" ref="B119">IF(ISNA(MATCH($A119,Magento_products!$F$1:$F$1000,0))=TRUE,INDEX(Special_products!$A$1:$AL$1000,MATCH($A119,Special_products!$F$1:$F$1000,0),B$1),INDEX(Magento_products!$A$1:$AJ$1013,MATCH($A119,Magento_products!$F$1:$F$1000,0),B$1))</f>
        <v>277</v>
      </c>
      <c r="C119" s="165" t="str">
        <f t="array" ref="C119">IF(ISNA(MATCH($A119,Magento_products!$F$1:$F$1000,0))=TRUE,INDEX(Special_products!$A$1:$AL$1000,MATCH($A119,Special_products!$F$1:$F$1000,0),C$1),INDEX(Magento_products!$A$1:$AJ$1013,MATCH($A119,Magento_products!$F$1:$F$1000,0),C$1))</f>
        <v>Psycho Mantis (Optic Camouflage Edition)</v>
      </c>
      <c r="D119" s="166">
        <f t="array" ref="D119">IF(ISNA(MATCH($A119,Magento_products!$F$1:$F$1013,0))=TRUE,INDEX(Special_products!$A$1:$AL$748,MATCH($A119,Special_products!$F$1:$F$748,0),D$1),INDEX(Magento_products!$A$1:$AJ$1013,MATCH($A119,Magento_products!$F$1:$F$1013,0),D$1))</f>
        <v>43329</v>
      </c>
      <c r="E119" s="167">
        <f t="shared" si="1"/>
        <v>2018</v>
      </c>
      <c r="F119" s="168" t="str">
        <f t="array" ref="F119">IF(ISNA(MATCH($A119,'License characters'!$H$2:$H$1126,0))=TRUE,0,INDEX('License characters'!$A$2:$AH$1126,MATCH($A119,'License characters'!$H$2:$H$1126,0),F$1))</f>
        <v>Konami</v>
      </c>
      <c r="G119" s="165" t="str">
        <f t="array" ref="G119">IF(ISNA(MATCH($A119,Magento_products!$F$1:$F$1000,0))=TRUE,INDEX(Special_products!$A$1:$AL$1000,MATCH($A119,Special_products!$F$1:$F$1000,0),G$1),INDEX(Magento_products!$A$1:$AJ$1013,MATCH($A119,Magento_products!$F$1:$F$1000,0),G$1))</f>
        <v>MGPMR</v>
      </c>
      <c r="H119" s="168" t="str">
        <f t="array" ref="H119">IF(ISNA(MATCH($B119,Magento_products!$E$1:$E$1013,0))=TRUE,INDEX(Special_products!$A$1:$AL$748,MATCH($B119,Special_products!$E$1:$E$748,0),H$1+2),INDEX(Magento_products!$A$1:$AJ$1013,MATCH($B119,Magento_products!$E$1:$E$1013,0),H$1))</f>
        <v>Resin</v>
      </c>
      <c r="I119" s="169">
        <f t="array" ref="I119">IF(ISNA(MATCH($B119,Magento_products!$E$1:$E$1013,0))=TRUE,INDEX(Special_products!$A$1:$AL$748,MATCH($B119,Special_products!$E$1:$E$748,0),I$1),INDEX(Magento_products!$A$1:$AJ$1013,MATCH($B119,Magento_products!$E$1:$E$1013,0),I$1))</f>
        <v>524.99</v>
      </c>
      <c r="J119" s="170"/>
      <c r="K119" s="171">
        <f t="shared" si="2"/>
        <v>524.99</v>
      </c>
      <c r="L119" s="172"/>
      <c r="M119" s="173" t="str">
        <f>ARRAY_CONSTRAIN(ARRAYFORMULA(IF(B119=0,0,IF(ISNA(MATCH($A119,[1]PO_base!$E$1:$E$8753,0))=TRUE,0,INDEX([1]PO_base!$A$1:$CD$8753,MATCH($A119,[1]PO_base!$E$1:$E$8753,0),M$1)))), 1, 1)</f>
        <v>#ERROR!</v>
      </c>
      <c r="N119" s="172" t="str">
        <f>ARRAY_CONSTRAIN(ARRAYFORMULA(IF(M119=0,0,IF(ISNA(MATCH($M119,[1]PO_base!$C$1:$C$8753,0))=TRUE,0,INDEX([1]PO_base!$A$1:$CD$8753,MATCH($M119,[1]PO_base!$C$1:$C$8753,0),N$1)))), 1, 1)</f>
        <v>#ERROR!</v>
      </c>
      <c r="O119" s="174" t="str">
        <f t="shared" si="3"/>
        <v>#ERROR!</v>
      </c>
      <c r="P119" s="172" t="str">
        <f t="shared" si="4"/>
        <v>#ERROR!</v>
      </c>
      <c r="Q119" s="175" t="str">
        <f t="shared" si="5"/>
        <v>#ERROR!</v>
      </c>
      <c r="R119" s="176"/>
      <c r="S119" s="177" t="str">
        <f>ARRAY_CONSTRAIN(ARRAYFORMULA(IF(ISNA(MATCH($G119,[1]Summary!$B$1:$B$8418,0))=TRUE,0,INDEX([1]Summary!$A$1:$CF$8418,MATCH($G119,[1]Summary!$B$1:$B$8418,0),S$1))), 1, 1)</f>
        <v>#ERROR!</v>
      </c>
      <c r="T119" s="176" t="str">
        <f>ARRAY_CONSTRAIN(ARRAYFORMULA(IF(S119=0,0,IF(ISNA(MATCH(S119,[1]Summary!$A$1:$A$8418,0))=TRUE,0,INDEX([1]Summary!$A$1:$CF$8418,MATCH(S119,[1]Summary!$A$1:$A$8418,0),T$1)))), 1, 1)</f>
        <v>#ERROR!</v>
      </c>
      <c r="U119" s="174">
        <f t="shared" si="23"/>
        <v>0</v>
      </c>
      <c r="V119" s="172"/>
      <c r="W119" s="175" t="str">
        <f t="shared" si="7"/>
        <v>#ERROR!</v>
      </c>
      <c r="X119" s="172"/>
      <c r="Y119" s="173"/>
      <c r="Z119" s="176" t="str">
        <f>ARRAY_CONSTRAIN(ARRAYFORMULA(IF(Y119=0,0,IF(ISNA(MATCH(Y119,[1]Summary!$A$1:$A$8418,0))=TRUE,0,INDEX([1]Summary!$A$1:$CF$8418,MATCH(Y119,[1]Summary!$A$1:$A$8418,0),Z$1)))), 1, 1)</f>
        <v>#ERROR!</v>
      </c>
      <c r="AA119" s="174">
        <f t="shared" si="24"/>
        <v>0</v>
      </c>
      <c r="AB119" s="172" t="str">
        <f t="shared" si="18"/>
        <v>#ERROR!</v>
      </c>
      <c r="AC119" s="175" t="str">
        <f t="shared" si="9"/>
        <v>#ERROR!</v>
      </c>
      <c r="AD119" s="172"/>
      <c r="AE119" s="1"/>
      <c r="AF119" s="176" t="str">
        <f>ARRAY_CONSTRAIN(ARRAYFORMULA(IF(AE119=0,0,IF(ISNA(MATCH(AE119,[1]Summary!$A$1:$A$8418,0))=TRUE,0,INDEX([1]Summary!$A$1:$CF$8418,MATCH(AE119,[1]Summary!$A$1:$A$8418,0),AF$1)))), 1, 1)</f>
        <v>#ERROR!</v>
      </c>
      <c r="AG119" s="174">
        <f t="shared" si="10"/>
        <v>0</v>
      </c>
      <c r="AH119" s="172">
        <f t="shared" si="11"/>
        <v>0</v>
      </c>
      <c r="AI119" s="175" t="str">
        <f t="shared" si="12"/>
        <v>#ERROR!</v>
      </c>
      <c r="AJ119" s="175" t="str">
        <f t="shared" si="13"/>
        <v>#ERROR!</v>
      </c>
      <c r="AK119" s="178" t="str">
        <f t="shared" si="14"/>
        <v>#ERROR!</v>
      </c>
    </row>
    <row r="120" ht="10.5" customHeight="1">
      <c r="A120" s="14" t="s">
        <v>915</v>
      </c>
      <c r="B120" s="165">
        <f t="array" ref="B120">IF(ISNA(MATCH($A120,Magento_products!$F$1:$F$1000,0))=TRUE,INDEX(Special_products!$A$1:$AL$1000,MATCH($A120,Special_products!$F$1:$F$1000,0),B$1),INDEX(Magento_products!$A$1:$AJ$1013,MATCH($A120,Magento_products!$F$1:$F$1000,0),B$1))</f>
        <v>275</v>
      </c>
      <c r="C120" s="165" t="str">
        <f t="array" ref="C120">IF(ISNA(MATCH($A120,Magento_products!$F$1:$F$1000,0))=TRUE,INDEX(Special_products!$A$1:$AL$1000,MATCH($A120,Special_products!$F$1:$F$1000,0),C$1),INDEX(Magento_products!$A$1:$AJ$1013,MATCH($A120,Magento_products!$F$1:$F$1000,0),C$1))</f>
        <v>Psycho Mantis (Regular)</v>
      </c>
      <c r="D120" s="166">
        <f t="array" ref="D120">IF(ISNA(MATCH($A120,Magento_products!$F$1:$F$1013,0))=TRUE,INDEX(Special_products!$A$1:$AL$748,MATCH($A120,Special_products!$F$1:$F$748,0),D$1),INDEX(Magento_products!$A$1:$AJ$1013,MATCH($A120,Magento_products!$F$1:$F$1013,0),D$1))</f>
        <v>43329</v>
      </c>
      <c r="E120" s="167">
        <f t="shared" si="1"/>
        <v>2018</v>
      </c>
      <c r="F120" s="168" t="str">
        <f t="array" ref="F120">IF(ISNA(MATCH($A120,'License characters'!$H$2:$H$1126,0))=TRUE,0,INDEX('License characters'!$A$2:$AH$1126,MATCH($A120,'License characters'!$H$2:$H$1126,0),F$1))</f>
        <v>Konami</v>
      </c>
      <c r="G120" s="165" t="str">
        <f t="array" ref="G120">IF(ISNA(MATCH($A120,Magento_products!$F$1:$F$1000,0))=TRUE,INDEX(Special_products!$A$1:$AL$1000,MATCH($A120,Special_products!$F$1:$F$1000,0),G$1),INDEX(Magento_products!$A$1:$AJ$1013,MATCH($A120,Magento_products!$F$1:$F$1000,0),G$1))</f>
        <v>MGPMR</v>
      </c>
      <c r="H120" s="168" t="str">
        <f t="array" ref="H120">IF(ISNA(MATCH($B120,Magento_products!$E$1:$E$1013,0))=TRUE,INDEX(Special_products!$A$1:$AL$748,MATCH($B120,Special_products!$E$1:$E$748,0),H$1+2),INDEX(Magento_products!$A$1:$AJ$1013,MATCH($B120,Magento_products!$E$1:$E$1013,0),H$1))</f>
        <v>Resin</v>
      </c>
      <c r="I120" s="169">
        <f t="array" ref="I120">IF(ISNA(MATCH($B120,Magento_products!$E$1:$E$1013,0))=TRUE,INDEX(Special_products!$A$1:$AL$748,MATCH($B120,Special_products!$E$1:$E$748,0),I$1),INDEX(Magento_products!$A$1:$AJ$1013,MATCH($B120,Magento_products!$E$1:$E$1013,0),I$1))</f>
        <v>524.99</v>
      </c>
      <c r="J120" s="170"/>
      <c r="K120" s="171">
        <f t="shared" si="2"/>
        <v>524.99</v>
      </c>
      <c r="L120" s="172"/>
      <c r="M120" s="173" t="str">
        <f>ARRAY_CONSTRAIN(ARRAYFORMULA(IF(B120=0,0,IF(ISNA(MATCH($A120,[1]PO_base!$E$1:$E$8753,0))=TRUE,0,INDEX([1]PO_base!$A$1:$CD$8753,MATCH($A120,[1]PO_base!$E$1:$E$8753,0),M$1)))), 1, 1)</f>
        <v>#ERROR!</v>
      </c>
      <c r="N120" s="172" t="str">
        <f>ARRAY_CONSTRAIN(ARRAYFORMULA(IF(M120=0,0,IF(ISNA(MATCH($M120,[1]PO_base!$C$1:$C$8753,0))=TRUE,0,INDEX([1]PO_base!$A$1:$CD$8753,MATCH($M120,[1]PO_base!$C$1:$C$8753,0),N$1)))), 1, 1)</f>
        <v>#ERROR!</v>
      </c>
      <c r="O120" s="174" t="str">
        <f t="shared" si="3"/>
        <v>#ERROR!</v>
      </c>
      <c r="P120" s="172" t="str">
        <f t="shared" si="4"/>
        <v>#ERROR!</v>
      </c>
      <c r="Q120" s="175" t="str">
        <f t="shared" si="5"/>
        <v>#ERROR!</v>
      </c>
      <c r="R120" s="176"/>
      <c r="S120" s="177" t="str">
        <f>ARRAY_CONSTRAIN(ARRAYFORMULA(IF(ISNA(MATCH($G120,[1]Summary!$B$1:$B$8418,0))=TRUE,0,INDEX([1]Summary!$A$1:$CF$8418,MATCH($G120,[1]Summary!$B$1:$B$8418,0),S$1))), 1, 1)</f>
        <v>#ERROR!</v>
      </c>
      <c r="T120" s="176" t="str">
        <f>ARRAY_CONSTRAIN(ARRAYFORMULA(IF(S120=0,0,IF(ISNA(MATCH(S120,[1]Summary!$A$1:$A$8418,0))=TRUE,0,INDEX([1]Summary!$A$1:$CF$8418,MATCH(S120,[1]Summary!$A$1:$A$8418,0),T$1)))), 1, 1)</f>
        <v>#ERROR!</v>
      </c>
      <c r="U120" s="174">
        <f t="shared" si="23"/>
        <v>0</v>
      </c>
      <c r="V120" s="172"/>
      <c r="W120" s="175" t="str">
        <f t="shared" si="7"/>
        <v>#ERROR!</v>
      </c>
      <c r="X120" s="172"/>
      <c r="Y120" s="173"/>
      <c r="Z120" s="176" t="str">
        <f>ARRAY_CONSTRAIN(ARRAYFORMULA(IF(Y120=0,0,IF(ISNA(MATCH(Y120,[1]Summary!$A$1:$A$8418,0))=TRUE,0,INDEX([1]Summary!$A$1:$CF$8418,MATCH(Y120,[1]Summary!$A$1:$A$8418,0),Z$1)))), 1, 1)</f>
        <v>#ERROR!</v>
      </c>
      <c r="AA120" s="174">
        <f t="shared" si="24"/>
        <v>0</v>
      </c>
      <c r="AB120" s="172" t="str">
        <f t="shared" si="18"/>
        <v>#ERROR!</v>
      </c>
      <c r="AC120" s="175" t="str">
        <f t="shared" si="9"/>
        <v>#ERROR!</v>
      </c>
      <c r="AD120" s="172"/>
      <c r="AE120" s="1"/>
      <c r="AF120" s="176" t="str">
        <f>ARRAY_CONSTRAIN(ARRAYFORMULA(IF(AE120=0,0,IF(ISNA(MATCH(AE120,[1]Summary!$A$1:$A$8418,0))=TRUE,0,INDEX([1]Summary!$A$1:$CF$8418,MATCH(AE120,[1]Summary!$A$1:$A$8418,0),AF$1)))), 1, 1)</f>
        <v>#ERROR!</v>
      </c>
      <c r="AG120" s="174">
        <f t="shared" si="10"/>
        <v>0</v>
      </c>
      <c r="AH120" s="172">
        <f t="shared" si="11"/>
        <v>0</v>
      </c>
      <c r="AI120" s="175" t="str">
        <f t="shared" si="12"/>
        <v>#ERROR!</v>
      </c>
      <c r="AJ120" s="175" t="str">
        <f t="shared" si="13"/>
        <v>#ERROR!</v>
      </c>
      <c r="AK120" s="178" t="str">
        <f t="shared" si="14"/>
        <v>#ERROR!</v>
      </c>
    </row>
    <row r="121" ht="10.5" customHeight="1">
      <c r="A121" s="14" t="s">
        <v>1017</v>
      </c>
      <c r="B121" s="165">
        <f t="array" ref="B121">IF(ISNA(MATCH($A121,Magento_products!$F$1:$F$1000,0))=TRUE,INDEX(Special_products!$A$1:$AL$1000,MATCH($A121,Special_products!$F$1:$F$1000,0),B$1),INDEX(Magento_products!$A$1:$AJ$1013,MATCH($A121,Magento_products!$F$1:$F$1000,0),B$1))</f>
        <v>225</v>
      </c>
      <c r="C121" s="165" t="str">
        <f t="array" ref="C121">IF(ISNA(MATCH($A121,Magento_products!$F$1:$F$1000,0))=TRUE,INDEX(Special_products!$A$1:$AL$1000,MATCH($A121,Special_products!$F$1:$F$1000,0),C$1),INDEX(Magento_products!$A$1:$AJ$1013,MATCH($A121,Magento_products!$F$1:$F$1000,0),C$1))</f>
        <v>Solid Snake Stealth Camouflage Neon Green Edition</v>
      </c>
      <c r="D121" s="166">
        <f t="array" ref="D121">IF(ISNA(MATCH($A121,Magento_products!$F$1:$F$1013,0))=TRUE,INDEX(Special_products!$A$1:$AL$748,MATCH($A121,Special_products!$F$1:$F$748,0),D$1),INDEX(Magento_products!$A$1:$AJ$1013,MATCH($A121,Magento_products!$F$1:$F$1013,0),D$1))</f>
        <v>42990</v>
      </c>
      <c r="E121" s="167">
        <f t="shared" si="1"/>
        <v>2017</v>
      </c>
      <c r="F121" s="168" t="str">
        <f t="array" ref="F121">IF(ISNA(MATCH($A121,'License characters'!$H$2:$H$1126,0))=TRUE,0,INDEX('License characters'!$A$2:$AH$1126,MATCH($A121,'License characters'!$H$2:$H$1126,0),F$1))</f>
        <v>Konami</v>
      </c>
      <c r="G121" s="165" t="str">
        <f t="array" ref="G121">IF(ISNA(MATCH($A121,Magento_products!$F$1:$F$1000,0))=TRUE,INDEX(Special_products!$A$1:$AL$1000,MATCH($A121,Special_products!$F$1:$F$1000,0),G$1),INDEX(Magento_products!$A$1:$AJ$1013,MATCH($A121,Magento_products!$F$1:$F$1000,0),G$1))</f>
        <v>MGSS</v>
      </c>
      <c r="H121" s="168" t="str">
        <f t="array" ref="H121">IF(ISNA(MATCH($B121,Magento_products!$E$1:$E$1013,0))=TRUE,INDEX(Special_products!$A$1:$AL$748,MATCH($B121,Special_products!$E$1:$E$748,0),H$1+2),INDEX(Magento_products!$A$1:$AJ$1013,MATCH($B121,Magento_products!$E$1:$E$1013,0),H$1))</f>
        <v/>
      </c>
      <c r="I121" s="169">
        <f t="array" ref="I121">IF(ISNA(MATCH($B121,Magento_products!$E$1:$E$1013,0))=TRUE,INDEX(Special_products!$A$1:$AL$748,MATCH($B121,Special_products!$E$1:$E$748,0),I$1),INDEX(Magento_products!$A$1:$AJ$1013,MATCH($B121,Magento_products!$E$1:$E$1013,0),I$1))</f>
        <v>524.99</v>
      </c>
      <c r="J121" s="170"/>
      <c r="K121" s="171">
        <f t="shared" si="2"/>
        <v>524.99</v>
      </c>
      <c r="L121" s="172">
        <v>149.5</v>
      </c>
      <c r="M121" s="173" t="str">
        <f>ARRAY_CONSTRAIN(ARRAYFORMULA(IF(B121=0,0,IF(ISNA(MATCH($A121,[1]PO_base!$E$1:$E$8753,0))=TRUE,0,INDEX([1]PO_base!$A$1:$CD$8753,MATCH($A121,[1]PO_base!$E$1:$E$8753,0),M$1)))), 1, 1)</f>
        <v>#ERROR!</v>
      </c>
      <c r="N121" s="172" t="str">
        <f>ARRAY_CONSTRAIN(ARRAYFORMULA(IF(M121=0,0,IF(ISNA(MATCH($M121,[1]PO_base!$C$1:$C$8753,0))=TRUE,0,INDEX([1]PO_base!$A$1:$CD$8753,MATCH($M121,[1]PO_base!$C$1:$C$8753,0),N$1)))), 1, 1)</f>
        <v>#ERROR!</v>
      </c>
      <c r="O121" s="174" t="str">
        <f t="shared" si="3"/>
        <v>#ERROR!</v>
      </c>
      <c r="P121" s="172" t="str">
        <f t="shared" si="4"/>
        <v>#ERROR!</v>
      </c>
      <c r="Q121" s="175" t="str">
        <f t="shared" si="5"/>
        <v>#ERROR!</v>
      </c>
      <c r="R121" s="176">
        <v>2.1794871794871793</v>
      </c>
      <c r="S121" s="177" t="str">
        <f>ARRAY_CONSTRAIN(ARRAYFORMULA(IF(ISNA(MATCH($G121,[1]Summary!$B$1:$B$8418,0))=TRUE,0,INDEX([1]Summary!$A$1:$CF$8418,MATCH($G121,[1]Summary!$B$1:$B$8418,0),S$1))), 1, 1)</f>
        <v>#ERROR!</v>
      </c>
      <c r="T121" s="176" t="str">
        <f>ARRAY_CONSTRAIN(ARRAYFORMULA(IF(S121=0,0,IF(ISNA(MATCH(S121,[1]Summary!$A$1:$A$8418,0))=TRUE,0,INDEX([1]Summary!$A$1:$CF$8418,MATCH(S121,[1]Summary!$A$1:$A$8418,0),T$1)))), 1, 1)</f>
        <v>#ERROR!</v>
      </c>
      <c r="U121" s="174">
        <f t="shared" si="23"/>
        <v>0</v>
      </c>
      <c r="V121" s="172"/>
      <c r="W121" s="175" t="str">
        <f t="shared" si="7"/>
        <v>#ERROR!</v>
      </c>
      <c r="X121" s="172"/>
      <c r="Y121" s="173"/>
      <c r="Z121" s="176" t="str">
        <f>ARRAY_CONSTRAIN(ARRAYFORMULA(IF(Y121=0,0,IF(ISNA(MATCH(Y121,[1]Summary!$A$1:$A$8418,0))=TRUE,0,INDEX([1]Summary!$A$1:$CF$8418,MATCH(Y121,[1]Summary!$A$1:$A$8418,0),Z$1)))), 1, 1)</f>
        <v>#ERROR!</v>
      </c>
      <c r="AA121" s="174">
        <f t="shared" si="24"/>
        <v>0</v>
      </c>
      <c r="AB121" s="172" t="str">
        <f t="shared" si="18"/>
        <v>#ERROR!</v>
      </c>
      <c r="AC121" s="175" t="str">
        <f t="shared" si="9"/>
        <v>#ERROR!</v>
      </c>
      <c r="AD121" s="172"/>
      <c r="AE121" s="1"/>
      <c r="AF121" s="176" t="str">
        <f>ARRAY_CONSTRAIN(ARRAYFORMULA(IF(AE121=0,0,IF(ISNA(MATCH(AE121,[1]Summary!$A$1:$A$8418,0))=TRUE,0,INDEX([1]Summary!$A$1:$CF$8418,MATCH(AE121,[1]Summary!$A$1:$A$8418,0),AF$1)))), 1, 1)</f>
        <v>#ERROR!</v>
      </c>
      <c r="AG121" s="174">
        <f t="shared" si="10"/>
        <v>0</v>
      </c>
      <c r="AH121" s="172">
        <f t="shared" si="11"/>
        <v>0</v>
      </c>
      <c r="AI121" s="175" t="str">
        <f t="shared" si="12"/>
        <v>#ERROR!</v>
      </c>
      <c r="AJ121" s="175" t="str">
        <f t="shared" si="13"/>
        <v>#ERROR!</v>
      </c>
      <c r="AK121" s="178" t="str">
        <f t="shared" si="14"/>
        <v>#ERROR!</v>
      </c>
    </row>
    <row r="122" ht="10.5" customHeight="1">
      <c r="A122" s="14" t="s">
        <v>1021</v>
      </c>
      <c r="B122" s="165">
        <f t="array" ref="B122">IF(ISNA(MATCH($A122,Magento_products!$F$1:$F$1000,0))=TRUE,INDEX(Special_products!$A$1:$AL$1000,MATCH($A122,Special_products!$F$1:$F$1000,0),B$1),INDEX(Magento_products!$A$1:$AJ$1013,MATCH($A122,Magento_products!$F$1:$F$1000,0),B$1))</f>
        <v>223</v>
      </c>
      <c r="C122" s="165" t="str">
        <f t="array" ref="C122">IF(ISNA(MATCH($A122,Magento_products!$F$1:$F$1000,0))=TRUE,INDEX(Special_products!$A$1:$AL$1000,MATCH($A122,Special_products!$F$1:$F$1000,0),C$1),INDEX(Magento_products!$A$1:$AJ$1013,MATCH($A122,Magento_products!$F$1:$F$1000,0),C$1))</f>
        <v>Solid Snake Stealth Camouflage Edition</v>
      </c>
      <c r="D122" s="166">
        <f t="array" ref="D122">IF(ISNA(MATCH($A122,Magento_products!$F$1:$F$1013,0))=TRUE,INDEX(Special_products!$A$1:$AL$748,MATCH($A122,Special_products!$F$1:$F$748,0),D$1),INDEX(Magento_products!$A$1:$AJ$1013,MATCH($A122,Magento_products!$F$1:$F$1013,0),D$1))</f>
        <v>42990</v>
      </c>
      <c r="E122" s="167">
        <f t="shared" si="1"/>
        <v>2017</v>
      </c>
      <c r="F122" s="168" t="str">
        <f t="array" ref="F122">IF(ISNA(MATCH($A122,'License characters'!$H$2:$H$1126,0))=TRUE,0,INDEX('License characters'!$A$2:$AH$1126,MATCH($A122,'License characters'!$H$2:$H$1126,0),F$1))</f>
        <v>Konami</v>
      </c>
      <c r="G122" s="165" t="str">
        <f t="array" ref="G122">IF(ISNA(MATCH($A122,Magento_products!$F$1:$F$1000,0))=TRUE,INDEX(Special_products!$A$1:$AL$1000,MATCH($A122,Special_products!$F$1:$F$1000,0),G$1),INDEX(Magento_products!$A$1:$AJ$1013,MATCH($A122,Magento_products!$F$1:$F$1000,0),G$1))</f>
        <v>MGSS</v>
      </c>
      <c r="H122" s="168" t="str">
        <f t="array" ref="H122">IF(ISNA(MATCH($B122,Magento_products!$E$1:$E$1013,0))=TRUE,INDEX(Special_products!$A$1:$AL$748,MATCH($B122,Special_products!$E$1:$E$748,0),H$1+2),INDEX(Magento_products!$A$1:$AJ$1013,MATCH($B122,Magento_products!$E$1:$E$1013,0),H$1))</f>
        <v/>
      </c>
      <c r="I122" s="169">
        <f t="array" ref="I122">IF(ISNA(MATCH($B122,Magento_products!$E$1:$E$1013,0))=TRUE,INDEX(Special_products!$A$1:$AL$748,MATCH($B122,Special_products!$E$1:$E$748,0),I$1),INDEX(Magento_products!$A$1:$AJ$1013,MATCH($B122,Magento_products!$E$1:$E$1013,0),I$1))</f>
        <v>524.99</v>
      </c>
      <c r="J122" s="170"/>
      <c r="K122" s="171">
        <f t="shared" si="2"/>
        <v>524.99</v>
      </c>
      <c r="L122" s="172">
        <v>149.5</v>
      </c>
      <c r="M122" s="173" t="str">
        <f>ARRAY_CONSTRAIN(ARRAYFORMULA(IF(B122=0,0,IF(ISNA(MATCH($A122,[1]PO_base!$E$1:$E$8753,0))=TRUE,0,INDEX([1]PO_base!$A$1:$CD$8753,MATCH($A122,[1]PO_base!$E$1:$E$8753,0),M$1)))), 1, 1)</f>
        <v>#ERROR!</v>
      </c>
      <c r="N122" s="172" t="str">
        <f>ARRAY_CONSTRAIN(ARRAYFORMULA(IF(M122=0,0,IF(ISNA(MATCH($M122,[1]PO_base!$C$1:$C$8753,0))=TRUE,0,INDEX([1]PO_base!$A$1:$CD$8753,MATCH($M122,[1]PO_base!$C$1:$C$8753,0),N$1)))), 1, 1)</f>
        <v>#ERROR!</v>
      </c>
      <c r="O122" s="174" t="str">
        <f t="shared" si="3"/>
        <v>#ERROR!</v>
      </c>
      <c r="P122" s="172" t="str">
        <f t="shared" si="4"/>
        <v>#ERROR!</v>
      </c>
      <c r="Q122" s="175" t="str">
        <f t="shared" si="5"/>
        <v>#ERROR!</v>
      </c>
      <c r="R122" s="176">
        <v>2.1794871794871793</v>
      </c>
      <c r="S122" s="177" t="str">
        <f>ARRAY_CONSTRAIN(ARRAYFORMULA(IF(ISNA(MATCH($G122,[1]Summary!$B$1:$B$8418,0))=TRUE,0,INDEX([1]Summary!$A$1:$CF$8418,MATCH($G122,[1]Summary!$B$1:$B$8418,0),S$1))), 1, 1)</f>
        <v>#ERROR!</v>
      </c>
      <c r="T122" s="176" t="str">
        <f>ARRAY_CONSTRAIN(ARRAYFORMULA(IF(S122=0,0,IF(ISNA(MATCH(S122,[1]Summary!$A$1:$A$8418,0))=TRUE,0,INDEX([1]Summary!$A$1:$CF$8418,MATCH(S122,[1]Summary!$A$1:$A$8418,0),T$1)))), 1, 1)</f>
        <v>#ERROR!</v>
      </c>
      <c r="U122" s="174">
        <f t="shared" si="23"/>
        <v>0</v>
      </c>
      <c r="V122" s="172"/>
      <c r="W122" s="175" t="str">
        <f t="shared" si="7"/>
        <v>#ERROR!</v>
      </c>
      <c r="X122" s="172"/>
      <c r="Y122" s="173"/>
      <c r="Z122" s="176" t="str">
        <f>ARRAY_CONSTRAIN(ARRAYFORMULA(IF(Y122=0,0,IF(ISNA(MATCH(Y122,[1]Summary!$A$1:$A$8418,0))=TRUE,0,INDEX([1]Summary!$A$1:$CF$8418,MATCH(Y122,[1]Summary!$A$1:$A$8418,0),Z$1)))), 1, 1)</f>
        <v>#ERROR!</v>
      </c>
      <c r="AA122" s="174">
        <f t="shared" si="24"/>
        <v>0</v>
      </c>
      <c r="AB122" s="172" t="str">
        <f t="shared" si="18"/>
        <v>#ERROR!</v>
      </c>
      <c r="AC122" s="175" t="str">
        <f t="shared" si="9"/>
        <v>#ERROR!</v>
      </c>
      <c r="AD122" s="172"/>
      <c r="AE122" s="1"/>
      <c r="AF122" s="176" t="str">
        <f>ARRAY_CONSTRAIN(ARRAYFORMULA(IF(AE122=0,0,IF(ISNA(MATCH(AE122,[1]Summary!$A$1:$A$8418,0))=TRUE,0,INDEX([1]Summary!$A$1:$CF$8418,MATCH(AE122,[1]Summary!$A$1:$A$8418,0),AF$1)))), 1, 1)</f>
        <v>#ERROR!</v>
      </c>
      <c r="AG122" s="174">
        <f t="shared" si="10"/>
        <v>0</v>
      </c>
      <c r="AH122" s="172">
        <f t="shared" si="11"/>
        <v>0</v>
      </c>
      <c r="AI122" s="175" t="str">
        <f t="shared" si="12"/>
        <v>#ERROR!</v>
      </c>
      <c r="AJ122" s="175" t="str">
        <f t="shared" si="13"/>
        <v>#ERROR!</v>
      </c>
      <c r="AK122" s="178" t="str">
        <f t="shared" si="14"/>
        <v>#ERROR!</v>
      </c>
    </row>
    <row r="123" ht="10.5" customHeight="1">
      <c r="A123" s="14" t="s">
        <v>1025</v>
      </c>
      <c r="B123" s="165">
        <f t="array" ref="B123">IF(ISNA(MATCH($A123,Magento_products!$F$1:$F$1000,0))=TRUE,INDEX(Special_products!$A$1:$AL$1000,MATCH($A123,Special_products!$F$1:$F$1000,0),B$1),INDEX(Magento_products!$A$1:$AJ$1013,MATCH($A123,Magento_products!$F$1:$F$1000,0),B$1))</f>
        <v>221</v>
      </c>
      <c r="C123" s="165" t="str">
        <f t="array" ref="C123">IF(ISNA(MATCH($A123,Magento_products!$F$1:$F$1000,0))=TRUE,INDEX(Special_products!$A$1:$AL$1000,MATCH($A123,Special_products!$F$1:$F$1000,0),C$1),INDEX(Magento_products!$A$1:$AJ$1013,MATCH($A123,Magento_products!$F$1:$F$1000,0),C$1))</f>
        <v>Solid Snake (Regular)</v>
      </c>
      <c r="D123" s="166">
        <f t="array" ref="D123">IF(ISNA(MATCH($A123,Magento_products!$F$1:$F$1013,0))=TRUE,INDEX(Special_products!$A$1:$AL$748,MATCH($A123,Special_products!$F$1:$F$748,0),D$1),INDEX(Magento_products!$A$1:$AJ$1013,MATCH($A123,Magento_products!$F$1:$F$1013,0),D$1))</f>
        <v>42990</v>
      </c>
      <c r="E123" s="167">
        <f t="shared" si="1"/>
        <v>2017</v>
      </c>
      <c r="F123" s="168" t="str">
        <f t="array" ref="F123">IF(ISNA(MATCH($A123,'License characters'!$H$2:$H$1126,0))=TRUE,0,INDEX('License characters'!$A$2:$AH$1126,MATCH($A123,'License characters'!$H$2:$H$1126,0),F$1))</f>
        <v>Konami</v>
      </c>
      <c r="G123" s="165" t="str">
        <f t="array" ref="G123">IF(ISNA(MATCH($A123,Magento_products!$F$1:$F$1000,0))=TRUE,INDEX(Special_products!$A$1:$AL$1000,MATCH($A123,Special_products!$F$1:$F$1000,0),G$1),INDEX(Magento_products!$A$1:$AJ$1013,MATCH($A123,Magento_products!$F$1:$F$1000,0),G$1))</f>
        <v>MGSS</v>
      </c>
      <c r="H123" s="168" t="str">
        <f t="array" ref="H123">IF(ISNA(MATCH($B123,Magento_products!$E$1:$E$1013,0))=TRUE,INDEX(Special_products!$A$1:$AL$748,MATCH($B123,Special_products!$E$1:$E$748,0),H$1+2),INDEX(Magento_products!$A$1:$AJ$1013,MATCH($B123,Magento_products!$E$1:$E$1013,0),H$1))</f>
        <v>Resin</v>
      </c>
      <c r="I123" s="169">
        <f t="array" ref="I123">IF(ISNA(MATCH($B123,Magento_products!$E$1:$E$1013,0))=TRUE,INDEX(Special_products!$A$1:$AL$748,MATCH($B123,Special_products!$E$1:$E$748,0),I$1),INDEX(Magento_products!$A$1:$AJ$1013,MATCH($B123,Magento_products!$E$1:$E$1013,0),I$1))</f>
        <v>524.99</v>
      </c>
      <c r="J123" s="170"/>
      <c r="K123" s="171">
        <f t="shared" si="2"/>
        <v>524.99</v>
      </c>
      <c r="L123" s="172">
        <v>129.5</v>
      </c>
      <c r="M123" s="173" t="str">
        <f>ARRAY_CONSTRAIN(ARRAYFORMULA(IF(B123=0,0,IF(ISNA(MATCH($A123,[1]PO_base!$E$1:$E$8753,0))=TRUE,0,INDEX([1]PO_base!$A$1:$CD$8753,MATCH($A123,[1]PO_base!$E$1:$E$8753,0),M$1)))), 1, 1)</f>
        <v>#ERROR!</v>
      </c>
      <c r="N123" s="172" t="str">
        <f>ARRAY_CONSTRAIN(ARRAYFORMULA(IF(M123=0,0,IF(ISNA(MATCH($M123,[1]PO_base!$C$1:$C$8753,0))=TRUE,0,INDEX([1]PO_base!$A$1:$CD$8753,MATCH($M123,[1]PO_base!$C$1:$C$8753,0),N$1)))), 1, 1)</f>
        <v>#ERROR!</v>
      </c>
      <c r="O123" s="174" t="str">
        <f t="shared" si="3"/>
        <v>#ERROR!</v>
      </c>
      <c r="P123" s="172" t="str">
        <f t="shared" si="4"/>
        <v>#ERROR!</v>
      </c>
      <c r="Q123" s="175" t="str">
        <f t="shared" si="5"/>
        <v>#ERROR!</v>
      </c>
      <c r="R123" s="176">
        <v>2.1794871794871793</v>
      </c>
      <c r="S123" s="177" t="str">
        <f>ARRAY_CONSTRAIN(ARRAYFORMULA(IF(ISNA(MATCH($G123,[1]Summary!$B$1:$B$8418,0))=TRUE,0,INDEX([1]Summary!$A$1:$CF$8418,MATCH($G123,[1]Summary!$B$1:$B$8418,0),S$1))), 1, 1)</f>
        <v>#ERROR!</v>
      </c>
      <c r="T123" s="176" t="str">
        <f>ARRAY_CONSTRAIN(ARRAYFORMULA(IF(S123=0,0,IF(ISNA(MATCH(S123,[1]Summary!$A$1:$A$8418,0))=TRUE,0,INDEX([1]Summary!$A$1:$CF$8418,MATCH(S123,[1]Summary!$A$1:$A$8418,0),T$1)))), 1, 1)</f>
        <v>#ERROR!</v>
      </c>
      <c r="U123" s="174">
        <f t="shared" si="23"/>
        <v>0</v>
      </c>
      <c r="V123" s="172"/>
      <c r="W123" s="175" t="str">
        <f t="shared" si="7"/>
        <v>#ERROR!</v>
      </c>
      <c r="X123" s="172"/>
      <c r="Y123" s="173"/>
      <c r="Z123" s="176" t="str">
        <f>ARRAY_CONSTRAIN(ARRAYFORMULA(IF(Y123=0,0,IF(ISNA(MATCH(Y123,[1]Summary!$A$1:$A$8418,0))=TRUE,0,INDEX([1]Summary!$A$1:$CF$8418,MATCH(Y123,[1]Summary!$A$1:$A$8418,0),Z$1)))), 1, 1)</f>
        <v>#ERROR!</v>
      </c>
      <c r="AA123" s="174">
        <f t="shared" si="24"/>
        <v>0</v>
      </c>
      <c r="AB123" s="172" t="str">
        <f t="shared" si="18"/>
        <v>#ERROR!</v>
      </c>
      <c r="AC123" s="175" t="str">
        <f t="shared" si="9"/>
        <v>#ERROR!</v>
      </c>
      <c r="AD123" s="172"/>
      <c r="AE123" s="1"/>
      <c r="AF123" s="176" t="str">
        <f>ARRAY_CONSTRAIN(ARRAYFORMULA(IF(AE123=0,0,IF(ISNA(MATCH(AE123,[1]Summary!$A$1:$A$8418,0))=TRUE,0,INDEX([1]Summary!$A$1:$CF$8418,MATCH(AE123,[1]Summary!$A$1:$A$8418,0),AF$1)))), 1, 1)</f>
        <v>#ERROR!</v>
      </c>
      <c r="AG123" s="174">
        <f t="shared" si="10"/>
        <v>0</v>
      </c>
      <c r="AH123" s="172">
        <f t="shared" si="11"/>
        <v>0</v>
      </c>
      <c r="AI123" s="175" t="str">
        <f t="shared" si="12"/>
        <v>#ERROR!</v>
      </c>
      <c r="AJ123" s="175" t="str">
        <f t="shared" si="13"/>
        <v>#ERROR!</v>
      </c>
      <c r="AK123" s="178" t="str">
        <f t="shared" si="14"/>
        <v>#ERROR!</v>
      </c>
    </row>
    <row r="124" ht="10.5" customHeight="1">
      <c r="A124" s="14" t="s">
        <v>1023</v>
      </c>
      <c r="B124" s="165">
        <f t="array" ref="B124">IF(ISNA(MATCH($A124,Magento_products!$F$1:$F$1000,0))=TRUE,INDEX(Special_products!$A$1:$AL$1000,MATCH($A124,Special_products!$F$1:$F$1000,0),B$1),INDEX(Magento_products!$A$1:$AJ$1013,MATCH($A124,Magento_products!$F$1:$F$1000,0),B$1))</f>
        <v>222</v>
      </c>
      <c r="C124" s="165" t="str">
        <f t="array" ref="C124">IF(ISNA(MATCH($A124,Magento_products!$F$1:$F$1000,0))=TRUE,INDEX(Special_products!$A$1:$AL$1000,MATCH($A124,Special_products!$F$1:$F$1000,0),C$1),INDEX(Magento_products!$A$1:$AJ$1013,MATCH($A124,Magento_products!$F$1:$F$1000,0),C$1))</f>
        <v>Solid Snake (Exclusive)</v>
      </c>
      <c r="D124" s="166">
        <f t="array" ref="D124">IF(ISNA(MATCH($A124,Magento_products!$F$1:$F$1013,0))=TRUE,INDEX(Special_products!$A$1:$AL$748,MATCH($A124,Special_products!$F$1:$F$748,0),D$1),INDEX(Magento_products!$A$1:$AJ$1013,MATCH($A124,Magento_products!$F$1:$F$1013,0),D$1))</f>
        <v>42990</v>
      </c>
      <c r="E124" s="167">
        <f t="shared" si="1"/>
        <v>2017</v>
      </c>
      <c r="F124" s="168" t="str">
        <f t="array" ref="F124">IF(ISNA(MATCH($A124,'License characters'!$H$2:$H$1126,0))=TRUE,0,INDEX('License characters'!$A$2:$AH$1126,MATCH($A124,'License characters'!$H$2:$H$1126,0),F$1))</f>
        <v>Konami</v>
      </c>
      <c r="G124" s="165" t="str">
        <f t="array" ref="G124">IF(ISNA(MATCH($A124,Magento_products!$F$1:$F$1000,0))=TRUE,INDEX(Special_products!$A$1:$AL$1000,MATCH($A124,Special_products!$F$1:$F$1000,0),G$1),INDEX(Magento_products!$A$1:$AJ$1013,MATCH($A124,Magento_products!$F$1:$F$1000,0),G$1))</f>
        <v>MGSS</v>
      </c>
      <c r="H124" s="168" t="str">
        <f t="array" ref="H124">IF(ISNA(MATCH($B124,Magento_products!$E$1:$E$1013,0))=TRUE,INDEX(Special_products!$A$1:$AL$748,MATCH($B124,Special_products!$E$1:$E$748,0),H$1+2),INDEX(Magento_products!$A$1:$AJ$1013,MATCH($B124,Magento_products!$E$1:$E$1013,0),H$1))</f>
        <v>Resin</v>
      </c>
      <c r="I124" s="169">
        <f t="array" ref="I124">IF(ISNA(MATCH($B124,Magento_products!$E$1:$E$1013,0))=TRUE,INDEX(Special_products!$A$1:$AL$748,MATCH($B124,Special_products!$E$1:$E$748,0),I$1),INDEX(Magento_products!$A$1:$AJ$1013,MATCH($B124,Magento_products!$E$1:$E$1013,0),I$1))</f>
        <v>524.99</v>
      </c>
      <c r="J124" s="170"/>
      <c r="K124" s="171">
        <f t="shared" si="2"/>
        <v>524.99</v>
      </c>
      <c r="L124" s="172">
        <v>149.5</v>
      </c>
      <c r="M124" s="173" t="str">
        <f>ARRAY_CONSTRAIN(ARRAYFORMULA(IF(B124=0,0,IF(ISNA(MATCH($A124,[1]PO_base!$E$1:$E$8753,0))=TRUE,0,INDEX([1]PO_base!$A$1:$CD$8753,MATCH($A124,[1]PO_base!$E$1:$E$8753,0),M$1)))), 1, 1)</f>
        <v>#ERROR!</v>
      </c>
      <c r="N124" s="172" t="str">
        <f>ARRAY_CONSTRAIN(ARRAYFORMULA(IF(M124=0,0,IF(ISNA(MATCH($M124,[1]PO_base!$C$1:$C$8753,0))=TRUE,0,INDEX([1]PO_base!$A$1:$CD$8753,MATCH($M124,[1]PO_base!$C$1:$C$8753,0),N$1)))), 1, 1)</f>
        <v>#ERROR!</v>
      </c>
      <c r="O124" s="174" t="str">
        <f t="shared" si="3"/>
        <v>#ERROR!</v>
      </c>
      <c r="P124" s="172" t="str">
        <f t="shared" si="4"/>
        <v>#ERROR!</v>
      </c>
      <c r="Q124" s="175" t="str">
        <f t="shared" si="5"/>
        <v>#ERROR!</v>
      </c>
      <c r="R124" s="176">
        <v>2.1794871794871793</v>
      </c>
      <c r="S124" s="177" t="str">
        <f>ARRAY_CONSTRAIN(ARRAYFORMULA(IF(ISNA(MATCH($G124,[1]Summary!$B$1:$B$8418,0))=TRUE,0,INDEX([1]Summary!$A$1:$CF$8418,MATCH($G124,[1]Summary!$B$1:$B$8418,0),S$1))), 1, 1)</f>
        <v>#ERROR!</v>
      </c>
      <c r="T124" s="176" t="str">
        <f>ARRAY_CONSTRAIN(ARRAYFORMULA(IF(S124=0,0,IF(ISNA(MATCH(S124,[1]Summary!$A$1:$A$8418,0))=TRUE,0,INDEX([1]Summary!$A$1:$CF$8418,MATCH(S124,[1]Summary!$A$1:$A$8418,0),T$1)))), 1, 1)</f>
        <v>#ERROR!</v>
      </c>
      <c r="U124" s="174">
        <f t="shared" si="23"/>
        <v>0</v>
      </c>
      <c r="V124" s="172"/>
      <c r="W124" s="175" t="str">
        <f t="shared" si="7"/>
        <v>#ERROR!</v>
      </c>
      <c r="X124" s="172"/>
      <c r="Y124" s="173"/>
      <c r="Z124" s="176" t="str">
        <f>ARRAY_CONSTRAIN(ARRAYFORMULA(IF(Y124=0,0,IF(ISNA(MATCH(Y124,[1]Summary!$A$1:$A$8418,0))=TRUE,0,INDEX([1]Summary!$A$1:$CF$8418,MATCH(Y124,[1]Summary!$A$1:$A$8418,0),Z$1)))), 1, 1)</f>
        <v>#ERROR!</v>
      </c>
      <c r="AA124" s="174">
        <f t="shared" si="24"/>
        <v>0</v>
      </c>
      <c r="AB124" s="172" t="str">
        <f t="shared" si="18"/>
        <v>#ERROR!</v>
      </c>
      <c r="AC124" s="175" t="str">
        <f t="shared" si="9"/>
        <v>#ERROR!</v>
      </c>
      <c r="AD124" s="172"/>
      <c r="AE124" s="1"/>
      <c r="AF124" s="176" t="str">
        <f>ARRAY_CONSTRAIN(ARRAYFORMULA(IF(AE124=0,0,IF(ISNA(MATCH(AE124,[1]Summary!$A$1:$A$8418,0))=TRUE,0,INDEX([1]Summary!$A$1:$CF$8418,MATCH(AE124,[1]Summary!$A$1:$A$8418,0),AF$1)))), 1, 1)</f>
        <v>#ERROR!</v>
      </c>
      <c r="AG124" s="174">
        <f t="shared" si="10"/>
        <v>0</v>
      </c>
      <c r="AH124" s="172">
        <f t="shared" si="11"/>
        <v>0</v>
      </c>
      <c r="AI124" s="175" t="str">
        <f t="shared" si="12"/>
        <v>#ERROR!</v>
      </c>
      <c r="AJ124" s="175" t="str">
        <f t="shared" si="13"/>
        <v>#ERROR!</v>
      </c>
      <c r="AK124" s="178" t="str">
        <f t="shared" si="14"/>
        <v>#ERROR!</v>
      </c>
    </row>
    <row r="125" ht="10.5" customHeight="1">
      <c r="A125" s="14" t="s">
        <v>1111</v>
      </c>
      <c r="B125" s="165">
        <f t="array" ref="B125">IF(ISNA(MATCH($A125,Magento_products!$F$1:$F$1000,0))=TRUE,INDEX(Special_products!$A$1:$AL$1000,MATCH($A125,Special_products!$F$1:$F$1000,0),B$1),INDEX(Magento_products!$A$1:$AJ$1013,MATCH($A125,Magento_products!$F$1:$F$1000,0),B$1))</f>
        <v>178</v>
      </c>
      <c r="C125" s="165" t="str">
        <f t="array" ref="C125">IF(ISNA(MATCH($A125,Magento_products!$F$1:$F$1000,0))=TRUE,INDEX(Special_products!$A$1:$AL$1000,MATCH($A125,Special_products!$F$1:$F$1000,0),C$1),INDEX(Magento_products!$A$1:$AJ$1013,MATCH($A125,Magento_products!$F$1:$F$1000,0),C$1))</f>
        <v>The Great Grey Wolf, Sif (Regular)</v>
      </c>
      <c r="D125" s="166">
        <f t="array" ref="D125">IF(ISNA(MATCH($A125,Magento_products!$F$1:$F$1013,0))=TRUE,INDEX(Special_products!$A$1:$AL$748,MATCH($A125,Special_products!$F$1:$F$748,0),D$1),INDEX(Magento_products!$A$1:$AJ$1013,MATCH($A125,Magento_products!$F$1:$F$1013,0),D$1))</f>
        <v>42661</v>
      </c>
      <c r="E125" s="167">
        <f t="shared" si="1"/>
        <v>2016</v>
      </c>
      <c r="F125" s="168" t="str">
        <f t="array" ref="F125">IF(ISNA(MATCH($A125,'License characters'!$H$2:$H$1126,0))=TRUE,0,INDEX('License characters'!$A$2:$AH$1126,MATCH($A125,'License characters'!$H$2:$H$1126,0),F$1))</f>
        <v>Namco Bandai</v>
      </c>
      <c r="G125" s="165" t="str">
        <f t="array" ref="G125">IF(ISNA(MATCH($A125,Magento_products!$F$1:$F$1000,0))=TRUE,INDEX(Special_products!$A$1:$AL$1000,MATCH($A125,Special_products!$F$1:$F$1000,0),G$1),INDEX(Magento_products!$A$1:$AJ$1013,MATCH($A125,Magento_products!$F$1:$F$1000,0),G$1))</f>
        <v>DSSIF</v>
      </c>
      <c r="H125" s="168" t="str">
        <f t="array" ref="H125">IF(ISNA(MATCH($B125,Magento_products!$E$1:$E$1013,0))=TRUE,INDEX(Special_products!$A$1:$AL$748,MATCH($B125,Special_products!$E$1:$E$748,0),H$1+2),INDEX(Magento_products!$A$1:$AJ$1013,MATCH($B125,Magento_products!$E$1:$E$1013,0),H$1))</f>
        <v>Resin</v>
      </c>
      <c r="I125" s="169">
        <f t="array" ref="I125">IF(ISNA(MATCH($B125,Magento_products!$E$1:$E$1013,0))=TRUE,INDEX(Special_products!$A$1:$AL$748,MATCH($B125,Special_products!$E$1:$E$748,0),I$1),INDEX(Magento_products!$A$1:$AJ$1013,MATCH($B125,Magento_products!$E$1:$E$1013,0),I$1))</f>
        <v>529.99</v>
      </c>
      <c r="J125" s="170"/>
      <c r="K125" s="171">
        <f t="shared" si="2"/>
        <v>529.99</v>
      </c>
      <c r="L125" s="172">
        <v>98.0</v>
      </c>
      <c r="M125" s="173" t="str">
        <f>ARRAY_CONSTRAIN(ARRAYFORMULA(IF(B125=0,0,IF(ISNA(MATCH($A125,[1]PO_base!$E$1:$E$8753,0))=TRUE,0,INDEX([1]PO_base!$A$1:$CD$8753,MATCH($A125,[1]PO_base!$E$1:$E$8753,0),M$1)))), 1, 1)</f>
        <v>#ERROR!</v>
      </c>
      <c r="N125" s="172" t="str">
        <f>ARRAY_CONSTRAIN(ARRAYFORMULA(IF(M125=0,0,IF(ISNA(MATCH($M125,[1]PO_base!$C$1:$C$8753,0))=TRUE,0,INDEX([1]PO_base!$A$1:$CD$8753,MATCH($M125,[1]PO_base!$C$1:$C$8753,0),N$1)))), 1, 1)</f>
        <v>#ERROR!</v>
      </c>
      <c r="O125" s="174" t="str">
        <f t="shared" si="3"/>
        <v>#ERROR!</v>
      </c>
      <c r="P125" s="172" t="str">
        <f t="shared" si="4"/>
        <v>#ERROR!</v>
      </c>
      <c r="Q125" s="175" t="str">
        <f t="shared" si="5"/>
        <v>#ERROR!</v>
      </c>
      <c r="R125" s="176">
        <v>3.15637610976594</v>
      </c>
      <c r="S125" s="177" t="str">
        <f>ARRAY_CONSTRAIN(ARRAYFORMULA(IF(ISNA(MATCH($G125,[1]Summary!$B$1:$B$8418,0))=TRUE,0,INDEX([1]Summary!$A$1:$CF$8418,MATCH($G125,[1]Summary!$B$1:$B$8418,0),S$1))), 1, 1)</f>
        <v>#ERROR!</v>
      </c>
      <c r="T125" s="176" t="str">
        <f>ARRAY_CONSTRAIN(ARRAYFORMULA(IF(S125=0,0,IF(ISNA(MATCH(S125,[1]Summary!$A$1:$A$8418,0))=TRUE,0,INDEX([1]Summary!$A$1:$CF$8418,MATCH(S125,[1]Summary!$A$1:$A$8418,0),T$1)))), 1, 1)</f>
        <v>#ERROR!</v>
      </c>
      <c r="U125" s="174">
        <f t="shared" si="23"/>
        <v>0</v>
      </c>
      <c r="V125" s="172"/>
      <c r="W125" s="175" t="str">
        <f t="shared" si="7"/>
        <v>#ERROR!</v>
      </c>
      <c r="X125" s="172"/>
      <c r="Y125" s="173"/>
      <c r="Z125" s="176" t="str">
        <f>ARRAY_CONSTRAIN(ARRAYFORMULA(IF(Y125=0,0,IF(ISNA(MATCH(Y125,[1]Summary!$A$1:$A$8418,0))=TRUE,0,INDEX([1]Summary!$A$1:$CF$8418,MATCH(Y125,[1]Summary!$A$1:$A$8418,0),Z$1)))), 1, 1)</f>
        <v>#ERROR!</v>
      </c>
      <c r="AA125" s="174">
        <f t="shared" si="24"/>
        <v>0</v>
      </c>
      <c r="AB125" s="172" t="str">
        <f t="shared" si="18"/>
        <v>#ERROR!</v>
      </c>
      <c r="AC125" s="175" t="str">
        <f t="shared" si="9"/>
        <v>#ERROR!</v>
      </c>
      <c r="AD125" s="172"/>
      <c r="AE125" s="1"/>
      <c r="AF125" s="176" t="str">
        <f>ARRAY_CONSTRAIN(ARRAYFORMULA(IF(AE125=0,0,IF(ISNA(MATCH(AE125,[1]Summary!$A$1:$A$8418,0))=TRUE,0,INDEX([1]Summary!$A$1:$CF$8418,MATCH(AE125,[1]Summary!$A$1:$A$8418,0),AF$1)))), 1, 1)</f>
        <v>#ERROR!</v>
      </c>
      <c r="AG125" s="174">
        <f t="shared" si="10"/>
        <v>0</v>
      </c>
      <c r="AH125" s="172">
        <f t="shared" si="11"/>
        <v>0</v>
      </c>
      <c r="AI125" s="175" t="str">
        <f t="shared" si="12"/>
        <v>#ERROR!</v>
      </c>
      <c r="AJ125" s="175" t="str">
        <f t="shared" si="13"/>
        <v>#ERROR!</v>
      </c>
      <c r="AK125" s="178" t="str">
        <f t="shared" si="14"/>
        <v>#ERROR!</v>
      </c>
    </row>
    <row r="126" ht="10.5" customHeight="1">
      <c r="A126" s="14" t="s">
        <v>615</v>
      </c>
      <c r="B126" s="165">
        <f t="array" ref="B126">IF(ISNA(MATCH($A126,Magento_products!$F$1:$F$1000,0))=TRUE,INDEX(Special_products!$A$1:$AL$1000,MATCH($A126,Special_products!$F$1:$F$1000,0),B$1),INDEX(Magento_products!$A$1:$AJ$1013,MATCH($A126,Magento_products!$F$1:$F$1000,0),B$1))</f>
        <v>420</v>
      </c>
      <c r="C126" s="165" t="str">
        <f t="array" ref="C126">IF(ISNA(MATCH($A126,Magento_products!$F$1:$F$1000,0))=TRUE,INDEX(Special_products!$A$1:$AL$1000,MATCH($A126,Special_products!$F$1:$F$1000,0),C$1),INDEX(Magento_products!$A$1:$AJ$1013,MATCH($A126,Magento_products!$F$1:$F$1000,0),C$1))</f>
        <v>Okami - Amaterasu: Divine Descent (Exclusive Edition)</v>
      </c>
      <c r="D126" s="166">
        <f t="array" ref="D126">IF(ISNA(MATCH($A126,Magento_products!$F$1:$F$1013,0))=TRUE,INDEX(Special_products!$A$1:$AL$748,MATCH($A126,Special_products!$F$1:$F$748,0),D$1),INDEX(Magento_products!$A$1:$AJ$1013,MATCH($A126,Magento_products!$F$1:$F$1013,0),D$1))</f>
        <v>43847</v>
      </c>
      <c r="E126" s="167">
        <f t="shared" si="1"/>
        <v>2020</v>
      </c>
      <c r="F126" s="168" t="str">
        <f t="array" ref="F126">IF(ISNA(MATCH($A126,'License characters'!$H$2:$H$1126,0))=TRUE,0,INDEX('License characters'!$A$2:$AH$1126,MATCH($A126,'License characters'!$H$2:$H$1126,0),F$1))</f>
        <v>Capcom</v>
      </c>
      <c r="G126" s="165" t="str">
        <f t="array" ref="G126">IF(ISNA(MATCH($A126,Magento_products!$F$1:$F$1000,0))=TRUE,INDEX(Special_products!$A$1:$AL$1000,MATCH($A126,Special_products!$F$1:$F$1000,0),G$1),INDEX(Magento_products!$A$1:$AJ$1013,MATCH($A126,Magento_products!$F$1:$F$1000,0),G$1))</f>
        <v>OKAMQ</v>
      </c>
      <c r="H126" s="168" t="str">
        <f t="array" ref="H126">IF(ISNA(MATCH($B126,Magento_products!$E$1:$E$1013,0))=TRUE,INDEX(Special_products!$A$1:$AL$748,MATCH($B126,Special_products!$E$1:$E$748,0),H$1+2),INDEX(Magento_products!$A$1:$AJ$1013,MATCH($B126,Magento_products!$E$1:$E$1013,0),H$1))</f>
        <v>Resin</v>
      </c>
      <c r="I126" s="169">
        <f t="array" ref="I126">IF(ISNA(MATCH($B126,Magento_products!$E$1:$E$1013,0))=TRUE,INDEX(Special_products!$A$1:$AL$748,MATCH($B126,Special_products!$E$1:$E$748,0),I$1),INDEX(Magento_products!$A$1:$AJ$1013,MATCH($B126,Magento_products!$E$1:$E$1013,0),I$1))</f>
        <v>534.99</v>
      </c>
      <c r="J126" s="170"/>
      <c r="K126" s="171">
        <f t="shared" si="2"/>
        <v>534.99</v>
      </c>
      <c r="L126" s="172"/>
      <c r="M126" s="173" t="str">
        <f>ARRAY_CONSTRAIN(ARRAYFORMULA(IF(B126=0,0,IF(ISNA(MATCH($A126,[1]PO_base!$E$1:$E$8753,0))=TRUE,0,INDEX([1]PO_base!$A$1:$CD$8753,MATCH($A126,[1]PO_base!$E$1:$E$8753,0),M$1)))), 1, 1)</f>
        <v>#ERROR!</v>
      </c>
      <c r="N126" s="172" t="str">
        <f>ARRAY_CONSTRAIN(ARRAYFORMULA(IF(M126=0,0,IF(ISNA(MATCH($M126,[1]PO_base!$C$1:$C$8753,0))=TRUE,0,INDEX([1]PO_base!$A$1:$CD$8753,MATCH($M126,[1]PO_base!$C$1:$C$8753,0),N$1)))), 1, 1)</f>
        <v>#ERROR!</v>
      </c>
      <c r="O126" s="174" t="str">
        <f t="shared" si="3"/>
        <v>#ERROR!</v>
      </c>
      <c r="P126" s="172" t="str">
        <f t="shared" si="4"/>
        <v>#ERROR!</v>
      </c>
      <c r="Q126" s="175" t="str">
        <f t="shared" si="5"/>
        <v>#ERROR!</v>
      </c>
      <c r="R126" s="176"/>
      <c r="S126" s="177" t="str">
        <f>ARRAY_CONSTRAIN(ARRAYFORMULA(IF(ISNA(MATCH($G126,[1]Summary!$B$1:$B$8418,0))=TRUE,0,INDEX([1]Summary!$A$1:$CF$8418,MATCH($G126,[1]Summary!$B$1:$B$8418,0),S$1))), 1, 1)</f>
        <v>#ERROR!</v>
      </c>
      <c r="T126" s="176" t="str">
        <f>ARRAY_CONSTRAIN(ARRAYFORMULA(IF(S126=0,0,IF(ISNA(MATCH(S126,[1]Summary!$A$1:$A$8418,0))=TRUE,0,INDEX([1]Summary!$A$1:$CF$8418,MATCH(S126,[1]Summary!$A$1:$A$8418,0),T$1)))), 1, 1)</f>
        <v>#ERROR!</v>
      </c>
      <c r="U126" s="174">
        <f t="shared" si="23"/>
        <v>0</v>
      </c>
      <c r="V126" s="172"/>
      <c r="W126" s="175" t="str">
        <f t="shared" si="7"/>
        <v>#ERROR!</v>
      </c>
      <c r="X126" s="172"/>
      <c r="Y126" s="173"/>
      <c r="Z126" s="176" t="str">
        <f>ARRAY_CONSTRAIN(ARRAYFORMULA(IF(Y126=0,0,IF(ISNA(MATCH(Y126,[1]Summary!$A$1:$A$8418,0))=TRUE,0,INDEX([1]Summary!$A$1:$CF$8418,MATCH(Y126,[1]Summary!$A$1:$A$8418,0),Z$1)))), 1, 1)</f>
        <v>#ERROR!</v>
      </c>
      <c r="AA126" s="174">
        <f t="shared" si="24"/>
        <v>0</v>
      </c>
      <c r="AB126" s="172" t="str">
        <f t="shared" si="18"/>
        <v>#ERROR!</v>
      </c>
      <c r="AC126" s="175" t="str">
        <f t="shared" si="9"/>
        <v>#ERROR!</v>
      </c>
      <c r="AD126" s="172"/>
      <c r="AE126" s="1"/>
      <c r="AF126" s="176" t="str">
        <f>ARRAY_CONSTRAIN(ARRAYFORMULA(IF(AE126=0,0,IF(ISNA(MATCH(AE126,[1]Summary!$A$1:$A$8418,0))=TRUE,0,INDEX([1]Summary!$A$1:$CF$8418,MATCH(AE126,[1]Summary!$A$1:$A$8418,0),AF$1)))), 1, 1)</f>
        <v>#ERROR!</v>
      </c>
      <c r="AG126" s="174">
        <f t="shared" si="10"/>
        <v>0</v>
      </c>
      <c r="AH126" s="172">
        <f t="shared" si="11"/>
        <v>0</v>
      </c>
      <c r="AI126" s="175" t="str">
        <f t="shared" si="12"/>
        <v>#ERROR!</v>
      </c>
      <c r="AJ126" s="175" t="str">
        <f t="shared" si="13"/>
        <v>#ERROR!</v>
      </c>
      <c r="AK126" s="178" t="str">
        <f t="shared" si="14"/>
        <v>#ERROR!</v>
      </c>
    </row>
    <row r="127" ht="10.5" customHeight="1">
      <c r="A127" s="14" t="s">
        <v>768</v>
      </c>
      <c r="B127" s="165">
        <f t="array" ref="B127">IF(ISNA(MATCH($A127,Magento_products!$F$1:$F$1000,0))=TRUE,INDEX(Special_products!$A$1:$AL$1000,MATCH($A127,Special_products!$F$1:$F$1000,0),B$1),INDEX(Magento_products!$A$1:$AJ$1013,MATCH($A127,Magento_products!$F$1:$F$1000,0),B$1))</f>
        <v>348</v>
      </c>
      <c r="C127" s="165" t="str">
        <f t="array" ref="C127">IF(ISNA(MATCH($A127,Magento_products!$F$1:$F$1000,0))=TRUE,INDEX(Special_products!$A$1:$AL$1000,MATCH($A127,Special_products!$F$1:$F$1000,0),C$1),INDEX(Magento_products!$A$1:$AJ$1013,MATCH($A127,Magento_products!$F$1:$F$1000,0),C$1))</f>
        <v>Conker: Conker's Bad Fur Day – Conker Definitive Edition</v>
      </c>
      <c r="D127" s="166">
        <f t="array" ref="D127">IF(ISNA(MATCH($A127,Magento_products!$F$1:$F$1013,0))=TRUE,INDEX(Special_products!$A$1:$AL$748,MATCH($A127,Special_products!$F$1:$F$748,0),D$1),INDEX(Magento_products!$A$1:$AJ$1013,MATCH($A127,Magento_products!$F$1:$F$1013,0),D$1))</f>
        <v>43462</v>
      </c>
      <c r="E127" s="167">
        <f t="shared" si="1"/>
        <v>2018</v>
      </c>
      <c r="F127" s="168" t="str">
        <f t="array" ref="F127">IF(ISNA(MATCH($A127,'License characters'!$H$2:$H$1126,0))=TRUE,0,INDEX('License characters'!$A$2:$AH$1126,MATCH($A127,'License characters'!$H$2:$H$1126,0),F$1))</f>
        <v>Rare</v>
      </c>
      <c r="G127" s="165" t="str">
        <f t="array" ref="G127">IF(ISNA(MATCH($A127,Magento_products!$F$1:$F$1000,0))=TRUE,INDEX(Special_products!$A$1:$AL$1000,MATCH($A127,Special_products!$F$1:$F$1000,0),G$1),INDEX(Magento_products!$A$1:$AJ$1013,MATCH($A127,Magento_products!$F$1:$F$1000,0),G$1))</f>
        <v>CONK</v>
      </c>
      <c r="H127" s="168" t="str">
        <f t="array" ref="H127">IF(ISNA(MATCH($B127,Magento_products!$E$1:$E$1013,0))=TRUE,INDEX(Special_products!$A$1:$AL$748,MATCH($B127,Special_products!$E$1:$E$748,0),H$1+2),INDEX(Magento_products!$A$1:$AJ$1013,MATCH($B127,Magento_products!$E$1:$E$1013,0),H$1))</f>
        <v>Resin</v>
      </c>
      <c r="I127" s="169">
        <f t="array" ref="I127">IF(ISNA(MATCH($B127,Magento_products!$E$1:$E$1013,0))=TRUE,INDEX(Special_products!$A$1:$AL$748,MATCH($B127,Special_products!$E$1:$E$748,0),I$1),INDEX(Magento_products!$A$1:$AJ$1013,MATCH($B127,Magento_products!$E$1:$E$1013,0),I$1))</f>
        <v>549.99</v>
      </c>
      <c r="J127" s="170"/>
      <c r="K127" s="171">
        <f t="shared" si="2"/>
        <v>549.99</v>
      </c>
      <c r="L127" s="172"/>
      <c r="M127" s="173" t="str">
        <f>ARRAY_CONSTRAIN(ARRAYFORMULA(IF(B127=0,0,IF(ISNA(MATCH($A127,[1]PO_base!$E$1:$E$8753,0))=TRUE,0,INDEX([1]PO_base!$A$1:$CD$8753,MATCH($A127,[1]PO_base!$E$1:$E$8753,0),M$1)))), 1, 1)</f>
        <v>#ERROR!</v>
      </c>
      <c r="N127" s="172" t="str">
        <f>ARRAY_CONSTRAIN(ARRAYFORMULA(IF(M127=0,0,IF(ISNA(MATCH($M127,[1]PO_base!$C$1:$C$8753,0))=TRUE,0,INDEX([1]PO_base!$A$1:$CD$8753,MATCH($M127,[1]PO_base!$C$1:$C$8753,0),N$1)))), 1, 1)</f>
        <v>#ERROR!</v>
      </c>
      <c r="O127" s="174" t="str">
        <f t="shared" si="3"/>
        <v>#ERROR!</v>
      </c>
      <c r="P127" s="172" t="str">
        <f t="shared" si="4"/>
        <v>#ERROR!</v>
      </c>
      <c r="Q127" s="175" t="str">
        <f t="shared" si="5"/>
        <v>#ERROR!</v>
      </c>
      <c r="R127" s="176"/>
      <c r="S127" s="177" t="str">
        <f>ARRAY_CONSTRAIN(ARRAYFORMULA(IF(ISNA(MATCH($G127,[1]Summary!$B$1:$B$8418,0))=TRUE,0,INDEX([1]Summary!$A$1:$CF$8418,MATCH($G127,[1]Summary!$B$1:$B$8418,0),S$1))), 1, 1)</f>
        <v>#ERROR!</v>
      </c>
      <c r="T127" s="176" t="str">
        <f>ARRAY_CONSTRAIN(ARRAYFORMULA(IF(S127=0,0,IF(ISNA(MATCH(S127,[1]Summary!$A$1:$A$8418,0))=TRUE,0,INDEX([1]Summary!$A$1:$CF$8418,MATCH(S127,[1]Summary!$A$1:$A$8418,0),T$1)))), 1, 1)</f>
        <v>#ERROR!</v>
      </c>
      <c r="U127" s="174">
        <f t="shared" si="23"/>
        <v>0</v>
      </c>
      <c r="V127" s="172"/>
      <c r="W127" s="175" t="str">
        <f t="shared" si="7"/>
        <v>#ERROR!</v>
      </c>
      <c r="X127" s="172"/>
      <c r="Y127" s="173"/>
      <c r="Z127" s="176" t="str">
        <f>ARRAY_CONSTRAIN(ARRAYFORMULA(IF(Y127=0,0,IF(ISNA(MATCH(Y127,[1]Summary!$A$1:$A$8418,0))=TRUE,0,INDEX([1]Summary!$A$1:$CF$8418,MATCH(Y127,[1]Summary!$A$1:$A$8418,0),Z$1)))), 1, 1)</f>
        <v>#ERROR!</v>
      </c>
      <c r="AA127" s="174">
        <f t="shared" si="24"/>
        <v>0</v>
      </c>
      <c r="AB127" s="172" t="str">
        <f t="shared" si="18"/>
        <v>#ERROR!</v>
      </c>
      <c r="AC127" s="175" t="str">
        <f t="shared" si="9"/>
        <v>#ERROR!</v>
      </c>
      <c r="AD127" s="172"/>
      <c r="AE127" s="1"/>
      <c r="AF127" s="176" t="str">
        <f>ARRAY_CONSTRAIN(ARRAYFORMULA(IF(AE127=0,0,IF(ISNA(MATCH(AE127,[1]Summary!$A$1:$A$8418,0))=TRUE,0,INDEX([1]Summary!$A$1:$CF$8418,MATCH(AE127,[1]Summary!$A$1:$A$8418,0),AF$1)))), 1, 1)</f>
        <v>#ERROR!</v>
      </c>
      <c r="AG127" s="174">
        <f t="shared" si="10"/>
        <v>0</v>
      </c>
      <c r="AH127" s="172">
        <f t="shared" si="11"/>
        <v>0</v>
      </c>
      <c r="AI127" s="175" t="str">
        <f t="shared" si="12"/>
        <v>#ERROR!</v>
      </c>
      <c r="AJ127" s="175" t="str">
        <f t="shared" si="13"/>
        <v>#ERROR!</v>
      </c>
      <c r="AK127" s="178" t="str">
        <f t="shared" si="14"/>
        <v>#ERROR!</v>
      </c>
    </row>
    <row r="128" ht="10.5" customHeight="1">
      <c r="A128" s="14" t="s">
        <v>782</v>
      </c>
      <c r="B128" s="165">
        <f t="array" ref="B128">IF(ISNA(MATCH($A128,Magento_products!$F$1:$F$1000,0))=TRUE,INDEX(Special_products!$A$1:$AL$1000,MATCH($A128,Special_products!$F$1:$F$1000,0),B$1),INDEX(Magento_products!$A$1:$AJ$1013,MATCH($A128,Magento_products!$F$1:$F$1000,0),B$1))</f>
        <v>341</v>
      </c>
      <c r="C128" s="165" t="str">
        <f t="array" ref="C128">IF(ISNA(MATCH($A128,Magento_products!$F$1:$F$1000,0))=TRUE,INDEX(Special_products!$A$1:$AL$1000,MATCH($A128,Special_products!$F$1:$F$1000,0),C$1),INDEX(Magento_products!$A$1:$AJ$1013,MATCH($A128,Magento_products!$F$1:$F$1000,0),C$1))</f>
        <v>Mimic Exclusive Edition</v>
      </c>
      <c r="D128" s="166">
        <f t="array" ref="D128">IF(ISNA(MATCH($A128,Magento_products!$F$1:$F$1013,0))=TRUE,INDEX(Special_products!$A$1:$AL$748,MATCH($A128,Special_products!$F$1:$F$748,0),D$1),INDEX(Magento_products!$A$1:$AJ$1013,MATCH($A128,Magento_products!$F$1:$F$1013,0),D$1))</f>
        <v>43448</v>
      </c>
      <c r="E128" s="167">
        <f t="shared" si="1"/>
        <v>2018</v>
      </c>
      <c r="F128" s="168" t="str">
        <f t="array" ref="F128">IF(ISNA(MATCH($A128,'License characters'!$H$2:$H$1126,0))=TRUE,0,INDEX('License characters'!$A$2:$AH$1126,MATCH($A128,'License characters'!$H$2:$H$1126,0),F$1))</f>
        <v>Namco Bandai</v>
      </c>
      <c r="G128" s="165" t="str">
        <f t="array" ref="G128">IF(ISNA(MATCH($A128,Magento_products!$F$1:$F$1000,0))=TRUE,INDEX(Special_products!$A$1:$AL$1000,MATCH($A128,Special_products!$F$1:$F$1000,0),G$1),INDEX(Magento_products!$A$1:$AJ$1013,MATCH($A128,Magento_products!$F$1:$F$1000,0),G$1))</f>
        <v>DSMIM</v>
      </c>
      <c r="H128" s="168" t="str">
        <f t="array" ref="H128">IF(ISNA(MATCH($B128,Magento_products!$E$1:$E$1013,0))=TRUE,INDEX(Special_products!$A$1:$AL$748,MATCH($B128,Special_products!$E$1:$E$748,0),H$1+2),INDEX(Magento_products!$A$1:$AJ$1013,MATCH($B128,Magento_products!$E$1:$E$1013,0),H$1))</f>
        <v>Resin</v>
      </c>
      <c r="I128" s="169">
        <f t="array" ref="I128">IF(ISNA(MATCH($B128,Magento_products!$E$1:$E$1013,0))=TRUE,INDEX(Special_products!$A$1:$AL$748,MATCH($B128,Special_products!$E$1:$E$748,0),I$1),INDEX(Magento_products!$A$1:$AJ$1013,MATCH($B128,Magento_products!$E$1:$E$1013,0),I$1))</f>
        <v>549.99</v>
      </c>
      <c r="J128" s="170"/>
      <c r="K128" s="171">
        <f t="shared" si="2"/>
        <v>549.99</v>
      </c>
      <c r="L128" s="172"/>
      <c r="M128" s="173" t="str">
        <f>ARRAY_CONSTRAIN(ARRAYFORMULA(IF(B128=0,0,IF(ISNA(MATCH($A128,[1]PO_base!$E$1:$E$8753,0))=TRUE,0,INDEX([1]PO_base!$A$1:$CD$8753,MATCH($A128,[1]PO_base!$E$1:$E$8753,0),M$1)))), 1, 1)</f>
        <v>#ERROR!</v>
      </c>
      <c r="N128" s="172" t="str">
        <f>ARRAY_CONSTRAIN(ARRAYFORMULA(IF(M128=0,0,IF(ISNA(MATCH($M128,[1]PO_base!$C$1:$C$8753,0))=TRUE,0,INDEX([1]PO_base!$A$1:$CD$8753,MATCH($M128,[1]PO_base!$C$1:$C$8753,0),N$1)))), 1, 1)</f>
        <v>#ERROR!</v>
      </c>
      <c r="O128" s="174" t="str">
        <f t="shared" si="3"/>
        <v>#ERROR!</v>
      </c>
      <c r="P128" s="172" t="str">
        <f t="shared" si="4"/>
        <v>#ERROR!</v>
      </c>
      <c r="Q128" s="175" t="str">
        <f t="shared" si="5"/>
        <v>#ERROR!</v>
      </c>
      <c r="R128" s="176"/>
      <c r="S128" s="177" t="str">
        <f>ARRAY_CONSTRAIN(ARRAYFORMULA(IF(ISNA(MATCH($G128,[1]Summary!$B$1:$B$8418,0))=TRUE,0,INDEX([1]Summary!$A$1:$CF$8418,MATCH($G128,[1]Summary!$B$1:$B$8418,0),S$1))), 1, 1)</f>
        <v>#ERROR!</v>
      </c>
      <c r="T128" s="176" t="str">
        <f>ARRAY_CONSTRAIN(ARRAYFORMULA(IF(S128=0,0,IF(ISNA(MATCH(S128,[1]Summary!$A$1:$A$8418,0))=TRUE,0,INDEX([1]Summary!$A$1:$CF$8418,MATCH(S128,[1]Summary!$A$1:$A$8418,0),T$1)))), 1, 1)</f>
        <v>#ERROR!</v>
      </c>
      <c r="U128" s="174">
        <f t="shared" si="23"/>
        <v>0</v>
      </c>
      <c r="V128" s="172"/>
      <c r="W128" s="175" t="str">
        <f t="shared" si="7"/>
        <v>#ERROR!</v>
      </c>
      <c r="X128" s="172"/>
      <c r="Y128" s="173"/>
      <c r="Z128" s="176" t="str">
        <f>ARRAY_CONSTRAIN(ARRAYFORMULA(IF(Y128=0,0,IF(ISNA(MATCH(Y128,[1]Summary!$A$1:$A$8418,0))=TRUE,0,INDEX([1]Summary!$A$1:$CF$8418,MATCH(Y128,[1]Summary!$A$1:$A$8418,0),Z$1)))), 1, 1)</f>
        <v>#ERROR!</v>
      </c>
      <c r="AA128" s="174">
        <f t="shared" si="24"/>
        <v>0</v>
      </c>
      <c r="AB128" s="172" t="str">
        <f t="shared" si="18"/>
        <v>#ERROR!</v>
      </c>
      <c r="AC128" s="175" t="str">
        <f t="shared" si="9"/>
        <v>#ERROR!</v>
      </c>
      <c r="AD128" s="172"/>
      <c r="AE128" s="1"/>
      <c r="AF128" s="176" t="str">
        <f>ARRAY_CONSTRAIN(ARRAYFORMULA(IF(AE128=0,0,IF(ISNA(MATCH(AE128,[1]Summary!$A$1:$A$8418,0))=TRUE,0,INDEX([1]Summary!$A$1:$CF$8418,MATCH(AE128,[1]Summary!$A$1:$A$8418,0),AF$1)))), 1, 1)</f>
        <v>#ERROR!</v>
      </c>
      <c r="AG128" s="174">
        <f t="shared" si="10"/>
        <v>0</v>
      </c>
      <c r="AH128" s="172">
        <f t="shared" si="11"/>
        <v>0</v>
      </c>
      <c r="AI128" s="175" t="str">
        <f t="shared" si="12"/>
        <v>#ERROR!</v>
      </c>
      <c r="AJ128" s="175" t="str">
        <f t="shared" si="13"/>
        <v>#ERROR!</v>
      </c>
      <c r="AK128" s="178" t="str">
        <f t="shared" si="14"/>
        <v>#ERROR!</v>
      </c>
    </row>
    <row r="129" ht="10.5" customHeight="1">
      <c r="A129" s="14" t="s">
        <v>784</v>
      </c>
      <c r="B129" s="165">
        <f t="array" ref="B129">IF(ISNA(MATCH($A129,Magento_products!$F$1:$F$1000,0))=TRUE,INDEX(Special_products!$A$1:$AL$1000,MATCH($A129,Special_products!$F$1:$F$1000,0),B$1),INDEX(Magento_products!$A$1:$AJ$1013,MATCH($A129,Magento_products!$F$1:$F$1000,0),B$1))</f>
        <v>340</v>
      </c>
      <c r="C129" s="165" t="str">
        <f t="array" ref="C129">IF(ISNA(MATCH($A129,Magento_products!$F$1:$F$1000,0))=TRUE,INDEX(Special_products!$A$1:$AL$1000,MATCH($A129,Special_products!$F$1:$F$1000,0),C$1),INDEX(Magento_products!$A$1:$AJ$1013,MATCH($A129,Magento_products!$F$1:$F$1000,0),C$1))</f>
        <v>Mimic Standard Edition</v>
      </c>
      <c r="D129" s="166">
        <f t="array" ref="D129">IF(ISNA(MATCH($A129,Magento_products!$F$1:$F$1013,0))=TRUE,INDEX(Special_products!$A$1:$AL$748,MATCH($A129,Special_products!$F$1:$F$748,0),D$1),INDEX(Magento_products!$A$1:$AJ$1013,MATCH($A129,Magento_products!$F$1:$F$1013,0),D$1))</f>
        <v>43448</v>
      </c>
      <c r="E129" s="167">
        <f t="shared" si="1"/>
        <v>2018</v>
      </c>
      <c r="F129" s="168" t="str">
        <f t="array" ref="F129">IF(ISNA(MATCH($A129,'License characters'!$H$2:$H$1126,0))=TRUE,0,INDEX('License characters'!$A$2:$AH$1126,MATCH($A129,'License characters'!$H$2:$H$1126,0),F$1))</f>
        <v>Namco Bandai</v>
      </c>
      <c r="G129" s="165" t="str">
        <f t="array" ref="G129">IF(ISNA(MATCH($A129,Magento_products!$F$1:$F$1000,0))=TRUE,INDEX(Special_products!$A$1:$AL$1000,MATCH($A129,Special_products!$F$1:$F$1000,0),G$1),INDEX(Magento_products!$A$1:$AJ$1013,MATCH($A129,Magento_products!$F$1:$F$1000,0),G$1))</f>
        <v>DSMIM</v>
      </c>
      <c r="H129" s="168" t="str">
        <f t="array" ref="H129">IF(ISNA(MATCH($B129,Magento_products!$E$1:$E$1013,0))=TRUE,INDEX(Special_products!$A$1:$AL$748,MATCH($B129,Special_products!$E$1:$E$748,0),H$1+2),INDEX(Magento_products!$A$1:$AJ$1013,MATCH($B129,Magento_products!$E$1:$E$1013,0),H$1))</f>
        <v>Resin</v>
      </c>
      <c r="I129" s="169">
        <f t="array" ref="I129">IF(ISNA(MATCH($B129,Magento_products!$E$1:$E$1013,0))=TRUE,INDEX(Special_products!$A$1:$AL$748,MATCH($B129,Special_products!$E$1:$E$748,0),I$1),INDEX(Magento_products!$A$1:$AJ$1013,MATCH($B129,Magento_products!$E$1:$E$1013,0),I$1))</f>
        <v>549.99</v>
      </c>
      <c r="J129" s="170"/>
      <c r="K129" s="171">
        <f t="shared" si="2"/>
        <v>549.99</v>
      </c>
      <c r="L129" s="172"/>
      <c r="M129" s="173" t="str">
        <f>ARRAY_CONSTRAIN(ARRAYFORMULA(IF(B129=0,0,IF(ISNA(MATCH($A129,[1]PO_base!$E$1:$E$8753,0))=TRUE,0,INDEX([1]PO_base!$A$1:$CD$8753,MATCH($A129,[1]PO_base!$E$1:$E$8753,0),M$1)))), 1, 1)</f>
        <v>#ERROR!</v>
      </c>
      <c r="N129" s="172" t="str">
        <f>ARRAY_CONSTRAIN(ARRAYFORMULA(IF(M129=0,0,IF(ISNA(MATCH($M129,[1]PO_base!$C$1:$C$8753,0))=TRUE,0,INDEX([1]PO_base!$A$1:$CD$8753,MATCH($M129,[1]PO_base!$C$1:$C$8753,0),N$1)))), 1, 1)</f>
        <v>#ERROR!</v>
      </c>
      <c r="O129" s="174" t="str">
        <f t="shared" si="3"/>
        <v>#ERROR!</v>
      </c>
      <c r="P129" s="172" t="str">
        <f t="shared" si="4"/>
        <v>#ERROR!</v>
      </c>
      <c r="Q129" s="175" t="str">
        <f t="shared" si="5"/>
        <v>#ERROR!</v>
      </c>
      <c r="R129" s="176"/>
      <c r="S129" s="177" t="str">
        <f>ARRAY_CONSTRAIN(ARRAYFORMULA(IF(ISNA(MATCH($G129,[1]Summary!$B$1:$B$8418,0))=TRUE,0,INDEX([1]Summary!$A$1:$CF$8418,MATCH($G129,[1]Summary!$B$1:$B$8418,0),S$1))), 1, 1)</f>
        <v>#ERROR!</v>
      </c>
      <c r="T129" s="176" t="str">
        <f>ARRAY_CONSTRAIN(ARRAYFORMULA(IF(S129=0,0,IF(ISNA(MATCH(S129,[1]Summary!$A$1:$A$8418,0))=TRUE,0,INDEX([1]Summary!$A$1:$CF$8418,MATCH(S129,[1]Summary!$A$1:$A$8418,0),T$1)))), 1, 1)</f>
        <v>#ERROR!</v>
      </c>
      <c r="U129" s="174">
        <f t="shared" si="23"/>
        <v>0</v>
      </c>
      <c r="V129" s="172"/>
      <c r="W129" s="175" t="str">
        <f t="shared" si="7"/>
        <v>#ERROR!</v>
      </c>
      <c r="X129" s="172"/>
      <c r="Y129" s="173"/>
      <c r="Z129" s="176" t="str">
        <f>ARRAY_CONSTRAIN(ARRAYFORMULA(IF(Y129=0,0,IF(ISNA(MATCH(Y129,[1]Summary!$A$1:$A$8418,0))=TRUE,0,INDEX([1]Summary!$A$1:$CF$8418,MATCH(Y129,[1]Summary!$A$1:$A$8418,0),Z$1)))), 1, 1)</f>
        <v>#ERROR!</v>
      </c>
      <c r="AA129" s="174">
        <f t="shared" si="24"/>
        <v>0</v>
      </c>
      <c r="AB129" s="172" t="str">
        <f t="shared" si="18"/>
        <v>#ERROR!</v>
      </c>
      <c r="AC129" s="175" t="str">
        <f t="shared" si="9"/>
        <v>#ERROR!</v>
      </c>
      <c r="AD129" s="172"/>
      <c r="AE129" s="1"/>
      <c r="AF129" s="176" t="str">
        <f>ARRAY_CONSTRAIN(ARRAYFORMULA(IF(AE129=0,0,IF(ISNA(MATCH(AE129,[1]Summary!$A$1:$A$8418,0))=TRUE,0,INDEX([1]Summary!$A$1:$CF$8418,MATCH(AE129,[1]Summary!$A$1:$A$8418,0),AF$1)))), 1, 1)</f>
        <v>#ERROR!</v>
      </c>
      <c r="AG129" s="174">
        <f t="shared" si="10"/>
        <v>0</v>
      </c>
      <c r="AH129" s="172">
        <f t="shared" si="11"/>
        <v>0</v>
      </c>
      <c r="AI129" s="175" t="str">
        <f t="shared" si="12"/>
        <v>#ERROR!</v>
      </c>
      <c r="AJ129" s="175" t="str">
        <f t="shared" si="13"/>
        <v>#ERROR!</v>
      </c>
      <c r="AK129" s="178" t="str">
        <f t="shared" si="14"/>
        <v>#ERROR!</v>
      </c>
    </row>
    <row r="130" ht="10.5" customHeight="1">
      <c r="A130" s="14" t="s">
        <v>1109</v>
      </c>
      <c r="B130" s="165">
        <f t="array" ref="B130">IF(ISNA(MATCH($A130,Magento_products!$F$1:$F$1000,0))=TRUE,INDEX(Special_products!$A$1:$AL$1000,MATCH($A130,Special_products!$F$1:$F$1000,0),B$1),INDEX(Magento_products!$A$1:$AJ$1013,MATCH($A130,Magento_products!$F$1:$F$1000,0),B$1))</f>
        <v>179</v>
      </c>
      <c r="C130" s="165" t="str">
        <f t="array" ref="C130">IF(ISNA(MATCH($A130,Magento_products!$F$1:$F$1000,0))=TRUE,INDEX(Special_products!$A$1:$AL$1000,MATCH($A130,Special_products!$F$1:$F$1000,0),C$1),INDEX(Magento_products!$A$1:$AJ$1013,MATCH($A130,Magento_products!$F$1:$F$1000,0),C$1))</f>
        <v>The Great Grey Wolf, Sif (Exclusive)</v>
      </c>
      <c r="D130" s="166">
        <f t="array" ref="D130">IF(ISNA(MATCH($A130,Magento_products!$F$1:$F$1013,0))=TRUE,INDEX(Special_products!$A$1:$AL$748,MATCH($A130,Special_products!$F$1:$F$748,0),D$1),INDEX(Magento_products!$A$1:$AJ$1013,MATCH($A130,Magento_products!$F$1:$F$1013,0),D$1))</f>
        <v>42661</v>
      </c>
      <c r="E130" s="167">
        <f t="shared" si="1"/>
        <v>2016</v>
      </c>
      <c r="F130" s="168" t="str">
        <f t="array" ref="F130">IF(ISNA(MATCH($A130,'License characters'!$H$2:$H$1126,0))=TRUE,0,INDEX('License characters'!$A$2:$AH$1126,MATCH($A130,'License characters'!$H$2:$H$1126,0),F$1))</f>
        <v>Namco Bandai</v>
      </c>
      <c r="G130" s="165" t="str">
        <f t="array" ref="G130">IF(ISNA(MATCH($A130,Magento_products!$F$1:$F$1000,0))=TRUE,INDEX(Special_products!$A$1:$AL$1000,MATCH($A130,Special_products!$F$1:$F$1000,0),G$1),INDEX(Magento_products!$A$1:$AJ$1013,MATCH($A130,Magento_products!$F$1:$F$1000,0),G$1))</f>
        <v>DSSIF</v>
      </c>
      <c r="H130" s="168" t="str">
        <f t="array" ref="H130">IF(ISNA(MATCH($B130,Magento_products!$E$1:$E$1013,0))=TRUE,INDEX(Special_products!$A$1:$AL$748,MATCH($B130,Special_products!$E$1:$E$748,0),H$1+2),INDEX(Magento_products!$A$1:$AJ$1013,MATCH($B130,Magento_products!$E$1:$E$1013,0),H$1))</f>
        <v>Resin</v>
      </c>
      <c r="I130" s="169">
        <f t="array" ref="I130">IF(ISNA(MATCH($B130,Magento_products!$E$1:$E$1013,0))=TRUE,INDEX(Special_products!$A$1:$AL$748,MATCH($B130,Special_products!$E$1:$E$748,0),I$1),INDEX(Magento_products!$A$1:$AJ$1013,MATCH($B130,Magento_products!$E$1:$E$1013,0),I$1))</f>
        <v>549.99</v>
      </c>
      <c r="J130" s="170"/>
      <c r="K130" s="171">
        <f t="shared" si="2"/>
        <v>549.99</v>
      </c>
      <c r="L130" s="172">
        <v>100.0</v>
      </c>
      <c r="M130" s="173" t="str">
        <f>ARRAY_CONSTRAIN(ARRAYFORMULA(IF(B130=0,0,IF(ISNA(MATCH($A130,[1]PO_base!$E$1:$E$8753,0))=TRUE,0,INDEX([1]PO_base!$A$1:$CD$8753,MATCH($A130,[1]PO_base!$E$1:$E$8753,0),M$1)))), 1, 1)</f>
        <v>#ERROR!</v>
      </c>
      <c r="N130" s="172" t="str">
        <f>ARRAY_CONSTRAIN(ARRAYFORMULA(IF(M130=0,0,IF(ISNA(MATCH($M130,[1]PO_base!$C$1:$C$8753,0))=TRUE,0,INDEX([1]PO_base!$A$1:$CD$8753,MATCH($M130,[1]PO_base!$C$1:$C$8753,0),N$1)))), 1, 1)</f>
        <v>#ERROR!</v>
      </c>
      <c r="O130" s="174" t="str">
        <f t="shared" si="3"/>
        <v>#ERROR!</v>
      </c>
      <c r="P130" s="172" t="str">
        <f t="shared" si="4"/>
        <v>#ERROR!</v>
      </c>
      <c r="Q130" s="175" t="str">
        <f t="shared" si="5"/>
        <v>#ERROR!</v>
      </c>
      <c r="R130" s="176">
        <v>3.15637610976594</v>
      </c>
      <c r="S130" s="177" t="str">
        <f>ARRAY_CONSTRAIN(ARRAYFORMULA(IF(ISNA(MATCH($G130,[1]Summary!$B$1:$B$8418,0))=TRUE,0,INDEX([1]Summary!$A$1:$CF$8418,MATCH($G130,[1]Summary!$B$1:$B$8418,0),S$1))), 1, 1)</f>
        <v>#ERROR!</v>
      </c>
      <c r="T130" s="176" t="str">
        <f>ARRAY_CONSTRAIN(ARRAYFORMULA(IF(S130=0,0,IF(ISNA(MATCH(S130,[1]Summary!$A$1:$A$8418,0))=TRUE,0,INDEX([1]Summary!$A$1:$CF$8418,MATCH(S130,[1]Summary!$A$1:$A$8418,0),T$1)))), 1, 1)</f>
        <v>#ERROR!</v>
      </c>
      <c r="U130" s="174">
        <f t="shared" si="23"/>
        <v>0</v>
      </c>
      <c r="V130" s="172"/>
      <c r="W130" s="175" t="str">
        <f t="shared" si="7"/>
        <v>#ERROR!</v>
      </c>
      <c r="X130" s="172"/>
      <c r="Y130" s="173"/>
      <c r="Z130" s="176" t="str">
        <f>ARRAY_CONSTRAIN(ARRAYFORMULA(IF(Y130=0,0,IF(ISNA(MATCH(Y130,[1]Summary!$A$1:$A$8418,0))=TRUE,0,INDEX([1]Summary!$A$1:$CF$8418,MATCH(Y130,[1]Summary!$A$1:$A$8418,0),Z$1)))), 1, 1)</f>
        <v>#ERROR!</v>
      </c>
      <c r="AA130" s="174">
        <f t="shared" si="24"/>
        <v>0</v>
      </c>
      <c r="AB130" s="172" t="str">
        <f t="shared" si="18"/>
        <v>#ERROR!</v>
      </c>
      <c r="AC130" s="175" t="str">
        <f t="shared" si="9"/>
        <v>#ERROR!</v>
      </c>
      <c r="AD130" s="172"/>
      <c r="AE130" s="1"/>
      <c r="AF130" s="176" t="str">
        <f>ARRAY_CONSTRAIN(ARRAYFORMULA(IF(AE130=0,0,IF(ISNA(MATCH(AE130,[1]Summary!$A$1:$A$8418,0))=TRUE,0,INDEX([1]Summary!$A$1:$CF$8418,MATCH(AE130,[1]Summary!$A$1:$A$8418,0),AF$1)))), 1, 1)</f>
        <v>#ERROR!</v>
      </c>
      <c r="AG130" s="174">
        <f t="shared" si="10"/>
        <v>0</v>
      </c>
      <c r="AH130" s="172">
        <f t="shared" si="11"/>
        <v>0</v>
      </c>
      <c r="AI130" s="175" t="str">
        <f t="shared" si="12"/>
        <v>#ERROR!</v>
      </c>
      <c r="AJ130" s="175" t="str">
        <f t="shared" si="13"/>
        <v>#ERROR!</v>
      </c>
      <c r="AK130" s="178" t="str">
        <f t="shared" si="14"/>
        <v>#ERROR!</v>
      </c>
    </row>
    <row r="131" ht="10.5" customHeight="1">
      <c r="A131" s="14" t="s">
        <v>809</v>
      </c>
      <c r="B131" s="165">
        <f t="array" ref="B131">IF(ISNA(MATCH($A131,Magento_products!$F$1:$F$1000,0))=TRUE,INDEX(Special_products!$A$1:$AL$1000,MATCH($A131,Special_products!$F$1:$F$1000,0),B$1),INDEX(Magento_products!$A$1:$AJ$1013,MATCH($A131,Magento_products!$F$1:$F$1000,0),B$1))</f>
        <v>328</v>
      </c>
      <c r="C131" s="165" t="str">
        <f t="array" ref="C131">IF(ISNA(MATCH($A131,Magento_products!$F$1:$F$1000,0))=TRUE,INDEX(Special_products!$A$1:$AL$1000,MATCH($A131,Special_products!$F$1:$F$1000,0),C$1),INDEX(Magento_products!$A$1:$AJ$1013,MATCH($A131,Magento_products!$F$1:$F$1000,0),C$1))</f>
        <v>Alphonse Elric Exclusive Edition (Gray Variant)</v>
      </c>
      <c r="D131" s="166">
        <f t="array" ref="D131">IF(ISNA(MATCH($A131,Magento_products!$F$1:$F$1013,0))=TRUE,INDEX(Special_products!$A$1:$AL$748,MATCH($A131,Special_products!$F$1:$F$748,0),D$1),INDEX(Magento_products!$A$1:$AJ$1013,MATCH($A131,Magento_products!$F$1:$F$1013,0),D$1))</f>
        <v>43385</v>
      </c>
      <c r="E131" s="167">
        <f t="shared" si="1"/>
        <v>2018</v>
      </c>
      <c r="F131" s="168" t="str">
        <f t="array" ref="F131">IF(ISNA(MATCH($A131,'License characters'!$H$2:$H$1126,0))=TRUE,0,INDEX('License characters'!$A$2:$AH$1126,MATCH($A131,'License characters'!$H$2:$H$1126,0),F$1))</f>
        <v>Aniplex</v>
      </c>
      <c r="G131" s="165" t="str">
        <f t="array" ref="G131">IF(ISNA(MATCH($A131,Magento_products!$F$1:$F$1000,0))=TRUE,INDEX(Special_products!$A$1:$AL$1000,MATCH($A131,Special_products!$F$1:$F$1000,0),G$1),INDEX(Magento_products!$A$1:$AJ$1013,MATCH($A131,Magento_products!$F$1:$F$1000,0),G$1))</f>
        <v>FMAL</v>
      </c>
      <c r="H131" s="168" t="str">
        <f t="array" ref="H131">IF(ISNA(MATCH($B131,Magento_products!$E$1:$E$1013,0))=TRUE,INDEX(Special_products!$A$1:$AL$748,MATCH($B131,Special_products!$E$1:$E$748,0),H$1+2),INDEX(Magento_products!$A$1:$AJ$1013,MATCH($B131,Magento_products!$E$1:$E$1013,0),H$1))</f>
        <v>Resin</v>
      </c>
      <c r="I131" s="169">
        <f t="array" ref="I131">IF(ISNA(MATCH($B131,Magento_products!$E$1:$E$1013,0))=TRUE,INDEX(Special_products!$A$1:$AL$748,MATCH($B131,Special_products!$E$1:$E$748,0),I$1),INDEX(Magento_products!$A$1:$AJ$1013,MATCH($B131,Magento_products!$E$1:$E$1013,0),I$1))</f>
        <v>549.99</v>
      </c>
      <c r="J131" s="170"/>
      <c r="K131" s="171">
        <f t="shared" si="2"/>
        <v>549.99</v>
      </c>
      <c r="L131" s="172"/>
      <c r="M131" s="173" t="str">
        <f>ARRAY_CONSTRAIN(ARRAYFORMULA(IF(B131=0,0,IF(ISNA(MATCH($A131,[1]PO_base!$E$1:$E$8753,0))=TRUE,0,INDEX([1]PO_base!$A$1:$CD$8753,MATCH($A131,[1]PO_base!$E$1:$E$8753,0),M$1)))), 1, 1)</f>
        <v>#ERROR!</v>
      </c>
      <c r="N131" s="172" t="str">
        <f>ARRAY_CONSTRAIN(ARRAYFORMULA(IF(M131=0,0,IF(ISNA(MATCH($M131,[1]PO_base!$C$1:$C$8753,0))=TRUE,0,INDEX([1]PO_base!$A$1:$CD$8753,MATCH($M131,[1]PO_base!$C$1:$C$8753,0),N$1)))), 1, 1)</f>
        <v>#ERROR!</v>
      </c>
      <c r="O131" s="174" t="str">
        <f t="shared" si="3"/>
        <v>#ERROR!</v>
      </c>
      <c r="P131" s="172" t="str">
        <f t="shared" si="4"/>
        <v>#ERROR!</v>
      </c>
      <c r="Q131" s="175" t="str">
        <f t="shared" si="5"/>
        <v>#ERROR!</v>
      </c>
      <c r="R131" s="176"/>
      <c r="S131" s="177" t="str">
        <f>ARRAY_CONSTRAIN(ARRAYFORMULA(IF(ISNA(MATCH($G131,[1]Summary!$B$1:$B$8418,0))=TRUE,0,INDEX([1]Summary!$A$1:$CF$8418,MATCH($G131,[1]Summary!$B$1:$B$8418,0),S$1))), 1, 1)</f>
        <v>#ERROR!</v>
      </c>
      <c r="T131" s="176" t="str">
        <f>ARRAY_CONSTRAIN(ARRAYFORMULA(IF(S131=0,0,IF(ISNA(MATCH(S131,[1]Summary!$A$1:$A$8418,0))=TRUE,0,INDEX([1]Summary!$A$1:$CF$8418,MATCH(S131,[1]Summary!$A$1:$A$8418,0),T$1)))), 1, 1)</f>
        <v>#ERROR!</v>
      </c>
      <c r="U131" s="174">
        <f t="shared" si="23"/>
        <v>0</v>
      </c>
      <c r="V131" s="172"/>
      <c r="W131" s="175" t="str">
        <f t="shared" si="7"/>
        <v>#ERROR!</v>
      </c>
      <c r="X131" s="172"/>
      <c r="Y131" s="173"/>
      <c r="Z131" s="176" t="str">
        <f>ARRAY_CONSTRAIN(ARRAYFORMULA(IF(Y131=0,0,IF(ISNA(MATCH(Y131,[1]Summary!$A$1:$A$8418,0))=TRUE,0,INDEX([1]Summary!$A$1:$CF$8418,MATCH(Y131,[1]Summary!$A$1:$A$8418,0),Z$1)))), 1, 1)</f>
        <v>#ERROR!</v>
      </c>
      <c r="AA131" s="174">
        <f t="shared" si="24"/>
        <v>0</v>
      </c>
      <c r="AB131" s="172" t="str">
        <f t="shared" si="18"/>
        <v>#ERROR!</v>
      </c>
      <c r="AC131" s="175" t="str">
        <f t="shared" si="9"/>
        <v>#ERROR!</v>
      </c>
      <c r="AD131" s="172"/>
      <c r="AE131" s="1"/>
      <c r="AF131" s="176" t="str">
        <f>ARRAY_CONSTRAIN(ARRAYFORMULA(IF(AE131=0,0,IF(ISNA(MATCH(AE131,[1]Summary!$A$1:$A$8418,0))=TRUE,0,INDEX([1]Summary!$A$1:$CF$8418,MATCH(AE131,[1]Summary!$A$1:$A$8418,0),AF$1)))), 1, 1)</f>
        <v>#ERROR!</v>
      </c>
      <c r="AG131" s="174">
        <f t="shared" si="10"/>
        <v>0</v>
      </c>
      <c r="AH131" s="172">
        <f t="shared" si="11"/>
        <v>0</v>
      </c>
      <c r="AI131" s="175" t="str">
        <f t="shared" si="12"/>
        <v>#ERROR!</v>
      </c>
      <c r="AJ131" s="175" t="str">
        <f t="shared" si="13"/>
        <v>#ERROR!</v>
      </c>
      <c r="AK131" s="178" t="str">
        <f t="shared" si="14"/>
        <v>#ERROR!</v>
      </c>
    </row>
    <row r="132" ht="10.5" customHeight="1">
      <c r="A132" s="14" t="s">
        <v>807</v>
      </c>
      <c r="B132" s="165">
        <f t="array" ref="B132">IF(ISNA(MATCH($A132,Magento_products!$F$1:$F$1000,0))=TRUE,INDEX(Special_products!$A$1:$AL$1000,MATCH($A132,Special_products!$F$1:$F$1000,0),B$1),INDEX(Magento_products!$A$1:$AJ$1013,MATCH($A132,Magento_products!$F$1:$F$1000,0),B$1))</f>
        <v>329</v>
      </c>
      <c r="C132" s="165" t="str">
        <f t="array" ref="C132">IF(ISNA(MATCH($A132,Magento_products!$F$1:$F$1000,0))=TRUE,INDEX(Special_products!$A$1:$AL$1000,MATCH($A132,Special_products!$F$1:$F$1000,0),C$1),INDEX(Magento_products!$A$1:$AJ$1013,MATCH($A132,Magento_products!$F$1:$F$1000,0),C$1))</f>
        <v>Alphonse Elric Exclusive Edition (Silver Variant)</v>
      </c>
      <c r="D132" s="166">
        <f t="array" ref="D132">IF(ISNA(MATCH($A132,Magento_products!$F$1:$F$1013,0))=TRUE,INDEX(Special_products!$A$1:$AL$748,MATCH($A132,Special_products!$F$1:$F$748,0),D$1),INDEX(Magento_products!$A$1:$AJ$1013,MATCH($A132,Magento_products!$F$1:$F$1013,0),D$1))</f>
        <v>43385</v>
      </c>
      <c r="E132" s="167">
        <f t="shared" si="1"/>
        <v>2018</v>
      </c>
      <c r="F132" s="168" t="str">
        <f t="array" ref="F132">IF(ISNA(MATCH($A132,'License characters'!$H$2:$H$1126,0))=TRUE,0,INDEX('License characters'!$A$2:$AH$1126,MATCH($A132,'License characters'!$H$2:$H$1126,0),F$1))</f>
        <v>Aniplex</v>
      </c>
      <c r="G132" s="165" t="str">
        <f t="array" ref="G132">IF(ISNA(MATCH($A132,Magento_products!$F$1:$F$1000,0))=TRUE,INDEX(Special_products!$A$1:$AL$1000,MATCH($A132,Special_products!$F$1:$F$1000,0),G$1),INDEX(Magento_products!$A$1:$AJ$1013,MATCH($A132,Magento_products!$F$1:$F$1000,0),G$1))</f>
        <v>FMAL</v>
      </c>
      <c r="H132" s="168" t="str">
        <f t="array" ref="H132">IF(ISNA(MATCH($B132,Magento_products!$E$1:$E$1013,0))=TRUE,INDEX(Special_products!$A$1:$AL$748,MATCH($B132,Special_products!$E$1:$E$748,0),H$1+2),INDEX(Magento_products!$A$1:$AJ$1013,MATCH($B132,Magento_products!$E$1:$E$1013,0),H$1))</f>
        <v>Resin</v>
      </c>
      <c r="I132" s="169">
        <f t="array" ref="I132">IF(ISNA(MATCH($B132,Magento_products!$E$1:$E$1013,0))=TRUE,INDEX(Special_products!$A$1:$AL$748,MATCH($B132,Special_products!$E$1:$E$748,0),I$1),INDEX(Magento_products!$A$1:$AJ$1013,MATCH($B132,Magento_products!$E$1:$E$1013,0),I$1))</f>
        <v>549.99</v>
      </c>
      <c r="J132" s="170"/>
      <c r="K132" s="171">
        <f t="shared" si="2"/>
        <v>549.99</v>
      </c>
      <c r="L132" s="172"/>
      <c r="M132" s="173" t="str">
        <f>ARRAY_CONSTRAIN(ARRAYFORMULA(IF(B132=0,0,IF(ISNA(MATCH($A132,[1]PO_base!$E$1:$E$8753,0))=TRUE,0,INDEX([1]PO_base!$A$1:$CD$8753,MATCH($A132,[1]PO_base!$E$1:$E$8753,0),M$1)))), 1, 1)</f>
        <v>#ERROR!</v>
      </c>
      <c r="N132" s="172" t="str">
        <f>ARRAY_CONSTRAIN(ARRAYFORMULA(IF(M132=0,0,IF(ISNA(MATCH($M132,[1]PO_base!$C$1:$C$8753,0))=TRUE,0,INDEX([1]PO_base!$A$1:$CD$8753,MATCH($M132,[1]PO_base!$C$1:$C$8753,0),N$1)))), 1, 1)</f>
        <v>#ERROR!</v>
      </c>
      <c r="O132" s="174" t="str">
        <f t="shared" si="3"/>
        <v>#ERROR!</v>
      </c>
      <c r="P132" s="172" t="str">
        <f t="shared" si="4"/>
        <v>#ERROR!</v>
      </c>
      <c r="Q132" s="175" t="str">
        <f t="shared" si="5"/>
        <v>#ERROR!</v>
      </c>
      <c r="R132" s="176"/>
      <c r="S132" s="177" t="str">
        <f>ARRAY_CONSTRAIN(ARRAYFORMULA(IF(ISNA(MATCH($G132,[1]Summary!$B$1:$B$8418,0))=TRUE,0,INDEX([1]Summary!$A$1:$CF$8418,MATCH($G132,[1]Summary!$B$1:$B$8418,0),S$1))), 1, 1)</f>
        <v>#ERROR!</v>
      </c>
      <c r="T132" s="176" t="str">
        <f>ARRAY_CONSTRAIN(ARRAYFORMULA(IF(S132=0,0,IF(ISNA(MATCH(S132,[1]Summary!$A$1:$A$8418,0))=TRUE,0,INDEX([1]Summary!$A$1:$CF$8418,MATCH(S132,[1]Summary!$A$1:$A$8418,0),T$1)))), 1, 1)</f>
        <v>#ERROR!</v>
      </c>
      <c r="U132" s="174">
        <f t="shared" si="23"/>
        <v>0</v>
      </c>
      <c r="V132" s="172"/>
      <c r="W132" s="175" t="str">
        <f t="shared" si="7"/>
        <v>#ERROR!</v>
      </c>
      <c r="X132" s="172"/>
      <c r="Y132" s="173"/>
      <c r="Z132" s="176" t="str">
        <f>ARRAY_CONSTRAIN(ARRAYFORMULA(IF(Y132=0,0,IF(ISNA(MATCH(Y132,[1]Summary!$A$1:$A$8418,0))=TRUE,0,INDEX([1]Summary!$A$1:$CF$8418,MATCH(Y132,[1]Summary!$A$1:$A$8418,0),Z$1)))), 1, 1)</f>
        <v>#ERROR!</v>
      </c>
      <c r="AA132" s="174">
        <f t="shared" si="24"/>
        <v>0</v>
      </c>
      <c r="AB132" s="172" t="str">
        <f t="shared" si="18"/>
        <v>#ERROR!</v>
      </c>
      <c r="AC132" s="175" t="str">
        <f t="shared" si="9"/>
        <v>#ERROR!</v>
      </c>
      <c r="AD132" s="172"/>
      <c r="AE132" s="1"/>
      <c r="AF132" s="176" t="str">
        <f>ARRAY_CONSTRAIN(ARRAYFORMULA(IF(AE132=0,0,IF(ISNA(MATCH(AE132,[1]Summary!$A$1:$A$8418,0))=TRUE,0,INDEX([1]Summary!$A$1:$CF$8418,MATCH(AE132,[1]Summary!$A$1:$A$8418,0),AF$1)))), 1, 1)</f>
        <v>#ERROR!</v>
      </c>
      <c r="AG132" s="174">
        <f t="shared" si="10"/>
        <v>0</v>
      </c>
      <c r="AH132" s="172">
        <f t="shared" si="11"/>
        <v>0</v>
      </c>
      <c r="AI132" s="175" t="str">
        <f t="shared" si="12"/>
        <v>#ERROR!</v>
      </c>
      <c r="AJ132" s="175" t="str">
        <f t="shared" si="13"/>
        <v>#ERROR!</v>
      </c>
      <c r="AK132" s="178" t="str">
        <f t="shared" si="14"/>
        <v>#ERROR!</v>
      </c>
    </row>
    <row r="133" ht="10.5" customHeight="1">
      <c r="A133" s="14" t="s">
        <v>813</v>
      </c>
      <c r="B133" s="165">
        <f t="array" ref="B133">IF(ISNA(MATCH($A133,Magento_products!$F$1:$F$1000,0))=TRUE,INDEX(Special_products!$A$1:$AL$1000,MATCH($A133,Special_products!$F$1:$F$1000,0),B$1),INDEX(Magento_products!$A$1:$AJ$1013,MATCH($A133,Magento_products!$F$1:$F$1000,0),B$1))</f>
        <v>326</v>
      </c>
      <c r="C133" s="165" t="str">
        <f t="array" ref="C133">IF(ISNA(MATCH($A133,Magento_products!$F$1:$F$1000,0))=TRUE,INDEX(Special_products!$A$1:$AL$1000,MATCH($A133,Special_products!$F$1:$F$1000,0),C$1),INDEX(Magento_products!$A$1:$AJ$1013,MATCH($A133,Magento_products!$F$1:$F$1000,0),C$1))</f>
        <v>Alphonse Elric Regular Edition (Gray Variant)</v>
      </c>
      <c r="D133" s="166">
        <f t="array" ref="D133">IF(ISNA(MATCH($A133,Magento_products!$F$1:$F$1013,0))=TRUE,INDEX(Special_products!$A$1:$AL$748,MATCH($A133,Special_products!$F$1:$F$748,0),D$1),INDEX(Magento_products!$A$1:$AJ$1013,MATCH($A133,Magento_products!$F$1:$F$1013,0),D$1))</f>
        <v>43385</v>
      </c>
      <c r="E133" s="167">
        <f t="shared" si="1"/>
        <v>2018</v>
      </c>
      <c r="F133" s="168" t="str">
        <f t="array" ref="F133">IF(ISNA(MATCH($A133,'License characters'!$H$2:$H$1126,0))=TRUE,0,INDEX('License characters'!$A$2:$AH$1126,MATCH($A133,'License characters'!$H$2:$H$1126,0),F$1))</f>
        <v>Aniplex</v>
      </c>
      <c r="G133" s="165" t="str">
        <f t="array" ref="G133">IF(ISNA(MATCH($A133,Magento_products!$F$1:$F$1000,0))=TRUE,INDEX(Special_products!$A$1:$AL$1000,MATCH($A133,Special_products!$F$1:$F$1000,0),G$1),INDEX(Magento_products!$A$1:$AJ$1013,MATCH($A133,Magento_products!$F$1:$F$1000,0),G$1))</f>
        <v>FMAL</v>
      </c>
      <c r="H133" s="168" t="str">
        <f t="array" ref="H133">IF(ISNA(MATCH($B133,Magento_products!$E$1:$E$1013,0))=TRUE,INDEX(Special_products!$A$1:$AL$748,MATCH($B133,Special_products!$E$1:$E$748,0),H$1+2),INDEX(Magento_products!$A$1:$AJ$1013,MATCH($B133,Magento_products!$E$1:$E$1013,0),H$1))</f>
        <v>Resin</v>
      </c>
      <c r="I133" s="169">
        <f t="array" ref="I133">IF(ISNA(MATCH($B133,Magento_products!$E$1:$E$1013,0))=TRUE,INDEX(Special_products!$A$1:$AL$748,MATCH($B133,Special_products!$E$1:$E$748,0),I$1),INDEX(Magento_products!$A$1:$AJ$1013,MATCH($B133,Magento_products!$E$1:$E$1013,0),I$1))</f>
        <v>549.99</v>
      </c>
      <c r="J133" s="170"/>
      <c r="K133" s="171">
        <f t="shared" si="2"/>
        <v>549.99</v>
      </c>
      <c r="L133" s="172"/>
      <c r="M133" s="173" t="str">
        <f>ARRAY_CONSTRAIN(ARRAYFORMULA(IF(B133=0,0,IF(ISNA(MATCH($A133,[1]PO_base!$E$1:$E$8753,0))=TRUE,0,INDEX([1]PO_base!$A$1:$CD$8753,MATCH($A133,[1]PO_base!$E$1:$E$8753,0),M$1)))), 1, 1)</f>
        <v>#ERROR!</v>
      </c>
      <c r="N133" s="172" t="str">
        <f>ARRAY_CONSTRAIN(ARRAYFORMULA(IF(M133=0,0,IF(ISNA(MATCH($M133,[1]PO_base!$C$1:$C$8753,0))=TRUE,0,INDEX([1]PO_base!$A$1:$CD$8753,MATCH($M133,[1]PO_base!$C$1:$C$8753,0),N$1)))), 1, 1)</f>
        <v>#ERROR!</v>
      </c>
      <c r="O133" s="174" t="str">
        <f t="shared" si="3"/>
        <v>#ERROR!</v>
      </c>
      <c r="P133" s="172" t="str">
        <f t="shared" si="4"/>
        <v>#ERROR!</v>
      </c>
      <c r="Q133" s="175" t="str">
        <f t="shared" si="5"/>
        <v>#ERROR!</v>
      </c>
      <c r="R133" s="176"/>
      <c r="S133" s="177" t="str">
        <f>ARRAY_CONSTRAIN(ARRAYFORMULA(IF(ISNA(MATCH($G133,[1]Summary!$B$1:$B$8418,0))=TRUE,0,INDEX([1]Summary!$A$1:$CF$8418,MATCH($G133,[1]Summary!$B$1:$B$8418,0),S$1))), 1, 1)</f>
        <v>#ERROR!</v>
      </c>
      <c r="T133" s="176" t="str">
        <f>ARRAY_CONSTRAIN(ARRAYFORMULA(IF(S133=0,0,IF(ISNA(MATCH(S133,[1]Summary!$A$1:$A$8418,0))=TRUE,0,INDEX([1]Summary!$A$1:$CF$8418,MATCH(S133,[1]Summary!$A$1:$A$8418,0),T$1)))), 1, 1)</f>
        <v>#ERROR!</v>
      </c>
      <c r="U133" s="174">
        <f t="shared" si="23"/>
        <v>0</v>
      </c>
      <c r="V133" s="172"/>
      <c r="W133" s="175" t="str">
        <f t="shared" si="7"/>
        <v>#ERROR!</v>
      </c>
      <c r="X133" s="172"/>
      <c r="Y133" s="173"/>
      <c r="Z133" s="176" t="str">
        <f>ARRAY_CONSTRAIN(ARRAYFORMULA(IF(Y133=0,0,IF(ISNA(MATCH(Y133,[1]Summary!$A$1:$A$8418,0))=TRUE,0,INDEX([1]Summary!$A$1:$CF$8418,MATCH(Y133,[1]Summary!$A$1:$A$8418,0),Z$1)))), 1, 1)</f>
        <v>#ERROR!</v>
      </c>
      <c r="AA133" s="174">
        <f t="shared" si="24"/>
        <v>0</v>
      </c>
      <c r="AB133" s="172" t="str">
        <f t="shared" si="18"/>
        <v>#ERROR!</v>
      </c>
      <c r="AC133" s="175" t="str">
        <f t="shared" si="9"/>
        <v>#ERROR!</v>
      </c>
      <c r="AD133" s="172"/>
      <c r="AE133" s="1"/>
      <c r="AF133" s="176" t="str">
        <f>ARRAY_CONSTRAIN(ARRAYFORMULA(IF(AE133=0,0,IF(ISNA(MATCH(AE133,[1]Summary!$A$1:$A$8418,0))=TRUE,0,INDEX([1]Summary!$A$1:$CF$8418,MATCH(AE133,[1]Summary!$A$1:$A$8418,0),AF$1)))), 1, 1)</f>
        <v>#ERROR!</v>
      </c>
      <c r="AG133" s="174">
        <f t="shared" si="10"/>
        <v>0</v>
      </c>
      <c r="AH133" s="172">
        <f t="shared" si="11"/>
        <v>0</v>
      </c>
      <c r="AI133" s="175" t="str">
        <f t="shared" si="12"/>
        <v>#ERROR!</v>
      </c>
      <c r="AJ133" s="175" t="str">
        <f t="shared" si="13"/>
        <v>#ERROR!</v>
      </c>
      <c r="AK133" s="178" t="str">
        <f t="shared" si="14"/>
        <v>#ERROR!</v>
      </c>
    </row>
    <row r="134" ht="10.5" customHeight="1">
      <c r="A134" s="14" t="s">
        <v>811</v>
      </c>
      <c r="B134" s="165">
        <f t="array" ref="B134">IF(ISNA(MATCH($A134,Magento_products!$F$1:$F$1000,0))=TRUE,INDEX(Special_products!$A$1:$AL$1000,MATCH($A134,Special_products!$F$1:$F$1000,0),B$1),INDEX(Magento_products!$A$1:$AJ$1013,MATCH($A134,Magento_products!$F$1:$F$1000,0),B$1))</f>
        <v>327</v>
      </c>
      <c r="C134" s="165" t="str">
        <f t="array" ref="C134">IF(ISNA(MATCH($A134,Magento_products!$F$1:$F$1000,0))=TRUE,INDEX(Special_products!$A$1:$AL$1000,MATCH($A134,Special_products!$F$1:$F$1000,0),C$1),INDEX(Magento_products!$A$1:$AJ$1013,MATCH($A134,Magento_products!$F$1:$F$1000,0),C$1))</f>
        <v>Alphonse Elric Regular Edition (Silver Variant)</v>
      </c>
      <c r="D134" s="166">
        <f t="array" ref="D134">IF(ISNA(MATCH($A134,Magento_products!$F$1:$F$1013,0))=TRUE,INDEX(Special_products!$A$1:$AL$748,MATCH($A134,Special_products!$F$1:$F$748,0),D$1),INDEX(Magento_products!$A$1:$AJ$1013,MATCH($A134,Magento_products!$F$1:$F$1013,0),D$1))</f>
        <v>43385</v>
      </c>
      <c r="E134" s="167">
        <f t="shared" si="1"/>
        <v>2018</v>
      </c>
      <c r="F134" s="168" t="str">
        <f t="array" ref="F134">IF(ISNA(MATCH($A134,'License characters'!$H$2:$H$1126,0))=TRUE,0,INDEX('License characters'!$A$2:$AH$1126,MATCH($A134,'License characters'!$H$2:$H$1126,0),F$1))</f>
        <v>Aniplex</v>
      </c>
      <c r="G134" s="165" t="str">
        <f t="array" ref="G134">IF(ISNA(MATCH($A134,Magento_products!$F$1:$F$1000,0))=TRUE,INDEX(Special_products!$A$1:$AL$1000,MATCH($A134,Special_products!$F$1:$F$1000,0),G$1),INDEX(Magento_products!$A$1:$AJ$1013,MATCH($A134,Magento_products!$F$1:$F$1000,0),G$1))</f>
        <v>FMAL</v>
      </c>
      <c r="H134" s="168" t="str">
        <f t="array" ref="H134">IF(ISNA(MATCH($B134,Magento_products!$E$1:$E$1013,0))=TRUE,INDEX(Special_products!$A$1:$AL$748,MATCH($B134,Special_products!$E$1:$E$748,0),H$1+2),INDEX(Magento_products!$A$1:$AJ$1013,MATCH($B134,Magento_products!$E$1:$E$1013,0),H$1))</f>
        <v>Resin</v>
      </c>
      <c r="I134" s="169">
        <f t="array" ref="I134">IF(ISNA(MATCH($B134,Magento_products!$E$1:$E$1013,0))=TRUE,INDEX(Special_products!$A$1:$AL$748,MATCH($B134,Special_products!$E$1:$E$748,0),I$1),INDEX(Magento_products!$A$1:$AJ$1013,MATCH($B134,Magento_products!$E$1:$E$1013,0),I$1))</f>
        <v>549.99</v>
      </c>
      <c r="J134" s="170"/>
      <c r="K134" s="171">
        <f t="shared" si="2"/>
        <v>549.99</v>
      </c>
      <c r="L134" s="172"/>
      <c r="M134" s="173" t="str">
        <f>ARRAY_CONSTRAIN(ARRAYFORMULA(IF(B134=0,0,IF(ISNA(MATCH($A134,[1]PO_base!$E$1:$E$8753,0))=TRUE,0,INDEX([1]PO_base!$A$1:$CD$8753,MATCH($A134,[1]PO_base!$E$1:$E$8753,0),M$1)))), 1, 1)</f>
        <v>#ERROR!</v>
      </c>
      <c r="N134" s="172" t="str">
        <f>ARRAY_CONSTRAIN(ARRAYFORMULA(IF(M134=0,0,IF(ISNA(MATCH($M134,[1]PO_base!$C$1:$C$8753,0))=TRUE,0,INDEX([1]PO_base!$A$1:$CD$8753,MATCH($M134,[1]PO_base!$C$1:$C$8753,0),N$1)))), 1, 1)</f>
        <v>#ERROR!</v>
      </c>
      <c r="O134" s="174" t="str">
        <f t="shared" si="3"/>
        <v>#ERROR!</v>
      </c>
      <c r="P134" s="172" t="str">
        <f t="shared" si="4"/>
        <v>#ERROR!</v>
      </c>
      <c r="Q134" s="175" t="str">
        <f t="shared" si="5"/>
        <v>#ERROR!</v>
      </c>
      <c r="R134" s="176"/>
      <c r="S134" s="177" t="str">
        <f>ARRAY_CONSTRAIN(ARRAYFORMULA(IF(ISNA(MATCH($G134,[1]Summary!$B$1:$B$8418,0))=TRUE,0,INDEX([1]Summary!$A$1:$CF$8418,MATCH($G134,[1]Summary!$B$1:$B$8418,0),S$1))), 1, 1)</f>
        <v>#ERROR!</v>
      </c>
      <c r="T134" s="176" t="str">
        <f>ARRAY_CONSTRAIN(ARRAYFORMULA(IF(S134=0,0,IF(ISNA(MATCH(S134,[1]Summary!$A$1:$A$8418,0))=TRUE,0,INDEX([1]Summary!$A$1:$CF$8418,MATCH(S134,[1]Summary!$A$1:$A$8418,0),T$1)))), 1, 1)</f>
        <v>#ERROR!</v>
      </c>
      <c r="U134" s="174">
        <f t="shared" si="23"/>
        <v>0</v>
      </c>
      <c r="V134" s="172"/>
      <c r="W134" s="175" t="str">
        <f t="shared" si="7"/>
        <v>#ERROR!</v>
      </c>
      <c r="X134" s="172"/>
      <c r="Y134" s="173"/>
      <c r="Z134" s="176" t="str">
        <f>ARRAY_CONSTRAIN(ARRAYFORMULA(IF(Y134=0,0,IF(ISNA(MATCH(Y134,[1]Summary!$A$1:$A$8418,0))=TRUE,0,INDEX([1]Summary!$A$1:$CF$8418,MATCH(Y134,[1]Summary!$A$1:$A$8418,0),Z$1)))), 1, 1)</f>
        <v>#ERROR!</v>
      </c>
      <c r="AA134" s="174">
        <f t="shared" si="24"/>
        <v>0</v>
      </c>
      <c r="AB134" s="172" t="str">
        <f t="shared" si="18"/>
        <v>#ERROR!</v>
      </c>
      <c r="AC134" s="175" t="str">
        <f t="shared" si="9"/>
        <v>#ERROR!</v>
      </c>
      <c r="AD134" s="172"/>
      <c r="AE134" s="1"/>
      <c r="AF134" s="176" t="str">
        <f>ARRAY_CONSTRAIN(ARRAYFORMULA(IF(AE134=0,0,IF(ISNA(MATCH(AE134,[1]Summary!$A$1:$A$8418,0))=TRUE,0,INDEX([1]Summary!$A$1:$CF$8418,MATCH(AE134,[1]Summary!$A$1:$A$8418,0),AF$1)))), 1, 1)</f>
        <v>#ERROR!</v>
      </c>
      <c r="AG134" s="174">
        <f t="shared" si="10"/>
        <v>0</v>
      </c>
      <c r="AH134" s="172">
        <f t="shared" si="11"/>
        <v>0</v>
      </c>
      <c r="AI134" s="175" t="str">
        <f t="shared" si="12"/>
        <v>#ERROR!</v>
      </c>
      <c r="AJ134" s="175" t="str">
        <f t="shared" si="13"/>
        <v>#ERROR!</v>
      </c>
      <c r="AK134" s="178" t="str">
        <f t="shared" si="14"/>
        <v>#ERROR!</v>
      </c>
    </row>
    <row r="135" ht="10.5" customHeight="1">
      <c r="A135" s="14" t="s">
        <v>991</v>
      </c>
      <c r="B135" s="165">
        <f t="array" ref="B135">IF(ISNA(MATCH($A135,Magento_products!$F$1:$F$1000,0))=TRUE,INDEX(Special_products!$A$1:$AL$1000,MATCH($A135,Special_products!$F$1:$F$1000,0),B$1),INDEX(Magento_products!$A$1:$AJ$1013,MATCH($A135,Magento_products!$F$1:$F$1000,0),B$1))</f>
        <v>238</v>
      </c>
      <c r="C135" s="165" t="str">
        <f t="array" ref="C135">IF(ISNA(MATCH($A135,Magento_products!$F$1:$F$1000,0))=TRUE,INDEX(Special_products!$A$1:$AL$1000,MATCH($A135,Special_products!$F$1:$F$1000,0),C$1),INDEX(Magento_products!$A$1:$AJ$1013,MATCH($A135,Magento_products!$F$1:$F$1000,0),C$1))</f>
        <v>Shovel Knight (Combo Edition)</v>
      </c>
      <c r="D135" s="166">
        <f t="array" ref="D135">IF(ISNA(MATCH($A135,Magento_products!$F$1:$F$1013,0))=TRUE,INDEX(Special_products!$A$1:$AL$748,MATCH($A135,Special_products!$F$1:$F$748,0),D$1),INDEX(Magento_products!$A$1:$AJ$1013,MATCH($A135,Magento_products!$F$1:$F$1013,0),D$1))</f>
        <v>43077</v>
      </c>
      <c r="E135" s="167">
        <f t="shared" si="1"/>
        <v>2017</v>
      </c>
      <c r="F135" s="168" t="str">
        <f t="array" ref="F135">IF(ISNA(MATCH($A135,'License characters'!$H$2:$H$1126,0))=TRUE,0,INDEX('License characters'!$A$2:$AH$1126,MATCH($A135,'License characters'!$H$2:$H$1126,0),F$1))</f>
        <v>Eerie Theory</v>
      </c>
      <c r="G135" s="165" t="str">
        <f t="array" ref="G135">IF(ISNA(MATCH($A135,Magento_products!$F$1:$F$1000,0))=TRUE,INDEX(Special_products!$A$1:$AL$1000,MATCH($A135,Special_products!$F$1:$F$1000,0),G$1),INDEX(Magento_products!$A$1:$AJ$1013,MATCH($A135,Magento_products!$F$1:$F$1000,0),G$1))</f>
        <v>SHOV</v>
      </c>
      <c r="H135" s="168" t="str">
        <f t="array" ref="H135">IF(ISNA(MATCH($B135,Magento_products!$E$1:$E$1013,0))=TRUE,INDEX(Special_products!$A$1:$AL$748,MATCH($B135,Special_products!$E$1:$E$748,0),H$1+2),INDEX(Magento_products!$A$1:$AJ$1013,MATCH($B135,Magento_products!$E$1:$E$1013,0),H$1))</f>
        <v>Resin</v>
      </c>
      <c r="I135" s="169">
        <f t="array" ref="I135">IF(ISNA(MATCH($B135,Magento_products!$E$1:$E$1013,0))=TRUE,INDEX(Special_products!$A$1:$AL$748,MATCH($B135,Special_products!$E$1:$E$748,0),I$1),INDEX(Magento_products!$A$1:$AJ$1013,MATCH($B135,Magento_products!$E$1:$E$1013,0),I$1))</f>
        <v>549.99</v>
      </c>
      <c r="J135" s="170"/>
      <c r="K135" s="171">
        <f t="shared" si="2"/>
        <v>549.99</v>
      </c>
      <c r="L135" s="172">
        <v>164.0</v>
      </c>
      <c r="M135" s="173" t="str">
        <f>ARRAY_CONSTRAIN(ARRAYFORMULA(IF(B135=0,0,IF(ISNA(MATCH($A135,[1]PO_base!$E$1:$E$8753,0))=TRUE,0,INDEX([1]PO_base!$A$1:$CD$8753,MATCH($A135,[1]PO_base!$E$1:$E$8753,0),M$1)))), 1, 1)</f>
        <v>#ERROR!</v>
      </c>
      <c r="N135" s="172" t="str">
        <f>ARRAY_CONSTRAIN(ARRAYFORMULA(IF(M135=0,0,IF(ISNA(MATCH($M135,[1]PO_base!$C$1:$C$8753,0))=TRUE,0,INDEX([1]PO_base!$A$1:$CD$8753,MATCH($M135,[1]PO_base!$C$1:$C$8753,0),N$1)))), 1, 1)</f>
        <v>#ERROR!</v>
      </c>
      <c r="O135" s="174" t="str">
        <f t="shared" si="3"/>
        <v>#ERROR!</v>
      </c>
      <c r="P135" s="172" t="str">
        <f t="shared" si="4"/>
        <v>#ERROR!</v>
      </c>
      <c r="Q135" s="175" t="str">
        <f t="shared" si="5"/>
        <v>#ERROR!</v>
      </c>
      <c r="R135" s="176">
        <v>3.0454545454545454</v>
      </c>
      <c r="S135" s="177" t="str">
        <f>ARRAY_CONSTRAIN(ARRAYFORMULA(IF(ISNA(MATCH($G135,[1]Summary!$B$1:$B$8418,0))=TRUE,0,INDEX([1]Summary!$A$1:$CF$8418,MATCH($G135,[1]Summary!$B$1:$B$8418,0),S$1))), 1, 1)</f>
        <v>#ERROR!</v>
      </c>
      <c r="T135" s="176" t="str">
        <f>ARRAY_CONSTRAIN(ARRAYFORMULA(IF(S135=0,0,IF(ISNA(MATCH(S135,[1]Summary!$A$1:$A$8418,0))=TRUE,0,INDEX([1]Summary!$A$1:$CF$8418,MATCH(S135,[1]Summary!$A$1:$A$8418,0),T$1)))), 1, 1)</f>
        <v>#ERROR!</v>
      </c>
      <c r="U135" s="174">
        <f t="shared" si="23"/>
        <v>0</v>
      </c>
      <c r="V135" s="172"/>
      <c r="W135" s="175" t="str">
        <f t="shared" si="7"/>
        <v>#ERROR!</v>
      </c>
      <c r="X135" s="172"/>
      <c r="Y135" s="173"/>
      <c r="Z135" s="176" t="str">
        <f>ARRAY_CONSTRAIN(ARRAYFORMULA(IF(Y135=0,0,IF(ISNA(MATCH(Y135,[1]Summary!$A$1:$A$8418,0))=TRUE,0,INDEX([1]Summary!$A$1:$CF$8418,MATCH(Y135,[1]Summary!$A$1:$A$8418,0),Z$1)))), 1, 1)</f>
        <v>#ERROR!</v>
      </c>
      <c r="AA135" s="174">
        <f t="shared" si="24"/>
        <v>0</v>
      </c>
      <c r="AB135" s="172" t="str">
        <f t="shared" si="18"/>
        <v>#ERROR!</v>
      </c>
      <c r="AC135" s="175" t="str">
        <f t="shared" si="9"/>
        <v>#ERROR!</v>
      </c>
      <c r="AD135" s="172"/>
      <c r="AE135" s="1"/>
      <c r="AF135" s="176" t="str">
        <f>ARRAY_CONSTRAIN(ARRAYFORMULA(IF(AE135=0,0,IF(ISNA(MATCH(AE135,[1]Summary!$A$1:$A$8418,0))=TRUE,0,INDEX([1]Summary!$A$1:$CF$8418,MATCH(AE135,[1]Summary!$A$1:$A$8418,0),AF$1)))), 1, 1)</f>
        <v>#ERROR!</v>
      </c>
      <c r="AG135" s="174">
        <f t="shared" si="10"/>
        <v>0</v>
      </c>
      <c r="AH135" s="172">
        <f t="shared" si="11"/>
        <v>0</v>
      </c>
      <c r="AI135" s="175" t="str">
        <f t="shared" si="12"/>
        <v>#ERROR!</v>
      </c>
      <c r="AJ135" s="175" t="str">
        <f t="shared" si="13"/>
        <v>#ERROR!</v>
      </c>
      <c r="AK135" s="178" t="str">
        <f t="shared" si="14"/>
        <v>#ERROR!</v>
      </c>
    </row>
    <row r="136" ht="10.5" customHeight="1">
      <c r="A136" s="14" t="s">
        <v>968</v>
      </c>
      <c r="B136" s="165">
        <f t="array" ref="B136">IF(ISNA(MATCH($A136,Magento_products!$F$1:$F$1000,0))=TRUE,INDEX(Special_products!$A$1:$AL$1000,MATCH($A136,Special_products!$F$1:$F$1000,0),B$1),INDEX(Magento_products!$A$1:$AJ$1013,MATCH($A136,Magento_products!$F$1:$F$1000,0),B$1))</f>
        <v>249</v>
      </c>
      <c r="C136" s="165" t="str">
        <f t="array" ref="C136">IF(ISNA(MATCH($A136,Magento_products!$F$1:$F$1000,0))=TRUE,INDEX(Special_products!$A$1:$AL$1000,MATCH($A136,Special_products!$F$1:$F$1000,0),C$1),INDEX(Magento_products!$A$1:$AJ$1013,MATCH($A136,Magento_products!$F$1:$F$1000,0),C$1))</f>
        <v>Guts: Black Swordsman (Regular)</v>
      </c>
      <c r="D136" s="166">
        <f t="array" ref="D136">IF(ISNA(MATCH($A136,Magento_products!$F$1:$F$1013,0))=TRUE,INDEX(Special_products!$A$1:$AL$748,MATCH($A136,Special_products!$F$1:$F$748,0),D$1),INDEX(Magento_products!$A$1:$AJ$1013,MATCH($A136,Magento_products!$F$1:$F$1013,0),D$1))</f>
        <v>43196</v>
      </c>
      <c r="E136" s="167">
        <f t="shared" si="1"/>
        <v>2018</v>
      </c>
      <c r="F136" s="168" t="str">
        <f t="array" ref="F136">IF(ISNA(MATCH($A136,'License characters'!$H$2:$H$1126,0))=TRUE,0,INDEX('License characters'!$A$2:$AH$1126,MATCH($A136,'License characters'!$H$2:$H$1126,0),F$1))</f>
        <v>Crunchyroll/Ellation</v>
      </c>
      <c r="G136" s="165" t="str">
        <f t="array" ref="G136">IF(ISNA(MATCH($A136,Magento_products!$F$1:$F$1000,0))=TRUE,INDEX(Special_products!$A$1:$AL$1000,MATCH($A136,Special_products!$F$1:$F$1000,0),G$1),INDEX(Magento_products!$A$1:$AJ$1013,MATCH($A136,Magento_products!$F$1:$F$1000,0),G$1))</f>
        <v>BSGUTS</v>
      </c>
      <c r="H136" s="168" t="str">
        <f t="array" ref="H136">IF(ISNA(MATCH($B136,Magento_products!$E$1:$E$1013,0))=TRUE,INDEX(Special_products!$A$1:$AL$748,MATCH($B136,Special_products!$E$1:$E$748,0),H$1+2),INDEX(Magento_products!$A$1:$AJ$1013,MATCH($B136,Magento_products!$E$1:$E$1013,0),H$1))</f>
        <v>Resin</v>
      </c>
      <c r="I136" s="169">
        <f t="array" ref="I136">IF(ISNA(MATCH($B136,Magento_products!$E$1:$E$1013,0))=TRUE,INDEX(Special_products!$A$1:$AL$748,MATCH($B136,Special_products!$E$1:$E$748,0),I$1),INDEX(Magento_products!$A$1:$AJ$1013,MATCH($B136,Magento_products!$E$1:$E$1013,0),I$1))</f>
        <v>599.99</v>
      </c>
      <c r="J136" s="170"/>
      <c r="K136" s="171">
        <f t="shared" si="2"/>
        <v>599.99</v>
      </c>
      <c r="L136" s="172">
        <v>160.0</v>
      </c>
      <c r="M136" s="173" t="str">
        <f>ARRAY_CONSTRAIN(ARRAYFORMULA(IF(B136=0,0,IF(ISNA(MATCH($A136,[1]PO_base!$E$1:$E$8753,0))=TRUE,0,INDEX([1]PO_base!$A$1:$CD$8753,MATCH($A136,[1]PO_base!$E$1:$E$8753,0),M$1)))), 1, 1)</f>
        <v>#ERROR!</v>
      </c>
      <c r="N136" s="172" t="str">
        <f>ARRAY_CONSTRAIN(ARRAYFORMULA(IF(M136=0,0,IF(ISNA(MATCH($M136,[1]PO_base!$C$1:$C$8753,0))=TRUE,0,INDEX([1]PO_base!$A$1:$CD$8753,MATCH($M136,[1]PO_base!$C$1:$C$8753,0),N$1)))), 1, 1)</f>
        <v>#ERROR!</v>
      </c>
      <c r="O136" s="174" t="str">
        <f t="shared" si="3"/>
        <v>#ERROR!</v>
      </c>
      <c r="P136" s="172" t="str">
        <f t="shared" si="4"/>
        <v>#ERROR!</v>
      </c>
      <c r="Q136" s="175" t="str">
        <f t="shared" si="5"/>
        <v>#ERROR!</v>
      </c>
      <c r="R136" s="176">
        <v>13.654618473895582</v>
      </c>
      <c r="S136" s="177" t="str">
        <f>ARRAY_CONSTRAIN(ARRAYFORMULA(IF(ISNA(MATCH($G136,[1]Summary!$B$1:$B$8418,0))=TRUE,0,INDEX([1]Summary!$A$1:$CF$8418,MATCH($G136,[1]Summary!$B$1:$B$8418,0),S$1))), 1, 1)</f>
        <v>#ERROR!</v>
      </c>
      <c r="T136" s="176" t="str">
        <f>ARRAY_CONSTRAIN(ARRAYFORMULA(IF(S136=0,0,IF(ISNA(MATCH(S136,[1]Summary!$A$1:$A$8418,0))=TRUE,0,INDEX([1]Summary!$A$1:$CF$8418,MATCH(S136,[1]Summary!$A$1:$A$8418,0),T$1)))), 1, 1)</f>
        <v>#ERROR!</v>
      </c>
      <c r="U136" s="174">
        <f t="shared" si="23"/>
        <v>0</v>
      </c>
      <c r="V136" s="172"/>
      <c r="W136" s="175" t="str">
        <f t="shared" si="7"/>
        <v>#ERROR!</v>
      </c>
      <c r="X136" s="172"/>
      <c r="Y136" s="173"/>
      <c r="Z136" s="176" t="str">
        <f>ARRAY_CONSTRAIN(ARRAYFORMULA(IF(Y136=0,0,IF(ISNA(MATCH(Y136,[1]Summary!$A$1:$A$8418,0))=TRUE,0,INDEX([1]Summary!$A$1:$CF$8418,MATCH(Y136,[1]Summary!$A$1:$A$8418,0),Z$1)))), 1, 1)</f>
        <v>#ERROR!</v>
      </c>
      <c r="AA136" s="174">
        <f t="shared" si="24"/>
        <v>0</v>
      </c>
      <c r="AB136" s="172" t="str">
        <f t="shared" si="18"/>
        <v>#ERROR!</v>
      </c>
      <c r="AC136" s="175" t="str">
        <f t="shared" si="9"/>
        <v>#ERROR!</v>
      </c>
      <c r="AD136" s="172"/>
      <c r="AE136" s="1"/>
      <c r="AF136" s="176" t="str">
        <f>ARRAY_CONSTRAIN(ARRAYFORMULA(IF(AE136=0,0,IF(ISNA(MATCH(AE136,[1]Summary!$A$1:$A$8418,0))=TRUE,0,INDEX([1]Summary!$A$1:$CF$8418,MATCH(AE136,[1]Summary!$A$1:$A$8418,0),AF$1)))), 1, 1)</f>
        <v>#ERROR!</v>
      </c>
      <c r="AG136" s="174">
        <f t="shared" si="10"/>
        <v>0</v>
      </c>
      <c r="AH136" s="172">
        <f t="shared" si="11"/>
        <v>0</v>
      </c>
      <c r="AI136" s="175" t="str">
        <f t="shared" si="12"/>
        <v>#ERROR!</v>
      </c>
      <c r="AJ136" s="175" t="str">
        <f t="shared" si="13"/>
        <v>#ERROR!</v>
      </c>
      <c r="AK136" s="178" t="str">
        <f t="shared" si="14"/>
        <v>#ERROR!</v>
      </c>
    </row>
    <row r="137" ht="10.5" customHeight="1">
      <c r="A137" s="14" t="s">
        <v>964</v>
      </c>
      <c r="B137" s="165">
        <f t="array" ref="B137">IF(ISNA(MATCH($A137,Magento_products!$F$1:$F$1000,0))=TRUE,INDEX(Special_products!$A$1:$AL$1000,MATCH($A137,Special_products!$F$1:$F$1000,0),B$1),INDEX(Magento_products!$A$1:$AJ$1013,MATCH($A137,Magento_products!$F$1:$F$1000,0),B$1))</f>
        <v>251</v>
      </c>
      <c r="C137" s="165" t="str">
        <f t="array" ref="C137">IF(ISNA(MATCH($A137,Magento_products!$F$1:$F$1000,0))=TRUE,INDEX(Special_products!$A$1:$AL$1000,MATCH($A137,Special_products!$F$1:$F$1000,0),C$1),INDEX(Magento_products!$A$1:$AJ$1013,MATCH($A137,Magento_products!$F$1:$F$1000,0),C$1))</f>
        <v>Guts: Black Swordsman (Regular Bloody Variant)</v>
      </c>
      <c r="D137" s="166">
        <f t="array" ref="D137">IF(ISNA(MATCH($A137,Magento_products!$F$1:$F$1013,0))=TRUE,INDEX(Special_products!$A$1:$AL$748,MATCH($A137,Special_products!$F$1:$F$748,0),D$1),INDEX(Magento_products!$A$1:$AJ$1013,MATCH($A137,Magento_products!$F$1:$F$1013,0),D$1))</f>
        <v>43196</v>
      </c>
      <c r="E137" s="167">
        <f t="shared" si="1"/>
        <v>2018</v>
      </c>
      <c r="F137" s="168" t="str">
        <f t="array" ref="F137">IF(ISNA(MATCH($A137,'License characters'!$H$2:$H$1126,0))=TRUE,0,INDEX('License characters'!$A$2:$AH$1126,MATCH($A137,'License characters'!$H$2:$H$1126,0),F$1))</f>
        <v>Crunchyroll/Ellation</v>
      </c>
      <c r="G137" s="165" t="str">
        <f t="array" ref="G137">IF(ISNA(MATCH($A137,Magento_products!$F$1:$F$1000,0))=TRUE,INDEX(Special_products!$A$1:$AL$1000,MATCH($A137,Special_products!$F$1:$F$1000,0),G$1),INDEX(Magento_products!$A$1:$AJ$1013,MATCH($A137,Magento_products!$F$1:$F$1000,0),G$1))</f>
        <v>BSGUTS</v>
      </c>
      <c r="H137" s="168" t="str">
        <f t="array" ref="H137">IF(ISNA(MATCH($B137,Magento_products!$E$1:$E$1013,0))=TRUE,INDEX(Special_products!$A$1:$AL$748,MATCH($B137,Special_products!$E$1:$E$748,0),H$1+2),INDEX(Magento_products!$A$1:$AJ$1013,MATCH($B137,Magento_products!$E$1:$E$1013,0),H$1))</f>
        <v>Resin</v>
      </c>
      <c r="I137" s="169">
        <f t="array" ref="I137">IF(ISNA(MATCH($B137,Magento_products!$E$1:$E$1013,0))=TRUE,INDEX(Special_products!$A$1:$AL$748,MATCH($B137,Special_products!$E$1:$E$748,0),I$1),INDEX(Magento_products!$A$1:$AJ$1013,MATCH($B137,Magento_products!$E$1:$E$1013,0),I$1))</f>
        <v>599.99</v>
      </c>
      <c r="J137" s="170"/>
      <c r="K137" s="171">
        <f t="shared" si="2"/>
        <v>599.99</v>
      </c>
      <c r="L137" s="172">
        <v>160.0</v>
      </c>
      <c r="M137" s="173" t="str">
        <f>ARRAY_CONSTRAIN(ARRAYFORMULA(IF(B137=0,0,IF(ISNA(MATCH($A137,[1]PO_base!$E$1:$E$8753,0))=TRUE,0,INDEX([1]PO_base!$A$1:$CD$8753,MATCH($A137,[1]PO_base!$E$1:$E$8753,0),M$1)))), 1, 1)</f>
        <v>#ERROR!</v>
      </c>
      <c r="N137" s="172" t="str">
        <f>ARRAY_CONSTRAIN(ARRAYFORMULA(IF(M137=0,0,IF(ISNA(MATCH($M137,[1]PO_base!$C$1:$C$8753,0))=TRUE,0,INDEX([1]PO_base!$A$1:$CD$8753,MATCH($M137,[1]PO_base!$C$1:$C$8753,0),N$1)))), 1, 1)</f>
        <v>#ERROR!</v>
      </c>
      <c r="O137" s="174" t="str">
        <f t="shared" si="3"/>
        <v>#ERROR!</v>
      </c>
      <c r="P137" s="172" t="str">
        <f t="shared" si="4"/>
        <v>#ERROR!</v>
      </c>
      <c r="Q137" s="175" t="str">
        <f t="shared" si="5"/>
        <v>#ERROR!</v>
      </c>
      <c r="R137" s="176">
        <v>13.654618473895582</v>
      </c>
      <c r="S137" s="177" t="str">
        <f>ARRAY_CONSTRAIN(ARRAYFORMULA(IF(ISNA(MATCH($G137,[1]Summary!$B$1:$B$8418,0))=TRUE,0,INDEX([1]Summary!$A$1:$CF$8418,MATCH($G137,[1]Summary!$B$1:$B$8418,0),S$1))), 1, 1)</f>
        <v>#ERROR!</v>
      </c>
      <c r="T137" s="176" t="str">
        <f>ARRAY_CONSTRAIN(ARRAYFORMULA(IF(S137=0,0,IF(ISNA(MATCH(S137,[1]Summary!$A$1:$A$8418,0))=TRUE,0,INDEX([1]Summary!$A$1:$CF$8418,MATCH(S137,[1]Summary!$A$1:$A$8418,0),T$1)))), 1, 1)</f>
        <v>#ERROR!</v>
      </c>
      <c r="U137" s="174">
        <f t="shared" si="23"/>
        <v>0</v>
      </c>
      <c r="V137" s="172"/>
      <c r="W137" s="175" t="str">
        <f t="shared" si="7"/>
        <v>#ERROR!</v>
      </c>
      <c r="X137" s="172"/>
      <c r="Y137" s="173"/>
      <c r="Z137" s="176" t="str">
        <f>ARRAY_CONSTRAIN(ARRAYFORMULA(IF(Y137=0,0,IF(ISNA(MATCH(Y137,[1]Summary!$A$1:$A$8418,0))=TRUE,0,INDEX([1]Summary!$A$1:$CF$8418,MATCH(Y137,[1]Summary!$A$1:$A$8418,0),Z$1)))), 1, 1)</f>
        <v>#ERROR!</v>
      </c>
      <c r="AA137" s="174">
        <f t="shared" si="24"/>
        <v>0</v>
      </c>
      <c r="AB137" s="172" t="str">
        <f t="shared" si="18"/>
        <v>#ERROR!</v>
      </c>
      <c r="AC137" s="175" t="str">
        <f t="shared" si="9"/>
        <v>#ERROR!</v>
      </c>
      <c r="AD137" s="172"/>
      <c r="AE137" s="1"/>
      <c r="AF137" s="176" t="str">
        <f>ARRAY_CONSTRAIN(ARRAYFORMULA(IF(AE137=0,0,IF(ISNA(MATCH(AE137,[1]Summary!$A$1:$A$8418,0))=TRUE,0,INDEX([1]Summary!$A$1:$CF$8418,MATCH(AE137,[1]Summary!$A$1:$A$8418,0),AF$1)))), 1, 1)</f>
        <v>#ERROR!</v>
      </c>
      <c r="AG137" s="174">
        <f t="shared" si="10"/>
        <v>0</v>
      </c>
      <c r="AH137" s="172">
        <f t="shared" si="11"/>
        <v>0</v>
      </c>
      <c r="AI137" s="175" t="str">
        <f t="shared" si="12"/>
        <v>#ERROR!</v>
      </c>
      <c r="AJ137" s="175" t="str">
        <f t="shared" si="13"/>
        <v>#ERROR!</v>
      </c>
      <c r="AK137" s="178" t="str">
        <f t="shared" si="14"/>
        <v>#ERROR!</v>
      </c>
    </row>
    <row r="138" ht="10.5" customHeight="1">
      <c r="A138" s="14" t="s">
        <v>986</v>
      </c>
      <c r="B138" s="165">
        <f t="array" ref="B138">IF(ISNA(MATCH($A138,Magento_products!$F$1:$F$1000,0))=TRUE,INDEX(Special_products!$A$1:$AL$1000,MATCH($A138,Special_products!$F$1:$F$1000,0),B$1),INDEX(Magento_products!$A$1:$AJ$1013,MATCH($A138,Magento_products!$F$1:$F$1000,0),B$1))</f>
        <v>240</v>
      </c>
      <c r="C138" s="165" t="str">
        <f t="array" ref="C138">IF(ISNA(MATCH($A138,Magento_products!$F$1:$F$1000,0))=TRUE,INDEX(Special_products!$A$1:$AL$1000,MATCH($A138,Special_products!$F$1:$F$1000,0),C$1),INDEX(Magento_products!$A$1:$AJ$1013,MATCH($A138,Magento_products!$F$1:$F$1000,0),C$1))</f>
        <v>Dragon Slayer Ornstein (Exclusive)</v>
      </c>
      <c r="D138" s="166">
        <f t="array" ref="D138">IF(ISNA(MATCH($A138,Magento_products!$F$1:$F$1013,0))=TRUE,INDEX(Special_products!$A$1:$AL$748,MATCH($A138,Special_products!$F$1:$F$748,0),D$1),INDEX(Magento_products!$A$1:$AJ$1013,MATCH($A138,Magento_products!$F$1:$F$1013,0),D$1))</f>
        <v>43112</v>
      </c>
      <c r="E138" s="167">
        <f t="shared" si="1"/>
        <v>2018</v>
      </c>
      <c r="F138" s="168" t="str">
        <f t="array" ref="F138">IF(ISNA(MATCH($A138,'License characters'!$H$2:$H$1126,0))=TRUE,0,INDEX('License characters'!$A$2:$AH$1126,MATCH($A138,'License characters'!$H$2:$H$1126,0),F$1))</f>
        <v>Namco Bandai</v>
      </c>
      <c r="G138" s="165" t="str">
        <f t="array" ref="G138">IF(ISNA(MATCH($A138,Magento_products!$F$1:$F$1000,0))=TRUE,INDEX(Special_products!$A$1:$AL$1000,MATCH($A138,Special_products!$F$1:$F$1000,0),G$1),INDEX(Magento_products!$A$1:$AJ$1013,MATCH($A138,Magento_products!$F$1:$F$1000,0),G$1))</f>
        <v>DSORN</v>
      </c>
      <c r="H138" s="168" t="str">
        <f t="array" ref="H138">IF(ISNA(MATCH($B138,Magento_products!$E$1:$E$1013,0))=TRUE,INDEX(Special_products!$A$1:$AL$748,MATCH($B138,Special_products!$E$1:$E$748,0),H$1+2),INDEX(Magento_products!$A$1:$AJ$1013,MATCH($B138,Magento_products!$E$1:$E$1013,0),H$1))</f>
        <v>Resin</v>
      </c>
      <c r="I138" s="169">
        <f t="array" ref="I138">IF(ISNA(MATCH($B138,Magento_products!$E$1:$E$1013,0))=TRUE,INDEX(Special_products!$A$1:$AL$748,MATCH($B138,Special_products!$E$1:$E$748,0),I$1),INDEX(Magento_products!$A$1:$AJ$1013,MATCH($B138,Magento_products!$E$1:$E$1013,0),I$1))</f>
        <v>599.99</v>
      </c>
      <c r="J138" s="170"/>
      <c r="K138" s="171">
        <f t="shared" si="2"/>
        <v>599.99</v>
      </c>
      <c r="L138" s="172">
        <v>146.0</v>
      </c>
      <c r="M138" s="173" t="str">
        <f>ARRAY_CONSTRAIN(ARRAYFORMULA(IF(B138=0,0,IF(ISNA(MATCH($A138,[1]PO_base!$E$1:$E$8753,0))=TRUE,0,INDEX([1]PO_base!$A$1:$CD$8753,MATCH($A138,[1]PO_base!$E$1:$E$8753,0),M$1)))), 1, 1)</f>
        <v>#ERROR!</v>
      </c>
      <c r="N138" s="172" t="str">
        <f>ARRAY_CONSTRAIN(ARRAYFORMULA(IF(M138=0,0,IF(ISNA(MATCH($M138,[1]PO_base!$C$1:$C$8753,0))=TRUE,0,INDEX([1]PO_base!$A$1:$CD$8753,MATCH($M138,[1]PO_base!$C$1:$C$8753,0),N$1)))), 1, 1)</f>
        <v>#ERROR!</v>
      </c>
      <c r="O138" s="174" t="str">
        <f t="shared" si="3"/>
        <v>#ERROR!</v>
      </c>
      <c r="P138" s="172" t="str">
        <f t="shared" si="4"/>
        <v>#ERROR!</v>
      </c>
      <c r="Q138" s="175" t="str">
        <f t="shared" si="5"/>
        <v>#ERROR!</v>
      </c>
      <c r="R138" s="176">
        <v>4.260869565217392</v>
      </c>
      <c r="S138" s="177" t="str">
        <f>ARRAY_CONSTRAIN(ARRAYFORMULA(IF(ISNA(MATCH($G138,[1]Summary!$B$1:$B$8418,0))=TRUE,0,INDEX([1]Summary!$A$1:$CF$8418,MATCH($G138,[1]Summary!$B$1:$B$8418,0),S$1))), 1, 1)</f>
        <v>#ERROR!</v>
      </c>
      <c r="T138" s="176" t="str">
        <f>ARRAY_CONSTRAIN(ARRAYFORMULA(IF(S138=0,0,IF(ISNA(MATCH(S138,[1]Summary!$A$1:$A$8418,0))=TRUE,0,INDEX([1]Summary!$A$1:$CF$8418,MATCH(S138,[1]Summary!$A$1:$A$8418,0),T$1)))), 1, 1)</f>
        <v>#ERROR!</v>
      </c>
      <c r="U138" s="174">
        <f t="shared" si="23"/>
        <v>0</v>
      </c>
      <c r="V138" s="172"/>
      <c r="W138" s="175" t="str">
        <f t="shared" si="7"/>
        <v>#ERROR!</v>
      </c>
      <c r="X138" s="172"/>
      <c r="Y138" s="173"/>
      <c r="Z138" s="176" t="str">
        <f>ARRAY_CONSTRAIN(ARRAYFORMULA(IF(Y138=0,0,IF(ISNA(MATCH(Y138,[1]Summary!$A$1:$A$8418,0))=TRUE,0,INDEX([1]Summary!$A$1:$CF$8418,MATCH(Y138,[1]Summary!$A$1:$A$8418,0),Z$1)))), 1, 1)</f>
        <v>#ERROR!</v>
      </c>
      <c r="AA138" s="174">
        <f t="shared" si="24"/>
        <v>0</v>
      </c>
      <c r="AB138" s="172" t="str">
        <f t="shared" si="18"/>
        <v>#ERROR!</v>
      </c>
      <c r="AC138" s="175" t="str">
        <f t="shared" si="9"/>
        <v>#ERROR!</v>
      </c>
      <c r="AD138" s="172"/>
      <c r="AE138" s="1"/>
      <c r="AF138" s="176" t="str">
        <f>ARRAY_CONSTRAIN(ARRAYFORMULA(IF(AE138=0,0,IF(ISNA(MATCH(AE138,[1]Summary!$A$1:$A$8418,0))=TRUE,0,INDEX([1]Summary!$A$1:$CF$8418,MATCH(AE138,[1]Summary!$A$1:$A$8418,0),AF$1)))), 1, 1)</f>
        <v>#ERROR!</v>
      </c>
      <c r="AG138" s="174">
        <f t="shared" si="10"/>
        <v>0</v>
      </c>
      <c r="AH138" s="172">
        <f t="shared" si="11"/>
        <v>0</v>
      </c>
      <c r="AI138" s="175" t="str">
        <f t="shared" si="12"/>
        <v>#ERROR!</v>
      </c>
      <c r="AJ138" s="175" t="str">
        <f t="shared" si="13"/>
        <v>#ERROR!</v>
      </c>
      <c r="AK138" s="178" t="str">
        <f t="shared" si="14"/>
        <v>#ERROR!</v>
      </c>
    </row>
    <row r="139" ht="10.5" customHeight="1">
      <c r="A139" s="14" t="s">
        <v>989</v>
      </c>
      <c r="B139" s="165">
        <f t="array" ref="B139">IF(ISNA(MATCH($A139,Magento_products!$F$1:$F$1000,0))=TRUE,INDEX(Special_products!$A$1:$AL$1000,MATCH($A139,Special_products!$F$1:$F$1000,0),B$1),INDEX(Magento_products!$A$1:$AJ$1013,MATCH($A139,Magento_products!$F$1:$F$1000,0),B$1))</f>
        <v>239</v>
      </c>
      <c r="C139" s="165" t="str">
        <f t="array" ref="C139">IF(ISNA(MATCH($A139,Magento_products!$F$1:$F$1000,0))=TRUE,INDEX(Special_products!$A$1:$AL$1000,MATCH($A139,Special_products!$F$1:$F$1000,0),C$1),INDEX(Magento_products!$A$1:$AJ$1013,MATCH($A139,Magento_products!$F$1:$F$1000,0),C$1))</f>
        <v>Dragon Slayer Ornstein (Regular)</v>
      </c>
      <c r="D139" s="166">
        <f t="array" ref="D139">IF(ISNA(MATCH($A139,Magento_products!$F$1:$F$1013,0))=TRUE,INDEX(Special_products!$A$1:$AL$748,MATCH($A139,Special_products!$F$1:$F$748,0),D$1),INDEX(Magento_products!$A$1:$AJ$1013,MATCH($A139,Magento_products!$F$1:$F$1013,0),D$1))</f>
        <v>43112</v>
      </c>
      <c r="E139" s="167">
        <f t="shared" si="1"/>
        <v>2018</v>
      </c>
      <c r="F139" s="168" t="str">
        <f t="array" ref="F139">IF(ISNA(MATCH($A139,'License characters'!$H$2:$H$1126,0))=TRUE,0,INDEX('License characters'!$A$2:$AH$1126,MATCH($A139,'License characters'!$H$2:$H$1126,0),F$1))</f>
        <v>Namco Bandai</v>
      </c>
      <c r="G139" s="165" t="str">
        <f t="array" ref="G139">IF(ISNA(MATCH($A139,Magento_products!$F$1:$F$1000,0))=TRUE,INDEX(Special_products!$A$1:$AL$1000,MATCH($A139,Special_products!$F$1:$F$1000,0),G$1),INDEX(Magento_products!$A$1:$AJ$1013,MATCH($A139,Magento_products!$F$1:$F$1000,0),G$1))</f>
        <v>DSORN</v>
      </c>
      <c r="H139" s="168" t="str">
        <f t="array" ref="H139">IF(ISNA(MATCH($B139,Magento_products!$E$1:$E$1013,0))=TRUE,INDEX(Special_products!$A$1:$AL$748,MATCH($B139,Special_products!$E$1:$E$748,0),H$1+2),INDEX(Magento_products!$A$1:$AJ$1013,MATCH($B139,Magento_products!$E$1:$E$1013,0),H$1))</f>
        <v>Resin</v>
      </c>
      <c r="I139" s="169">
        <f t="array" ref="I139">IF(ISNA(MATCH($B139,Magento_products!$E$1:$E$1013,0))=TRUE,INDEX(Special_products!$A$1:$AL$748,MATCH($B139,Special_products!$E$1:$E$748,0),I$1),INDEX(Magento_products!$A$1:$AJ$1013,MATCH($B139,Magento_products!$E$1:$E$1013,0),I$1))</f>
        <v>599.99</v>
      </c>
      <c r="J139" s="170"/>
      <c r="K139" s="171">
        <f t="shared" si="2"/>
        <v>599.99</v>
      </c>
      <c r="L139" s="172">
        <v>130.0</v>
      </c>
      <c r="M139" s="173" t="str">
        <f>ARRAY_CONSTRAIN(ARRAYFORMULA(IF(B139=0,0,IF(ISNA(MATCH($A139,[1]PO_base!$E$1:$E$8753,0))=TRUE,0,INDEX([1]PO_base!$A$1:$CD$8753,MATCH($A139,[1]PO_base!$E$1:$E$8753,0),M$1)))), 1, 1)</f>
        <v>#ERROR!</v>
      </c>
      <c r="N139" s="172" t="str">
        <f>ARRAY_CONSTRAIN(ARRAYFORMULA(IF(M139=0,0,IF(ISNA(MATCH($M139,[1]PO_base!$C$1:$C$8753,0))=TRUE,0,INDEX([1]PO_base!$A$1:$CD$8753,MATCH($M139,[1]PO_base!$C$1:$C$8753,0),N$1)))), 1, 1)</f>
        <v>#ERROR!</v>
      </c>
      <c r="O139" s="174" t="str">
        <f t="shared" si="3"/>
        <v>#ERROR!</v>
      </c>
      <c r="P139" s="172" t="str">
        <f t="shared" si="4"/>
        <v>#ERROR!</v>
      </c>
      <c r="Q139" s="175" t="str">
        <f t="shared" si="5"/>
        <v>#ERROR!</v>
      </c>
      <c r="R139" s="176">
        <v>4.260869565217392</v>
      </c>
      <c r="S139" s="177" t="str">
        <f>ARRAY_CONSTRAIN(ARRAYFORMULA(IF(ISNA(MATCH($G139,[1]Summary!$B$1:$B$8418,0))=TRUE,0,INDEX([1]Summary!$A$1:$CF$8418,MATCH($G139,[1]Summary!$B$1:$B$8418,0),S$1))), 1, 1)</f>
        <v>#ERROR!</v>
      </c>
      <c r="T139" s="176" t="str">
        <f>ARRAY_CONSTRAIN(ARRAYFORMULA(IF(S139=0,0,IF(ISNA(MATCH(S139,[1]Summary!$A$1:$A$8418,0))=TRUE,0,INDEX([1]Summary!$A$1:$CF$8418,MATCH(S139,[1]Summary!$A$1:$A$8418,0),T$1)))), 1, 1)</f>
        <v>#ERROR!</v>
      </c>
      <c r="U139" s="174">
        <f t="shared" si="23"/>
        <v>0</v>
      </c>
      <c r="V139" s="172"/>
      <c r="W139" s="175" t="str">
        <f t="shared" si="7"/>
        <v>#ERROR!</v>
      </c>
      <c r="X139" s="172"/>
      <c r="Y139" s="173"/>
      <c r="Z139" s="176" t="str">
        <f>ARRAY_CONSTRAIN(ARRAYFORMULA(IF(Y139=0,0,IF(ISNA(MATCH(Y139,[1]Summary!$A$1:$A$8418,0))=TRUE,0,INDEX([1]Summary!$A$1:$CF$8418,MATCH(Y139,[1]Summary!$A$1:$A$8418,0),Z$1)))), 1, 1)</f>
        <v>#ERROR!</v>
      </c>
      <c r="AA139" s="174">
        <f t="shared" si="24"/>
        <v>0</v>
      </c>
      <c r="AB139" s="172" t="str">
        <f t="shared" si="18"/>
        <v>#ERROR!</v>
      </c>
      <c r="AC139" s="175" t="str">
        <f t="shared" si="9"/>
        <v>#ERROR!</v>
      </c>
      <c r="AD139" s="172"/>
      <c r="AE139" s="1"/>
      <c r="AF139" s="176" t="str">
        <f>ARRAY_CONSTRAIN(ARRAYFORMULA(IF(AE139=0,0,IF(ISNA(MATCH(AE139,[1]Summary!$A$1:$A$8418,0))=TRUE,0,INDEX([1]Summary!$A$1:$CF$8418,MATCH(AE139,[1]Summary!$A$1:$A$8418,0),AF$1)))), 1, 1)</f>
        <v>#ERROR!</v>
      </c>
      <c r="AG139" s="174">
        <f t="shared" si="10"/>
        <v>0</v>
      </c>
      <c r="AH139" s="172">
        <f t="shared" si="11"/>
        <v>0</v>
      </c>
      <c r="AI139" s="175" t="str">
        <f t="shared" si="12"/>
        <v>#ERROR!</v>
      </c>
      <c r="AJ139" s="175" t="str">
        <f t="shared" si="13"/>
        <v>#ERROR!</v>
      </c>
      <c r="AK139" s="178" t="str">
        <f t="shared" si="14"/>
        <v>#ERROR!</v>
      </c>
    </row>
    <row r="140" ht="10.5" customHeight="1">
      <c r="A140" s="6" t="s">
        <v>989</v>
      </c>
      <c r="B140" s="165">
        <f t="array" ref="B140">IF(ISNA(MATCH($A140,Magento_products!$F$1:$F$1000,0))=TRUE,INDEX(Special_products!$A$1:$AL$1000,MATCH($A140,Special_products!$F$1:$F$1000,0),B$1),INDEX(Magento_products!$A$1:$AJ$1013,MATCH($A140,Magento_products!$F$1:$F$1000,0),B$1))</f>
        <v>239</v>
      </c>
      <c r="C140" s="165" t="str">
        <f t="array" ref="C140">IF(ISNA(MATCH($A140,Magento_products!$F$1:$F$1000,0))=TRUE,INDEX(Special_products!$A$1:$AL$1000,MATCH($A140,Special_products!$F$1:$F$1000,0),C$1),INDEX(Magento_products!$A$1:$AJ$1013,MATCH($A140,Magento_products!$F$1:$F$1000,0),C$1))</f>
        <v>Dragon Slayer Ornstein (Regular)</v>
      </c>
      <c r="D140" s="166">
        <f t="array" ref="D140">IF(ISNA(MATCH($A140,Magento_products!$F$1:$F$1013,0))=TRUE,INDEX(Special_products!$A$1:$AL$748,MATCH($A140,Special_products!$F$1:$F$748,0),D$1),INDEX(Magento_products!$A$1:$AJ$1013,MATCH($A140,Magento_products!$F$1:$F$1013,0),D$1))</f>
        <v>43112</v>
      </c>
      <c r="E140" s="167">
        <f t="shared" si="1"/>
        <v>2018</v>
      </c>
      <c r="F140" s="168" t="str">
        <f t="array" ref="F140">IF(ISNA(MATCH($A140,'License characters'!$H$2:$H$1126,0))=TRUE,0,INDEX('License characters'!$A$2:$AH$1126,MATCH($A140,'License characters'!$H$2:$H$1126,0),F$1))</f>
        <v>Namco Bandai</v>
      </c>
      <c r="G140" s="165" t="str">
        <f t="array" ref="G140">IF(ISNA(MATCH($A140,Magento_products!$F$1:$F$1000,0))=TRUE,INDEX(Special_products!$A$1:$AL$1000,MATCH($A140,Special_products!$F$1:$F$1000,0),G$1),INDEX(Magento_products!$A$1:$AJ$1013,MATCH($A140,Magento_products!$F$1:$F$1000,0),G$1))</f>
        <v>DSORN</v>
      </c>
      <c r="H140" s="168" t="str">
        <f t="array" ref="H140">IF(ISNA(MATCH($B140,Magento_products!$E$1:$E$1013,0))=TRUE,INDEX(Special_products!$A$1:$AL$748,MATCH($B140,Special_products!$E$1:$E$748,0),H$1+2),INDEX(Magento_products!$A$1:$AJ$1013,MATCH($B140,Magento_products!$E$1:$E$1013,0),H$1))</f>
        <v>Resin</v>
      </c>
      <c r="I140" s="169">
        <f t="array" ref="I140">IF(ISNA(MATCH($B140,Magento_products!$E$1:$E$1013,0))=TRUE,INDEX(Special_products!$A$1:$AL$748,MATCH($B140,Special_products!$E$1:$E$748,0),I$1),INDEX(Magento_products!$A$1:$AJ$1013,MATCH($B140,Magento_products!$E$1:$E$1013,0),I$1))</f>
        <v>599.99</v>
      </c>
      <c r="J140" s="170"/>
      <c r="K140" s="171">
        <f t="shared" si="2"/>
        <v>599.99</v>
      </c>
      <c r="L140" s="172">
        <v>130.0</v>
      </c>
      <c r="M140" s="173" t="str">
        <f>ARRAY_CONSTRAIN(ARRAYFORMULA(IF(B140=0,0,IF(ISNA(MATCH($A140,[1]PO_base!$E$1:$E$8753,0))=TRUE,0,INDEX([1]PO_base!$A$1:$CD$8753,MATCH($A140,[1]PO_base!$E$1:$E$8753,0),M$1)))), 1, 1)</f>
        <v>#ERROR!</v>
      </c>
      <c r="N140" s="172" t="str">
        <f>ARRAY_CONSTRAIN(ARRAYFORMULA(IF(M140=0,0,IF(ISNA(MATCH($M140,[1]PO_base!$C$1:$C$8753,0))=TRUE,0,INDEX([1]PO_base!$A$1:$CD$8753,MATCH($M140,[1]PO_base!$C$1:$C$8753,0),N$1)))), 1, 1)</f>
        <v>#ERROR!</v>
      </c>
      <c r="O140" s="174" t="str">
        <f t="shared" si="3"/>
        <v>#ERROR!</v>
      </c>
      <c r="P140" s="172" t="str">
        <f t="shared" si="4"/>
        <v>#ERROR!</v>
      </c>
      <c r="Q140" s="175" t="str">
        <f t="shared" si="5"/>
        <v>#ERROR!</v>
      </c>
      <c r="R140" s="176">
        <v>4.260869565217392</v>
      </c>
      <c r="S140" s="177" t="str">
        <f>ARRAY_CONSTRAIN(ARRAYFORMULA(IF(ISNA(MATCH($G140,[1]Summary!$B$1:$B$8418,0))=TRUE,0,INDEX([1]Summary!$A$1:$CF$8418,MATCH($G140,[1]Summary!$B$1:$B$8418,0),S$1))), 1, 1)</f>
        <v>#ERROR!</v>
      </c>
      <c r="T140" s="176" t="str">
        <f>ARRAY_CONSTRAIN(ARRAYFORMULA(IF(S140=0,0,IF(ISNA(MATCH(S140,[1]Summary!$A$1:$A$8418,0))=TRUE,0,INDEX([1]Summary!$A$1:$CF$8418,MATCH(S140,[1]Summary!$A$1:$A$8418,0),T$1)))), 1, 1)</f>
        <v>#ERROR!</v>
      </c>
      <c r="U140" s="174">
        <f t="shared" si="23"/>
        <v>0</v>
      </c>
      <c r="V140" s="172"/>
      <c r="W140" s="175" t="str">
        <f t="shared" si="7"/>
        <v>#ERROR!</v>
      </c>
      <c r="X140" s="172"/>
      <c r="Y140" s="173"/>
      <c r="Z140" s="176" t="str">
        <f>ARRAY_CONSTRAIN(ARRAYFORMULA(IF(Y140=0,0,IF(ISNA(MATCH(Y140,[1]Summary!$A$1:$A$8418,0))=TRUE,0,INDEX([1]Summary!$A$1:$CF$8418,MATCH(Y140,[1]Summary!$A$1:$A$8418,0),Z$1)))), 1, 1)</f>
        <v>#ERROR!</v>
      </c>
      <c r="AA140" s="174">
        <f t="shared" si="24"/>
        <v>0</v>
      </c>
      <c r="AB140" s="172" t="str">
        <f t="shared" si="18"/>
        <v>#ERROR!</v>
      </c>
      <c r="AC140" s="175" t="str">
        <f t="shared" si="9"/>
        <v>#ERROR!</v>
      </c>
      <c r="AD140" s="172"/>
      <c r="AE140" s="1"/>
      <c r="AF140" s="176" t="str">
        <f>ARRAY_CONSTRAIN(ARRAYFORMULA(IF(AE140=0,0,IF(ISNA(MATCH(AE140,[1]Summary!$A$1:$A$8418,0))=TRUE,0,INDEX([1]Summary!$A$1:$CF$8418,MATCH(AE140,[1]Summary!$A$1:$A$8418,0),AF$1)))), 1, 1)</f>
        <v>#ERROR!</v>
      </c>
      <c r="AG140" s="174">
        <f t="shared" si="10"/>
        <v>0</v>
      </c>
      <c r="AH140" s="172">
        <f t="shared" si="11"/>
        <v>0</v>
      </c>
      <c r="AI140" s="175" t="str">
        <f t="shared" si="12"/>
        <v>#ERROR!</v>
      </c>
      <c r="AJ140" s="175" t="str">
        <f t="shared" si="13"/>
        <v>#ERROR!</v>
      </c>
      <c r="AK140" s="178" t="str">
        <f t="shared" si="14"/>
        <v>#ERROR!</v>
      </c>
    </row>
    <row r="141" ht="10.5" customHeight="1">
      <c r="A141" s="14" t="s">
        <v>637</v>
      </c>
      <c r="B141" s="165">
        <f t="array" ref="B141">IF(ISNA(MATCH($A141,Magento_products!$F$1:$F$1000,0))=TRUE,INDEX(Special_products!$A$1:$AL$1000,MATCH($A141,Special_products!$F$1:$F$1000,0),B$1),INDEX(Magento_products!$A$1:$AJ$1013,MATCH($A141,Magento_products!$F$1:$F$1000,0),B$1))</f>
        <v>409</v>
      </c>
      <c r="C141" s="165" t="str">
        <f t="array" ref="C141">IF(ISNA(MATCH($A141,Magento_products!$F$1:$F$1000,0))=TRUE,INDEX(Special_products!$A$1:$AL$1000,MATCH($A141,Special_products!$F$1:$F$1000,0),C$1),INDEX(Magento_products!$A$1:$AJ$1013,MATCH($A141,Magento_products!$F$1:$F$1000,0),C$1))</f>
        <v>Gears 5 – Kait Diaz Exclusive Edition</v>
      </c>
      <c r="D141" s="166">
        <f t="array" ref="D141">IF(ISNA(MATCH($A141,Magento_products!$F$1:$F$1013,0))=TRUE,INDEX(Special_products!$A$1:$AL$748,MATCH($A141,Special_products!$F$1:$F$748,0),D$1),INDEX(Magento_products!$A$1:$AJ$1013,MATCH($A141,Magento_products!$F$1:$F$1013,0),D$1))</f>
        <v>43697</v>
      </c>
      <c r="E141" s="167">
        <f t="shared" si="1"/>
        <v>2019</v>
      </c>
      <c r="F141" s="168" t="str">
        <f t="array" ref="F141">IF(ISNA(MATCH($A141,'License characters'!$H$2:$H$1126,0))=TRUE,0,INDEX('License characters'!$A$2:$AH$1126,MATCH($A141,'License characters'!$H$2:$H$1126,0),F$1))</f>
        <v>Microsoft</v>
      </c>
      <c r="G141" s="165" t="str">
        <f t="array" ref="G141">IF(ISNA(MATCH($A141,Magento_products!$F$1:$F$1000,0))=TRUE,INDEX(Special_products!$A$1:$AL$1000,MATCH($A141,Special_products!$F$1:$F$1000,0),G$1),INDEX(Magento_products!$A$1:$AJ$1013,MATCH($A141,Magento_products!$F$1:$F$1000,0),G$1))</f>
        <v>KAIT</v>
      </c>
      <c r="H141" s="168" t="str">
        <f t="array" ref="H141">IF(ISNA(MATCH($B141,Magento_products!$E$1:$E$1013,0))=TRUE,INDEX(Special_products!$A$1:$AL$748,MATCH($B141,Special_products!$E$1:$E$748,0),H$1+2),INDEX(Magento_products!$A$1:$AJ$1013,MATCH($B141,Magento_products!$E$1:$E$1013,0),H$1))</f>
        <v>Resin</v>
      </c>
      <c r="I141" s="169">
        <f t="array" ref="I141">IF(ISNA(MATCH($B141,Magento_products!$E$1:$E$1013,0))=TRUE,INDEX(Special_products!$A$1:$AL$748,MATCH($B141,Special_products!$E$1:$E$748,0),I$1),INDEX(Magento_products!$A$1:$AJ$1013,MATCH($B141,Magento_products!$E$1:$E$1013,0),I$1))</f>
        <v>599.99</v>
      </c>
      <c r="J141" s="170"/>
      <c r="K141" s="171">
        <f t="shared" si="2"/>
        <v>599.99</v>
      </c>
      <c r="L141" s="172"/>
      <c r="M141" s="173" t="str">
        <f>ARRAY_CONSTRAIN(ARRAYFORMULA(IF(B141=0,0,IF(ISNA(MATCH($A141,[1]PO_base!$E$1:$E$8753,0))=TRUE,0,INDEX([1]PO_base!$A$1:$CD$8753,MATCH($A141,[1]PO_base!$E$1:$E$8753,0),M$1)))), 1, 1)</f>
        <v>#ERROR!</v>
      </c>
      <c r="N141" s="172" t="str">
        <f>ARRAY_CONSTRAIN(ARRAYFORMULA(IF(M141=0,0,IF(ISNA(MATCH($M141,[1]PO_base!$C$1:$C$8753,0))=TRUE,0,INDEX([1]PO_base!$A$1:$CD$8753,MATCH($M141,[1]PO_base!$C$1:$C$8753,0),N$1)))), 1, 1)</f>
        <v>#ERROR!</v>
      </c>
      <c r="O141" s="174" t="str">
        <f t="shared" si="3"/>
        <v>#ERROR!</v>
      </c>
      <c r="P141" s="172" t="str">
        <f t="shared" si="4"/>
        <v>#ERROR!</v>
      </c>
      <c r="Q141" s="175" t="str">
        <f t="shared" si="5"/>
        <v>#ERROR!</v>
      </c>
      <c r="R141" s="176"/>
      <c r="S141" s="177" t="str">
        <f>ARRAY_CONSTRAIN(ARRAYFORMULA(IF(ISNA(MATCH($G141,[1]Summary!$B$1:$B$8418,0))=TRUE,0,INDEX([1]Summary!$A$1:$CF$8418,MATCH($G141,[1]Summary!$B$1:$B$8418,0),S$1))), 1, 1)</f>
        <v>#ERROR!</v>
      </c>
      <c r="T141" s="176" t="str">
        <f>ARRAY_CONSTRAIN(ARRAYFORMULA(IF(S141=0,0,IF(ISNA(MATCH(S141,[1]Summary!$A$1:$A$8418,0))=TRUE,0,INDEX([1]Summary!$A$1:$CF$8418,MATCH(S141,[1]Summary!$A$1:$A$8418,0),T$1)))), 1, 1)</f>
        <v>#ERROR!</v>
      </c>
      <c r="U141" s="174">
        <f t="shared" si="23"/>
        <v>0</v>
      </c>
      <c r="V141" s="172"/>
      <c r="W141" s="175" t="str">
        <f t="shared" si="7"/>
        <v>#ERROR!</v>
      </c>
      <c r="X141" s="172"/>
      <c r="Y141" s="173"/>
      <c r="Z141" s="176" t="str">
        <f>ARRAY_CONSTRAIN(ARRAYFORMULA(IF(Y141=0,0,IF(ISNA(MATCH(Y141,[1]Summary!$A$1:$A$8418,0))=TRUE,0,INDEX([1]Summary!$A$1:$CF$8418,MATCH(Y141,[1]Summary!$A$1:$A$8418,0),Z$1)))), 1, 1)</f>
        <v>#ERROR!</v>
      </c>
      <c r="AA141" s="174">
        <f t="shared" si="24"/>
        <v>0</v>
      </c>
      <c r="AB141" s="172" t="str">
        <f t="shared" si="18"/>
        <v>#ERROR!</v>
      </c>
      <c r="AC141" s="175" t="str">
        <f t="shared" si="9"/>
        <v>#ERROR!</v>
      </c>
      <c r="AD141" s="172"/>
      <c r="AE141" s="1"/>
      <c r="AF141" s="176" t="str">
        <f>ARRAY_CONSTRAIN(ARRAYFORMULA(IF(AE141=0,0,IF(ISNA(MATCH(AE141,[1]Summary!$A$1:$A$8418,0))=TRUE,0,INDEX([1]Summary!$A$1:$CF$8418,MATCH(AE141,[1]Summary!$A$1:$A$8418,0),AF$1)))), 1, 1)</f>
        <v>#ERROR!</v>
      </c>
      <c r="AG141" s="174">
        <f t="shared" si="10"/>
        <v>0</v>
      </c>
      <c r="AH141" s="172">
        <f t="shared" si="11"/>
        <v>0</v>
      </c>
      <c r="AI141" s="175" t="str">
        <f t="shared" si="12"/>
        <v>#ERROR!</v>
      </c>
      <c r="AJ141" s="175" t="str">
        <f t="shared" si="13"/>
        <v>#ERROR!</v>
      </c>
      <c r="AK141" s="178" t="str">
        <f t="shared" si="14"/>
        <v>#ERROR!</v>
      </c>
    </row>
    <row r="142" ht="10.5" customHeight="1">
      <c r="A142" s="14" t="s">
        <v>639</v>
      </c>
      <c r="B142" s="165">
        <f t="array" ref="B142">IF(ISNA(MATCH($A142,Magento_products!$F$1:$F$1000,0))=TRUE,INDEX(Special_products!$A$1:$AL$1000,MATCH($A142,Special_products!$F$1:$F$1000,0),B$1),INDEX(Magento_products!$A$1:$AJ$1013,MATCH($A142,Magento_products!$F$1:$F$1000,0),B$1))</f>
        <v>408</v>
      </c>
      <c r="C142" s="165" t="str">
        <f t="array" ref="C142">IF(ISNA(MATCH($A142,Magento_products!$F$1:$F$1000,0))=TRUE,INDEX(Special_products!$A$1:$AL$1000,MATCH($A142,Special_products!$F$1:$F$1000,0),C$1),INDEX(Magento_products!$A$1:$AJ$1013,MATCH($A142,Magento_products!$F$1:$F$1000,0),C$1))</f>
        <v>Gears 5 – Kait Diaz Standard Edition</v>
      </c>
      <c r="D142" s="166">
        <f t="array" ref="D142">IF(ISNA(MATCH($A142,Magento_products!$F$1:$F$1013,0))=TRUE,INDEX(Special_products!$A$1:$AL$748,MATCH($A142,Special_products!$F$1:$F$748,0),D$1),INDEX(Magento_products!$A$1:$AJ$1013,MATCH($A142,Magento_products!$F$1:$F$1013,0),D$1))</f>
        <v>43697</v>
      </c>
      <c r="E142" s="167">
        <f t="shared" si="1"/>
        <v>2019</v>
      </c>
      <c r="F142" s="168" t="str">
        <f t="array" ref="F142">IF(ISNA(MATCH($A142,'License characters'!$H$2:$H$1126,0))=TRUE,0,INDEX('License characters'!$A$2:$AH$1126,MATCH($A142,'License characters'!$H$2:$H$1126,0),F$1))</f>
        <v>Microsoft</v>
      </c>
      <c r="G142" s="165" t="str">
        <f t="array" ref="G142">IF(ISNA(MATCH($A142,Magento_products!$F$1:$F$1000,0))=TRUE,INDEX(Special_products!$A$1:$AL$1000,MATCH($A142,Special_products!$F$1:$F$1000,0),G$1),INDEX(Magento_products!$A$1:$AJ$1013,MATCH($A142,Magento_products!$F$1:$F$1000,0),G$1))</f>
        <v>KAIT</v>
      </c>
      <c r="H142" s="168" t="str">
        <f t="array" ref="H142">IF(ISNA(MATCH($B142,Magento_products!$E$1:$E$1013,0))=TRUE,INDEX(Special_products!$A$1:$AL$748,MATCH($B142,Special_products!$E$1:$E$748,0),H$1+2),INDEX(Magento_products!$A$1:$AJ$1013,MATCH($B142,Magento_products!$E$1:$E$1013,0),H$1))</f>
        <v>Resin</v>
      </c>
      <c r="I142" s="169">
        <f t="array" ref="I142">IF(ISNA(MATCH($B142,Magento_products!$E$1:$E$1013,0))=TRUE,INDEX(Special_products!$A$1:$AL$748,MATCH($B142,Special_products!$E$1:$E$748,0),I$1),INDEX(Magento_products!$A$1:$AJ$1013,MATCH($B142,Magento_products!$E$1:$E$1013,0),I$1))</f>
        <v>599.99</v>
      </c>
      <c r="J142" s="170"/>
      <c r="K142" s="171">
        <f t="shared" si="2"/>
        <v>599.99</v>
      </c>
      <c r="L142" s="172"/>
      <c r="M142" s="173" t="str">
        <f>ARRAY_CONSTRAIN(ARRAYFORMULA(IF(B142=0,0,IF(ISNA(MATCH($A142,[1]PO_base!$E$1:$E$8753,0))=TRUE,0,INDEX([1]PO_base!$A$1:$CD$8753,MATCH($A142,[1]PO_base!$E$1:$E$8753,0),M$1)))), 1, 1)</f>
        <v>#ERROR!</v>
      </c>
      <c r="N142" s="172" t="str">
        <f>ARRAY_CONSTRAIN(ARRAYFORMULA(IF(M142=0,0,IF(ISNA(MATCH($M142,[1]PO_base!$C$1:$C$8753,0))=TRUE,0,INDEX([1]PO_base!$A$1:$CD$8753,MATCH($M142,[1]PO_base!$C$1:$C$8753,0),N$1)))), 1, 1)</f>
        <v>#ERROR!</v>
      </c>
      <c r="O142" s="174" t="str">
        <f t="shared" si="3"/>
        <v>#ERROR!</v>
      </c>
      <c r="P142" s="172" t="str">
        <f t="shared" si="4"/>
        <v>#ERROR!</v>
      </c>
      <c r="Q142" s="175" t="str">
        <f t="shared" si="5"/>
        <v>#ERROR!</v>
      </c>
      <c r="R142" s="176"/>
      <c r="S142" s="177" t="str">
        <f>ARRAY_CONSTRAIN(ARRAYFORMULA(IF(ISNA(MATCH($G142,[1]Summary!$B$1:$B$8418,0))=TRUE,0,INDEX([1]Summary!$A$1:$CF$8418,MATCH($G142,[1]Summary!$B$1:$B$8418,0),S$1))), 1, 1)</f>
        <v>#ERROR!</v>
      </c>
      <c r="T142" s="176" t="str">
        <f>ARRAY_CONSTRAIN(ARRAYFORMULA(IF(S142=0,0,IF(ISNA(MATCH(S142,[1]Summary!$A$1:$A$8418,0))=TRUE,0,INDEX([1]Summary!$A$1:$CF$8418,MATCH(S142,[1]Summary!$A$1:$A$8418,0),T$1)))), 1, 1)</f>
        <v>#ERROR!</v>
      </c>
      <c r="U142" s="174">
        <f t="shared" si="23"/>
        <v>0</v>
      </c>
      <c r="V142" s="172"/>
      <c r="W142" s="175" t="str">
        <f t="shared" si="7"/>
        <v>#ERROR!</v>
      </c>
      <c r="X142" s="172"/>
      <c r="Y142" s="173"/>
      <c r="Z142" s="176" t="str">
        <f>ARRAY_CONSTRAIN(ARRAYFORMULA(IF(Y142=0,0,IF(ISNA(MATCH(Y142,[1]Summary!$A$1:$A$8418,0))=TRUE,0,INDEX([1]Summary!$A$1:$CF$8418,MATCH(Y142,[1]Summary!$A$1:$A$8418,0),Z$1)))), 1, 1)</f>
        <v>#ERROR!</v>
      </c>
      <c r="AA142" s="174">
        <f t="shared" si="24"/>
        <v>0</v>
      </c>
      <c r="AB142" s="172" t="str">
        <f t="shared" si="18"/>
        <v>#ERROR!</v>
      </c>
      <c r="AC142" s="175" t="str">
        <f t="shared" si="9"/>
        <v>#ERROR!</v>
      </c>
      <c r="AD142" s="172"/>
      <c r="AE142" s="1"/>
      <c r="AF142" s="176" t="str">
        <f>ARRAY_CONSTRAIN(ARRAYFORMULA(IF(AE142=0,0,IF(ISNA(MATCH(AE142,[1]Summary!$A$1:$A$8418,0))=TRUE,0,INDEX([1]Summary!$A$1:$CF$8418,MATCH(AE142,[1]Summary!$A$1:$A$8418,0),AF$1)))), 1, 1)</f>
        <v>#ERROR!</v>
      </c>
      <c r="AG142" s="174">
        <f t="shared" si="10"/>
        <v>0</v>
      </c>
      <c r="AH142" s="172">
        <f t="shared" si="11"/>
        <v>0</v>
      </c>
      <c r="AI142" s="175" t="str">
        <f t="shared" si="12"/>
        <v>#ERROR!</v>
      </c>
      <c r="AJ142" s="175" t="str">
        <f t="shared" si="13"/>
        <v>#ERROR!</v>
      </c>
      <c r="AK142" s="178" t="str">
        <f t="shared" si="14"/>
        <v>#ERROR!</v>
      </c>
    </row>
    <row r="143" ht="10.5" customHeight="1">
      <c r="A143" s="14" t="s">
        <v>763</v>
      </c>
      <c r="B143" s="165">
        <f t="array" ref="B143">IF(ISNA(MATCH($A143,Magento_products!$F$1:$F$1000,0))=TRUE,INDEX(Special_products!$A$1:$AL$1000,MATCH($A143,Special_products!$F$1:$F$1000,0),B$1),INDEX(Magento_products!$A$1:$AJ$1013,MATCH($A143,Magento_products!$F$1:$F$1000,0),B$1))</f>
        <v>350</v>
      </c>
      <c r="C143" s="165" t="str">
        <f t="array" ref="C143">IF(ISNA(MATCH($A143,Magento_products!$F$1:$F$1000,0))=TRUE,INDEX(Special_products!$A$1:$AL$1000,MATCH($A143,Special_products!$F$1:$F$1000,0),C$1),INDEX(Magento_products!$A$1:$AJ$1013,MATCH($A143,Magento_products!$F$1:$F$1000,0),C$1))</f>
        <v>Metroid Prime – Meta Ridley Exclusive Edition</v>
      </c>
      <c r="D143" s="166">
        <f t="array" ref="D143">IF(ISNA(MATCH($A143,Magento_products!$F$1:$F$1013,0))=TRUE,INDEX(Special_products!$A$1:$AL$748,MATCH($A143,Special_products!$F$1:$F$748,0),D$1),INDEX(Magento_products!$A$1:$AJ$1013,MATCH($A143,Magento_products!$F$1:$F$1013,0),D$1))</f>
        <v>43483</v>
      </c>
      <c r="E143" s="167">
        <f t="shared" si="1"/>
        <v>2019</v>
      </c>
      <c r="F143" s="168" t="str">
        <f t="array" ref="F143">IF(ISNA(MATCH($A143,'License characters'!$H$2:$H$1126,0))=TRUE,0,INDEX('License characters'!$A$2:$AH$1126,MATCH($A143,'License characters'!$H$2:$H$1126,0),F$1))</f>
        <v>Nintendo</v>
      </c>
      <c r="G143" s="165" t="str">
        <f t="array" ref="G143">IF(ISNA(MATCH($A143,Magento_products!$F$1:$F$1000,0))=TRUE,INDEX(Special_products!$A$1:$AL$1000,MATCH($A143,Special_products!$F$1:$F$1000,0),G$1),INDEX(Magento_products!$A$1:$AJ$1013,MATCH($A143,Magento_products!$F$1:$F$1000,0),G$1))</f>
        <v>METR</v>
      </c>
      <c r="H143" s="168" t="str">
        <f t="array" ref="H143">IF(ISNA(MATCH($B143,Magento_products!$E$1:$E$1013,0))=TRUE,INDEX(Special_products!$A$1:$AL$748,MATCH($B143,Special_products!$E$1:$E$748,0),H$1+2),INDEX(Magento_products!$A$1:$AJ$1013,MATCH($B143,Magento_products!$E$1:$E$1013,0),H$1))</f>
        <v>Resin</v>
      </c>
      <c r="I143" s="169">
        <f t="array" ref="I143">IF(ISNA(MATCH($B143,Magento_products!$E$1:$E$1013,0))=TRUE,INDEX(Special_products!$A$1:$AL$748,MATCH($B143,Special_products!$E$1:$E$748,0),I$1),INDEX(Magento_products!$A$1:$AJ$1013,MATCH($B143,Magento_products!$E$1:$E$1013,0),I$1))</f>
        <v>599.99</v>
      </c>
      <c r="J143" s="170"/>
      <c r="K143" s="171">
        <f t="shared" si="2"/>
        <v>599.99</v>
      </c>
      <c r="L143" s="172"/>
      <c r="M143" s="173" t="str">
        <f>ARRAY_CONSTRAIN(ARRAYFORMULA(IF(B143=0,0,IF(ISNA(MATCH($A143,[1]PO_base!$E$1:$E$8753,0))=TRUE,0,INDEX([1]PO_base!$A$1:$CD$8753,MATCH($A143,[1]PO_base!$E$1:$E$8753,0),M$1)))), 1, 1)</f>
        <v>#ERROR!</v>
      </c>
      <c r="N143" s="172" t="str">
        <f>ARRAY_CONSTRAIN(ARRAYFORMULA(IF(M143=0,0,IF(ISNA(MATCH($M143,[1]PO_base!$C$1:$C$8753,0))=TRUE,0,INDEX([1]PO_base!$A$1:$CD$8753,MATCH($M143,[1]PO_base!$C$1:$C$8753,0),N$1)))), 1, 1)</f>
        <v>#ERROR!</v>
      </c>
      <c r="O143" s="174" t="str">
        <f t="shared" si="3"/>
        <v>#ERROR!</v>
      </c>
      <c r="P143" s="172" t="str">
        <f t="shared" si="4"/>
        <v>#ERROR!</v>
      </c>
      <c r="Q143" s="175" t="str">
        <f t="shared" si="5"/>
        <v>#ERROR!</v>
      </c>
      <c r="R143" s="176"/>
      <c r="S143" s="177" t="str">
        <f>ARRAY_CONSTRAIN(ARRAYFORMULA(IF(ISNA(MATCH($G143,[1]Summary!$B$1:$B$8418,0))=TRUE,0,INDEX([1]Summary!$A$1:$CF$8418,MATCH($G143,[1]Summary!$B$1:$B$8418,0),S$1))), 1, 1)</f>
        <v>#ERROR!</v>
      </c>
      <c r="T143" s="176" t="str">
        <f>ARRAY_CONSTRAIN(ARRAYFORMULA(IF(S143=0,0,IF(ISNA(MATCH(S143,[1]Summary!$A$1:$A$8418,0))=TRUE,0,INDEX([1]Summary!$A$1:$CF$8418,MATCH(S143,[1]Summary!$A$1:$A$8418,0),T$1)))), 1, 1)</f>
        <v>#ERROR!</v>
      </c>
      <c r="U143" s="174">
        <f t="shared" si="23"/>
        <v>0</v>
      </c>
      <c r="V143" s="172"/>
      <c r="W143" s="175" t="str">
        <f t="shared" si="7"/>
        <v>#ERROR!</v>
      </c>
      <c r="X143" s="172"/>
      <c r="Y143" s="173"/>
      <c r="Z143" s="176" t="str">
        <f>ARRAY_CONSTRAIN(ARRAYFORMULA(IF(Y143=0,0,IF(ISNA(MATCH(Y143,[1]Summary!$A$1:$A$8418,0))=TRUE,0,INDEX([1]Summary!$A$1:$CF$8418,MATCH(Y143,[1]Summary!$A$1:$A$8418,0),Z$1)))), 1, 1)</f>
        <v>#ERROR!</v>
      </c>
      <c r="AA143" s="174">
        <f t="shared" si="24"/>
        <v>0</v>
      </c>
      <c r="AB143" s="172" t="str">
        <f t="shared" si="18"/>
        <v>#ERROR!</v>
      </c>
      <c r="AC143" s="175" t="str">
        <f t="shared" si="9"/>
        <v>#ERROR!</v>
      </c>
      <c r="AD143" s="172"/>
      <c r="AE143" s="1"/>
      <c r="AF143" s="176" t="str">
        <f>ARRAY_CONSTRAIN(ARRAYFORMULA(IF(AE143=0,0,IF(ISNA(MATCH(AE143,[1]Summary!$A$1:$A$8418,0))=TRUE,0,INDEX([1]Summary!$A$1:$CF$8418,MATCH(AE143,[1]Summary!$A$1:$A$8418,0),AF$1)))), 1, 1)</f>
        <v>#ERROR!</v>
      </c>
      <c r="AG143" s="174">
        <f t="shared" si="10"/>
        <v>0</v>
      </c>
      <c r="AH143" s="172">
        <f t="shared" si="11"/>
        <v>0</v>
      </c>
      <c r="AI143" s="175" t="str">
        <f t="shared" si="12"/>
        <v>#ERROR!</v>
      </c>
      <c r="AJ143" s="175" t="str">
        <f t="shared" si="13"/>
        <v>#ERROR!</v>
      </c>
      <c r="AK143" s="178" t="str">
        <f t="shared" si="14"/>
        <v>#ERROR!</v>
      </c>
    </row>
    <row r="144" ht="10.5" customHeight="1">
      <c r="A144" s="14" t="s">
        <v>766</v>
      </c>
      <c r="B144" s="165">
        <f t="array" ref="B144">IF(ISNA(MATCH($A144,Magento_products!$F$1:$F$1000,0))=TRUE,INDEX(Special_products!$A$1:$AL$1000,MATCH($A144,Special_products!$F$1:$F$1000,0),B$1),INDEX(Magento_products!$A$1:$AJ$1013,MATCH($A144,Magento_products!$F$1:$F$1000,0),B$1))</f>
        <v>349</v>
      </c>
      <c r="C144" s="165" t="str">
        <f t="array" ref="C144">IF(ISNA(MATCH($A144,Magento_products!$F$1:$F$1000,0))=TRUE,INDEX(Special_products!$A$1:$AL$1000,MATCH($A144,Special_products!$F$1:$F$1000,0),C$1),INDEX(Magento_products!$A$1:$AJ$1013,MATCH($A144,Magento_products!$F$1:$F$1000,0),C$1))</f>
        <v>Metroid Prime – Meta Ridley Standard Edition</v>
      </c>
      <c r="D144" s="166">
        <f t="array" ref="D144">IF(ISNA(MATCH($A144,Magento_products!$F$1:$F$1013,0))=TRUE,INDEX(Special_products!$A$1:$AL$748,MATCH($A144,Special_products!$F$1:$F$748,0),D$1),INDEX(Magento_products!$A$1:$AJ$1013,MATCH($A144,Magento_products!$F$1:$F$1013,0),D$1))</f>
        <v>43483</v>
      </c>
      <c r="E144" s="167">
        <f t="shared" si="1"/>
        <v>2019</v>
      </c>
      <c r="F144" s="168" t="str">
        <f t="array" ref="F144">IF(ISNA(MATCH($A144,'License characters'!$H$2:$H$1126,0))=TRUE,0,INDEX('License characters'!$A$2:$AH$1126,MATCH($A144,'License characters'!$H$2:$H$1126,0),F$1))</f>
        <v>Nintendo</v>
      </c>
      <c r="G144" s="165" t="str">
        <f t="array" ref="G144">IF(ISNA(MATCH($A144,Magento_products!$F$1:$F$1000,0))=TRUE,INDEX(Special_products!$A$1:$AL$1000,MATCH($A144,Special_products!$F$1:$F$1000,0),G$1),INDEX(Magento_products!$A$1:$AJ$1013,MATCH($A144,Magento_products!$F$1:$F$1000,0),G$1))</f>
        <v>METR</v>
      </c>
      <c r="H144" s="168" t="str">
        <f t="array" ref="H144">IF(ISNA(MATCH($B144,Magento_products!$E$1:$E$1013,0))=TRUE,INDEX(Special_products!$A$1:$AL$748,MATCH($B144,Special_products!$E$1:$E$748,0),H$1+2),INDEX(Magento_products!$A$1:$AJ$1013,MATCH($B144,Magento_products!$E$1:$E$1013,0),H$1))</f>
        <v>Resin</v>
      </c>
      <c r="I144" s="169">
        <f t="array" ref="I144">IF(ISNA(MATCH($B144,Magento_products!$E$1:$E$1013,0))=TRUE,INDEX(Special_products!$A$1:$AL$748,MATCH($B144,Special_products!$E$1:$E$748,0),I$1),INDEX(Magento_products!$A$1:$AJ$1013,MATCH($B144,Magento_products!$E$1:$E$1013,0),I$1))</f>
        <v>599.99</v>
      </c>
      <c r="J144" s="170"/>
      <c r="K144" s="171">
        <f t="shared" si="2"/>
        <v>599.99</v>
      </c>
      <c r="L144" s="172"/>
      <c r="M144" s="173" t="str">
        <f>ARRAY_CONSTRAIN(ARRAYFORMULA(IF(B144=0,0,IF(ISNA(MATCH($A144,[1]PO_base!$E$1:$E$8753,0))=TRUE,0,INDEX([1]PO_base!$A$1:$CD$8753,MATCH($A144,[1]PO_base!$E$1:$E$8753,0),M$1)))), 1, 1)</f>
        <v>#ERROR!</v>
      </c>
      <c r="N144" s="172" t="str">
        <f>ARRAY_CONSTRAIN(ARRAYFORMULA(IF(M144=0,0,IF(ISNA(MATCH($M144,[1]PO_base!$C$1:$C$8753,0))=TRUE,0,INDEX([1]PO_base!$A$1:$CD$8753,MATCH($M144,[1]PO_base!$C$1:$C$8753,0),N$1)))), 1, 1)</f>
        <v>#ERROR!</v>
      </c>
      <c r="O144" s="174" t="str">
        <f t="shared" si="3"/>
        <v>#ERROR!</v>
      </c>
      <c r="P144" s="172" t="str">
        <f t="shared" si="4"/>
        <v>#ERROR!</v>
      </c>
      <c r="Q144" s="175" t="str">
        <f t="shared" si="5"/>
        <v>#ERROR!</v>
      </c>
      <c r="R144" s="176"/>
      <c r="S144" s="177" t="str">
        <f>ARRAY_CONSTRAIN(ARRAYFORMULA(IF(ISNA(MATCH($G144,[1]Summary!$B$1:$B$8418,0))=TRUE,0,INDEX([1]Summary!$A$1:$CF$8418,MATCH($G144,[1]Summary!$B$1:$B$8418,0),S$1))), 1, 1)</f>
        <v>#ERROR!</v>
      </c>
      <c r="T144" s="176" t="str">
        <f>ARRAY_CONSTRAIN(ARRAYFORMULA(IF(S144=0,0,IF(ISNA(MATCH(S144,[1]Summary!$A$1:$A$8418,0))=TRUE,0,INDEX([1]Summary!$A$1:$CF$8418,MATCH(S144,[1]Summary!$A$1:$A$8418,0),T$1)))), 1, 1)</f>
        <v>#ERROR!</v>
      </c>
      <c r="U144" s="174">
        <f t="shared" si="23"/>
        <v>0</v>
      </c>
      <c r="V144" s="172"/>
      <c r="W144" s="175" t="str">
        <f t="shared" si="7"/>
        <v>#ERROR!</v>
      </c>
      <c r="X144" s="172"/>
      <c r="Y144" s="173"/>
      <c r="Z144" s="176" t="str">
        <f>ARRAY_CONSTRAIN(ARRAYFORMULA(IF(Y144=0,0,IF(ISNA(MATCH(Y144,[1]Summary!$A$1:$A$8418,0))=TRUE,0,INDEX([1]Summary!$A$1:$CF$8418,MATCH(Y144,[1]Summary!$A$1:$A$8418,0),Z$1)))), 1, 1)</f>
        <v>#ERROR!</v>
      </c>
      <c r="AA144" s="174">
        <f t="shared" si="24"/>
        <v>0</v>
      </c>
      <c r="AB144" s="172" t="str">
        <f t="shared" si="18"/>
        <v>#ERROR!</v>
      </c>
      <c r="AC144" s="175" t="str">
        <f t="shared" si="9"/>
        <v>#ERROR!</v>
      </c>
      <c r="AD144" s="172"/>
      <c r="AE144" s="1"/>
      <c r="AF144" s="176" t="str">
        <f>ARRAY_CONSTRAIN(ARRAYFORMULA(IF(AE144=0,0,IF(ISNA(MATCH(AE144,[1]Summary!$A$1:$A$8418,0))=TRUE,0,INDEX([1]Summary!$A$1:$CF$8418,MATCH(AE144,[1]Summary!$A$1:$A$8418,0),AF$1)))), 1, 1)</f>
        <v>#ERROR!</v>
      </c>
      <c r="AG144" s="174">
        <f t="shared" si="10"/>
        <v>0</v>
      </c>
      <c r="AH144" s="172">
        <f t="shared" si="11"/>
        <v>0</v>
      </c>
      <c r="AI144" s="175" t="str">
        <f t="shared" si="12"/>
        <v>#ERROR!</v>
      </c>
      <c r="AJ144" s="175" t="str">
        <f t="shared" si="13"/>
        <v>#ERROR!</v>
      </c>
      <c r="AK144" s="178" t="str">
        <f t="shared" si="14"/>
        <v>#ERROR!</v>
      </c>
    </row>
    <row r="145" ht="10.5" customHeight="1">
      <c r="A145" s="14" t="s">
        <v>1076</v>
      </c>
      <c r="B145" s="165">
        <f t="array" ref="B145">IF(ISNA(MATCH($A145,Magento_products!$F$1:$F$1000,0))=TRUE,INDEX(Special_products!$A$1:$AL$1000,MATCH($A145,Special_products!$F$1:$F$1000,0),B$1),INDEX(Magento_products!$A$1:$AJ$1013,MATCH($A145,Magento_products!$F$1:$F$1000,0),B$1))</f>
        <v>196</v>
      </c>
      <c r="C145" s="165" t="str">
        <f t="array" ref="C145">IF(ISNA(MATCH($A145,Magento_products!$F$1:$F$1000,0))=TRUE,INDEX(Special_products!$A$1:$AL$1000,MATCH($A145,Special_products!$F$1:$F$1000,0),C$1),INDEX(Magento_products!$A$1:$AJ$1013,MATCH($A145,Magento_products!$F$1:$F$1000,0),C$1))</f>
        <v>Solaire of Astora Jolly Cooperation Super Combo Edition</v>
      </c>
      <c r="D145" s="166">
        <f t="array" ref="D145">IF(ISNA(MATCH($A145,Magento_products!$F$1:$F$1013,0))=TRUE,INDEX(Special_products!$A$1:$AL$748,MATCH($A145,Special_products!$F$1:$F$748,0),D$1),INDEX(Magento_products!$A$1:$AJ$1013,MATCH($A145,Magento_products!$F$1:$F$1013,0),D$1))</f>
        <v>42815</v>
      </c>
      <c r="E145" s="167">
        <f t="shared" si="1"/>
        <v>2017</v>
      </c>
      <c r="F145" s="168" t="str">
        <f t="array" ref="F145">IF(ISNA(MATCH($A145,'License characters'!$H$2:$H$1126,0))=TRUE,0,INDEX('License characters'!$A$2:$AH$1126,MATCH($A145,'License characters'!$H$2:$H$1126,0),F$1))</f>
        <v>Namco Bandai</v>
      </c>
      <c r="G145" s="165" t="str">
        <f t="array" ref="G145">IF(ISNA(MATCH($A145,Magento_products!$F$1:$F$1000,0))=TRUE,INDEX(Special_products!$A$1:$AL$1000,MATCH($A145,Special_products!$F$1:$F$1000,0),G$1),INDEX(Magento_products!$A$1:$AJ$1013,MATCH($A145,Magento_products!$F$1:$F$1000,0),G$1))</f>
        <v>SOLR</v>
      </c>
      <c r="H145" s="168" t="str">
        <f t="array" ref="H145">IF(ISNA(MATCH($B145,Magento_products!$E$1:$E$1013,0))=TRUE,INDEX(Special_products!$A$1:$AL$748,MATCH($B145,Special_products!$E$1:$E$748,0),H$1+2),INDEX(Magento_products!$A$1:$AJ$1013,MATCH($B145,Magento_products!$E$1:$E$1013,0),H$1))</f>
        <v>Resin</v>
      </c>
      <c r="I145" s="169">
        <f t="array" ref="I145">IF(ISNA(MATCH($B145,Magento_products!$E$1:$E$1013,0))=TRUE,INDEX(Special_products!$A$1:$AL$748,MATCH($B145,Special_products!$E$1:$E$748,0),I$1),INDEX(Magento_products!$A$1:$AJ$1013,MATCH($B145,Magento_products!$E$1:$E$1013,0),I$1))</f>
        <v>639.99</v>
      </c>
      <c r="J145" s="170"/>
      <c r="K145" s="171">
        <f t="shared" si="2"/>
        <v>639.99</v>
      </c>
      <c r="L145" s="172">
        <v>213.0</v>
      </c>
      <c r="M145" s="173" t="str">
        <f>ARRAY_CONSTRAIN(ARRAYFORMULA(IF(B145=0,0,IF(ISNA(MATCH($A145,[1]PO_base!$E$1:$E$8753,0))=TRUE,0,INDEX([1]PO_base!$A$1:$CD$8753,MATCH($A145,[1]PO_base!$E$1:$E$8753,0),M$1)))), 1, 1)</f>
        <v>#ERROR!</v>
      </c>
      <c r="N145" s="172" t="str">
        <f>ARRAY_CONSTRAIN(ARRAYFORMULA(IF(M145=0,0,IF(ISNA(MATCH($M145,[1]PO_base!$C$1:$C$8753,0))=TRUE,0,INDEX([1]PO_base!$A$1:$CD$8753,MATCH($M145,[1]PO_base!$C$1:$C$8753,0),N$1)))), 1, 1)</f>
        <v>#ERROR!</v>
      </c>
      <c r="O145" s="174" t="str">
        <f t="shared" si="3"/>
        <v>#ERROR!</v>
      </c>
      <c r="P145" s="172" t="str">
        <f t="shared" si="4"/>
        <v>#ERROR!</v>
      </c>
      <c r="Q145" s="175" t="str">
        <f t="shared" si="5"/>
        <v>#ERROR!</v>
      </c>
      <c r="R145" s="176">
        <v>3.15637610976594</v>
      </c>
      <c r="S145" s="177" t="str">
        <f>ARRAY_CONSTRAIN(ARRAYFORMULA(IF(ISNA(MATCH($G145,[1]Summary!$B$1:$B$8418,0))=TRUE,0,INDEX([1]Summary!$A$1:$CF$8418,MATCH($G145,[1]Summary!$B$1:$B$8418,0),S$1))), 1, 1)</f>
        <v>#ERROR!</v>
      </c>
      <c r="T145" s="176" t="str">
        <f>ARRAY_CONSTRAIN(ARRAYFORMULA(IF(S145=0,0,IF(ISNA(MATCH(S145,[1]Summary!$A$1:$A$8418,0))=TRUE,0,INDEX([1]Summary!$A$1:$CF$8418,MATCH(S145,[1]Summary!$A$1:$A$8418,0),T$1)))), 1, 1)</f>
        <v>#ERROR!</v>
      </c>
      <c r="U145" s="174">
        <f t="shared" si="23"/>
        <v>0</v>
      </c>
      <c r="V145" s="172"/>
      <c r="W145" s="175" t="str">
        <f t="shared" si="7"/>
        <v>#ERROR!</v>
      </c>
      <c r="X145" s="172"/>
      <c r="Y145" s="173"/>
      <c r="Z145" s="176" t="str">
        <f>ARRAY_CONSTRAIN(ARRAYFORMULA(IF(Y145=0,0,IF(ISNA(MATCH(Y145,[1]Summary!$A$1:$A$8418,0))=TRUE,0,INDEX([1]Summary!$A$1:$CF$8418,MATCH(Y145,[1]Summary!$A$1:$A$8418,0),Z$1)))), 1, 1)</f>
        <v>#ERROR!</v>
      </c>
      <c r="AA145" s="174">
        <f t="shared" si="24"/>
        <v>0</v>
      </c>
      <c r="AB145" s="172" t="str">
        <f t="shared" si="18"/>
        <v>#ERROR!</v>
      </c>
      <c r="AC145" s="175" t="str">
        <f t="shared" si="9"/>
        <v>#ERROR!</v>
      </c>
      <c r="AD145" s="172"/>
      <c r="AE145" s="1"/>
      <c r="AF145" s="176" t="str">
        <f>ARRAY_CONSTRAIN(ARRAYFORMULA(IF(AE145=0,0,IF(ISNA(MATCH(AE145,[1]Summary!$A$1:$A$8418,0))=TRUE,0,INDEX([1]Summary!$A$1:$CF$8418,MATCH(AE145,[1]Summary!$A$1:$A$8418,0),AF$1)))), 1, 1)</f>
        <v>#ERROR!</v>
      </c>
      <c r="AG145" s="174">
        <f t="shared" si="10"/>
        <v>0</v>
      </c>
      <c r="AH145" s="172">
        <f t="shared" si="11"/>
        <v>0</v>
      </c>
      <c r="AI145" s="175" t="str">
        <f t="shared" si="12"/>
        <v>#ERROR!</v>
      </c>
      <c r="AJ145" s="175" t="str">
        <f t="shared" si="13"/>
        <v>#ERROR!</v>
      </c>
      <c r="AK145" s="178" t="str">
        <f t="shared" si="14"/>
        <v>#ERROR!</v>
      </c>
    </row>
    <row r="146" ht="10.5" customHeight="1">
      <c r="A146" s="14" t="s">
        <v>581</v>
      </c>
      <c r="B146" s="165">
        <f t="array" ref="B146">IF(ISNA(MATCH($A146,Magento_products!$F$1:$F$1000,0))=TRUE,INDEX(Special_products!$A$1:$AL$1000,MATCH($A146,Special_products!$F$1:$F$1000,0),B$1),INDEX(Magento_products!$A$1:$AJ$1013,MATCH($A146,Magento_products!$F$1:$F$1000,0),B$1))</f>
        <v>439</v>
      </c>
      <c r="C146" s="165" t="str">
        <f t="array" ref="C146">IF(ISNA(MATCH($A146,Magento_products!$F$1:$F$1000,0))=TRUE,INDEX(Special_products!$A$1:$AL$1000,MATCH($A146,Special_products!$F$1:$F$1000,0),C$1),INDEX(Magento_products!$A$1:$AJ$1013,MATCH($A146,Magento_products!$F$1:$F$1000,0),C$1))</f>
        <v>Berserk - Skull Knight (Exclusive White Bone Variant)</v>
      </c>
      <c r="D146" s="166">
        <f t="array" ref="D146">IF(ISNA(MATCH($A146,Magento_products!$F$1:$F$1013,0))=TRUE,INDEX(Special_products!$A$1:$AL$748,MATCH($A146,Special_products!$F$1:$F$748,0),D$1),INDEX(Magento_products!$A$1:$AJ$1013,MATCH($A146,Magento_products!$F$1:$F$1013,0),D$1))</f>
        <v>43917</v>
      </c>
      <c r="E146" s="167">
        <f t="shared" si="1"/>
        <v>2020</v>
      </c>
      <c r="F146" s="168" t="str">
        <f t="array" ref="F146">IF(ISNA(MATCH($A146,'License characters'!$H$2:$H$1126,0))=TRUE,0,INDEX('License characters'!$A$2:$AH$1126,MATCH($A146,'License characters'!$H$2:$H$1126,0),F$1))</f>
        <v>Crunchyroll/Ellation</v>
      </c>
      <c r="G146" s="165" t="str">
        <f t="array" ref="G146">IF(ISNA(MATCH($A146,Magento_products!$F$1:$F$1000,0))=TRUE,INDEX(Special_products!$A$1:$AL$1000,MATCH($A146,Special_products!$F$1:$F$1000,0),G$1),INDEX(Magento_products!$A$1:$AJ$1013,MATCH($A146,Magento_products!$F$1:$F$1000,0),G$1))</f>
        <v>BSSKULL</v>
      </c>
      <c r="H146" s="168" t="str">
        <f t="array" ref="H146">IF(ISNA(MATCH($B146,Magento_products!$E$1:$E$1013,0))=TRUE,INDEX(Special_products!$A$1:$AL$748,MATCH($B146,Special_products!$E$1:$E$748,0),H$1+2),INDEX(Magento_products!$A$1:$AJ$1013,MATCH($B146,Magento_products!$E$1:$E$1013,0),H$1))</f>
        <v>Resin</v>
      </c>
      <c r="I146" s="169">
        <f t="array" ref="I146">IF(ISNA(MATCH($B146,Magento_products!$E$1:$E$1013,0))=TRUE,INDEX(Special_products!$A$1:$AL$748,MATCH($B146,Special_products!$E$1:$E$748,0),I$1),INDEX(Magento_products!$A$1:$AJ$1013,MATCH($B146,Magento_products!$E$1:$E$1013,0),I$1))</f>
        <v>649.99</v>
      </c>
      <c r="J146" s="170"/>
      <c r="K146" s="171">
        <f t="shared" si="2"/>
        <v>649.99</v>
      </c>
      <c r="L146" s="172">
        <v>0.0</v>
      </c>
      <c r="M146" s="173" t="str">
        <f>ARRAY_CONSTRAIN(ARRAYFORMULA(IF(B146=0,0,IF(ISNA(MATCH($A146,[1]PO_base!$E$1:$E$8753,0))=TRUE,0,INDEX([1]PO_base!$A$1:$CD$8753,MATCH($A146,[1]PO_base!$E$1:$E$8753,0),M$1)))), 1, 1)</f>
        <v>#ERROR!</v>
      </c>
      <c r="N146" s="172" t="str">
        <f>ARRAY_CONSTRAIN(ARRAYFORMULA(IF(M146=0,0,IF(ISNA(MATCH($M146,[1]PO_base!$C$1:$C$8753,0))=TRUE,0,INDEX([1]PO_base!$A$1:$CD$8753,MATCH($M146,[1]PO_base!$C$1:$C$8753,0),N$1)))), 1, 1)</f>
        <v>#ERROR!</v>
      </c>
      <c r="O146" s="174" t="str">
        <f t="shared" si="3"/>
        <v>#ERROR!</v>
      </c>
      <c r="P146" s="172" t="str">
        <f t="shared" si="4"/>
        <v>#ERROR!</v>
      </c>
      <c r="Q146" s="175" t="str">
        <f t="shared" si="5"/>
        <v>#ERROR!</v>
      </c>
      <c r="R146" s="176">
        <v>0.0</v>
      </c>
      <c r="S146" s="177" t="str">
        <f>ARRAY_CONSTRAIN(ARRAYFORMULA(IF(ISNA(MATCH($G146,[1]Summary!$B$1:$B$8418,0))=TRUE,0,INDEX([1]Summary!$A$1:$CF$8418,MATCH($G146,[1]Summary!$B$1:$B$8418,0),S$1))), 1, 1)</f>
        <v>#ERROR!</v>
      </c>
      <c r="T146" s="176" t="str">
        <f>ARRAY_CONSTRAIN(ARRAYFORMULA(IF(S146=0,0,IF(ISNA(MATCH(S146,[1]Summary!$A$1:$A$8418,0))=TRUE,0,INDEX([1]Summary!$A$1:$CF$8418,MATCH(S146,[1]Summary!$A$1:$A$8418,0),T$1)))), 1, 1)</f>
        <v>#ERROR!</v>
      </c>
      <c r="U146" s="174">
        <f t="shared" si="23"/>
        <v>0</v>
      </c>
      <c r="V146" s="172"/>
      <c r="W146" s="175" t="str">
        <f t="shared" si="7"/>
        <v>#ERROR!</v>
      </c>
      <c r="X146" s="172"/>
      <c r="Y146" s="173"/>
      <c r="Z146" s="176" t="str">
        <f>ARRAY_CONSTRAIN(ARRAYFORMULA(IF(Y146=0,0,IF(ISNA(MATCH(Y146,[1]Summary!$A$1:$A$8418,0))=TRUE,0,INDEX([1]Summary!$A$1:$CF$8418,MATCH(Y146,[1]Summary!$A$1:$A$8418,0),Z$1)))), 1, 1)</f>
        <v>#ERROR!</v>
      </c>
      <c r="AA146" s="174">
        <f t="shared" si="24"/>
        <v>0</v>
      </c>
      <c r="AB146" s="172" t="str">
        <f t="shared" si="18"/>
        <v>#ERROR!</v>
      </c>
      <c r="AC146" s="175" t="str">
        <f t="shared" si="9"/>
        <v>#ERROR!</v>
      </c>
      <c r="AD146" s="172"/>
      <c r="AE146" s="1"/>
      <c r="AF146" s="176" t="str">
        <f>ARRAY_CONSTRAIN(ARRAYFORMULA(IF(AE146=0,0,IF(ISNA(MATCH(AE146,[1]Summary!$A$1:$A$8418,0))=TRUE,0,INDEX([1]Summary!$A$1:$CF$8418,MATCH(AE146,[1]Summary!$A$1:$A$8418,0),AF$1)))), 1, 1)</f>
        <v>#ERROR!</v>
      </c>
      <c r="AG146" s="174">
        <f t="shared" si="10"/>
        <v>0</v>
      </c>
      <c r="AH146" s="172">
        <f t="shared" si="11"/>
        <v>0</v>
      </c>
      <c r="AI146" s="175" t="str">
        <f t="shared" si="12"/>
        <v>#ERROR!</v>
      </c>
      <c r="AJ146" s="175" t="str">
        <f t="shared" si="13"/>
        <v>#ERROR!</v>
      </c>
      <c r="AK146" s="178" t="str">
        <f t="shared" si="14"/>
        <v>#ERROR!</v>
      </c>
    </row>
    <row r="147" ht="10.5" customHeight="1">
      <c r="A147" s="14" t="s">
        <v>583</v>
      </c>
      <c r="B147" s="165">
        <f t="array" ref="B147">IF(ISNA(MATCH($A147,Magento_products!$F$1:$F$1000,0))=TRUE,INDEX(Special_products!$A$1:$AL$1000,MATCH($A147,Special_products!$F$1:$F$1000,0),B$1),INDEX(Magento_products!$A$1:$AJ$1013,MATCH($A147,Magento_products!$F$1:$F$1000,0),B$1))</f>
        <v>438</v>
      </c>
      <c r="C147" s="165" t="str">
        <f t="array" ref="C147">IF(ISNA(MATCH($A147,Magento_products!$F$1:$F$1000,0))=TRUE,INDEX(Special_products!$A$1:$AL$1000,MATCH($A147,Special_products!$F$1:$F$1000,0),C$1),INDEX(Magento_products!$A$1:$AJ$1013,MATCH($A147,Magento_products!$F$1:$F$1000,0),C$1))</f>
        <v>Berserk - Skull Knight (Standard White Bone Variant)</v>
      </c>
      <c r="D147" s="166">
        <f t="array" ref="D147">IF(ISNA(MATCH($A147,Magento_products!$F$1:$F$1013,0))=TRUE,INDEX(Special_products!$A$1:$AL$748,MATCH($A147,Special_products!$F$1:$F$748,0),D$1),INDEX(Magento_products!$A$1:$AJ$1013,MATCH($A147,Magento_products!$F$1:$F$1013,0),D$1))</f>
        <v>43917</v>
      </c>
      <c r="E147" s="167">
        <f t="shared" si="1"/>
        <v>2020</v>
      </c>
      <c r="F147" s="168" t="str">
        <f t="array" ref="F147">IF(ISNA(MATCH($A147,'License characters'!$H$2:$H$1126,0))=TRUE,0,INDEX('License characters'!$A$2:$AH$1126,MATCH($A147,'License characters'!$H$2:$H$1126,0),F$1))</f>
        <v>Crunchyroll/Ellation</v>
      </c>
      <c r="G147" s="165" t="str">
        <f t="array" ref="G147">IF(ISNA(MATCH($A147,Magento_products!$F$1:$F$1000,0))=TRUE,INDEX(Special_products!$A$1:$AL$1000,MATCH($A147,Special_products!$F$1:$F$1000,0),G$1),INDEX(Magento_products!$A$1:$AJ$1013,MATCH($A147,Magento_products!$F$1:$F$1000,0),G$1))</f>
        <v>BSSKULL</v>
      </c>
      <c r="H147" s="168" t="str">
        <f t="array" ref="H147">IF(ISNA(MATCH($B147,Magento_products!$E$1:$E$1013,0))=TRUE,INDEX(Special_products!$A$1:$AL$748,MATCH($B147,Special_products!$E$1:$E$748,0),H$1+2),INDEX(Magento_products!$A$1:$AJ$1013,MATCH($B147,Magento_products!$E$1:$E$1013,0),H$1))</f>
        <v>Resin</v>
      </c>
      <c r="I147" s="169">
        <f t="array" ref="I147">IF(ISNA(MATCH($B147,Magento_products!$E$1:$E$1013,0))=TRUE,INDEX(Special_products!$A$1:$AL$748,MATCH($B147,Special_products!$E$1:$E$748,0),I$1),INDEX(Magento_products!$A$1:$AJ$1013,MATCH($B147,Magento_products!$E$1:$E$1013,0),I$1))</f>
        <v>649.99</v>
      </c>
      <c r="J147" s="170"/>
      <c r="K147" s="171">
        <f t="shared" si="2"/>
        <v>649.99</v>
      </c>
      <c r="L147" s="172">
        <v>0.0</v>
      </c>
      <c r="M147" s="173" t="str">
        <f>ARRAY_CONSTRAIN(ARRAYFORMULA(IF(B147=0,0,IF(ISNA(MATCH($A147,[1]PO_base!$E$1:$E$8753,0))=TRUE,0,INDEX([1]PO_base!$A$1:$CD$8753,MATCH($A147,[1]PO_base!$E$1:$E$8753,0),M$1)))), 1, 1)</f>
        <v>#ERROR!</v>
      </c>
      <c r="N147" s="172" t="str">
        <f>ARRAY_CONSTRAIN(ARRAYFORMULA(IF(M147=0,0,IF(ISNA(MATCH($M147,[1]PO_base!$C$1:$C$8753,0))=TRUE,0,INDEX([1]PO_base!$A$1:$CD$8753,MATCH($M147,[1]PO_base!$C$1:$C$8753,0),N$1)))), 1, 1)</f>
        <v>#ERROR!</v>
      </c>
      <c r="O147" s="174" t="str">
        <f t="shared" si="3"/>
        <v>#ERROR!</v>
      </c>
      <c r="P147" s="172" t="str">
        <f t="shared" si="4"/>
        <v>#ERROR!</v>
      </c>
      <c r="Q147" s="175" t="str">
        <f t="shared" si="5"/>
        <v>#ERROR!</v>
      </c>
      <c r="R147" s="176">
        <v>0.0</v>
      </c>
      <c r="S147" s="177" t="str">
        <f>ARRAY_CONSTRAIN(ARRAYFORMULA(IF(ISNA(MATCH($G147,[1]Summary!$B$1:$B$8418,0))=TRUE,0,INDEX([1]Summary!$A$1:$CF$8418,MATCH($G147,[1]Summary!$B$1:$B$8418,0),S$1))), 1, 1)</f>
        <v>#ERROR!</v>
      </c>
      <c r="T147" s="176" t="str">
        <f>ARRAY_CONSTRAIN(ARRAYFORMULA(IF(S147=0,0,IF(ISNA(MATCH(S147,[1]Summary!$A$1:$A$8418,0))=TRUE,0,INDEX([1]Summary!$A$1:$CF$8418,MATCH(S147,[1]Summary!$A$1:$A$8418,0),T$1)))), 1, 1)</f>
        <v>#ERROR!</v>
      </c>
      <c r="U147" s="174">
        <f t="shared" si="23"/>
        <v>0</v>
      </c>
      <c r="V147" s="172"/>
      <c r="W147" s="175" t="str">
        <f t="shared" si="7"/>
        <v>#ERROR!</v>
      </c>
      <c r="X147" s="172"/>
      <c r="Y147" s="173"/>
      <c r="Z147" s="176" t="str">
        <f>ARRAY_CONSTRAIN(ARRAYFORMULA(IF(Y147=0,0,IF(ISNA(MATCH(Y147,[1]Summary!$A$1:$A$8418,0))=TRUE,0,INDEX([1]Summary!$A$1:$CF$8418,MATCH(Y147,[1]Summary!$A$1:$A$8418,0),Z$1)))), 1, 1)</f>
        <v>#ERROR!</v>
      </c>
      <c r="AA147" s="174">
        <f t="shared" si="24"/>
        <v>0</v>
      </c>
      <c r="AB147" s="172" t="str">
        <f t="shared" si="18"/>
        <v>#ERROR!</v>
      </c>
      <c r="AC147" s="175" t="str">
        <f t="shared" si="9"/>
        <v>#ERROR!</v>
      </c>
      <c r="AD147" s="172"/>
      <c r="AE147" s="1"/>
      <c r="AF147" s="176" t="str">
        <f>ARRAY_CONSTRAIN(ARRAYFORMULA(IF(AE147=0,0,IF(ISNA(MATCH(AE147,[1]Summary!$A$1:$A$8418,0))=TRUE,0,INDEX([1]Summary!$A$1:$CF$8418,MATCH(AE147,[1]Summary!$A$1:$A$8418,0),AF$1)))), 1, 1)</f>
        <v>#ERROR!</v>
      </c>
      <c r="AG147" s="174">
        <f t="shared" si="10"/>
        <v>0</v>
      </c>
      <c r="AH147" s="172">
        <f t="shared" si="11"/>
        <v>0</v>
      </c>
      <c r="AI147" s="175" t="str">
        <f t="shared" si="12"/>
        <v>#ERROR!</v>
      </c>
      <c r="AJ147" s="175" t="str">
        <f t="shared" si="13"/>
        <v>#ERROR!</v>
      </c>
      <c r="AK147" s="178" t="str">
        <f t="shared" si="14"/>
        <v>#ERROR!</v>
      </c>
    </row>
    <row r="148" ht="10.5" customHeight="1">
      <c r="A148" s="14" t="s">
        <v>587</v>
      </c>
      <c r="B148" s="165">
        <f t="array" ref="B148">IF(ISNA(MATCH($A148,Magento_products!$F$1:$F$1000,0))=TRUE,INDEX(Special_products!$A$1:$AL$1000,MATCH($A148,Special_products!$F$1:$F$1000,0),B$1),INDEX(Magento_products!$A$1:$AJ$1013,MATCH($A148,Magento_products!$F$1:$F$1000,0),B$1))</f>
        <v>436</v>
      </c>
      <c r="C148" s="165" t="str">
        <f t="array" ref="C148">IF(ISNA(MATCH($A148,Magento_products!$F$1:$F$1000,0))=TRUE,INDEX(Special_products!$A$1:$AL$1000,MATCH($A148,Special_products!$F$1:$F$1000,0),C$1),INDEX(Magento_products!$A$1:$AJ$1013,MATCH($A148,Magento_products!$F$1:$F$1000,0),C$1))</f>
        <v>Berserk - Skull Knight (Exclusive Edition)</v>
      </c>
      <c r="D148" s="166">
        <f t="array" ref="D148">IF(ISNA(MATCH($A148,Magento_products!$F$1:$F$1013,0))=TRUE,INDEX(Special_products!$A$1:$AL$748,MATCH($A148,Special_products!$F$1:$F$748,0),D$1),INDEX(Magento_products!$A$1:$AJ$1013,MATCH($A148,Magento_products!$F$1:$F$1013,0),D$1))</f>
        <v>43917</v>
      </c>
      <c r="E148" s="167">
        <f t="shared" si="1"/>
        <v>2020</v>
      </c>
      <c r="F148" s="168" t="str">
        <f t="array" ref="F148">IF(ISNA(MATCH($A148,'License characters'!$H$2:$H$1126,0))=TRUE,0,INDEX('License characters'!$A$2:$AH$1126,MATCH($A148,'License characters'!$H$2:$H$1126,0),F$1))</f>
        <v>Crunchyroll/Ellation</v>
      </c>
      <c r="G148" s="165" t="str">
        <f t="array" ref="G148">IF(ISNA(MATCH($A148,Magento_products!$F$1:$F$1000,0))=TRUE,INDEX(Special_products!$A$1:$AL$1000,MATCH($A148,Special_products!$F$1:$F$1000,0),G$1),INDEX(Magento_products!$A$1:$AJ$1013,MATCH($A148,Magento_products!$F$1:$F$1000,0),G$1))</f>
        <v>BSSKULL</v>
      </c>
      <c r="H148" s="168" t="str">
        <f t="array" ref="H148">IF(ISNA(MATCH($B148,Magento_products!$E$1:$E$1013,0))=TRUE,INDEX(Special_products!$A$1:$AL$748,MATCH($B148,Special_products!$E$1:$E$748,0),H$1+2),INDEX(Magento_products!$A$1:$AJ$1013,MATCH($B148,Magento_products!$E$1:$E$1013,0),H$1))</f>
        <v>Resin</v>
      </c>
      <c r="I148" s="169">
        <f t="array" ref="I148">IF(ISNA(MATCH($B148,Magento_products!$E$1:$E$1013,0))=TRUE,INDEX(Special_products!$A$1:$AL$748,MATCH($B148,Special_products!$E$1:$E$748,0),I$1),INDEX(Magento_products!$A$1:$AJ$1013,MATCH($B148,Magento_products!$E$1:$E$1013,0),I$1))</f>
        <v>649.99</v>
      </c>
      <c r="J148" s="170"/>
      <c r="K148" s="171">
        <f t="shared" si="2"/>
        <v>649.99</v>
      </c>
      <c r="L148" s="172">
        <v>0.0</v>
      </c>
      <c r="M148" s="173" t="str">
        <f>ARRAY_CONSTRAIN(ARRAYFORMULA(IF(B148=0,0,IF(ISNA(MATCH($A148,[1]PO_base!$E$1:$E$8753,0))=TRUE,0,INDEX([1]PO_base!$A$1:$CD$8753,MATCH($A148,[1]PO_base!$E$1:$E$8753,0),M$1)))), 1, 1)</f>
        <v>#ERROR!</v>
      </c>
      <c r="N148" s="172" t="str">
        <f>ARRAY_CONSTRAIN(ARRAYFORMULA(IF(M148=0,0,IF(ISNA(MATCH($M148,[1]PO_base!$C$1:$C$8753,0))=TRUE,0,INDEX([1]PO_base!$A$1:$CD$8753,MATCH($M148,[1]PO_base!$C$1:$C$8753,0),N$1)))), 1, 1)</f>
        <v>#ERROR!</v>
      </c>
      <c r="O148" s="174" t="str">
        <f t="shared" si="3"/>
        <v>#ERROR!</v>
      </c>
      <c r="P148" s="172" t="str">
        <f t="shared" si="4"/>
        <v>#ERROR!</v>
      </c>
      <c r="Q148" s="175" t="str">
        <f t="shared" si="5"/>
        <v>#ERROR!</v>
      </c>
      <c r="R148" s="176">
        <v>0.0</v>
      </c>
      <c r="S148" s="177" t="str">
        <f>ARRAY_CONSTRAIN(ARRAYFORMULA(IF(ISNA(MATCH($G148,[1]Summary!$B$1:$B$8418,0))=TRUE,0,INDEX([1]Summary!$A$1:$CF$8418,MATCH($G148,[1]Summary!$B$1:$B$8418,0),S$1))), 1, 1)</f>
        <v>#ERROR!</v>
      </c>
      <c r="T148" s="176" t="str">
        <f>ARRAY_CONSTRAIN(ARRAYFORMULA(IF(S148=0,0,IF(ISNA(MATCH(S148,[1]Summary!$A$1:$A$8418,0))=TRUE,0,INDEX([1]Summary!$A$1:$CF$8418,MATCH(S148,[1]Summary!$A$1:$A$8418,0),T$1)))), 1, 1)</f>
        <v>#ERROR!</v>
      </c>
      <c r="U148" s="174">
        <f t="shared" si="23"/>
        <v>0</v>
      </c>
      <c r="V148" s="172"/>
      <c r="W148" s="175" t="str">
        <f t="shared" si="7"/>
        <v>#ERROR!</v>
      </c>
      <c r="X148" s="172"/>
      <c r="Y148" s="173"/>
      <c r="Z148" s="176" t="str">
        <f>ARRAY_CONSTRAIN(ARRAYFORMULA(IF(Y148=0,0,IF(ISNA(MATCH(Y148,[1]Summary!$A$1:$A$8418,0))=TRUE,0,INDEX([1]Summary!$A$1:$CF$8418,MATCH(Y148,[1]Summary!$A$1:$A$8418,0),Z$1)))), 1, 1)</f>
        <v>#ERROR!</v>
      </c>
      <c r="AA148" s="174">
        <f t="shared" si="24"/>
        <v>0</v>
      </c>
      <c r="AB148" s="172" t="str">
        <f t="shared" si="18"/>
        <v>#ERROR!</v>
      </c>
      <c r="AC148" s="175" t="str">
        <f t="shared" si="9"/>
        <v>#ERROR!</v>
      </c>
      <c r="AD148" s="172"/>
      <c r="AE148" s="1"/>
      <c r="AF148" s="176" t="str">
        <f>ARRAY_CONSTRAIN(ARRAYFORMULA(IF(AE148=0,0,IF(ISNA(MATCH(AE148,[1]Summary!$A$1:$A$8418,0))=TRUE,0,INDEX([1]Summary!$A$1:$CF$8418,MATCH(AE148,[1]Summary!$A$1:$A$8418,0),AF$1)))), 1, 1)</f>
        <v>#ERROR!</v>
      </c>
      <c r="AG148" s="174">
        <f t="shared" si="10"/>
        <v>0</v>
      </c>
      <c r="AH148" s="172">
        <f t="shared" si="11"/>
        <v>0</v>
      </c>
      <c r="AI148" s="175" t="str">
        <f t="shared" si="12"/>
        <v>#ERROR!</v>
      </c>
      <c r="AJ148" s="175" t="str">
        <f t="shared" si="13"/>
        <v>#ERROR!</v>
      </c>
      <c r="AK148" s="178" t="str">
        <f t="shared" si="14"/>
        <v>#ERROR!</v>
      </c>
    </row>
    <row r="149" ht="10.5" customHeight="1">
      <c r="A149" s="14" t="s">
        <v>589</v>
      </c>
      <c r="B149" s="165">
        <f t="array" ref="B149">IF(ISNA(MATCH($A149,Magento_products!$F$1:$F$1000,0))=TRUE,INDEX(Special_products!$A$1:$AL$1000,MATCH($A149,Special_products!$F$1:$F$1000,0),B$1),INDEX(Magento_products!$A$1:$AJ$1013,MATCH($A149,Magento_products!$F$1:$F$1000,0),B$1))</f>
        <v>435</v>
      </c>
      <c r="C149" s="165" t="str">
        <f t="array" ref="C149">IF(ISNA(MATCH($A149,Magento_products!$F$1:$F$1000,0))=TRUE,INDEX(Special_products!$A$1:$AL$1000,MATCH($A149,Special_products!$F$1:$F$1000,0),C$1),INDEX(Magento_products!$A$1:$AJ$1013,MATCH($A149,Magento_products!$F$1:$F$1000,0),C$1))</f>
        <v>Berserk - Skull Knight (Standard Edition)</v>
      </c>
      <c r="D149" s="166">
        <f t="array" ref="D149">IF(ISNA(MATCH($A149,Magento_products!$F$1:$F$1013,0))=TRUE,INDEX(Special_products!$A$1:$AL$748,MATCH($A149,Special_products!$F$1:$F$748,0),D$1),INDEX(Magento_products!$A$1:$AJ$1013,MATCH($A149,Magento_products!$F$1:$F$1013,0),D$1))</f>
        <v>43917</v>
      </c>
      <c r="E149" s="167">
        <f t="shared" si="1"/>
        <v>2020</v>
      </c>
      <c r="F149" s="168" t="str">
        <f t="array" ref="F149">IF(ISNA(MATCH($A149,'License characters'!$H$2:$H$1126,0))=TRUE,0,INDEX('License characters'!$A$2:$AH$1126,MATCH($A149,'License characters'!$H$2:$H$1126,0),F$1))</f>
        <v>Crunchyroll/Ellation</v>
      </c>
      <c r="G149" s="165" t="str">
        <f t="array" ref="G149">IF(ISNA(MATCH($A149,Magento_products!$F$1:$F$1000,0))=TRUE,INDEX(Special_products!$A$1:$AL$1000,MATCH($A149,Special_products!$F$1:$F$1000,0),G$1),INDEX(Magento_products!$A$1:$AJ$1013,MATCH($A149,Magento_products!$F$1:$F$1000,0),G$1))</f>
        <v>BSSKULL</v>
      </c>
      <c r="H149" s="168" t="str">
        <f t="array" ref="H149">IF(ISNA(MATCH($B149,Magento_products!$E$1:$E$1013,0))=TRUE,INDEX(Special_products!$A$1:$AL$748,MATCH($B149,Special_products!$E$1:$E$748,0),H$1+2),INDEX(Magento_products!$A$1:$AJ$1013,MATCH($B149,Magento_products!$E$1:$E$1013,0),H$1))</f>
        <v>Resin</v>
      </c>
      <c r="I149" s="169">
        <f t="array" ref="I149">IF(ISNA(MATCH($B149,Magento_products!$E$1:$E$1013,0))=TRUE,INDEX(Special_products!$A$1:$AL$748,MATCH($B149,Special_products!$E$1:$E$748,0),I$1),INDEX(Magento_products!$A$1:$AJ$1013,MATCH($B149,Magento_products!$E$1:$E$1013,0),I$1))</f>
        <v>649.99</v>
      </c>
      <c r="J149" s="170"/>
      <c r="K149" s="171">
        <f t="shared" si="2"/>
        <v>649.99</v>
      </c>
      <c r="L149" s="172">
        <v>0.0</v>
      </c>
      <c r="M149" s="173" t="str">
        <f>ARRAY_CONSTRAIN(ARRAYFORMULA(IF(B149=0,0,IF(ISNA(MATCH($A149,[1]PO_base!$E$1:$E$8753,0))=TRUE,0,INDEX([1]PO_base!$A$1:$CD$8753,MATCH($A149,[1]PO_base!$E$1:$E$8753,0),M$1)))), 1, 1)</f>
        <v>#ERROR!</v>
      </c>
      <c r="N149" s="172" t="str">
        <f>ARRAY_CONSTRAIN(ARRAYFORMULA(IF(M149=0,0,IF(ISNA(MATCH($M149,[1]PO_base!$C$1:$C$8753,0))=TRUE,0,INDEX([1]PO_base!$A$1:$CD$8753,MATCH($M149,[1]PO_base!$C$1:$C$8753,0),N$1)))), 1, 1)</f>
        <v>#ERROR!</v>
      </c>
      <c r="O149" s="174" t="str">
        <f t="shared" si="3"/>
        <v>#ERROR!</v>
      </c>
      <c r="P149" s="172" t="str">
        <f t="shared" si="4"/>
        <v>#ERROR!</v>
      </c>
      <c r="Q149" s="175" t="str">
        <f t="shared" si="5"/>
        <v>#ERROR!</v>
      </c>
      <c r="R149" s="176">
        <v>0.0</v>
      </c>
      <c r="S149" s="177" t="str">
        <f>ARRAY_CONSTRAIN(ARRAYFORMULA(IF(ISNA(MATCH($G149,[1]Summary!$B$1:$B$8418,0))=TRUE,0,INDEX([1]Summary!$A$1:$CF$8418,MATCH($G149,[1]Summary!$B$1:$B$8418,0),S$1))), 1, 1)</f>
        <v>#ERROR!</v>
      </c>
      <c r="T149" s="176" t="str">
        <f>ARRAY_CONSTRAIN(ARRAYFORMULA(IF(S149=0,0,IF(ISNA(MATCH(S149,[1]Summary!$A$1:$A$8418,0))=TRUE,0,INDEX([1]Summary!$A$1:$CF$8418,MATCH(S149,[1]Summary!$A$1:$A$8418,0),T$1)))), 1, 1)</f>
        <v>#ERROR!</v>
      </c>
      <c r="U149" s="174">
        <f t="shared" si="23"/>
        <v>0</v>
      </c>
      <c r="V149" s="172"/>
      <c r="W149" s="175" t="str">
        <f t="shared" si="7"/>
        <v>#ERROR!</v>
      </c>
      <c r="X149" s="172"/>
      <c r="Y149" s="173"/>
      <c r="Z149" s="176" t="str">
        <f>ARRAY_CONSTRAIN(ARRAYFORMULA(IF(Y149=0,0,IF(ISNA(MATCH(Y149,[1]Summary!$A$1:$A$8418,0))=TRUE,0,INDEX([1]Summary!$A$1:$CF$8418,MATCH(Y149,[1]Summary!$A$1:$A$8418,0),Z$1)))), 1, 1)</f>
        <v>#ERROR!</v>
      </c>
      <c r="AA149" s="174">
        <f t="shared" si="24"/>
        <v>0</v>
      </c>
      <c r="AB149" s="172" t="str">
        <f t="shared" si="18"/>
        <v>#ERROR!</v>
      </c>
      <c r="AC149" s="175" t="str">
        <f t="shared" si="9"/>
        <v>#ERROR!</v>
      </c>
      <c r="AD149" s="172"/>
      <c r="AE149" s="1"/>
      <c r="AF149" s="176" t="str">
        <f>ARRAY_CONSTRAIN(ARRAYFORMULA(IF(AE149=0,0,IF(ISNA(MATCH(AE149,[1]Summary!$A$1:$A$8418,0))=TRUE,0,INDEX([1]Summary!$A$1:$CF$8418,MATCH(AE149,[1]Summary!$A$1:$A$8418,0),AF$1)))), 1, 1)</f>
        <v>#ERROR!</v>
      </c>
      <c r="AG149" s="174">
        <f t="shared" si="10"/>
        <v>0</v>
      </c>
      <c r="AH149" s="172">
        <f t="shared" si="11"/>
        <v>0</v>
      </c>
      <c r="AI149" s="175" t="str">
        <f t="shared" si="12"/>
        <v>#ERROR!</v>
      </c>
      <c r="AJ149" s="175" t="str">
        <f t="shared" si="13"/>
        <v>#ERROR!</v>
      </c>
      <c r="AK149" s="178" t="str">
        <f t="shared" si="14"/>
        <v>#ERROR!</v>
      </c>
    </row>
    <row r="150" ht="10.5" customHeight="1">
      <c r="A150" s="14" t="s">
        <v>680</v>
      </c>
      <c r="B150" s="165">
        <f t="array" ref="B150">IF(ISNA(MATCH($A150,Magento_products!$F$1:$F$1000,0))=TRUE,INDEX(Special_products!$A$1:$AL$1000,MATCH($A150,Special_products!$F$1:$F$1000,0),B$1),INDEX(Magento_products!$A$1:$AJ$1013,MATCH($A150,Magento_products!$F$1:$F$1000,0),B$1))</f>
        <v>389</v>
      </c>
      <c r="C150" s="165" t="str">
        <f t="array" ref="C150">IF(ISNA(MATCH($A150,Magento_products!$F$1:$F$1000,0))=TRUE,INDEX(Special_products!$A$1:$AL$1000,MATCH($A150,Special_products!$F$1:$F$1000,0),C$1),INDEX(Magento_products!$A$1:$AJ$1013,MATCH($A150,Magento_products!$F$1:$F$1000,0),C$1))</f>
        <v>Dark Souls – Artorias the Abysswalker Life-Size Bust Exclusive Edition</v>
      </c>
      <c r="D150" s="166">
        <f t="array" ref="D150">IF(ISNA(MATCH($A150,Magento_products!$F$1:$F$1013,0))=TRUE,INDEX(Special_products!$A$1:$AL$748,MATCH($A150,Special_products!$F$1:$F$748,0),D$1),INDEX(Magento_products!$A$1:$AJ$1013,MATCH($A150,Magento_products!$F$1:$F$1013,0),D$1))</f>
        <v>43616</v>
      </c>
      <c r="E150" s="167">
        <f t="shared" si="1"/>
        <v>2019</v>
      </c>
      <c r="F150" s="168" t="str">
        <f t="array" ref="F150">IF(ISNA(MATCH($A150,'License characters'!$H$2:$H$1126,0))=TRUE,0,INDEX('License characters'!$A$2:$AH$1126,MATCH($A150,'License characters'!$H$2:$H$1126,0),F$1))</f>
        <v>Namco Bandai</v>
      </c>
      <c r="G150" s="165" t="str">
        <f t="array" ref="G150">IF(ISNA(MATCH($A150,Magento_products!$F$1:$F$1000,0))=TRUE,INDEX(Special_products!$A$1:$AL$1000,MATCH($A150,Special_products!$F$1:$F$1000,0),G$1),INDEX(Magento_products!$A$1:$AJ$1013,MATCH($A150,Magento_products!$F$1:$F$1000,0),G$1))</f>
        <v>DSARTLSB</v>
      </c>
      <c r="H150" s="168" t="str">
        <f t="array" ref="H150">IF(ISNA(MATCH($B150,Magento_products!$E$1:$E$1013,0))=TRUE,INDEX(Special_products!$A$1:$AL$748,MATCH($B150,Special_products!$E$1:$E$748,0),H$1+2),INDEX(Magento_products!$A$1:$AJ$1013,MATCH($B150,Magento_products!$E$1:$E$1013,0),H$1))</f>
        <v>Resin</v>
      </c>
      <c r="I150" s="169">
        <f t="array" ref="I150">IF(ISNA(MATCH($B150,Magento_products!$E$1:$E$1013,0))=TRUE,INDEX(Special_products!$A$1:$AL$748,MATCH($B150,Special_products!$E$1:$E$748,0),I$1),INDEX(Magento_products!$A$1:$AJ$1013,MATCH($B150,Magento_products!$E$1:$E$1013,0),I$1))</f>
        <v>674.99</v>
      </c>
      <c r="J150" s="170"/>
      <c r="K150" s="171">
        <f t="shared" si="2"/>
        <v>674.99</v>
      </c>
      <c r="L150" s="172"/>
      <c r="M150" s="173" t="str">
        <f>ARRAY_CONSTRAIN(ARRAYFORMULA(IF(B150=0,0,IF(ISNA(MATCH($A150,[1]PO_base!$E$1:$E$8753,0))=TRUE,0,INDEX([1]PO_base!$A$1:$CD$8753,MATCH($A150,[1]PO_base!$E$1:$E$8753,0),M$1)))), 1, 1)</f>
        <v>#ERROR!</v>
      </c>
      <c r="N150" s="172" t="str">
        <f>ARRAY_CONSTRAIN(ARRAYFORMULA(IF(M150=0,0,IF(ISNA(MATCH($M150,[1]PO_base!$C$1:$C$8753,0))=TRUE,0,INDEX([1]PO_base!$A$1:$CD$8753,MATCH($M150,[1]PO_base!$C$1:$C$8753,0),N$1)))), 1, 1)</f>
        <v>#ERROR!</v>
      </c>
      <c r="O150" s="174" t="str">
        <f t="shared" si="3"/>
        <v>#ERROR!</v>
      </c>
      <c r="P150" s="172" t="str">
        <f t="shared" si="4"/>
        <v>#ERROR!</v>
      </c>
      <c r="Q150" s="175" t="str">
        <f t="shared" si="5"/>
        <v>#ERROR!</v>
      </c>
      <c r="R150" s="176">
        <v>3.15637610976594</v>
      </c>
      <c r="S150" s="177" t="str">
        <f>ARRAY_CONSTRAIN(ARRAYFORMULA(IF(ISNA(MATCH($G150,[1]Summary!$B$1:$B$8418,0))=TRUE,0,INDEX([1]Summary!$A$1:$CF$8418,MATCH($G150,[1]Summary!$B$1:$B$8418,0),S$1))), 1, 1)</f>
        <v>#ERROR!</v>
      </c>
      <c r="T150" s="176" t="str">
        <f>ARRAY_CONSTRAIN(ARRAYFORMULA(IF(S150=0,0,IF(ISNA(MATCH(S150,[1]Summary!$A$1:$A$8418,0))=TRUE,0,INDEX([1]Summary!$A$1:$CF$8418,MATCH(S150,[1]Summary!$A$1:$A$8418,0),T$1)))), 1, 1)</f>
        <v>#ERROR!</v>
      </c>
      <c r="U150" s="174">
        <f t="shared" si="23"/>
        <v>0</v>
      </c>
      <c r="V150" s="172"/>
      <c r="W150" s="175" t="str">
        <f t="shared" si="7"/>
        <v>#ERROR!</v>
      </c>
      <c r="X150" s="172"/>
      <c r="Y150" s="173"/>
      <c r="Z150" s="176" t="str">
        <f>ARRAY_CONSTRAIN(ARRAYFORMULA(IF(Y150=0,0,IF(ISNA(MATCH(Y150,[1]Summary!$A$1:$A$8418,0))=TRUE,0,INDEX([1]Summary!$A$1:$CF$8418,MATCH(Y150,[1]Summary!$A$1:$A$8418,0),Z$1)))), 1, 1)</f>
        <v>#ERROR!</v>
      </c>
      <c r="AA150" s="174">
        <f t="shared" si="24"/>
        <v>0</v>
      </c>
      <c r="AB150" s="172" t="str">
        <f t="shared" si="18"/>
        <v>#ERROR!</v>
      </c>
      <c r="AC150" s="175" t="str">
        <f t="shared" si="9"/>
        <v>#ERROR!</v>
      </c>
      <c r="AD150" s="172"/>
      <c r="AE150" s="1"/>
      <c r="AF150" s="176" t="str">
        <f>ARRAY_CONSTRAIN(ARRAYFORMULA(IF(AE150=0,0,IF(ISNA(MATCH(AE150,[1]Summary!$A$1:$A$8418,0))=TRUE,0,INDEX([1]Summary!$A$1:$CF$8418,MATCH(AE150,[1]Summary!$A$1:$A$8418,0),AF$1)))), 1, 1)</f>
        <v>#ERROR!</v>
      </c>
      <c r="AG150" s="174">
        <f t="shared" si="10"/>
        <v>0</v>
      </c>
      <c r="AH150" s="172">
        <f t="shared" si="11"/>
        <v>0</v>
      </c>
      <c r="AI150" s="175" t="str">
        <f t="shared" si="12"/>
        <v>#ERROR!</v>
      </c>
      <c r="AJ150" s="175" t="str">
        <f t="shared" si="13"/>
        <v>#ERROR!</v>
      </c>
      <c r="AK150" s="178" t="str">
        <f t="shared" si="14"/>
        <v>#ERROR!</v>
      </c>
    </row>
    <row r="151" ht="10.5" customHeight="1">
      <c r="A151" s="14" t="s">
        <v>683</v>
      </c>
      <c r="B151" s="165">
        <f t="array" ref="B151">IF(ISNA(MATCH($A151,Magento_products!$F$1:$F$1000,0))=TRUE,INDEX(Special_products!$A$1:$AL$1000,MATCH($A151,Special_products!$F$1:$F$1000,0),B$1),INDEX(Magento_products!$A$1:$AJ$1013,MATCH($A151,Magento_products!$F$1:$F$1000,0),B$1))</f>
        <v>388</v>
      </c>
      <c r="C151" s="165" t="str">
        <f t="array" ref="C151">IF(ISNA(MATCH($A151,Magento_products!$F$1:$F$1000,0))=TRUE,INDEX(Special_products!$A$1:$AL$1000,MATCH($A151,Special_products!$F$1:$F$1000,0),C$1),INDEX(Magento_products!$A$1:$AJ$1013,MATCH($A151,Magento_products!$F$1:$F$1000,0),C$1))</f>
        <v>Dark Souls – Artorias the Abysswalker Life-Size Bust Standard Edition</v>
      </c>
      <c r="D151" s="166">
        <f t="array" ref="D151">IF(ISNA(MATCH($A151,Magento_products!$F$1:$F$1013,0))=TRUE,INDEX(Special_products!$A$1:$AL$748,MATCH($A151,Special_products!$F$1:$F$748,0),D$1),INDEX(Magento_products!$A$1:$AJ$1013,MATCH($A151,Magento_products!$F$1:$F$1013,0),D$1))</f>
        <v>43616</v>
      </c>
      <c r="E151" s="167">
        <f t="shared" si="1"/>
        <v>2019</v>
      </c>
      <c r="F151" s="168" t="str">
        <f t="array" ref="F151">IF(ISNA(MATCH($A151,'License characters'!$H$2:$H$1126,0))=TRUE,0,INDEX('License characters'!$A$2:$AH$1126,MATCH($A151,'License characters'!$H$2:$H$1126,0),F$1))</f>
        <v>Namco Bandai</v>
      </c>
      <c r="G151" s="165" t="str">
        <f t="array" ref="G151">IF(ISNA(MATCH($A151,Magento_products!$F$1:$F$1000,0))=TRUE,INDEX(Special_products!$A$1:$AL$1000,MATCH($A151,Special_products!$F$1:$F$1000,0),G$1),INDEX(Magento_products!$A$1:$AJ$1013,MATCH($A151,Magento_products!$F$1:$F$1000,0),G$1))</f>
        <v>DSARTLSB</v>
      </c>
      <c r="H151" s="168" t="str">
        <f t="array" ref="H151">IF(ISNA(MATCH($B151,Magento_products!$E$1:$E$1013,0))=TRUE,INDEX(Special_products!$A$1:$AL$748,MATCH($B151,Special_products!$E$1:$E$748,0),H$1+2),INDEX(Magento_products!$A$1:$AJ$1013,MATCH($B151,Magento_products!$E$1:$E$1013,0),H$1))</f>
        <v>Resin</v>
      </c>
      <c r="I151" s="169">
        <f t="array" ref="I151">IF(ISNA(MATCH($B151,Magento_products!$E$1:$E$1013,0))=TRUE,INDEX(Special_products!$A$1:$AL$748,MATCH($B151,Special_products!$E$1:$E$748,0),I$1),INDEX(Magento_products!$A$1:$AJ$1013,MATCH($B151,Magento_products!$E$1:$E$1013,0),I$1))</f>
        <v>674.99</v>
      </c>
      <c r="J151" s="170"/>
      <c r="K151" s="171">
        <f t="shared" si="2"/>
        <v>674.99</v>
      </c>
      <c r="L151" s="172"/>
      <c r="M151" s="173" t="str">
        <f>ARRAY_CONSTRAIN(ARRAYFORMULA(IF(B151=0,0,IF(ISNA(MATCH($A151,[1]PO_base!$E$1:$E$8753,0))=TRUE,0,INDEX([1]PO_base!$A$1:$CD$8753,MATCH($A151,[1]PO_base!$E$1:$E$8753,0),M$1)))), 1, 1)</f>
        <v>#ERROR!</v>
      </c>
      <c r="N151" s="172" t="str">
        <f>ARRAY_CONSTRAIN(ARRAYFORMULA(IF(M151=0,0,IF(ISNA(MATCH($M151,[1]PO_base!$C$1:$C$8753,0))=TRUE,0,INDEX([1]PO_base!$A$1:$CD$8753,MATCH($M151,[1]PO_base!$C$1:$C$8753,0),N$1)))), 1, 1)</f>
        <v>#ERROR!</v>
      </c>
      <c r="O151" s="174" t="str">
        <f t="shared" si="3"/>
        <v>#ERROR!</v>
      </c>
      <c r="P151" s="172" t="str">
        <f t="shared" si="4"/>
        <v>#ERROR!</v>
      </c>
      <c r="Q151" s="175" t="str">
        <f t="shared" si="5"/>
        <v>#ERROR!</v>
      </c>
      <c r="R151" s="176">
        <v>3.15637610976594</v>
      </c>
      <c r="S151" s="177" t="str">
        <f>ARRAY_CONSTRAIN(ARRAYFORMULA(IF(ISNA(MATCH($G151,[1]Summary!$B$1:$B$8418,0))=TRUE,0,INDEX([1]Summary!$A$1:$CF$8418,MATCH($G151,[1]Summary!$B$1:$B$8418,0),S$1))), 1, 1)</f>
        <v>#ERROR!</v>
      </c>
      <c r="T151" s="176" t="str">
        <f>ARRAY_CONSTRAIN(ARRAYFORMULA(IF(S151=0,0,IF(ISNA(MATCH(S151,[1]Summary!$A$1:$A$8418,0))=TRUE,0,INDEX([1]Summary!$A$1:$CF$8418,MATCH(S151,[1]Summary!$A$1:$A$8418,0),T$1)))), 1, 1)</f>
        <v>#ERROR!</v>
      </c>
      <c r="U151" s="174">
        <f t="shared" si="23"/>
        <v>0</v>
      </c>
      <c r="V151" s="172"/>
      <c r="W151" s="175" t="str">
        <f t="shared" si="7"/>
        <v>#ERROR!</v>
      </c>
      <c r="X151" s="172"/>
      <c r="Y151" s="173"/>
      <c r="Z151" s="176" t="str">
        <f>ARRAY_CONSTRAIN(ARRAYFORMULA(IF(Y151=0,0,IF(ISNA(MATCH(Y151,[1]Summary!$A$1:$A$8418,0))=TRUE,0,INDEX([1]Summary!$A$1:$CF$8418,MATCH(Y151,[1]Summary!$A$1:$A$8418,0),Z$1)))), 1, 1)</f>
        <v>#ERROR!</v>
      </c>
      <c r="AA151" s="174">
        <f t="shared" si="24"/>
        <v>0</v>
      </c>
      <c r="AB151" s="172" t="str">
        <f t="shared" si="18"/>
        <v>#ERROR!</v>
      </c>
      <c r="AC151" s="175" t="str">
        <f t="shared" si="9"/>
        <v>#ERROR!</v>
      </c>
      <c r="AD151" s="172"/>
      <c r="AE151" s="1"/>
      <c r="AF151" s="176" t="str">
        <f>ARRAY_CONSTRAIN(ARRAYFORMULA(IF(AE151=0,0,IF(ISNA(MATCH(AE151,[1]Summary!$A$1:$A$8418,0))=TRUE,0,INDEX([1]Summary!$A$1:$CF$8418,MATCH(AE151,[1]Summary!$A$1:$A$8418,0),AF$1)))), 1, 1)</f>
        <v>#ERROR!</v>
      </c>
      <c r="AG151" s="174">
        <f t="shared" si="10"/>
        <v>0</v>
      </c>
      <c r="AH151" s="172">
        <f t="shared" si="11"/>
        <v>0</v>
      </c>
      <c r="AI151" s="175" t="str">
        <f t="shared" si="12"/>
        <v>#ERROR!</v>
      </c>
      <c r="AJ151" s="175" t="str">
        <f t="shared" si="13"/>
        <v>#ERROR!</v>
      </c>
      <c r="AK151" s="178" t="str">
        <f t="shared" si="14"/>
        <v>#ERROR!</v>
      </c>
    </row>
    <row r="152" ht="10.5" customHeight="1">
      <c r="A152" s="14" t="s">
        <v>742</v>
      </c>
      <c r="B152" s="165">
        <f t="array" ref="B152">IF(ISNA(MATCH($A152,Magento_products!$F$1:$F$1000,0))=TRUE,INDEX(Special_products!$A$1:$AL$1000,MATCH($A152,Special_products!$F$1:$F$1000,0),B$1),INDEX(Magento_products!$A$1:$AJ$1013,MATCH($A152,Magento_products!$F$1:$F$1000,0),B$1))</f>
        <v>360</v>
      </c>
      <c r="C152" s="165" t="str">
        <f t="array" ref="C152">IF(ISNA(MATCH($A152,Magento_products!$F$1:$F$1000,0))=TRUE,INDEX(Special_products!$A$1:$AL$1000,MATCH($A152,Special_products!$F$1:$F$1000,0),C$1),INDEX(Magento_products!$A$1:$AJ$1013,MATCH($A152,Magento_products!$F$1:$F$1000,0),C$1))</f>
        <v>Super Mario – Mario and Yoshi Definitive Edition</v>
      </c>
      <c r="D152" s="166">
        <f t="array" ref="D152">IF(ISNA(MATCH($A152,Magento_products!$F$1:$F$1013,0))=TRUE,INDEX(Special_products!$A$1:$AL$748,MATCH($A152,Special_products!$F$1:$F$748,0),D$1),INDEX(Magento_products!$A$1:$AJ$1013,MATCH($A152,Magento_products!$F$1:$F$1013,0),D$1))</f>
        <v>43532</v>
      </c>
      <c r="E152" s="167">
        <f t="shared" si="1"/>
        <v>2019</v>
      </c>
      <c r="F152" s="168" t="str">
        <f t="array" ref="F152">IF(ISNA(MATCH($A152,'License characters'!$H$2:$H$1126,0))=TRUE,0,INDEX('License characters'!$A$2:$AH$1126,MATCH($A152,'License characters'!$H$2:$H$1126,0),F$1))</f>
        <v>Nintendo</v>
      </c>
      <c r="G152" s="165" t="str">
        <f t="array" ref="G152">IF(ISNA(MATCH($A152,Magento_products!$F$1:$F$1000,0))=TRUE,INDEX(Special_products!$A$1:$AL$1000,MATCH($A152,Special_products!$F$1:$F$1000,0),G$1),INDEX(Magento_products!$A$1:$AJ$1013,MATCH($A152,Magento_products!$F$1:$F$1000,0),G$1))</f>
        <v>MARYO</v>
      </c>
      <c r="H152" s="168" t="str">
        <f t="array" ref="H152">IF(ISNA(MATCH($B152,Magento_products!$E$1:$E$1013,0))=TRUE,INDEX(Special_products!$A$1:$AL$748,MATCH($B152,Special_products!$E$1:$E$748,0),H$1+2),INDEX(Magento_products!$A$1:$AJ$1013,MATCH($B152,Magento_products!$E$1:$E$1013,0),H$1))</f>
        <v>Resin</v>
      </c>
      <c r="I152" s="169">
        <f t="array" ref="I152">IF(ISNA(MATCH($B152,Magento_products!$E$1:$E$1013,0))=TRUE,INDEX(Special_products!$A$1:$AL$748,MATCH($B152,Special_products!$E$1:$E$748,0),I$1),INDEX(Magento_products!$A$1:$AJ$1013,MATCH($B152,Magento_products!$E$1:$E$1013,0),I$1))</f>
        <v>674.99</v>
      </c>
      <c r="J152" s="170"/>
      <c r="K152" s="171">
        <f t="shared" si="2"/>
        <v>674.99</v>
      </c>
      <c r="L152" s="172"/>
      <c r="M152" s="173" t="str">
        <f>ARRAY_CONSTRAIN(ARRAYFORMULA(IF(B152=0,0,IF(ISNA(MATCH($A152,[1]PO_base!$E$1:$E$8753,0))=TRUE,0,INDEX([1]PO_base!$A$1:$CD$8753,MATCH($A152,[1]PO_base!$E$1:$E$8753,0),M$1)))), 1, 1)</f>
        <v>#ERROR!</v>
      </c>
      <c r="N152" s="172" t="str">
        <f>ARRAY_CONSTRAIN(ARRAYFORMULA(IF(M152=0,0,IF(ISNA(MATCH($M152,[1]PO_base!$C$1:$C$8753,0))=TRUE,0,INDEX([1]PO_base!$A$1:$CD$8753,MATCH($M152,[1]PO_base!$C$1:$C$8753,0),N$1)))), 1, 1)</f>
        <v>#ERROR!</v>
      </c>
      <c r="O152" s="174" t="str">
        <f t="shared" si="3"/>
        <v>#ERROR!</v>
      </c>
      <c r="P152" s="172" t="str">
        <f t="shared" si="4"/>
        <v>#ERROR!</v>
      </c>
      <c r="Q152" s="175" t="str">
        <f t="shared" si="5"/>
        <v>#ERROR!</v>
      </c>
      <c r="R152" s="176"/>
      <c r="S152" s="177" t="str">
        <f>ARRAY_CONSTRAIN(ARRAYFORMULA(IF(ISNA(MATCH($G152,[1]Summary!$B$1:$B$8418,0))=TRUE,0,INDEX([1]Summary!$A$1:$CF$8418,MATCH($G152,[1]Summary!$B$1:$B$8418,0),S$1))), 1, 1)</f>
        <v>#ERROR!</v>
      </c>
      <c r="T152" s="176" t="str">
        <f>ARRAY_CONSTRAIN(ARRAYFORMULA(IF(S152=0,0,IF(ISNA(MATCH(S152,[1]Summary!$A$1:$A$8418,0))=TRUE,0,INDEX([1]Summary!$A$1:$CF$8418,MATCH(S152,[1]Summary!$A$1:$A$8418,0),T$1)))), 1, 1)</f>
        <v>#ERROR!</v>
      </c>
      <c r="U152" s="174">
        <f t="shared" si="23"/>
        <v>0</v>
      </c>
      <c r="V152" s="172"/>
      <c r="W152" s="175" t="str">
        <f t="shared" si="7"/>
        <v>#ERROR!</v>
      </c>
      <c r="X152" s="172"/>
      <c r="Y152" s="173"/>
      <c r="Z152" s="176" t="str">
        <f>ARRAY_CONSTRAIN(ARRAYFORMULA(IF(Y152=0,0,IF(ISNA(MATCH(Y152,[1]Summary!$A$1:$A$8418,0))=TRUE,0,INDEX([1]Summary!$A$1:$CF$8418,MATCH(Y152,[1]Summary!$A$1:$A$8418,0),Z$1)))), 1, 1)</f>
        <v>#ERROR!</v>
      </c>
      <c r="AA152" s="174">
        <f t="shared" si="24"/>
        <v>0</v>
      </c>
      <c r="AB152" s="172" t="str">
        <f t="shared" si="18"/>
        <v>#ERROR!</v>
      </c>
      <c r="AC152" s="175" t="str">
        <f t="shared" si="9"/>
        <v>#ERROR!</v>
      </c>
      <c r="AD152" s="172"/>
      <c r="AE152" s="1"/>
      <c r="AF152" s="176" t="str">
        <f>ARRAY_CONSTRAIN(ARRAYFORMULA(IF(AE152=0,0,IF(ISNA(MATCH(AE152,[1]Summary!$A$1:$A$8418,0))=TRUE,0,INDEX([1]Summary!$A$1:$CF$8418,MATCH(AE152,[1]Summary!$A$1:$A$8418,0),AF$1)))), 1, 1)</f>
        <v>#ERROR!</v>
      </c>
      <c r="AG152" s="174">
        <f t="shared" si="10"/>
        <v>0</v>
      </c>
      <c r="AH152" s="172">
        <f t="shared" si="11"/>
        <v>0</v>
      </c>
      <c r="AI152" s="175" t="str">
        <f t="shared" si="12"/>
        <v>#ERROR!</v>
      </c>
      <c r="AJ152" s="175" t="str">
        <f t="shared" si="13"/>
        <v>#ERROR!</v>
      </c>
      <c r="AK152" s="178" t="str">
        <f t="shared" si="14"/>
        <v>#ERROR!</v>
      </c>
    </row>
    <row r="153" ht="10.5" customHeight="1">
      <c r="A153" s="14" t="s">
        <v>1070</v>
      </c>
      <c r="B153" s="165">
        <f t="array" ref="B153">IF(ISNA(MATCH($A153,Magento_products!$F$1:$F$1000,0))=TRUE,INDEX(Special_products!$A$1:$AL$1000,MATCH($A153,Special_products!$F$1:$F$1000,0),B$1),INDEX(Magento_products!$A$1:$AJ$1013,MATCH($A153,Magento_products!$F$1:$F$1000,0),B$1))</f>
        <v>199</v>
      </c>
      <c r="C153" s="165" t="str">
        <f t="array" ref="C153">IF(ISNA(MATCH($A153,Magento_products!$F$1:$F$1000,0))=TRUE,INDEX(Special_products!$A$1:$AL$1000,MATCH($A153,Special_products!$F$1:$F$1000,0),C$1),INDEX(Magento_products!$A$1:$AJ$1013,MATCH($A153,Magento_products!$F$1:$F$1000,0),C$1))</f>
        <v>Amaterasu Life Size Bust (Regular)</v>
      </c>
      <c r="D153" s="166">
        <f t="array" ref="D153">IF(ISNA(MATCH($A153,Magento_products!$F$1:$F$1013,0))=TRUE,INDEX(Special_products!$A$1:$AL$748,MATCH($A153,Special_products!$F$1:$F$748,0),D$1),INDEX(Magento_products!$A$1:$AJ$1013,MATCH($A153,Magento_products!$F$1:$F$1013,0),D$1))</f>
        <v>42857</v>
      </c>
      <c r="E153" s="167">
        <f t="shared" si="1"/>
        <v>2017</v>
      </c>
      <c r="F153" s="168" t="str">
        <f t="array" ref="F153">IF(ISNA(MATCH($A153,'License characters'!$H$2:$H$1126,0))=TRUE,0,INDEX('License characters'!$A$2:$AH$1126,MATCH($A153,'License characters'!$H$2:$H$1126,0),F$1))</f>
        <v>Capcom</v>
      </c>
      <c r="G153" s="165" t="str">
        <f t="array" ref="G153">IF(ISNA(MATCH($A153,Magento_products!$F$1:$F$1000,0))=TRUE,INDEX(Special_products!$A$1:$AL$1000,MATCH($A153,Special_products!$F$1:$F$1000,0),G$1),INDEX(Magento_products!$A$1:$AJ$1013,MATCH($A153,Magento_products!$F$1:$F$1000,0),G$1))</f>
        <v>OKBR</v>
      </c>
      <c r="H153" s="168" t="str">
        <f t="array" ref="H153">IF(ISNA(MATCH($B153,Magento_products!$E$1:$E$1013,0))=TRUE,INDEX(Special_products!$A$1:$AL$748,MATCH($B153,Special_products!$E$1:$E$748,0),H$1+2),INDEX(Magento_products!$A$1:$AJ$1013,MATCH($B153,Magento_products!$E$1:$E$1013,0),H$1))</f>
        <v>Resin</v>
      </c>
      <c r="I153" s="169">
        <f t="array" ref="I153">IF(ISNA(MATCH($B153,Magento_products!$E$1:$E$1013,0))=TRUE,INDEX(Special_products!$A$1:$AL$748,MATCH($B153,Special_products!$E$1:$E$748,0),I$1),INDEX(Magento_products!$A$1:$AJ$1013,MATCH($B153,Magento_products!$E$1:$E$1013,0),I$1))</f>
        <v>674.99</v>
      </c>
      <c r="J153" s="170"/>
      <c r="K153" s="171">
        <f t="shared" si="2"/>
        <v>674.99</v>
      </c>
      <c r="L153" s="172"/>
      <c r="M153" s="173" t="str">
        <f>ARRAY_CONSTRAIN(ARRAYFORMULA(IF(B153=0,0,IF(ISNA(MATCH($A153,[1]PO_base!$E$1:$E$8753,0))=TRUE,0,INDEX([1]PO_base!$A$1:$CD$8753,MATCH($A153,[1]PO_base!$E$1:$E$8753,0),M$1)))), 1, 1)</f>
        <v>#ERROR!</v>
      </c>
      <c r="N153" s="172" t="str">
        <f>ARRAY_CONSTRAIN(ARRAYFORMULA(IF(M153=0,0,IF(ISNA(MATCH($M153,[1]PO_base!$C$1:$C$8753,0))=TRUE,0,INDEX([1]PO_base!$A$1:$CD$8753,MATCH($M153,[1]PO_base!$C$1:$C$8753,0),N$1)))), 1, 1)</f>
        <v>#ERROR!</v>
      </c>
      <c r="O153" s="174" t="str">
        <f t="shared" si="3"/>
        <v>#ERROR!</v>
      </c>
      <c r="P153" s="172" t="str">
        <f t="shared" si="4"/>
        <v>#ERROR!</v>
      </c>
      <c r="Q153" s="175" t="str">
        <f t="shared" si="5"/>
        <v>#ERROR!</v>
      </c>
      <c r="R153" s="176"/>
      <c r="S153" s="177" t="str">
        <f>ARRAY_CONSTRAIN(ARRAYFORMULA(IF(ISNA(MATCH($G153,[1]Summary!$B$1:$B$8418,0))=TRUE,0,INDEX([1]Summary!$A$1:$CF$8418,MATCH($G153,[1]Summary!$B$1:$B$8418,0),S$1))), 1, 1)</f>
        <v>#ERROR!</v>
      </c>
      <c r="T153" s="176" t="str">
        <f>ARRAY_CONSTRAIN(ARRAYFORMULA(IF(S153=0,0,IF(ISNA(MATCH(S153,[1]Summary!$A$1:$A$8418,0))=TRUE,0,INDEX([1]Summary!$A$1:$CF$8418,MATCH(S153,[1]Summary!$A$1:$A$8418,0),T$1)))), 1, 1)</f>
        <v>#ERROR!</v>
      </c>
      <c r="U153" s="174">
        <f t="shared" si="23"/>
        <v>0</v>
      </c>
      <c r="V153" s="172"/>
      <c r="W153" s="175" t="str">
        <f t="shared" si="7"/>
        <v>#ERROR!</v>
      </c>
      <c r="X153" s="172"/>
      <c r="Y153" s="173"/>
      <c r="Z153" s="176" t="str">
        <f>ARRAY_CONSTRAIN(ARRAYFORMULA(IF(Y153=0,0,IF(ISNA(MATCH(Y153,[1]Summary!$A$1:$A$8418,0))=TRUE,0,INDEX([1]Summary!$A$1:$CF$8418,MATCH(Y153,[1]Summary!$A$1:$A$8418,0),Z$1)))), 1, 1)</f>
        <v>#ERROR!</v>
      </c>
      <c r="AA153" s="174">
        <f t="shared" si="24"/>
        <v>0</v>
      </c>
      <c r="AB153" s="172" t="str">
        <f t="shared" si="18"/>
        <v>#ERROR!</v>
      </c>
      <c r="AC153" s="175" t="str">
        <f t="shared" si="9"/>
        <v>#ERROR!</v>
      </c>
      <c r="AD153" s="172"/>
      <c r="AE153" s="1"/>
      <c r="AF153" s="176" t="str">
        <f>ARRAY_CONSTRAIN(ARRAYFORMULA(IF(AE153=0,0,IF(ISNA(MATCH(AE153,[1]Summary!$A$1:$A$8418,0))=TRUE,0,INDEX([1]Summary!$A$1:$CF$8418,MATCH(AE153,[1]Summary!$A$1:$A$8418,0),AF$1)))), 1, 1)</f>
        <v>#ERROR!</v>
      </c>
      <c r="AG153" s="174">
        <f t="shared" si="10"/>
        <v>0</v>
      </c>
      <c r="AH153" s="172">
        <f t="shared" si="11"/>
        <v>0</v>
      </c>
      <c r="AI153" s="175" t="str">
        <f t="shared" si="12"/>
        <v>#ERROR!</v>
      </c>
      <c r="AJ153" s="175" t="str">
        <f t="shared" si="13"/>
        <v>#ERROR!</v>
      </c>
      <c r="AK153" s="178" t="str">
        <f t="shared" si="14"/>
        <v>#ERROR!</v>
      </c>
    </row>
    <row r="154" ht="10.5" customHeight="1">
      <c r="A154" s="14" t="s">
        <v>613</v>
      </c>
      <c r="B154" s="165">
        <f t="array" ref="B154">IF(ISNA(MATCH($A154,Magento_products!$F$1:$F$1000,0))=TRUE,INDEX(Special_products!$A$1:$AL$1000,MATCH($A154,Special_products!$F$1:$F$1000,0),B$1),INDEX(Magento_products!$A$1:$AJ$1013,MATCH($A154,Magento_products!$F$1:$F$1000,0),B$1))</f>
        <v>421</v>
      </c>
      <c r="C154" s="165" t="str">
        <f t="array" ref="C154">IF(ISNA(MATCH($A154,Magento_products!$F$1:$F$1000,0))=TRUE,INDEX(Special_products!$A$1:$AL$1000,MATCH($A154,Special_products!$F$1:$F$1000,0),C$1),INDEX(Magento_products!$A$1:$AJ$1013,MATCH($A154,Magento_products!$F$1:$F$1000,0),C$1))</f>
        <v>Okami - Amaterasu: Divine Descent (Definitive Edition)</v>
      </c>
      <c r="D154" s="166">
        <f t="array" ref="D154">IF(ISNA(MATCH($A154,Magento_products!$F$1:$F$1013,0))=TRUE,INDEX(Special_products!$A$1:$AL$748,MATCH($A154,Special_products!$F$1:$F$748,0),D$1),INDEX(Magento_products!$A$1:$AJ$1013,MATCH($A154,Magento_products!$F$1:$F$1013,0),D$1))</f>
        <v>43847</v>
      </c>
      <c r="E154" s="167">
        <f t="shared" si="1"/>
        <v>2020</v>
      </c>
      <c r="F154" s="168" t="str">
        <f t="array" ref="F154">IF(ISNA(MATCH($A154,'License characters'!$H$2:$H$1126,0))=TRUE,0,INDEX('License characters'!$A$2:$AH$1126,MATCH($A154,'License characters'!$H$2:$H$1126,0),F$1))</f>
        <v>Capcom</v>
      </c>
      <c r="G154" s="165" t="str">
        <f t="array" ref="G154">IF(ISNA(MATCH($A154,Magento_products!$F$1:$F$1000,0))=TRUE,INDEX(Special_products!$A$1:$AL$1000,MATCH($A154,Special_products!$F$1:$F$1000,0),G$1),INDEX(Magento_products!$A$1:$AJ$1013,MATCH($A154,Magento_products!$F$1:$F$1000,0),G$1))</f>
        <v>OKAMQ</v>
      </c>
      <c r="H154" s="168" t="str">
        <f t="array" ref="H154">IF(ISNA(MATCH($B154,Magento_products!$E$1:$E$1013,0))=TRUE,INDEX(Special_products!$A$1:$AL$748,MATCH($B154,Special_products!$E$1:$E$748,0),H$1+2),INDEX(Magento_products!$A$1:$AJ$1013,MATCH($B154,Magento_products!$E$1:$E$1013,0),H$1))</f>
        <v>Resin</v>
      </c>
      <c r="I154" s="169">
        <f t="array" ref="I154">IF(ISNA(MATCH($B154,Magento_products!$E$1:$E$1013,0))=TRUE,INDEX(Special_products!$A$1:$AL$748,MATCH($B154,Special_products!$E$1:$E$748,0),I$1),INDEX(Magento_products!$A$1:$AJ$1013,MATCH($B154,Magento_products!$E$1:$E$1013,0),I$1))</f>
        <v>684.99</v>
      </c>
      <c r="J154" s="170"/>
      <c r="K154" s="171">
        <f t="shared" si="2"/>
        <v>684.99</v>
      </c>
      <c r="L154" s="172"/>
      <c r="M154" s="173" t="str">
        <f>ARRAY_CONSTRAIN(ARRAYFORMULA(IF(B154=0,0,IF(ISNA(MATCH($A154,[1]PO_base!$E$1:$E$8753,0))=TRUE,0,INDEX([1]PO_base!$A$1:$CD$8753,MATCH($A154,[1]PO_base!$E$1:$E$8753,0),M$1)))), 1, 1)</f>
        <v>#ERROR!</v>
      </c>
      <c r="N154" s="172" t="str">
        <f>ARRAY_CONSTRAIN(ARRAYFORMULA(IF(M154=0,0,IF(ISNA(MATCH($M154,[1]PO_base!$C$1:$C$8753,0))=TRUE,0,INDEX([1]PO_base!$A$1:$CD$8753,MATCH($M154,[1]PO_base!$C$1:$C$8753,0),N$1)))), 1, 1)</f>
        <v>#ERROR!</v>
      </c>
      <c r="O154" s="174" t="str">
        <f t="shared" si="3"/>
        <v>#ERROR!</v>
      </c>
      <c r="P154" s="172" t="str">
        <f t="shared" si="4"/>
        <v>#ERROR!</v>
      </c>
      <c r="Q154" s="175" t="str">
        <f t="shared" si="5"/>
        <v>#ERROR!</v>
      </c>
      <c r="R154" s="176"/>
      <c r="S154" s="177" t="str">
        <f>ARRAY_CONSTRAIN(ARRAYFORMULA(IF(ISNA(MATCH($G154,[1]Summary!$B$1:$B$8418,0))=TRUE,0,INDEX([1]Summary!$A$1:$CF$8418,MATCH($G154,[1]Summary!$B$1:$B$8418,0),S$1))), 1, 1)</f>
        <v>#ERROR!</v>
      </c>
      <c r="T154" s="176" t="str">
        <f>ARRAY_CONSTRAIN(ARRAYFORMULA(IF(S154=0,0,IF(ISNA(MATCH(S154,[1]Summary!$A$1:$A$8418,0))=TRUE,0,INDEX([1]Summary!$A$1:$CF$8418,MATCH(S154,[1]Summary!$A$1:$A$8418,0),T$1)))), 1, 1)</f>
        <v>#ERROR!</v>
      </c>
      <c r="U154" s="174">
        <f t="shared" si="23"/>
        <v>0</v>
      </c>
      <c r="V154" s="172"/>
      <c r="W154" s="175" t="str">
        <f t="shared" si="7"/>
        <v>#ERROR!</v>
      </c>
      <c r="X154" s="172"/>
      <c r="Y154" s="173"/>
      <c r="Z154" s="176" t="str">
        <f>ARRAY_CONSTRAIN(ARRAYFORMULA(IF(Y154=0,0,IF(ISNA(MATCH(Y154,[1]Summary!$A$1:$A$8418,0))=TRUE,0,INDEX([1]Summary!$A$1:$CF$8418,MATCH(Y154,[1]Summary!$A$1:$A$8418,0),Z$1)))), 1, 1)</f>
        <v>#ERROR!</v>
      </c>
      <c r="AA154" s="174">
        <f t="shared" si="24"/>
        <v>0</v>
      </c>
      <c r="AB154" s="172" t="str">
        <f t="shared" si="18"/>
        <v>#ERROR!</v>
      </c>
      <c r="AC154" s="175" t="str">
        <f t="shared" si="9"/>
        <v>#ERROR!</v>
      </c>
      <c r="AD154" s="172"/>
      <c r="AE154" s="1"/>
      <c r="AF154" s="176" t="str">
        <f>ARRAY_CONSTRAIN(ARRAYFORMULA(IF(AE154=0,0,IF(ISNA(MATCH(AE154,[1]Summary!$A$1:$A$8418,0))=TRUE,0,INDEX([1]Summary!$A$1:$CF$8418,MATCH(AE154,[1]Summary!$A$1:$A$8418,0),AF$1)))), 1, 1)</f>
        <v>#ERROR!</v>
      </c>
      <c r="AG154" s="174">
        <f t="shared" si="10"/>
        <v>0</v>
      </c>
      <c r="AH154" s="172">
        <f t="shared" si="11"/>
        <v>0</v>
      </c>
      <c r="AI154" s="175" t="str">
        <f t="shared" si="12"/>
        <v>#ERROR!</v>
      </c>
      <c r="AJ154" s="175" t="str">
        <f t="shared" si="13"/>
        <v>#ERROR!</v>
      </c>
      <c r="AK154" s="178" t="str">
        <f t="shared" si="14"/>
        <v>#ERROR!</v>
      </c>
    </row>
    <row r="155" ht="10.5" customHeight="1">
      <c r="A155" s="14" t="s">
        <v>1033</v>
      </c>
      <c r="B155" s="165">
        <f t="array" ref="B155">IF(ISNA(MATCH($A155,Magento_products!$F$1:$F$1000,0))=TRUE,INDEX(Special_products!$A$1:$AL$1000,MATCH($A155,Special_products!$F$1:$F$1000,0),B$1),INDEX(Magento_products!$A$1:$AJ$1013,MATCH($A155,Magento_products!$F$1:$F$1000,0),B$1))</f>
        <v>217</v>
      </c>
      <c r="C155" s="165" t="str">
        <f t="array" ref="C155">IF(ISNA(MATCH($A155,Magento_products!$F$1:$F$1000,0))=TRUE,INDEX(Special_products!$A$1:$AL$1000,MATCH($A155,Special_products!$F$1:$F$1000,0),C$1),INDEX(Magento_products!$A$1:$AJ$1013,MATCH($A155,Magento_products!$F$1:$F$1000,0),C$1))</f>
        <v>Bowser (Exclusive)</v>
      </c>
      <c r="D155" s="166">
        <f t="array" ref="D155">IF(ISNA(MATCH($A155,Magento_products!$F$1:$F$1013,0))=TRUE,INDEX(Special_products!$A$1:$AL$748,MATCH($A155,Special_products!$F$1:$F$748,0),D$1),INDEX(Magento_products!$A$1:$AJ$1013,MATCH($A155,Magento_products!$F$1:$F$1013,0),D$1))</f>
        <v>42965</v>
      </c>
      <c r="E155" s="167">
        <f t="shared" si="1"/>
        <v>2017</v>
      </c>
      <c r="F155" s="168" t="str">
        <f t="array" ref="F155">IF(ISNA(MATCH($A155,'License characters'!$H$2:$H$1126,0))=TRUE,0,INDEX('License characters'!$A$2:$AH$1126,MATCH($A155,'License characters'!$H$2:$H$1126,0),F$1))</f>
        <v>Nintendo</v>
      </c>
      <c r="G155" s="165" t="str">
        <f t="array" ref="G155">IF(ISNA(MATCH($A155,Magento_products!$F$1:$F$1000,0))=TRUE,INDEX(Special_products!$A$1:$AL$1000,MATCH($A155,Special_products!$F$1:$F$1000,0),G$1),INDEX(Magento_products!$A$1:$AJ$1013,MATCH($A155,Magento_products!$F$1:$F$1000,0),G$1))</f>
        <v>BOW</v>
      </c>
      <c r="H155" s="168" t="str">
        <f t="array" ref="H155">IF(ISNA(MATCH($B155,Magento_products!$E$1:$E$1013,0))=TRUE,INDEX(Special_products!$A$1:$AL$748,MATCH($B155,Special_products!$E$1:$E$748,0),H$1+2),INDEX(Magento_products!$A$1:$AJ$1013,MATCH($B155,Magento_products!$E$1:$E$1013,0),H$1))</f>
        <v>Resin</v>
      </c>
      <c r="I155" s="169">
        <f t="array" ref="I155">IF(ISNA(MATCH($B155,Magento_products!$E$1:$E$1013,0))=TRUE,INDEX(Special_products!$A$1:$AL$748,MATCH($B155,Special_products!$E$1:$E$748,0),I$1),INDEX(Magento_products!$A$1:$AJ$1013,MATCH($B155,Magento_products!$E$1:$E$1013,0),I$1))</f>
        <v>699.99</v>
      </c>
      <c r="J155" s="170"/>
      <c r="K155" s="171">
        <f t="shared" si="2"/>
        <v>699.99</v>
      </c>
      <c r="L155" s="172"/>
      <c r="M155" s="173" t="str">
        <f>ARRAY_CONSTRAIN(ARRAYFORMULA(IF(B155=0,0,IF(ISNA(MATCH($A155,[1]PO_base!$E$1:$E$8753,0))=TRUE,0,INDEX([1]PO_base!$A$1:$CD$8753,MATCH($A155,[1]PO_base!$E$1:$E$8753,0),M$1)))), 1, 1)</f>
        <v>#ERROR!</v>
      </c>
      <c r="N155" s="172" t="str">
        <f>ARRAY_CONSTRAIN(ARRAYFORMULA(IF(M155=0,0,IF(ISNA(MATCH($M155,[1]PO_base!$C$1:$C$8753,0))=TRUE,0,INDEX([1]PO_base!$A$1:$CD$8753,MATCH($M155,[1]PO_base!$C$1:$C$8753,0),N$1)))), 1, 1)</f>
        <v>#ERROR!</v>
      </c>
      <c r="O155" s="174" t="str">
        <f t="shared" si="3"/>
        <v>#ERROR!</v>
      </c>
      <c r="P155" s="172" t="str">
        <f t="shared" si="4"/>
        <v>#ERROR!</v>
      </c>
      <c r="Q155" s="175" t="str">
        <f t="shared" si="5"/>
        <v>#ERROR!</v>
      </c>
      <c r="R155" s="176">
        <v>3.388935223797609</v>
      </c>
      <c r="S155" s="177" t="str">
        <f>ARRAY_CONSTRAIN(ARRAYFORMULA(IF(ISNA(MATCH($G155,[1]Summary!$B$1:$B$8418,0))=TRUE,0,INDEX([1]Summary!$A$1:$CF$8418,MATCH($G155,[1]Summary!$B$1:$B$8418,0),S$1))), 1, 1)</f>
        <v>#ERROR!</v>
      </c>
      <c r="T155" s="176" t="str">
        <f>ARRAY_CONSTRAIN(ARRAYFORMULA(IF(S155=0,0,IF(ISNA(MATCH(S155,[1]Summary!$A$1:$A$8418,0))=TRUE,0,INDEX([1]Summary!$A$1:$CF$8418,MATCH(S155,[1]Summary!$A$1:$A$8418,0),T$1)))), 1, 1)</f>
        <v>#ERROR!</v>
      </c>
      <c r="U155" s="174">
        <f t="shared" si="23"/>
        <v>0</v>
      </c>
      <c r="V155" s="172"/>
      <c r="W155" s="175" t="str">
        <f t="shared" si="7"/>
        <v>#ERROR!</v>
      </c>
      <c r="X155" s="172"/>
      <c r="Y155" s="173"/>
      <c r="Z155" s="176" t="str">
        <f>ARRAY_CONSTRAIN(ARRAYFORMULA(IF(Y155=0,0,IF(ISNA(MATCH(Y155,[1]Summary!$A$1:$A$8418,0))=TRUE,0,INDEX([1]Summary!$A$1:$CF$8418,MATCH(Y155,[1]Summary!$A$1:$A$8418,0),Z$1)))), 1, 1)</f>
        <v>#ERROR!</v>
      </c>
      <c r="AA155" s="174">
        <f t="shared" si="24"/>
        <v>0</v>
      </c>
      <c r="AB155" s="172" t="str">
        <f t="shared" si="18"/>
        <v>#ERROR!</v>
      </c>
      <c r="AC155" s="175" t="str">
        <f t="shared" si="9"/>
        <v>#ERROR!</v>
      </c>
      <c r="AD155" s="172"/>
      <c r="AE155" s="1"/>
      <c r="AF155" s="176" t="str">
        <f>ARRAY_CONSTRAIN(ARRAYFORMULA(IF(AE155=0,0,IF(ISNA(MATCH(AE155,[1]Summary!$A$1:$A$8418,0))=TRUE,0,INDEX([1]Summary!$A$1:$CF$8418,MATCH(AE155,[1]Summary!$A$1:$A$8418,0),AF$1)))), 1, 1)</f>
        <v>#ERROR!</v>
      </c>
      <c r="AG155" s="174">
        <f t="shared" si="10"/>
        <v>0</v>
      </c>
      <c r="AH155" s="172">
        <f t="shared" si="11"/>
        <v>0</v>
      </c>
      <c r="AI155" s="175" t="str">
        <f t="shared" si="12"/>
        <v>#ERROR!</v>
      </c>
      <c r="AJ155" s="175" t="str">
        <f t="shared" si="13"/>
        <v>#ERROR!</v>
      </c>
      <c r="AK155" s="178" t="str">
        <f t="shared" si="14"/>
        <v>#ERROR!</v>
      </c>
    </row>
    <row r="156" ht="10.5" customHeight="1">
      <c r="A156" s="14" t="s">
        <v>1035</v>
      </c>
      <c r="B156" s="165">
        <f t="array" ref="B156">IF(ISNA(MATCH($A156,Magento_products!$F$1:$F$1000,0))=TRUE,INDEX(Special_products!$A$1:$AL$1000,MATCH($A156,Special_products!$F$1:$F$1000,0),B$1),INDEX(Magento_products!$A$1:$AJ$1013,MATCH($A156,Magento_products!$F$1:$F$1000,0),B$1))</f>
        <v>216</v>
      </c>
      <c r="C156" s="165" t="str">
        <f t="array" ref="C156">IF(ISNA(MATCH($A156,Magento_products!$F$1:$F$1000,0))=TRUE,INDEX(Special_products!$A$1:$AL$1000,MATCH($A156,Special_products!$F$1:$F$1000,0),C$1),INDEX(Magento_products!$A$1:$AJ$1013,MATCH($A156,Magento_products!$F$1:$F$1000,0),C$1))</f>
        <v>Bowser (Regular)</v>
      </c>
      <c r="D156" s="166">
        <f t="array" ref="D156">IF(ISNA(MATCH($A156,Magento_products!$F$1:$F$1013,0))=TRUE,INDEX(Special_products!$A$1:$AL$748,MATCH($A156,Special_products!$F$1:$F$748,0),D$1),INDEX(Magento_products!$A$1:$AJ$1013,MATCH($A156,Magento_products!$F$1:$F$1013,0),D$1))</f>
        <v>42965</v>
      </c>
      <c r="E156" s="167">
        <f t="shared" si="1"/>
        <v>2017</v>
      </c>
      <c r="F156" s="168" t="str">
        <f t="array" ref="F156">IF(ISNA(MATCH($A156,'License characters'!$H$2:$H$1126,0))=TRUE,0,INDEX('License characters'!$A$2:$AH$1126,MATCH($A156,'License characters'!$H$2:$H$1126,0),F$1))</f>
        <v>Nintendo</v>
      </c>
      <c r="G156" s="165" t="str">
        <f t="array" ref="G156">IF(ISNA(MATCH($A156,Magento_products!$F$1:$F$1000,0))=TRUE,INDEX(Special_products!$A$1:$AL$1000,MATCH($A156,Special_products!$F$1:$F$1000,0),G$1),INDEX(Magento_products!$A$1:$AJ$1013,MATCH($A156,Magento_products!$F$1:$F$1000,0),G$1))</f>
        <v>BOW</v>
      </c>
      <c r="H156" s="168" t="str">
        <f t="array" ref="H156">IF(ISNA(MATCH($B156,Magento_products!$E$1:$E$1013,0))=TRUE,INDEX(Special_products!$A$1:$AL$748,MATCH($B156,Special_products!$E$1:$E$748,0),H$1+2),INDEX(Magento_products!$A$1:$AJ$1013,MATCH($B156,Magento_products!$E$1:$E$1013,0),H$1))</f>
        <v>Resin</v>
      </c>
      <c r="I156" s="169">
        <f t="array" ref="I156">IF(ISNA(MATCH($B156,Magento_products!$E$1:$E$1013,0))=TRUE,INDEX(Special_products!$A$1:$AL$748,MATCH($B156,Special_products!$E$1:$E$748,0),I$1),INDEX(Magento_products!$A$1:$AJ$1013,MATCH($B156,Magento_products!$E$1:$E$1013,0),I$1))</f>
        <v>699.99</v>
      </c>
      <c r="J156" s="170"/>
      <c r="K156" s="171">
        <f t="shared" si="2"/>
        <v>699.99</v>
      </c>
      <c r="L156" s="172"/>
      <c r="M156" s="173" t="str">
        <f>ARRAY_CONSTRAIN(ARRAYFORMULA(IF(B156=0,0,IF(ISNA(MATCH($A156,[1]PO_base!$E$1:$E$8753,0))=TRUE,0,INDEX([1]PO_base!$A$1:$CD$8753,MATCH($A156,[1]PO_base!$E$1:$E$8753,0),M$1)))), 1, 1)</f>
        <v>#ERROR!</v>
      </c>
      <c r="N156" s="172" t="str">
        <f>ARRAY_CONSTRAIN(ARRAYFORMULA(IF(M156=0,0,IF(ISNA(MATCH($M156,[1]PO_base!$C$1:$C$8753,0))=TRUE,0,INDEX([1]PO_base!$A$1:$CD$8753,MATCH($M156,[1]PO_base!$C$1:$C$8753,0),N$1)))), 1, 1)</f>
        <v>#ERROR!</v>
      </c>
      <c r="O156" s="174" t="str">
        <f t="shared" si="3"/>
        <v>#ERROR!</v>
      </c>
      <c r="P156" s="172" t="str">
        <f t="shared" si="4"/>
        <v>#ERROR!</v>
      </c>
      <c r="Q156" s="175" t="str">
        <f t="shared" si="5"/>
        <v>#ERROR!</v>
      </c>
      <c r="R156" s="176">
        <v>3.388935223797609</v>
      </c>
      <c r="S156" s="177" t="str">
        <f>ARRAY_CONSTRAIN(ARRAYFORMULA(IF(ISNA(MATCH($G156,[1]Summary!$B$1:$B$8418,0))=TRUE,0,INDEX([1]Summary!$A$1:$CF$8418,MATCH($G156,[1]Summary!$B$1:$B$8418,0),S$1))), 1, 1)</f>
        <v>#ERROR!</v>
      </c>
      <c r="T156" s="176" t="str">
        <f>ARRAY_CONSTRAIN(ARRAYFORMULA(IF(S156=0,0,IF(ISNA(MATCH(S156,[1]Summary!$A$1:$A$8418,0))=TRUE,0,INDEX([1]Summary!$A$1:$CF$8418,MATCH(S156,[1]Summary!$A$1:$A$8418,0),T$1)))), 1, 1)</f>
        <v>#ERROR!</v>
      </c>
      <c r="U156" s="174">
        <f t="shared" si="23"/>
        <v>0</v>
      </c>
      <c r="V156" s="172"/>
      <c r="W156" s="175" t="str">
        <f t="shared" si="7"/>
        <v>#ERROR!</v>
      </c>
      <c r="X156" s="172"/>
      <c r="Y156" s="173"/>
      <c r="Z156" s="176" t="str">
        <f>ARRAY_CONSTRAIN(ARRAYFORMULA(IF(Y156=0,0,IF(ISNA(MATCH(Y156,[1]Summary!$A$1:$A$8418,0))=TRUE,0,INDEX([1]Summary!$A$1:$CF$8418,MATCH(Y156,[1]Summary!$A$1:$A$8418,0),Z$1)))), 1, 1)</f>
        <v>#ERROR!</v>
      </c>
      <c r="AA156" s="174">
        <f t="shared" si="24"/>
        <v>0</v>
      </c>
      <c r="AB156" s="172" t="str">
        <f t="shared" si="18"/>
        <v>#ERROR!</v>
      </c>
      <c r="AC156" s="175" t="str">
        <f t="shared" si="9"/>
        <v>#ERROR!</v>
      </c>
      <c r="AD156" s="172"/>
      <c r="AE156" s="1"/>
      <c r="AF156" s="176" t="str">
        <f>ARRAY_CONSTRAIN(ARRAYFORMULA(IF(AE156=0,0,IF(ISNA(MATCH(AE156,[1]Summary!$A$1:$A$8418,0))=TRUE,0,INDEX([1]Summary!$A$1:$CF$8418,MATCH(AE156,[1]Summary!$A$1:$A$8418,0),AF$1)))), 1, 1)</f>
        <v>#ERROR!</v>
      </c>
      <c r="AG156" s="174">
        <f t="shared" si="10"/>
        <v>0</v>
      </c>
      <c r="AH156" s="172">
        <f t="shared" si="11"/>
        <v>0</v>
      </c>
      <c r="AI156" s="175" t="str">
        <f t="shared" si="12"/>
        <v>#ERROR!</v>
      </c>
      <c r="AJ156" s="175" t="str">
        <f t="shared" si="13"/>
        <v>#ERROR!</v>
      </c>
      <c r="AK156" s="178" t="str">
        <f t="shared" si="14"/>
        <v>#ERROR!</v>
      </c>
    </row>
    <row r="157" ht="10.5" customHeight="1">
      <c r="A157" s="14" t="s">
        <v>805</v>
      </c>
      <c r="B157" s="165">
        <f t="array" ref="B157">IF(ISNA(MATCH($A157,Magento_products!$F$1:$F$1000,0))=TRUE,INDEX(Special_products!$A$1:$AL$1000,MATCH($A157,Special_products!$F$1:$F$1000,0),B$1),INDEX(Magento_products!$A$1:$AJ$1013,MATCH($A157,Magento_products!$F$1:$F$1000,0),B$1))</f>
        <v>330</v>
      </c>
      <c r="C157" s="165" t="str">
        <f t="array" ref="C157">IF(ISNA(MATCH($A157,Magento_products!$F$1:$F$1000,0))=TRUE,INDEX(Special_products!$A$1:$AL$1000,MATCH($A157,Special_products!$F$1:$F$1000,0),C$1),INDEX(Magento_products!$A$1:$AJ$1013,MATCH($A157,Magento_products!$F$1:$F$1000,0),C$1))</f>
        <v>Alphonse Elric Definitive Edition (Gray Variant)</v>
      </c>
      <c r="D157" s="166">
        <f t="array" ref="D157">IF(ISNA(MATCH($A157,Magento_products!$F$1:$F$1013,0))=TRUE,INDEX(Special_products!$A$1:$AL$748,MATCH($A157,Special_products!$F$1:$F$748,0),D$1),INDEX(Magento_products!$A$1:$AJ$1013,MATCH($A157,Magento_products!$F$1:$F$1013,0),D$1))</f>
        <v>43385</v>
      </c>
      <c r="E157" s="167">
        <f t="shared" si="1"/>
        <v>2018</v>
      </c>
      <c r="F157" s="168" t="str">
        <f t="array" ref="F157">IF(ISNA(MATCH($A157,'License characters'!$H$2:$H$1126,0))=TRUE,0,INDEX('License characters'!$A$2:$AH$1126,MATCH($A157,'License characters'!$H$2:$H$1126,0),F$1))</f>
        <v>Aniplex</v>
      </c>
      <c r="G157" s="165" t="str">
        <f t="array" ref="G157">IF(ISNA(MATCH($A157,Magento_products!$F$1:$F$1000,0))=TRUE,INDEX(Special_products!$A$1:$AL$1000,MATCH($A157,Special_products!$F$1:$F$1000,0),G$1),INDEX(Magento_products!$A$1:$AJ$1013,MATCH($A157,Magento_products!$F$1:$F$1000,0),G$1))</f>
        <v>FMAL</v>
      </c>
      <c r="H157" s="168" t="str">
        <f t="array" ref="H157">IF(ISNA(MATCH($B157,Magento_products!$E$1:$E$1013,0))=TRUE,INDEX(Special_products!$A$1:$AL$748,MATCH($B157,Special_products!$E$1:$E$748,0),H$1+2),INDEX(Magento_products!$A$1:$AJ$1013,MATCH($B157,Magento_products!$E$1:$E$1013,0),H$1))</f>
        <v>Resin</v>
      </c>
      <c r="I157" s="169">
        <f t="array" ref="I157">IF(ISNA(MATCH($B157,Magento_products!$E$1:$E$1013,0))=TRUE,INDEX(Special_products!$A$1:$AL$748,MATCH($B157,Special_products!$E$1:$E$748,0),I$1),INDEX(Magento_products!$A$1:$AJ$1013,MATCH($B157,Magento_products!$E$1:$E$1013,0),I$1))</f>
        <v>699.99</v>
      </c>
      <c r="J157" s="170"/>
      <c r="K157" s="171">
        <f t="shared" si="2"/>
        <v>699.99</v>
      </c>
      <c r="L157" s="172"/>
      <c r="M157" s="173" t="str">
        <f>ARRAY_CONSTRAIN(ARRAYFORMULA(IF(B157=0,0,IF(ISNA(MATCH($A157,[1]PO_base!$E$1:$E$8753,0))=TRUE,0,INDEX([1]PO_base!$A$1:$CD$8753,MATCH($A157,[1]PO_base!$E$1:$E$8753,0),M$1)))), 1, 1)</f>
        <v>#ERROR!</v>
      </c>
      <c r="N157" s="172" t="str">
        <f>ARRAY_CONSTRAIN(ARRAYFORMULA(IF(M157=0,0,IF(ISNA(MATCH($M157,[1]PO_base!$C$1:$C$8753,0))=TRUE,0,INDEX([1]PO_base!$A$1:$CD$8753,MATCH($M157,[1]PO_base!$C$1:$C$8753,0),N$1)))), 1, 1)</f>
        <v>#ERROR!</v>
      </c>
      <c r="O157" s="174" t="str">
        <f t="shared" si="3"/>
        <v>#ERROR!</v>
      </c>
      <c r="P157" s="172" t="str">
        <f t="shared" si="4"/>
        <v>#ERROR!</v>
      </c>
      <c r="Q157" s="175" t="str">
        <f t="shared" si="5"/>
        <v>#ERROR!</v>
      </c>
      <c r="R157" s="176"/>
      <c r="S157" s="177" t="str">
        <f>ARRAY_CONSTRAIN(ARRAYFORMULA(IF(ISNA(MATCH($G157,[1]Summary!$B$1:$B$8418,0))=TRUE,0,INDEX([1]Summary!$A$1:$CF$8418,MATCH($G157,[1]Summary!$B$1:$B$8418,0),S$1))), 1, 1)</f>
        <v>#ERROR!</v>
      </c>
      <c r="T157" s="176" t="str">
        <f>ARRAY_CONSTRAIN(ARRAYFORMULA(IF(S157=0,0,IF(ISNA(MATCH(S157,[1]Summary!$A$1:$A$8418,0))=TRUE,0,INDEX([1]Summary!$A$1:$CF$8418,MATCH(S157,[1]Summary!$A$1:$A$8418,0),T$1)))), 1, 1)</f>
        <v>#ERROR!</v>
      </c>
      <c r="U157" s="174">
        <f t="shared" si="23"/>
        <v>0</v>
      </c>
      <c r="V157" s="172"/>
      <c r="W157" s="175" t="str">
        <f t="shared" si="7"/>
        <v>#ERROR!</v>
      </c>
      <c r="X157" s="172"/>
      <c r="Y157" s="173"/>
      <c r="Z157" s="176" t="str">
        <f>ARRAY_CONSTRAIN(ARRAYFORMULA(IF(Y157=0,0,IF(ISNA(MATCH(Y157,[1]Summary!$A$1:$A$8418,0))=TRUE,0,INDEX([1]Summary!$A$1:$CF$8418,MATCH(Y157,[1]Summary!$A$1:$A$8418,0),Z$1)))), 1, 1)</f>
        <v>#ERROR!</v>
      </c>
      <c r="AA157" s="174">
        <f t="shared" si="24"/>
        <v>0</v>
      </c>
      <c r="AB157" s="172" t="str">
        <f t="shared" si="18"/>
        <v>#ERROR!</v>
      </c>
      <c r="AC157" s="175" t="str">
        <f t="shared" si="9"/>
        <v>#ERROR!</v>
      </c>
      <c r="AD157" s="172"/>
      <c r="AE157" s="1"/>
      <c r="AF157" s="176" t="str">
        <f>ARRAY_CONSTRAIN(ARRAYFORMULA(IF(AE157=0,0,IF(ISNA(MATCH(AE157,[1]Summary!$A$1:$A$8418,0))=TRUE,0,INDEX([1]Summary!$A$1:$CF$8418,MATCH(AE157,[1]Summary!$A$1:$A$8418,0),AF$1)))), 1, 1)</f>
        <v>#ERROR!</v>
      </c>
      <c r="AG157" s="174">
        <f t="shared" si="10"/>
        <v>0</v>
      </c>
      <c r="AH157" s="172">
        <f t="shared" si="11"/>
        <v>0</v>
      </c>
      <c r="AI157" s="175" t="str">
        <f t="shared" si="12"/>
        <v>#ERROR!</v>
      </c>
      <c r="AJ157" s="175" t="str">
        <f t="shared" si="13"/>
        <v>#ERROR!</v>
      </c>
      <c r="AK157" s="178" t="str">
        <f t="shared" si="14"/>
        <v>#ERROR!</v>
      </c>
    </row>
    <row r="158" ht="10.5" customHeight="1">
      <c r="A158" s="14" t="s">
        <v>803</v>
      </c>
      <c r="B158" s="165">
        <f t="array" ref="B158">IF(ISNA(MATCH($A158,Magento_products!$F$1:$F$1000,0))=TRUE,INDEX(Special_products!$A$1:$AL$1000,MATCH($A158,Special_products!$F$1:$F$1000,0),B$1),INDEX(Magento_products!$A$1:$AJ$1013,MATCH($A158,Magento_products!$F$1:$F$1000,0),B$1))</f>
        <v>331</v>
      </c>
      <c r="C158" s="165" t="str">
        <f t="array" ref="C158">IF(ISNA(MATCH($A158,Magento_products!$F$1:$F$1000,0))=TRUE,INDEX(Special_products!$A$1:$AL$1000,MATCH($A158,Special_products!$F$1:$F$1000,0),C$1),INDEX(Magento_products!$A$1:$AJ$1013,MATCH($A158,Magento_products!$F$1:$F$1000,0),C$1))</f>
        <v>Alphonse Elric Definitive Edition (Silver Variant)</v>
      </c>
      <c r="D158" s="166">
        <f t="array" ref="D158">IF(ISNA(MATCH($A158,Magento_products!$F$1:$F$1013,0))=TRUE,INDEX(Special_products!$A$1:$AL$748,MATCH($A158,Special_products!$F$1:$F$748,0),D$1),INDEX(Magento_products!$A$1:$AJ$1013,MATCH($A158,Magento_products!$F$1:$F$1013,0),D$1))</f>
        <v>43385</v>
      </c>
      <c r="E158" s="167">
        <f t="shared" si="1"/>
        <v>2018</v>
      </c>
      <c r="F158" s="168" t="str">
        <f t="array" ref="F158">IF(ISNA(MATCH($A158,'License characters'!$H$2:$H$1126,0))=TRUE,0,INDEX('License characters'!$A$2:$AH$1126,MATCH($A158,'License characters'!$H$2:$H$1126,0),F$1))</f>
        <v>Aniplex</v>
      </c>
      <c r="G158" s="165" t="str">
        <f t="array" ref="G158">IF(ISNA(MATCH($A158,Magento_products!$F$1:$F$1000,0))=TRUE,INDEX(Special_products!$A$1:$AL$1000,MATCH($A158,Special_products!$F$1:$F$1000,0),G$1),INDEX(Magento_products!$A$1:$AJ$1013,MATCH($A158,Magento_products!$F$1:$F$1000,0),G$1))</f>
        <v>FMAL</v>
      </c>
      <c r="H158" s="168" t="str">
        <f t="array" ref="H158">IF(ISNA(MATCH($B158,Magento_products!$E$1:$E$1013,0))=TRUE,INDEX(Special_products!$A$1:$AL$748,MATCH($B158,Special_products!$E$1:$E$748,0),H$1+2),INDEX(Magento_products!$A$1:$AJ$1013,MATCH($B158,Magento_products!$E$1:$E$1013,0),H$1))</f>
        <v>Resin</v>
      </c>
      <c r="I158" s="169">
        <f t="array" ref="I158">IF(ISNA(MATCH($B158,Magento_products!$E$1:$E$1013,0))=TRUE,INDEX(Special_products!$A$1:$AL$748,MATCH($B158,Special_products!$E$1:$E$748,0),I$1),INDEX(Magento_products!$A$1:$AJ$1013,MATCH($B158,Magento_products!$E$1:$E$1013,0),I$1))</f>
        <v>699.99</v>
      </c>
      <c r="J158" s="170"/>
      <c r="K158" s="171">
        <f t="shared" si="2"/>
        <v>699.99</v>
      </c>
      <c r="L158" s="172"/>
      <c r="M158" s="173" t="str">
        <f>ARRAY_CONSTRAIN(ARRAYFORMULA(IF(B158=0,0,IF(ISNA(MATCH($A158,[1]PO_base!$E$1:$E$8753,0))=TRUE,0,INDEX([1]PO_base!$A$1:$CD$8753,MATCH($A158,[1]PO_base!$E$1:$E$8753,0),M$1)))), 1, 1)</f>
        <v>#ERROR!</v>
      </c>
      <c r="N158" s="172" t="str">
        <f>ARRAY_CONSTRAIN(ARRAYFORMULA(IF(M158=0,0,IF(ISNA(MATCH($M158,[1]PO_base!$C$1:$C$8753,0))=TRUE,0,INDEX([1]PO_base!$A$1:$CD$8753,MATCH($M158,[1]PO_base!$C$1:$C$8753,0),N$1)))), 1, 1)</f>
        <v>#ERROR!</v>
      </c>
      <c r="O158" s="174" t="str">
        <f t="shared" si="3"/>
        <v>#ERROR!</v>
      </c>
      <c r="P158" s="172" t="str">
        <f t="shared" si="4"/>
        <v>#ERROR!</v>
      </c>
      <c r="Q158" s="175" t="str">
        <f t="shared" si="5"/>
        <v>#ERROR!</v>
      </c>
      <c r="R158" s="176"/>
      <c r="S158" s="177" t="str">
        <f>ARRAY_CONSTRAIN(ARRAYFORMULA(IF(ISNA(MATCH($G158,[1]Summary!$B$1:$B$8418,0))=TRUE,0,INDEX([1]Summary!$A$1:$CF$8418,MATCH($G158,[1]Summary!$B$1:$B$8418,0),S$1))), 1, 1)</f>
        <v>#ERROR!</v>
      </c>
      <c r="T158" s="176" t="str">
        <f>ARRAY_CONSTRAIN(ARRAYFORMULA(IF(S158=0,0,IF(ISNA(MATCH(S158,[1]Summary!$A$1:$A$8418,0))=TRUE,0,INDEX([1]Summary!$A$1:$CF$8418,MATCH(S158,[1]Summary!$A$1:$A$8418,0),T$1)))), 1, 1)</f>
        <v>#ERROR!</v>
      </c>
      <c r="U158" s="174">
        <f t="shared" si="23"/>
        <v>0</v>
      </c>
      <c r="V158" s="172"/>
      <c r="W158" s="175" t="str">
        <f t="shared" si="7"/>
        <v>#ERROR!</v>
      </c>
      <c r="X158" s="172"/>
      <c r="Y158" s="173"/>
      <c r="Z158" s="176" t="str">
        <f>ARRAY_CONSTRAIN(ARRAYFORMULA(IF(Y158=0,0,IF(ISNA(MATCH(Y158,[1]Summary!$A$1:$A$8418,0))=TRUE,0,INDEX([1]Summary!$A$1:$CF$8418,MATCH(Y158,[1]Summary!$A$1:$A$8418,0),Z$1)))), 1, 1)</f>
        <v>#ERROR!</v>
      </c>
      <c r="AA158" s="174">
        <f t="shared" si="24"/>
        <v>0</v>
      </c>
      <c r="AB158" s="172" t="str">
        <f t="shared" si="18"/>
        <v>#ERROR!</v>
      </c>
      <c r="AC158" s="175" t="str">
        <f t="shared" si="9"/>
        <v>#ERROR!</v>
      </c>
      <c r="AD158" s="172"/>
      <c r="AE158" s="1"/>
      <c r="AF158" s="176" t="str">
        <f>ARRAY_CONSTRAIN(ARRAYFORMULA(IF(AE158=0,0,IF(ISNA(MATCH(AE158,[1]Summary!$A$1:$A$8418,0))=TRUE,0,INDEX([1]Summary!$A$1:$CF$8418,MATCH(AE158,[1]Summary!$A$1:$A$8418,0),AF$1)))), 1, 1)</f>
        <v>#ERROR!</v>
      </c>
      <c r="AG158" s="174">
        <f t="shared" si="10"/>
        <v>0</v>
      </c>
      <c r="AH158" s="172">
        <f t="shared" si="11"/>
        <v>0</v>
      </c>
      <c r="AI158" s="175" t="str">
        <f t="shared" si="12"/>
        <v>#ERROR!</v>
      </c>
      <c r="AJ158" s="175" t="str">
        <f t="shared" si="13"/>
        <v>#ERROR!</v>
      </c>
      <c r="AK158" s="178" t="str">
        <f t="shared" si="14"/>
        <v>#ERROR!</v>
      </c>
    </row>
    <row r="159" ht="10.5" customHeight="1">
      <c r="A159" s="14" t="s">
        <v>635</v>
      </c>
      <c r="B159" s="165">
        <f t="array" ref="B159">IF(ISNA(MATCH($A159,Magento_products!$F$1:$F$1000,0))=TRUE,INDEX(Special_products!$A$1:$AL$1000,MATCH($A159,Special_products!$F$1:$F$1000,0),B$1),INDEX(Magento_products!$A$1:$AJ$1013,MATCH($A159,Magento_products!$F$1:$F$1000,0),B$1))</f>
        <v>410</v>
      </c>
      <c r="C159" s="165" t="str">
        <f t="array" ref="C159">IF(ISNA(MATCH($A159,Magento_products!$F$1:$F$1000,0))=TRUE,INDEX(Special_products!$A$1:$AL$1000,MATCH($A159,Special_products!$F$1:$F$1000,0),C$1),INDEX(Magento_products!$A$1:$AJ$1013,MATCH($A159,Magento_products!$F$1:$F$1000,0),C$1))</f>
        <v>Gears 5 – Kait Diaz Definitive Edition</v>
      </c>
      <c r="D159" s="166">
        <f t="array" ref="D159">IF(ISNA(MATCH($A159,Magento_products!$F$1:$F$1013,0))=TRUE,INDEX(Special_products!$A$1:$AL$748,MATCH($A159,Special_products!$F$1:$F$748,0),D$1),INDEX(Magento_products!$A$1:$AJ$1013,MATCH($A159,Magento_products!$F$1:$F$1013,0),D$1))</f>
        <v>43697</v>
      </c>
      <c r="E159" s="167">
        <f t="shared" si="1"/>
        <v>2019</v>
      </c>
      <c r="F159" s="168" t="str">
        <f t="array" ref="F159">IF(ISNA(MATCH($A159,'License characters'!$H$2:$H$1126,0))=TRUE,0,INDEX('License characters'!$A$2:$AH$1126,MATCH($A159,'License characters'!$H$2:$H$1126,0),F$1))</f>
        <v>Microsoft</v>
      </c>
      <c r="G159" s="165" t="str">
        <f t="array" ref="G159">IF(ISNA(MATCH($A159,Magento_products!$F$1:$F$1000,0))=TRUE,INDEX(Special_products!$A$1:$AL$1000,MATCH($A159,Special_products!$F$1:$F$1000,0),G$1),INDEX(Magento_products!$A$1:$AJ$1013,MATCH($A159,Magento_products!$F$1:$F$1000,0),G$1))</f>
        <v>KAIT</v>
      </c>
      <c r="H159" s="168" t="str">
        <f t="array" ref="H159">IF(ISNA(MATCH($B159,Magento_products!$E$1:$E$1013,0))=TRUE,INDEX(Special_products!$A$1:$AL$748,MATCH($B159,Special_products!$E$1:$E$748,0),H$1+2),INDEX(Magento_products!$A$1:$AJ$1013,MATCH($B159,Magento_products!$E$1:$E$1013,0),H$1))</f>
        <v>Resin</v>
      </c>
      <c r="I159" s="169">
        <f t="array" ref="I159">IF(ISNA(MATCH($B159,Magento_products!$E$1:$E$1013,0))=TRUE,INDEX(Special_products!$A$1:$AL$748,MATCH($B159,Special_products!$E$1:$E$748,0),I$1),INDEX(Magento_products!$A$1:$AJ$1013,MATCH($B159,Magento_products!$E$1:$E$1013,0),I$1))</f>
        <v>699.99</v>
      </c>
      <c r="J159" s="170"/>
      <c r="K159" s="171">
        <f t="shared" si="2"/>
        <v>699.99</v>
      </c>
      <c r="L159" s="172"/>
      <c r="M159" s="173" t="str">
        <f>ARRAY_CONSTRAIN(ARRAYFORMULA(IF(B159=0,0,IF(ISNA(MATCH($A159,[1]PO_base!$E$1:$E$8753,0))=TRUE,0,INDEX([1]PO_base!$A$1:$CD$8753,MATCH($A159,[1]PO_base!$E$1:$E$8753,0),M$1)))), 1, 1)</f>
        <v>#ERROR!</v>
      </c>
      <c r="N159" s="172" t="str">
        <f>ARRAY_CONSTRAIN(ARRAYFORMULA(IF(M159=0,0,IF(ISNA(MATCH($M159,[1]PO_base!$C$1:$C$8753,0))=TRUE,0,INDEX([1]PO_base!$A$1:$CD$8753,MATCH($M159,[1]PO_base!$C$1:$C$8753,0),N$1)))), 1, 1)</f>
        <v>#ERROR!</v>
      </c>
      <c r="O159" s="174" t="str">
        <f t="shared" si="3"/>
        <v>#ERROR!</v>
      </c>
      <c r="P159" s="172" t="str">
        <f t="shared" si="4"/>
        <v>#ERROR!</v>
      </c>
      <c r="Q159" s="175" t="str">
        <f t="shared" si="5"/>
        <v>#ERROR!</v>
      </c>
      <c r="R159" s="176"/>
      <c r="S159" s="177" t="str">
        <f>ARRAY_CONSTRAIN(ARRAYFORMULA(IF(ISNA(MATCH($G159,[1]Summary!$B$1:$B$8418,0))=TRUE,0,INDEX([1]Summary!$A$1:$CF$8418,MATCH($G159,[1]Summary!$B$1:$B$8418,0),S$1))), 1, 1)</f>
        <v>#ERROR!</v>
      </c>
      <c r="T159" s="176" t="str">
        <f>ARRAY_CONSTRAIN(ARRAYFORMULA(IF(S159=0,0,IF(ISNA(MATCH(S159,[1]Summary!$A$1:$A$8418,0))=TRUE,0,INDEX([1]Summary!$A$1:$CF$8418,MATCH(S159,[1]Summary!$A$1:$A$8418,0),T$1)))), 1, 1)</f>
        <v>#ERROR!</v>
      </c>
      <c r="U159" s="174">
        <f t="shared" si="23"/>
        <v>0</v>
      </c>
      <c r="V159" s="172"/>
      <c r="W159" s="175" t="str">
        <f t="shared" si="7"/>
        <v>#ERROR!</v>
      </c>
      <c r="X159" s="172"/>
      <c r="Y159" s="173"/>
      <c r="Z159" s="176" t="str">
        <f>ARRAY_CONSTRAIN(ARRAYFORMULA(IF(Y159=0,0,IF(ISNA(MATCH(Y159,[1]Summary!$A$1:$A$8418,0))=TRUE,0,INDEX([1]Summary!$A$1:$CF$8418,MATCH(Y159,[1]Summary!$A$1:$A$8418,0),Z$1)))), 1, 1)</f>
        <v>#ERROR!</v>
      </c>
      <c r="AA159" s="174">
        <f t="shared" si="24"/>
        <v>0</v>
      </c>
      <c r="AB159" s="172" t="str">
        <f t="shared" si="18"/>
        <v>#ERROR!</v>
      </c>
      <c r="AC159" s="175" t="str">
        <f t="shared" si="9"/>
        <v>#ERROR!</v>
      </c>
      <c r="AD159" s="172"/>
      <c r="AE159" s="1"/>
      <c r="AF159" s="176" t="str">
        <f>ARRAY_CONSTRAIN(ARRAYFORMULA(IF(AE159=0,0,IF(ISNA(MATCH(AE159,[1]Summary!$A$1:$A$8418,0))=TRUE,0,INDEX([1]Summary!$A$1:$CF$8418,MATCH(AE159,[1]Summary!$A$1:$A$8418,0),AF$1)))), 1, 1)</f>
        <v>#ERROR!</v>
      </c>
      <c r="AG159" s="174">
        <f t="shared" si="10"/>
        <v>0</v>
      </c>
      <c r="AH159" s="172">
        <f t="shared" si="11"/>
        <v>0</v>
      </c>
      <c r="AI159" s="175" t="str">
        <f t="shared" si="12"/>
        <v>#ERROR!</v>
      </c>
      <c r="AJ159" s="175" t="str">
        <f t="shared" si="13"/>
        <v>#ERROR!</v>
      </c>
      <c r="AK159" s="178" t="str">
        <f t="shared" si="14"/>
        <v>#ERROR!</v>
      </c>
    </row>
    <row r="160" ht="10.5" customHeight="1">
      <c r="A160" s="14" t="s">
        <v>999</v>
      </c>
      <c r="B160" s="165">
        <f t="array" ref="B160">IF(ISNA(MATCH($A160,Magento_products!$F$1:$F$1000,0))=TRUE,INDEX(Special_products!$A$1:$AL$1000,MATCH($A160,Special_products!$F$1:$F$1000,0),B$1),INDEX(Magento_products!$A$1:$AJ$1013,MATCH($A160,Magento_products!$F$1:$F$1000,0),B$1))</f>
        <v>234</v>
      </c>
      <c r="C160" s="165" t="str">
        <f t="array" ref="C160">IF(ISNA(MATCH($A160,Magento_products!$F$1:$F$1000,0))=TRUE,INDEX(Special_products!$A$1:$AL$1000,MATCH($A160,Special_products!$F$1:$F$1000,0),C$1),INDEX(Magento_products!$A$1:$AJ$1013,MATCH($A160,Magento_products!$F$1:$F$1000,0),C$1))</f>
        <v>Aku Aku Mask (Combo Edition)</v>
      </c>
      <c r="D160" s="166">
        <f t="array" ref="D160">IF(ISNA(MATCH($A160,Magento_products!$F$1:$F$1013,0))=TRUE,INDEX(Special_products!$A$1:$AL$748,MATCH($A160,Special_products!$F$1:$F$748,0),D$1),INDEX(Magento_products!$A$1:$AJ$1013,MATCH($A160,Magento_products!$F$1:$F$1013,0),D$1))</f>
        <v>43063</v>
      </c>
      <c r="E160" s="167">
        <f t="shared" si="1"/>
        <v>2017</v>
      </c>
      <c r="F160" s="168" t="str">
        <f t="array" ref="F160">IF(ISNA(MATCH($A160,'License characters'!$H$2:$H$1126,0))=TRUE,0,INDEX('License characters'!$A$2:$AH$1126,MATCH($A160,'License characters'!$H$2:$H$1126,0),F$1))</f>
        <v>Activision</v>
      </c>
      <c r="G160" s="165" t="str">
        <f t="array" ref="G160">IF(ISNA(MATCH($A160,Magento_products!$F$1:$F$1000,0))=TRUE,INDEX(Special_products!$A$1:$AL$1000,MATCH($A160,Special_products!$F$1:$F$1000,0),G$1),INDEX(Magento_products!$A$1:$AJ$1013,MATCH($A160,Magento_products!$F$1:$F$1000,0),G$1))</f>
        <v>LSAKU</v>
      </c>
      <c r="H160" s="168" t="str">
        <f t="array" ref="H160">IF(ISNA(MATCH($B160,Magento_products!$E$1:$E$1013,0))=TRUE,INDEX(Special_products!$A$1:$AL$748,MATCH($B160,Special_products!$E$1:$E$748,0),H$1+2),INDEX(Magento_products!$A$1:$AJ$1013,MATCH($B160,Magento_products!$E$1:$E$1013,0),H$1))</f>
        <v>Resin</v>
      </c>
      <c r="I160" s="169">
        <f t="array" ref="I160">IF(ISNA(MATCH($B160,Magento_products!$E$1:$E$1013,0))=TRUE,INDEX(Special_products!$A$1:$AL$748,MATCH($B160,Special_products!$E$1:$E$748,0),I$1),INDEX(Magento_products!$A$1:$AJ$1013,MATCH($B160,Magento_products!$E$1:$E$1013,0),I$1))</f>
        <v>699.99</v>
      </c>
      <c r="J160" s="170"/>
      <c r="K160" s="171">
        <f t="shared" si="2"/>
        <v>699.99</v>
      </c>
      <c r="L160" s="172">
        <v>224.5</v>
      </c>
      <c r="M160" s="173" t="str">
        <f>ARRAY_CONSTRAIN(ARRAYFORMULA(IF(B160=0,0,IF(ISNA(MATCH($A160,[1]PO_base!$E$1:$E$8753,0))=TRUE,0,INDEX([1]PO_base!$A$1:$CD$8753,MATCH($A160,[1]PO_base!$E$1:$E$8753,0),M$1)))), 1, 1)</f>
        <v>#ERROR!</v>
      </c>
      <c r="N160" s="172" t="str">
        <f>ARRAY_CONSTRAIN(ARRAYFORMULA(IF(M160=0,0,IF(ISNA(MATCH($M160,[1]PO_base!$C$1:$C$8753,0))=TRUE,0,INDEX([1]PO_base!$A$1:$CD$8753,MATCH($M160,[1]PO_base!$C$1:$C$8753,0),N$1)))), 1, 1)</f>
        <v>#ERROR!</v>
      </c>
      <c r="O160" s="174" t="str">
        <f t="shared" si="3"/>
        <v>#ERROR!</v>
      </c>
      <c r="P160" s="172" t="str">
        <f t="shared" si="4"/>
        <v>#ERROR!</v>
      </c>
      <c r="Q160" s="175" t="str">
        <f t="shared" si="5"/>
        <v>#ERROR!</v>
      </c>
      <c r="R160" s="176">
        <v>3.532608695652174</v>
      </c>
      <c r="S160" s="177" t="str">
        <f>ARRAY_CONSTRAIN(ARRAYFORMULA(IF(ISNA(MATCH($G160,[1]Summary!$B$1:$B$8418,0))=TRUE,0,INDEX([1]Summary!$A$1:$CF$8418,MATCH($G160,[1]Summary!$B$1:$B$8418,0),S$1))), 1, 1)</f>
        <v>#ERROR!</v>
      </c>
      <c r="T160" s="176" t="str">
        <f>ARRAY_CONSTRAIN(ARRAYFORMULA(IF(S160=0,0,IF(ISNA(MATCH(S160,[1]Summary!$A$1:$A$8418,0))=TRUE,0,INDEX([1]Summary!$A$1:$CF$8418,MATCH(S160,[1]Summary!$A$1:$A$8418,0),T$1)))), 1, 1)</f>
        <v>#ERROR!</v>
      </c>
      <c r="U160" s="174">
        <f t="shared" si="23"/>
        <v>0</v>
      </c>
      <c r="V160" s="172"/>
      <c r="W160" s="175" t="str">
        <f t="shared" si="7"/>
        <v>#ERROR!</v>
      </c>
      <c r="X160" s="172"/>
      <c r="Y160" s="173"/>
      <c r="Z160" s="176" t="str">
        <f>ARRAY_CONSTRAIN(ARRAYFORMULA(IF(Y160=0,0,IF(ISNA(MATCH(Y160,[1]Summary!$A$1:$A$8418,0))=TRUE,0,INDEX([1]Summary!$A$1:$CF$8418,MATCH(Y160,[1]Summary!$A$1:$A$8418,0),Z$1)))), 1, 1)</f>
        <v>#ERROR!</v>
      </c>
      <c r="AA160" s="174">
        <f t="shared" si="24"/>
        <v>0</v>
      </c>
      <c r="AB160" s="172" t="str">
        <f t="shared" si="18"/>
        <v>#ERROR!</v>
      </c>
      <c r="AC160" s="175" t="str">
        <f t="shared" si="9"/>
        <v>#ERROR!</v>
      </c>
      <c r="AD160" s="172"/>
      <c r="AE160" s="1"/>
      <c r="AF160" s="176" t="str">
        <f>ARRAY_CONSTRAIN(ARRAYFORMULA(IF(AE160=0,0,IF(ISNA(MATCH(AE160,[1]Summary!$A$1:$A$8418,0))=TRUE,0,INDEX([1]Summary!$A$1:$CF$8418,MATCH(AE160,[1]Summary!$A$1:$A$8418,0),AF$1)))), 1, 1)</f>
        <v>#ERROR!</v>
      </c>
      <c r="AG160" s="174">
        <f t="shared" si="10"/>
        <v>0</v>
      </c>
      <c r="AH160" s="172">
        <f t="shared" si="11"/>
        <v>0</v>
      </c>
      <c r="AI160" s="175" t="str">
        <f t="shared" si="12"/>
        <v>#ERROR!</v>
      </c>
      <c r="AJ160" s="175" t="str">
        <f t="shared" si="13"/>
        <v>#ERROR!</v>
      </c>
      <c r="AK160" s="178" t="str">
        <f t="shared" si="14"/>
        <v>#ERROR!</v>
      </c>
    </row>
    <row r="161" ht="10.5" customHeight="1">
      <c r="A161" s="14" t="s">
        <v>966</v>
      </c>
      <c r="B161" s="165">
        <f t="array" ref="B161">IF(ISNA(MATCH($A161,Magento_products!$F$1:$F$1000,0))=TRUE,INDEX(Special_products!$A$1:$AL$1000,MATCH($A161,Special_products!$F$1:$F$1000,0),B$1),INDEX(Magento_products!$A$1:$AJ$1013,MATCH($A161,Magento_products!$F$1:$F$1000,0),B$1))</f>
        <v>250</v>
      </c>
      <c r="C161" s="165" t="str">
        <f t="array" ref="C161">IF(ISNA(MATCH($A161,Magento_products!$F$1:$F$1000,0))=TRUE,INDEX(Special_products!$A$1:$AL$1000,MATCH($A161,Special_products!$F$1:$F$1000,0),C$1),INDEX(Magento_products!$A$1:$AJ$1013,MATCH($A161,Magento_products!$F$1:$F$1000,0),C$1))</f>
        <v>Guts: Black Swordsman (Exclusive)</v>
      </c>
      <c r="D161" s="166">
        <f t="array" ref="D161">IF(ISNA(MATCH($A161,Magento_products!$F$1:$F$1013,0))=TRUE,INDEX(Special_products!$A$1:$AL$748,MATCH($A161,Special_products!$F$1:$F$748,0),D$1),INDEX(Magento_products!$A$1:$AJ$1013,MATCH($A161,Magento_products!$F$1:$F$1013,0),D$1))</f>
        <v>43196</v>
      </c>
      <c r="E161" s="167">
        <f t="shared" si="1"/>
        <v>2018</v>
      </c>
      <c r="F161" s="168" t="str">
        <f t="array" ref="F161">IF(ISNA(MATCH($A161,'License characters'!$H$2:$H$1126,0))=TRUE,0,INDEX('License characters'!$A$2:$AH$1126,MATCH($A161,'License characters'!$H$2:$H$1126,0),F$1))</f>
        <v>Crunchyroll/Ellation</v>
      </c>
      <c r="G161" s="165" t="str">
        <f t="array" ref="G161">IF(ISNA(MATCH($A161,Magento_products!$F$1:$F$1000,0))=TRUE,INDEX(Special_products!$A$1:$AL$1000,MATCH($A161,Special_products!$F$1:$F$1000,0),G$1),INDEX(Magento_products!$A$1:$AJ$1013,MATCH($A161,Magento_products!$F$1:$F$1000,0),G$1))</f>
        <v>BSGUTS</v>
      </c>
      <c r="H161" s="168" t="str">
        <f t="array" ref="H161">IF(ISNA(MATCH($B161,Magento_products!$E$1:$E$1013,0))=TRUE,INDEX(Special_products!$A$1:$AL$748,MATCH($B161,Special_products!$E$1:$E$748,0),H$1+2),INDEX(Magento_products!$A$1:$AJ$1013,MATCH($B161,Magento_products!$E$1:$E$1013,0),H$1))</f>
        <v>Resin</v>
      </c>
      <c r="I161" s="169">
        <f t="array" ref="I161">IF(ISNA(MATCH($B161,Magento_products!$E$1:$E$1013,0))=TRUE,INDEX(Special_products!$A$1:$AL$748,MATCH($B161,Special_products!$E$1:$E$748,0),I$1),INDEX(Magento_products!$A$1:$AJ$1013,MATCH($B161,Magento_products!$E$1:$E$1013,0),I$1))</f>
        <v>724.99</v>
      </c>
      <c r="J161" s="170"/>
      <c r="K161" s="171">
        <f t="shared" si="2"/>
        <v>724.99</v>
      </c>
      <c r="L161" s="172">
        <v>235.0</v>
      </c>
      <c r="M161" s="173" t="str">
        <f>ARRAY_CONSTRAIN(ARRAYFORMULA(IF(B161=0,0,IF(ISNA(MATCH($A161,[1]PO_base!$E$1:$E$8753,0))=TRUE,0,INDEX([1]PO_base!$A$1:$CD$8753,MATCH($A161,[1]PO_base!$E$1:$E$8753,0),M$1)))), 1, 1)</f>
        <v>#ERROR!</v>
      </c>
      <c r="N161" s="172" t="str">
        <f>ARRAY_CONSTRAIN(ARRAYFORMULA(IF(M161=0,0,IF(ISNA(MATCH($M161,[1]PO_base!$C$1:$C$8753,0))=TRUE,0,INDEX([1]PO_base!$A$1:$CD$8753,MATCH($M161,[1]PO_base!$C$1:$C$8753,0),N$1)))), 1, 1)</f>
        <v>#ERROR!</v>
      </c>
      <c r="O161" s="174" t="str">
        <f t="shared" si="3"/>
        <v>#ERROR!</v>
      </c>
      <c r="P161" s="172" t="str">
        <f t="shared" si="4"/>
        <v>#ERROR!</v>
      </c>
      <c r="Q161" s="175" t="str">
        <f t="shared" si="5"/>
        <v>#ERROR!</v>
      </c>
      <c r="R161" s="176">
        <v>13.654618473895582</v>
      </c>
      <c r="S161" s="177" t="str">
        <f>ARRAY_CONSTRAIN(ARRAYFORMULA(IF(ISNA(MATCH($G161,[1]Summary!$B$1:$B$8418,0))=TRUE,0,INDEX([1]Summary!$A$1:$CF$8418,MATCH($G161,[1]Summary!$B$1:$B$8418,0),S$1))), 1, 1)</f>
        <v>#ERROR!</v>
      </c>
      <c r="T161" s="176" t="str">
        <f>ARRAY_CONSTRAIN(ARRAYFORMULA(IF(S161=0,0,IF(ISNA(MATCH(S161,[1]Summary!$A$1:$A$8418,0))=TRUE,0,INDEX([1]Summary!$A$1:$CF$8418,MATCH(S161,[1]Summary!$A$1:$A$8418,0),T$1)))), 1, 1)</f>
        <v>#ERROR!</v>
      </c>
      <c r="U161" s="174">
        <f t="shared" si="23"/>
        <v>0</v>
      </c>
      <c r="V161" s="172"/>
      <c r="W161" s="175" t="str">
        <f t="shared" si="7"/>
        <v>#ERROR!</v>
      </c>
      <c r="X161" s="172"/>
      <c r="Y161" s="173"/>
      <c r="Z161" s="176" t="str">
        <f>ARRAY_CONSTRAIN(ARRAYFORMULA(IF(Y161=0,0,IF(ISNA(MATCH(Y161,[1]Summary!$A$1:$A$8418,0))=TRUE,0,INDEX([1]Summary!$A$1:$CF$8418,MATCH(Y161,[1]Summary!$A$1:$A$8418,0),Z$1)))), 1, 1)</f>
        <v>#ERROR!</v>
      </c>
      <c r="AA161" s="174">
        <f t="shared" si="24"/>
        <v>0</v>
      </c>
      <c r="AB161" s="172" t="str">
        <f t="shared" si="18"/>
        <v>#ERROR!</v>
      </c>
      <c r="AC161" s="175" t="str">
        <f t="shared" si="9"/>
        <v>#ERROR!</v>
      </c>
      <c r="AD161" s="172"/>
      <c r="AE161" s="1"/>
      <c r="AF161" s="176" t="str">
        <f>ARRAY_CONSTRAIN(ARRAYFORMULA(IF(AE161=0,0,IF(ISNA(MATCH(AE161,[1]Summary!$A$1:$A$8418,0))=TRUE,0,INDEX([1]Summary!$A$1:$CF$8418,MATCH(AE161,[1]Summary!$A$1:$A$8418,0),AF$1)))), 1, 1)</f>
        <v>#ERROR!</v>
      </c>
      <c r="AG161" s="174">
        <f t="shared" si="10"/>
        <v>0</v>
      </c>
      <c r="AH161" s="172">
        <f t="shared" si="11"/>
        <v>0</v>
      </c>
      <c r="AI161" s="175" t="str">
        <f t="shared" si="12"/>
        <v>#ERROR!</v>
      </c>
      <c r="AJ161" s="175" t="str">
        <f t="shared" si="13"/>
        <v>#ERROR!</v>
      </c>
      <c r="AK161" s="178" t="str">
        <f t="shared" si="14"/>
        <v>#ERROR!</v>
      </c>
    </row>
    <row r="162" ht="10.5" customHeight="1">
      <c r="A162" s="14" t="s">
        <v>962</v>
      </c>
      <c r="B162" s="165">
        <f t="array" ref="B162">IF(ISNA(MATCH($A162,Magento_products!$F$1:$F$1000,0))=TRUE,INDEX(Special_products!$A$1:$AL$1000,MATCH($A162,Special_products!$F$1:$F$1000,0),B$1),INDEX(Magento_products!$A$1:$AJ$1013,MATCH($A162,Magento_products!$F$1:$F$1000,0),B$1))</f>
        <v>252</v>
      </c>
      <c r="C162" s="165" t="str">
        <f t="array" ref="C162">IF(ISNA(MATCH($A162,Magento_products!$F$1:$F$1000,0))=TRUE,INDEX(Special_products!$A$1:$AL$1000,MATCH($A162,Special_products!$F$1:$F$1000,0),C$1),INDEX(Magento_products!$A$1:$AJ$1013,MATCH($A162,Magento_products!$F$1:$F$1000,0),C$1))</f>
        <v>Guts: Black Swordsman (Exclusive Bloody Variant)</v>
      </c>
      <c r="D162" s="166">
        <f t="array" ref="D162">IF(ISNA(MATCH($A162,Magento_products!$F$1:$F$1013,0))=TRUE,INDEX(Special_products!$A$1:$AL$748,MATCH($A162,Special_products!$F$1:$F$748,0),D$1),INDEX(Magento_products!$A$1:$AJ$1013,MATCH($A162,Magento_products!$F$1:$F$1013,0),D$1))</f>
        <v>43196</v>
      </c>
      <c r="E162" s="167">
        <f t="shared" si="1"/>
        <v>2018</v>
      </c>
      <c r="F162" s="168" t="str">
        <f t="array" ref="F162">IF(ISNA(MATCH($A162,'License characters'!$H$2:$H$1126,0))=TRUE,0,INDEX('License characters'!$A$2:$AH$1126,MATCH($A162,'License characters'!$H$2:$H$1126,0),F$1))</f>
        <v>Crunchyroll/Ellation</v>
      </c>
      <c r="G162" s="165" t="str">
        <f t="array" ref="G162">IF(ISNA(MATCH($A162,Magento_products!$F$1:$F$1000,0))=TRUE,INDEX(Special_products!$A$1:$AL$1000,MATCH($A162,Special_products!$F$1:$F$1000,0),G$1),INDEX(Magento_products!$A$1:$AJ$1013,MATCH($A162,Magento_products!$F$1:$F$1000,0),G$1))</f>
        <v>BSGUTS</v>
      </c>
      <c r="H162" s="168" t="str">
        <f t="array" ref="H162">IF(ISNA(MATCH($B162,Magento_products!$E$1:$E$1013,0))=TRUE,INDEX(Special_products!$A$1:$AL$748,MATCH($B162,Special_products!$E$1:$E$748,0),H$1+2),INDEX(Magento_products!$A$1:$AJ$1013,MATCH($B162,Magento_products!$E$1:$E$1013,0),H$1))</f>
        <v>Resin</v>
      </c>
      <c r="I162" s="169">
        <f t="array" ref="I162">IF(ISNA(MATCH($B162,Magento_products!$E$1:$E$1013,0))=TRUE,INDEX(Special_products!$A$1:$AL$748,MATCH($B162,Special_products!$E$1:$E$748,0),I$1),INDEX(Magento_products!$A$1:$AJ$1013,MATCH($B162,Magento_products!$E$1:$E$1013,0),I$1))</f>
        <v>724.99</v>
      </c>
      <c r="J162" s="170"/>
      <c r="K162" s="171">
        <f t="shared" si="2"/>
        <v>724.99</v>
      </c>
      <c r="L162" s="172">
        <v>235.0</v>
      </c>
      <c r="M162" s="173" t="str">
        <f>ARRAY_CONSTRAIN(ARRAYFORMULA(IF(B162=0,0,IF(ISNA(MATCH($A162,[1]PO_base!$E$1:$E$8753,0))=TRUE,0,INDEX([1]PO_base!$A$1:$CD$8753,MATCH($A162,[1]PO_base!$E$1:$E$8753,0),M$1)))), 1, 1)</f>
        <v>#ERROR!</v>
      </c>
      <c r="N162" s="172" t="str">
        <f>ARRAY_CONSTRAIN(ARRAYFORMULA(IF(M162=0,0,IF(ISNA(MATCH($M162,[1]PO_base!$C$1:$C$8753,0))=TRUE,0,INDEX([1]PO_base!$A$1:$CD$8753,MATCH($M162,[1]PO_base!$C$1:$C$8753,0),N$1)))), 1, 1)</f>
        <v>#ERROR!</v>
      </c>
      <c r="O162" s="174" t="str">
        <f t="shared" si="3"/>
        <v>#ERROR!</v>
      </c>
      <c r="P162" s="172" t="str">
        <f t="shared" si="4"/>
        <v>#ERROR!</v>
      </c>
      <c r="Q162" s="175" t="str">
        <f t="shared" si="5"/>
        <v>#ERROR!</v>
      </c>
      <c r="R162" s="176">
        <v>13.654618473895582</v>
      </c>
      <c r="S162" s="177" t="str">
        <f>ARRAY_CONSTRAIN(ARRAYFORMULA(IF(ISNA(MATCH($G162,[1]Summary!$B$1:$B$8418,0))=TRUE,0,INDEX([1]Summary!$A$1:$CF$8418,MATCH($G162,[1]Summary!$B$1:$B$8418,0),S$1))), 1, 1)</f>
        <v>#ERROR!</v>
      </c>
      <c r="T162" s="176" t="str">
        <f>ARRAY_CONSTRAIN(ARRAYFORMULA(IF(S162=0,0,IF(ISNA(MATCH(S162,[1]Summary!$A$1:$A$8418,0))=TRUE,0,INDEX([1]Summary!$A$1:$CF$8418,MATCH(S162,[1]Summary!$A$1:$A$8418,0),T$1)))), 1, 1)</f>
        <v>#ERROR!</v>
      </c>
      <c r="U162" s="174">
        <f t="shared" si="23"/>
        <v>0</v>
      </c>
      <c r="V162" s="172"/>
      <c r="W162" s="175" t="str">
        <f t="shared" si="7"/>
        <v>#ERROR!</v>
      </c>
      <c r="X162" s="172"/>
      <c r="Y162" s="173"/>
      <c r="Z162" s="176" t="str">
        <f>ARRAY_CONSTRAIN(ARRAYFORMULA(IF(Y162=0,0,IF(ISNA(MATCH(Y162,[1]Summary!$A$1:$A$8418,0))=TRUE,0,INDEX([1]Summary!$A$1:$CF$8418,MATCH(Y162,[1]Summary!$A$1:$A$8418,0),Z$1)))), 1, 1)</f>
        <v>#ERROR!</v>
      </c>
      <c r="AA162" s="174">
        <f t="shared" si="24"/>
        <v>0</v>
      </c>
      <c r="AB162" s="172" t="str">
        <f t="shared" si="18"/>
        <v>#ERROR!</v>
      </c>
      <c r="AC162" s="175" t="str">
        <f t="shared" si="9"/>
        <v>#ERROR!</v>
      </c>
      <c r="AD162" s="172"/>
      <c r="AE162" s="1"/>
      <c r="AF162" s="176" t="str">
        <f>ARRAY_CONSTRAIN(ARRAYFORMULA(IF(AE162=0,0,IF(ISNA(MATCH(AE162,[1]Summary!$A$1:$A$8418,0))=TRUE,0,INDEX([1]Summary!$A$1:$CF$8418,MATCH(AE162,[1]Summary!$A$1:$A$8418,0),AF$1)))), 1, 1)</f>
        <v>#ERROR!</v>
      </c>
      <c r="AG162" s="174">
        <f t="shared" si="10"/>
        <v>0</v>
      </c>
      <c r="AH162" s="172">
        <f t="shared" si="11"/>
        <v>0</v>
      </c>
      <c r="AI162" s="175" t="str">
        <f t="shared" si="12"/>
        <v>#ERROR!</v>
      </c>
      <c r="AJ162" s="175" t="str">
        <f t="shared" si="13"/>
        <v>#ERROR!</v>
      </c>
      <c r="AK162" s="178" t="str">
        <f t="shared" si="14"/>
        <v>#ERROR!</v>
      </c>
    </row>
    <row r="163" ht="10.5" customHeight="1">
      <c r="A163" s="14" t="s">
        <v>1068</v>
      </c>
      <c r="B163" s="165">
        <f t="array" ref="B163">IF(ISNA(MATCH($A163,Magento_products!$F$1:$F$1000,0))=TRUE,INDEX(Special_products!$A$1:$AL$1000,MATCH($A163,Special_products!$F$1:$F$1000,0),B$1),INDEX(Magento_products!$A$1:$AJ$1013,MATCH($A163,Magento_products!$F$1:$F$1000,0),B$1))</f>
        <v>200</v>
      </c>
      <c r="C163" s="165" t="str">
        <f t="array" ref="C163">IF(ISNA(MATCH($A163,Magento_products!$F$1:$F$1000,0))=TRUE,INDEX(Special_products!$A$1:$AL$1000,MATCH($A163,Special_products!$F$1:$F$1000,0),C$1),INDEX(Magento_products!$A$1:$AJ$1013,MATCH($A163,Magento_products!$F$1:$F$1000,0),C$1))</f>
        <v>Amaterasu Life Size Bust (Exclusive)</v>
      </c>
      <c r="D163" s="166">
        <f t="array" ref="D163">IF(ISNA(MATCH($A163,Magento_products!$F$1:$F$1013,0))=TRUE,INDEX(Special_products!$A$1:$AL$748,MATCH($A163,Special_products!$F$1:$F$748,0),D$1),INDEX(Magento_products!$A$1:$AJ$1013,MATCH($A163,Magento_products!$F$1:$F$1013,0),D$1))</f>
        <v>42857</v>
      </c>
      <c r="E163" s="167">
        <f t="shared" si="1"/>
        <v>2017</v>
      </c>
      <c r="F163" s="168" t="str">
        <f t="array" ref="F163">IF(ISNA(MATCH($A163,'License characters'!$H$2:$H$1126,0))=TRUE,0,INDEX('License characters'!$A$2:$AH$1126,MATCH($A163,'License characters'!$H$2:$H$1126,0),F$1))</f>
        <v>Capcom</v>
      </c>
      <c r="G163" s="165" t="str">
        <f t="array" ref="G163">IF(ISNA(MATCH($A163,Magento_products!$F$1:$F$1000,0))=TRUE,INDEX(Special_products!$A$1:$AL$1000,MATCH($A163,Special_products!$F$1:$F$1000,0),G$1),INDEX(Magento_products!$A$1:$AJ$1013,MATCH($A163,Magento_products!$F$1:$F$1000,0),G$1))</f>
        <v>OKBR</v>
      </c>
      <c r="H163" s="168" t="str">
        <f t="array" ref="H163">IF(ISNA(MATCH($B163,Magento_products!$E$1:$E$1013,0))=TRUE,INDEX(Special_products!$A$1:$AL$748,MATCH($B163,Special_products!$E$1:$E$748,0),H$1+2),INDEX(Magento_products!$A$1:$AJ$1013,MATCH($B163,Magento_products!$E$1:$E$1013,0),H$1))</f>
        <v>Resin</v>
      </c>
      <c r="I163" s="169">
        <f t="array" ref="I163">IF(ISNA(MATCH($B163,Magento_products!$E$1:$E$1013,0))=TRUE,INDEX(Special_products!$A$1:$AL$748,MATCH($B163,Special_products!$E$1:$E$748,0),I$1),INDEX(Magento_products!$A$1:$AJ$1013,MATCH($B163,Magento_products!$E$1:$E$1013,0),I$1))</f>
        <v>724.99</v>
      </c>
      <c r="J163" s="170"/>
      <c r="K163" s="171">
        <f t="shared" si="2"/>
        <v>724.99</v>
      </c>
      <c r="L163" s="172"/>
      <c r="M163" s="173" t="str">
        <f>ARRAY_CONSTRAIN(ARRAYFORMULA(IF(B163=0,0,IF(ISNA(MATCH($A163,[1]PO_base!$E$1:$E$8753,0))=TRUE,0,INDEX([1]PO_base!$A$1:$CD$8753,MATCH($A163,[1]PO_base!$E$1:$E$8753,0),M$1)))), 1, 1)</f>
        <v>#ERROR!</v>
      </c>
      <c r="N163" s="172" t="str">
        <f>ARRAY_CONSTRAIN(ARRAYFORMULA(IF(M163=0,0,IF(ISNA(MATCH($M163,[1]PO_base!$C$1:$C$8753,0))=TRUE,0,INDEX([1]PO_base!$A$1:$CD$8753,MATCH($M163,[1]PO_base!$C$1:$C$8753,0),N$1)))), 1, 1)</f>
        <v>#ERROR!</v>
      </c>
      <c r="O163" s="174" t="str">
        <f t="shared" si="3"/>
        <v>#ERROR!</v>
      </c>
      <c r="P163" s="172" t="str">
        <f t="shared" si="4"/>
        <v>#ERROR!</v>
      </c>
      <c r="Q163" s="175" t="str">
        <f t="shared" si="5"/>
        <v>#ERROR!</v>
      </c>
      <c r="R163" s="176"/>
      <c r="S163" s="177" t="str">
        <f>ARRAY_CONSTRAIN(ARRAYFORMULA(IF(ISNA(MATCH($G163,[1]Summary!$B$1:$B$8418,0))=TRUE,0,INDEX([1]Summary!$A$1:$CF$8418,MATCH($G163,[1]Summary!$B$1:$B$8418,0),S$1))), 1, 1)</f>
        <v>#ERROR!</v>
      </c>
      <c r="T163" s="176" t="str">
        <f>ARRAY_CONSTRAIN(ARRAYFORMULA(IF(S163=0,0,IF(ISNA(MATCH(S163,[1]Summary!$A$1:$A$8418,0))=TRUE,0,INDEX([1]Summary!$A$1:$CF$8418,MATCH(S163,[1]Summary!$A$1:$A$8418,0),T$1)))), 1, 1)</f>
        <v>#ERROR!</v>
      </c>
      <c r="U163" s="174">
        <f t="shared" si="23"/>
        <v>0</v>
      </c>
      <c r="V163" s="172"/>
      <c r="W163" s="175" t="str">
        <f t="shared" si="7"/>
        <v>#ERROR!</v>
      </c>
      <c r="X163" s="172"/>
      <c r="Y163" s="173"/>
      <c r="Z163" s="176" t="str">
        <f>ARRAY_CONSTRAIN(ARRAYFORMULA(IF(Y163=0,0,IF(ISNA(MATCH(Y163,[1]Summary!$A$1:$A$8418,0))=TRUE,0,INDEX([1]Summary!$A$1:$CF$8418,MATCH(Y163,[1]Summary!$A$1:$A$8418,0),Z$1)))), 1, 1)</f>
        <v>#ERROR!</v>
      </c>
      <c r="AA163" s="174">
        <f t="shared" si="24"/>
        <v>0</v>
      </c>
      <c r="AB163" s="172" t="str">
        <f t="shared" si="18"/>
        <v>#ERROR!</v>
      </c>
      <c r="AC163" s="175" t="str">
        <f t="shared" si="9"/>
        <v>#ERROR!</v>
      </c>
      <c r="AD163" s="172"/>
      <c r="AE163" s="1"/>
      <c r="AF163" s="176" t="str">
        <f>ARRAY_CONSTRAIN(ARRAYFORMULA(IF(AE163=0,0,IF(ISNA(MATCH(AE163,[1]Summary!$A$1:$A$8418,0))=TRUE,0,INDEX([1]Summary!$A$1:$CF$8418,MATCH(AE163,[1]Summary!$A$1:$A$8418,0),AF$1)))), 1, 1)</f>
        <v>#ERROR!</v>
      </c>
      <c r="AG163" s="174">
        <f t="shared" si="10"/>
        <v>0</v>
      </c>
      <c r="AH163" s="172">
        <f t="shared" si="11"/>
        <v>0</v>
      </c>
      <c r="AI163" s="175" t="str">
        <f t="shared" si="12"/>
        <v>#ERROR!</v>
      </c>
      <c r="AJ163" s="175" t="str">
        <f t="shared" si="13"/>
        <v>#ERROR!</v>
      </c>
      <c r="AK163" s="178" t="str">
        <f t="shared" si="14"/>
        <v>#ERROR!</v>
      </c>
    </row>
    <row r="164" ht="10.5" customHeight="1">
      <c r="A164" s="14" t="s">
        <v>1546</v>
      </c>
      <c r="B164" s="165">
        <f t="array" ref="B164">IF(ISNA(MATCH($A164,Magento_products!$F$1:$F$1000,0))=TRUE,INDEX(Special_products!$A$1:$AL$1000,MATCH($A164,Special_products!$F$1:$F$1000,0),B$1),INDEX(Magento_products!$A$1:$AJ$1013,MATCH($A164,Magento_products!$F$1:$F$1000,0),B$1))</f>
        <v>1075</v>
      </c>
      <c r="C164" s="165" t="str">
        <f t="array" ref="C164">IF(ISNA(MATCH($A164,Magento_products!$F$1:$F$1000,0))=TRUE,INDEX(Special_products!$A$1:$AL$1000,MATCH($A164,Special_products!$F$1:$F$1000,0),C$1),INDEX(Magento_products!$A$1:$AJ$1013,MATCH($A164,Magento_products!$F$1:$F$1000,0),C$1))</f>
        <v>Sonic The Hedgehog Boom8 Series - Vol 1</v>
      </c>
      <c r="D164" s="166" t="str">
        <f t="array" ref="D164">IF(ISNA(MATCH($A164,Magento_products!$F$1:$F$1013,0))=TRUE,INDEX(Special_products!$A$1:$AL$748,MATCH($A164,Special_products!$F$1:$F$748,0),D$1),INDEX(Magento_products!$A$1:$AJ$1013,MATCH($A164,Magento_products!$F$1:$F$1013,0),D$1))</f>
        <v/>
      </c>
      <c r="E164" s="167">
        <f t="shared" si="1"/>
        <v>2020</v>
      </c>
      <c r="F164" s="168">
        <f t="array" ref="F164">IF(ISNA(MATCH($A164,'License characters'!$H$2:$H$1126,0))=TRUE,0,INDEX('License characters'!$A$2:$AH$1126,MATCH($A164,'License characters'!$H$2:$H$1126,0),F$1))</f>
        <v>0</v>
      </c>
      <c r="G164" s="165" t="str">
        <f t="array" ref="G164">IF(ISNA(MATCH($A164,Magento_products!$F$1:$F$1000,0))=TRUE,INDEX(Special_products!$A$1:$AL$1000,MATCH($A164,Special_products!$F$1:$F$1000,0),G$1),INDEX(Magento_products!$A$1:$AJ$1013,MATCH($A164,Magento_products!$F$1:$F$1000,0),G$1))</f>
        <v>GNZS</v>
      </c>
      <c r="H164" s="168" t="str">
        <f t="array" ref="H164">IF(ISNA(MATCH($B164,Magento_products!$E$1:$E$1013,0))=TRUE,INDEX(Special_products!$A$1:$AL$748,MATCH($B164,Special_products!$E$1:$E$748,0),H$1+2),INDEX(Magento_products!$A$1:$AJ$1013,MATCH($B164,Magento_products!$E$1:$E$1013,0),H$1))</f>
        <v/>
      </c>
      <c r="I164" s="169">
        <f t="array" ref="I164">IF(ISNA(MATCH($B164,Magento_products!$E$1:$E$1013,0))=TRUE,INDEX(Special_products!$A$1:$AL$748,MATCH($B164,Special_products!$E$1:$E$748,0),I$1),INDEX(Magento_products!$A$1:$AJ$1013,MATCH($B164,Magento_products!$E$1:$E$1013,0),I$1))</f>
        <v>22.5</v>
      </c>
      <c r="J164" s="170"/>
      <c r="K164" s="171">
        <f t="shared" si="2"/>
        <v>22.5</v>
      </c>
      <c r="L164" s="172">
        <v>5.76</v>
      </c>
      <c r="M164" s="173" t="str">
        <f>ARRAY_CONSTRAIN(ARRAYFORMULA(IF(B164=0,0,IF(ISNA(MATCH($A164,[1]PO_base!$E$1:$E$8753,0))=TRUE,0,INDEX([1]PO_base!$A$1:$CD$8753,MATCH($A164,[1]PO_base!$E$1:$E$8753,0),M$1)))), 1, 1)</f>
        <v>#ERROR!</v>
      </c>
      <c r="N164" s="172" t="str">
        <f>ARRAY_CONSTRAIN(ARRAYFORMULA(IF(M164=0,0,IF(ISNA(MATCH($M164,[1]PO_base!$C$1:$C$8753,0))=TRUE,0,INDEX([1]PO_base!$A$1:$CD$8753,MATCH($M164,[1]PO_base!$C$1:$C$8753,0),N$1)))), 1, 1)</f>
        <v>#ERROR!</v>
      </c>
      <c r="O164" s="174" t="str">
        <f t="shared" si="3"/>
        <v>#ERROR!</v>
      </c>
      <c r="P164" s="172" t="str">
        <f t="shared" si="4"/>
        <v>#ERROR!</v>
      </c>
      <c r="Q164" s="175" t="str">
        <f t="shared" si="5"/>
        <v>#ERROR!</v>
      </c>
      <c r="R164" s="176">
        <v>0.0</v>
      </c>
      <c r="S164" s="177" t="str">
        <f>ARRAY_CONSTRAIN(ARRAYFORMULA(IF(ISNA(MATCH($G164,[1]Summary!$B$1:$B$8418,0))=TRUE,0,INDEX([1]Summary!$A$1:$CF$8418,MATCH($G164,[1]Summary!$B$1:$B$8418,0),S$1))), 1, 1)</f>
        <v>#ERROR!</v>
      </c>
      <c r="T164" s="176" t="str">
        <f>ARRAY_CONSTRAIN(ARRAYFORMULA(IF(S164=0,0,IF(ISNA(MATCH(S164,[1]Summary!$A$1:$A$8418,0))=TRUE,0,INDEX([1]Summary!$A$1:$CF$8418,MATCH(S164,[1]Summary!$A$1:$A$8418,0),T$1)))), 1, 1)</f>
        <v>#ERROR!</v>
      </c>
      <c r="U164" s="174">
        <f t="shared" si="23"/>
        <v>0</v>
      </c>
      <c r="V164" s="172"/>
      <c r="W164" s="175" t="str">
        <f t="shared" si="7"/>
        <v>#ERROR!</v>
      </c>
      <c r="X164" s="172"/>
      <c r="Y164" s="173"/>
      <c r="Z164" s="176" t="str">
        <f>ARRAY_CONSTRAIN(ARRAYFORMULA(IF(Y164=0,0,IF(ISNA(MATCH(Y164,[1]Summary!$A$1:$A$8418,0))=TRUE,0,INDEX([1]Summary!$A$1:$CF$8418,MATCH(Y164,[1]Summary!$A$1:$A$8418,0),Z$1)))), 1, 1)</f>
        <v>#ERROR!</v>
      </c>
      <c r="AA164" s="174">
        <f t="shared" si="24"/>
        <v>0</v>
      </c>
      <c r="AB164" s="172" t="str">
        <f t="shared" si="18"/>
        <v>#ERROR!</v>
      </c>
      <c r="AC164" s="175" t="str">
        <f t="shared" si="9"/>
        <v>#ERROR!</v>
      </c>
      <c r="AD164" s="172"/>
      <c r="AE164" s="1"/>
      <c r="AF164" s="176" t="str">
        <f>ARRAY_CONSTRAIN(ARRAYFORMULA(IF(AE164=0,0,IF(ISNA(MATCH(AE164,[1]Summary!$A$1:$A$8418,0))=TRUE,0,INDEX([1]Summary!$A$1:$CF$8418,MATCH(AE164,[1]Summary!$A$1:$A$8418,0),AF$1)))), 1, 1)</f>
        <v>#ERROR!</v>
      </c>
      <c r="AG164" s="174">
        <f t="shared" si="10"/>
        <v>0</v>
      </c>
      <c r="AH164" s="172">
        <f t="shared" si="11"/>
        <v>0</v>
      </c>
      <c r="AI164" s="175" t="str">
        <f t="shared" si="12"/>
        <v>#ERROR!</v>
      </c>
      <c r="AJ164" s="175" t="str">
        <f t="shared" si="13"/>
        <v>#ERROR!</v>
      </c>
      <c r="AK164" s="178" t="str">
        <f t="shared" si="14"/>
        <v>#ERROR!</v>
      </c>
    </row>
    <row r="165" ht="10.5" customHeight="1">
      <c r="A165" s="14" t="s">
        <v>1548</v>
      </c>
      <c r="B165" s="165">
        <f t="array" ref="B165">IF(ISNA(MATCH($A165,Magento_products!$F$1:$F$1000,0))=TRUE,INDEX(Special_products!$A$1:$AL$1000,MATCH($A165,Special_products!$F$1:$F$1000,0),B$1),INDEX(Magento_products!$A$1:$AJ$1013,MATCH($A165,Magento_products!$F$1:$F$1000,0),B$1))</f>
        <v>1076</v>
      </c>
      <c r="C165" s="165" t="str">
        <f t="array" ref="C165">IF(ISNA(MATCH($A165,Magento_products!$F$1:$F$1000,0))=TRUE,INDEX(Special_products!$A$1:$AL$1000,MATCH($A165,Special_products!$F$1:$F$1000,0),C$1),INDEX(Magento_products!$A$1:$AJ$1013,MATCH($A165,Magento_products!$F$1:$F$1000,0),C$1))</f>
        <v>Sonic The Hedgehog Boom8 Series - Vol 2</v>
      </c>
      <c r="D165" s="166" t="str">
        <f t="array" ref="D165">IF(ISNA(MATCH($A165,Magento_products!$F$1:$F$1013,0))=TRUE,INDEX(Special_products!$A$1:$AL$748,MATCH($A165,Special_products!$F$1:$F$748,0),D$1),INDEX(Magento_products!$A$1:$AJ$1013,MATCH($A165,Magento_products!$F$1:$F$1013,0),D$1))</f>
        <v/>
      </c>
      <c r="E165" s="167">
        <f t="shared" si="1"/>
        <v>2020</v>
      </c>
      <c r="F165" s="168">
        <f t="array" ref="F165">IF(ISNA(MATCH($A165,'License characters'!$H$2:$H$1126,0))=TRUE,0,INDEX('License characters'!$A$2:$AH$1126,MATCH($A165,'License characters'!$H$2:$H$1126,0),F$1))</f>
        <v>0</v>
      </c>
      <c r="G165" s="165" t="str">
        <f t="array" ref="G165">IF(ISNA(MATCH($A165,Magento_products!$F$1:$F$1000,0))=TRUE,INDEX(Special_products!$A$1:$AL$1000,MATCH($A165,Special_products!$F$1:$F$1000,0),G$1),INDEX(Magento_products!$A$1:$AJ$1013,MATCH($A165,Magento_products!$F$1:$F$1000,0),G$1))</f>
        <v>GNZS</v>
      </c>
      <c r="H165" s="168" t="str">
        <f t="array" ref="H165">IF(ISNA(MATCH($B165,Magento_products!$E$1:$E$1013,0))=TRUE,INDEX(Special_products!$A$1:$AL$748,MATCH($B165,Special_products!$E$1:$E$748,0),H$1+2),INDEX(Magento_products!$A$1:$AJ$1013,MATCH($B165,Magento_products!$E$1:$E$1013,0),H$1))</f>
        <v/>
      </c>
      <c r="I165" s="169">
        <f t="array" ref="I165">IF(ISNA(MATCH($B165,Magento_products!$E$1:$E$1013,0))=TRUE,INDEX(Special_products!$A$1:$AL$748,MATCH($B165,Special_products!$E$1:$E$748,0),I$1),INDEX(Magento_products!$A$1:$AJ$1013,MATCH($B165,Magento_products!$E$1:$E$1013,0),I$1))</f>
        <v>22.5</v>
      </c>
      <c r="J165" s="170"/>
      <c r="K165" s="171">
        <f t="shared" si="2"/>
        <v>22.5</v>
      </c>
      <c r="L165" s="172">
        <v>5.76</v>
      </c>
      <c r="M165" s="173" t="str">
        <f>ARRAY_CONSTRAIN(ARRAYFORMULA(IF(B165=0,0,IF(ISNA(MATCH($A165,[1]PO_base!$E$1:$E$8753,0))=TRUE,0,INDEX([1]PO_base!$A$1:$CD$8753,MATCH($A165,[1]PO_base!$E$1:$E$8753,0),M$1)))), 1, 1)</f>
        <v>#ERROR!</v>
      </c>
      <c r="N165" s="172" t="str">
        <f>ARRAY_CONSTRAIN(ARRAYFORMULA(IF(M165=0,0,IF(ISNA(MATCH($M165,[1]PO_base!$C$1:$C$8753,0))=TRUE,0,INDEX([1]PO_base!$A$1:$CD$8753,MATCH($M165,[1]PO_base!$C$1:$C$8753,0),N$1)))), 1, 1)</f>
        <v>#ERROR!</v>
      </c>
      <c r="O165" s="174" t="str">
        <f t="shared" si="3"/>
        <v>#ERROR!</v>
      </c>
      <c r="P165" s="172" t="str">
        <f t="shared" si="4"/>
        <v>#ERROR!</v>
      </c>
      <c r="Q165" s="175" t="str">
        <f t="shared" si="5"/>
        <v>#ERROR!</v>
      </c>
      <c r="R165" s="176">
        <v>0.0</v>
      </c>
      <c r="S165" s="177" t="str">
        <f>ARRAY_CONSTRAIN(ARRAYFORMULA(IF(ISNA(MATCH($G165,[1]Summary!$B$1:$B$8418,0))=TRUE,0,INDEX([1]Summary!$A$1:$CF$8418,MATCH($G165,[1]Summary!$B$1:$B$8418,0),S$1))), 1, 1)</f>
        <v>#ERROR!</v>
      </c>
      <c r="T165" s="176" t="str">
        <f>ARRAY_CONSTRAIN(ARRAYFORMULA(IF(S165=0,0,IF(ISNA(MATCH(S165,[1]Summary!$A$1:$A$8418,0))=TRUE,0,INDEX([1]Summary!$A$1:$CF$8418,MATCH(S165,[1]Summary!$A$1:$A$8418,0),T$1)))), 1, 1)</f>
        <v>#ERROR!</v>
      </c>
      <c r="U165" s="174">
        <f t="shared" si="23"/>
        <v>0</v>
      </c>
      <c r="V165" s="172"/>
      <c r="W165" s="175" t="str">
        <f t="shared" si="7"/>
        <v>#ERROR!</v>
      </c>
      <c r="X165" s="172"/>
      <c r="Y165" s="173"/>
      <c r="Z165" s="176" t="str">
        <f>ARRAY_CONSTRAIN(ARRAYFORMULA(IF(Y165=0,0,IF(ISNA(MATCH(Y165,[1]Summary!$A$1:$A$8418,0))=TRUE,0,INDEX([1]Summary!$A$1:$CF$8418,MATCH(Y165,[1]Summary!$A$1:$A$8418,0),Z$1)))), 1, 1)</f>
        <v>#ERROR!</v>
      </c>
      <c r="AA165" s="174">
        <f t="shared" si="24"/>
        <v>0</v>
      </c>
      <c r="AB165" s="172" t="str">
        <f t="shared" si="18"/>
        <v>#ERROR!</v>
      </c>
      <c r="AC165" s="175" t="str">
        <f t="shared" si="9"/>
        <v>#ERROR!</v>
      </c>
      <c r="AD165" s="172"/>
      <c r="AE165" s="1"/>
      <c r="AF165" s="176" t="str">
        <f>ARRAY_CONSTRAIN(ARRAYFORMULA(IF(AE165=0,0,IF(ISNA(MATCH(AE165,[1]Summary!$A$1:$A$8418,0))=TRUE,0,INDEX([1]Summary!$A$1:$CF$8418,MATCH(AE165,[1]Summary!$A$1:$A$8418,0),AF$1)))), 1, 1)</f>
        <v>#ERROR!</v>
      </c>
      <c r="AG165" s="174">
        <f t="shared" si="10"/>
        <v>0</v>
      </c>
      <c r="AH165" s="172">
        <f t="shared" si="11"/>
        <v>0</v>
      </c>
      <c r="AI165" s="175" t="str">
        <f t="shared" si="12"/>
        <v>#ERROR!</v>
      </c>
      <c r="AJ165" s="175" t="str">
        <f t="shared" si="13"/>
        <v>#ERROR!</v>
      </c>
      <c r="AK165" s="178" t="str">
        <f t="shared" si="14"/>
        <v>#ERROR!</v>
      </c>
    </row>
    <row r="166" ht="10.5" customHeight="1">
      <c r="A166" s="14" t="s">
        <v>1573</v>
      </c>
      <c r="B166" s="165">
        <f t="array" ref="B166">IF(ISNA(MATCH($A166,Magento_products!$F$1:$F$1000,0))=TRUE,INDEX(Special_products!$A$1:$AL$1000,MATCH($A166,Special_products!$F$1:$F$1000,0),B$1),INDEX(Magento_products!$A$1:$AJ$1013,MATCH($A166,Magento_products!$F$1:$F$1000,0),B$1))</f>
        <v>1091</v>
      </c>
      <c r="C166" s="165" t="str">
        <f t="array" ref="C166">IF(ISNA(MATCH($A166,Magento_products!$F$1:$F$1000,0))=TRUE,INDEX(Special_products!$A$1:$AL$1000,MATCH($A166,Special_products!$F$1:$F$1000,0),C$1),INDEX(Magento_products!$A$1:$AJ$1013,MATCH($A166,Magento_products!$F$1:$F$1000,0),C$1))</f>
        <v>Sonic The Hedgehog BOOM8 Series Vol 3</v>
      </c>
      <c r="D166" s="166" t="str">
        <f t="array" ref="D166">IF(ISNA(MATCH($A166,Magento_products!$F$1:$F$1013,0))=TRUE,INDEX(Special_products!$A$1:$AL$748,MATCH($A166,Special_products!$F$1:$F$748,0),D$1),INDEX(Magento_products!$A$1:$AJ$1013,MATCH($A166,Magento_products!$F$1:$F$1013,0),D$1))</f>
        <v/>
      </c>
      <c r="E166" s="167">
        <f t="shared" si="1"/>
        <v>2020</v>
      </c>
      <c r="F166" s="168">
        <f t="array" ref="F166">IF(ISNA(MATCH($A166,'License characters'!$H$2:$H$1126,0))=TRUE,0,INDEX('License characters'!$A$2:$AH$1126,MATCH($A166,'License characters'!$H$2:$H$1126,0),F$1))</f>
        <v>0</v>
      </c>
      <c r="G166" s="165" t="str">
        <f t="array" ref="G166">IF(ISNA(MATCH($A166,Magento_products!$F$1:$F$1000,0))=TRUE,INDEX(Special_products!$A$1:$AL$1000,MATCH($A166,Special_products!$F$1:$F$1000,0),G$1),INDEX(Magento_products!$A$1:$AJ$1013,MATCH($A166,Magento_products!$F$1:$F$1000,0),G$1))</f>
        <v>GNZS</v>
      </c>
      <c r="H166" s="168" t="str">
        <f t="array" ref="H166">IF(ISNA(MATCH($B166,Magento_products!$E$1:$E$1013,0))=TRUE,INDEX(Special_products!$A$1:$AL$748,MATCH($B166,Special_products!$E$1:$E$748,0),H$1+2),INDEX(Magento_products!$A$1:$AJ$1013,MATCH($B166,Magento_products!$E$1:$E$1013,0),H$1))</f>
        <v/>
      </c>
      <c r="I166" s="169">
        <f t="array" ref="I166">IF(ISNA(MATCH($B166,Magento_products!$E$1:$E$1013,0))=TRUE,INDEX(Special_products!$A$1:$AL$748,MATCH($B166,Special_products!$E$1:$E$748,0),I$1),INDEX(Magento_products!$A$1:$AJ$1013,MATCH($B166,Magento_products!$E$1:$E$1013,0),I$1))</f>
        <v>22.5</v>
      </c>
      <c r="J166" s="170"/>
      <c r="K166" s="171">
        <f t="shared" si="2"/>
        <v>22.5</v>
      </c>
      <c r="L166" s="172">
        <v>5.76</v>
      </c>
      <c r="M166" s="173" t="str">
        <f>ARRAY_CONSTRAIN(ARRAYFORMULA(IF(B166=0,0,IF(ISNA(MATCH($A166,[1]PO_base!$E$1:$E$8753,0))=TRUE,0,INDEX([1]PO_base!$A$1:$CD$8753,MATCH($A166,[1]PO_base!$E$1:$E$8753,0),M$1)))), 1, 1)</f>
        <v>#ERROR!</v>
      </c>
      <c r="N166" s="172" t="str">
        <f>ARRAY_CONSTRAIN(ARRAYFORMULA(IF(M166=0,0,IF(ISNA(MATCH($M166,[1]PO_base!$C$1:$C$8753,0))=TRUE,0,INDEX([1]PO_base!$A$1:$CD$8753,MATCH($M166,[1]PO_base!$C$1:$C$8753,0),N$1)))), 1, 1)</f>
        <v>#ERROR!</v>
      </c>
      <c r="O166" s="174" t="str">
        <f t="shared" si="3"/>
        <v>#ERROR!</v>
      </c>
      <c r="P166" s="172" t="str">
        <f t="shared" si="4"/>
        <v>#ERROR!</v>
      </c>
      <c r="Q166" s="175" t="str">
        <f t="shared" si="5"/>
        <v>#ERROR!</v>
      </c>
      <c r="R166" s="176">
        <v>0.0</v>
      </c>
      <c r="S166" s="177" t="str">
        <f>ARRAY_CONSTRAIN(ARRAYFORMULA(IF(ISNA(MATCH($G166,[1]Summary!$B$1:$B$8418,0))=TRUE,0,INDEX([1]Summary!$A$1:$CF$8418,MATCH($G166,[1]Summary!$B$1:$B$8418,0),S$1))), 1, 1)</f>
        <v>#ERROR!</v>
      </c>
      <c r="T166" s="176" t="str">
        <f>ARRAY_CONSTRAIN(ARRAYFORMULA(IF(S166=0,0,IF(ISNA(MATCH(S166,[1]Summary!$A$1:$A$8418,0))=TRUE,0,INDEX([1]Summary!$A$1:$CF$8418,MATCH(S166,[1]Summary!$A$1:$A$8418,0),T$1)))), 1, 1)</f>
        <v>#ERROR!</v>
      </c>
      <c r="U166" s="174">
        <f t="shared" si="23"/>
        <v>0</v>
      </c>
      <c r="V166" s="172"/>
      <c r="W166" s="175" t="str">
        <f t="shared" si="7"/>
        <v>#ERROR!</v>
      </c>
      <c r="X166" s="172"/>
      <c r="Y166" s="173"/>
      <c r="Z166" s="176" t="str">
        <f>ARRAY_CONSTRAIN(ARRAYFORMULA(IF(Y166=0,0,IF(ISNA(MATCH(Y166,[1]Summary!$A$1:$A$8418,0))=TRUE,0,INDEX([1]Summary!$A$1:$CF$8418,MATCH(Y166,[1]Summary!$A$1:$A$8418,0),Z$1)))), 1, 1)</f>
        <v>#ERROR!</v>
      </c>
      <c r="AA166" s="174">
        <f t="shared" si="24"/>
        <v>0</v>
      </c>
      <c r="AB166" s="172" t="str">
        <f t="shared" si="18"/>
        <v>#ERROR!</v>
      </c>
      <c r="AC166" s="175" t="str">
        <f t="shared" si="9"/>
        <v>#ERROR!</v>
      </c>
      <c r="AD166" s="172"/>
      <c r="AE166" s="1"/>
      <c r="AF166" s="176" t="str">
        <f>ARRAY_CONSTRAIN(ARRAYFORMULA(IF(AE166=0,0,IF(ISNA(MATCH(AE166,[1]Summary!$A$1:$A$8418,0))=TRUE,0,INDEX([1]Summary!$A$1:$CF$8418,MATCH(AE166,[1]Summary!$A$1:$A$8418,0),AF$1)))), 1, 1)</f>
        <v>#ERROR!</v>
      </c>
      <c r="AG166" s="174">
        <f t="shared" si="10"/>
        <v>0</v>
      </c>
      <c r="AH166" s="172">
        <f t="shared" si="11"/>
        <v>0</v>
      </c>
      <c r="AI166" s="175" t="str">
        <f t="shared" si="12"/>
        <v>#ERROR!</v>
      </c>
      <c r="AJ166" s="175" t="str">
        <f t="shared" si="13"/>
        <v>#ERROR!</v>
      </c>
      <c r="AK166" s="178" t="str">
        <f t="shared" si="14"/>
        <v>#ERROR!</v>
      </c>
    </row>
    <row r="167" ht="10.5" customHeight="1">
      <c r="A167" s="14" t="s">
        <v>1575</v>
      </c>
      <c r="B167" s="165">
        <f t="array" ref="B167">IF(ISNA(MATCH($A167,Magento_products!$F$1:$F$1000,0))=TRUE,INDEX(Special_products!$A$1:$AL$1000,MATCH($A167,Special_products!$F$1:$F$1000,0),B$1),INDEX(Magento_products!$A$1:$AJ$1013,MATCH($A167,Magento_products!$F$1:$F$1000,0),B$1))</f>
        <v>1092</v>
      </c>
      <c r="C167" s="165" t="str">
        <f t="array" ref="C167">IF(ISNA(MATCH($A167,Magento_products!$F$1:$F$1000,0))=TRUE,INDEX(Special_products!$A$1:$AL$1000,MATCH($A167,Special_products!$F$1:$F$1000,0),C$1),INDEX(Magento_products!$A$1:$AJ$1013,MATCH($A167,Magento_products!$F$1:$F$1000,0),C$1))</f>
        <v>Sonic The Hedgehog BOOM8 Series Vol 4</v>
      </c>
      <c r="D167" s="166" t="str">
        <f t="array" ref="D167">IF(ISNA(MATCH($A167,Magento_products!$F$1:$F$1013,0))=TRUE,INDEX(Special_products!$A$1:$AL$748,MATCH($A167,Special_products!$F$1:$F$748,0),D$1),INDEX(Magento_products!$A$1:$AJ$1013,MATCH($A167,Magento_products!$F$1:$F$1013,0),D$1))</f>
        <v/>
      </c>
      <c r="E167" s="167">
        <f t="shared" si="1"/>
        <v>2020</v>
      </c>
      <c r="F167" s="168">
        <f t="array" ref="F167">IF(ISNA(MATCH($A167,'License characters'!$H$2:$H$1126,0))=TRUE,0,INDEX('License characters'!$A$2:$AH$1126,MATCH($A167,'License characters'!$H$2:$H$1126,0),F$1))</f>
        <v>0</v>
      </c>
      <c r="G167" s="165" t="str">
        <f t="array" ref="G167">IF(ISNA(MATCH($A167,Magento_products!$F$1:$F$1000,0))=TRUE,INDEX(Special_products!$A$1:$AL$1000,MATCH($A167,Special_products!$F$1:$F$1000,0),G$1),INDEX(Magento_products!$A$1:$AJ$1013,MATCH($A167,Magento_products!$F$1:$F$1000,0),G$1))</f>
        <v>GNZS</v>
      </c>
      <c r="H167" s="168" t="str">
        <f t="array" ref="H167">IF(ISNA(MATCH($B167,Magento_products!$E$1:$E$1013,0))=TRUE,INDEX(Special_products!$A$1:$AL$748,MATCH($B167,Special_products!$E$1:$E$748,0),H$1+2),INDEX(Magento_products!$A$1:$AJ$1013,MATCH($B167,Magento_products!$E$1:$E$1013,0),H$1))</f>
        <v/>
      </c>
      <c r="I167" s="169">
        <f t="array" ref="I167">IF(ISNA(MATCH($B167,Magento_products!$E$1:$E$1013,0))=TRUE,INDEX(Special_products!$A$1:$AL$748,MATCH($B167,Special_products!$E$1:$E$748,0),I$1),INDEX(Magento_products!$A$1:$AJ$1013,MATCH($B167,Magento_products!$E$1:$E$1013,0),I$1))</f>
        <v>22.5</v>
      </c>
      <c r="J167" s="170"/>
      <c r="K167" s="171">
        <f t="shared" si="2"/>
        <v>22.5</v>
      </c>
      <c r="L167" s="172">
        <v>5.76</v>
      </c>
      <c r="M167" s="173" t="str">
        <f>ARRAY_CONSTRAIN(ARRAYFORMULA(IF(B167=0,0,IF(ISNA(MATCH($A167,[1]PO_base!$E$1:$E$8753,0))=TRUE,0,INDEX([1]PO_base!$A$1:$CD$8753,MATCH($A167,[1]PO_base!$E$1:$E$8753,0),M$1)))), 1, 1)</f>
        <v>#ERROR!</v>
      </c>
      <c r="N167" s="172" t="str">
        <f>ARRAY_CONSTRAIN(ARRAYFORMULA(IF(M167=0,0,IF(ISNA(MATCH($M167,[1]PO_base!$C$1:$C$8753,0))=TRUE,0,INDEX([1]PO_base!$A$1:$CD$8753,MATCH($M167,[1]PO_base!$C$1:$C$8753,0),N$1)))), 1, 1)</f>
        <v>#ERROR!</v>
      </c>
      <c r="O167" s="174" t="str">
        <f t="shared" si="3"/>
        <v>#ERROR!</v>
      </c>
      <c r="P167" s="172" t="str">
        <f t="shared" si="4"/>
        <v>#ERROR!</v>
      </c>
      <c r="Q167" s="175" t="str">
        <f t="shared" si="5"/>
        <v>#ERROR!</v>
      </c>
      <c r="R167" s="176">
        <v>0.0</v>
      </c>
      <c r="S167" s="177" t="str">
        <f>ARRAY_CONSTRAIN(ARRAYFORMULA(IF(ISNA(MATCH($G167,[1]Summary!$B$1:$B$8418,0))=TRUE,0,INDEX([1]Summary!$A$1:$CF$8418,MATCH($G167,[1]Summary!$B$1:$B$8418,0),S$1))), 1, 1)</f>
        <v>#ERROR!</v>
      </c>
      <c r="T167" s="176" t="str">
        <f>ARRAY_CONSTRAIN(ARRAYFORMULA(IF(S167=0,0,IF(ISNA(MATCH(S167,[1]Summary!$A$1:$A$8418,0))=TRUE,0,INDEX([1]Summary!$A$1:$CF$8418,MATCH(S167,[1]Summary!$A$1:$A$8418,0),T$1)))), 1, 1)</f>
        <v>#ERROR!</v>
      </c>
      <c r="U167" s="174">
        <f t="shared" si="23"/>
        <v>0</v>
      </c>
      <c r="V167" s="172"/>
      <c r="W167" s="175" t="str">
        <f t="shared" si="7"/>
        <v>#ERROR!</v>
      </c>
      <c r="X167" s="172"/>
      <c r="Y167" s="173"/>
      <c r="Z167" s="176" t="str">
        <f>ARRAY_CONSTRAIN(ARRAYFORMULA(IF(Y167=0,0,IF(ISNA(MATCH(Y167,[1]Summary!$A$1:$A$8418,0))=TRUE,0,INDEX([1]Summary!$A$1:$CF$8418,MATCH(Y167,[1]Summary!$A$1:$A$8418,0),Z$1)))), 1, 1)</f>
        <v>#ERROR!</v>
      </c>
      <c r="AA167" s="174">
        <f t="shared" si="24"/>
        <v>0</v>
      </c>
      <c r="AB167" s="172" t="str">
        <f t="shared" si="18"/>
        <v>#ERROR!</v>
      </c>
      <c r="AC167" s="175" t="str">
        <f t="shared" si="9"/>
        <v>#ERROR!</v>
      </c>
      <c r="AD167" s="172"/>
      <c r="AE167" s="1"/>
      <c r="AF167" s="176" t="str">
        <f>ARRAY_CONSTRAIN(ARRAYFORMULA(IF(AE167=0,0,IF(ISNA(MATCH(AE167,[1]Summary!$A$1:$A$8418,0))=TRUE,0,INDEX([1]Summary!$A$1:$CF$8418,MATCH(AE167,[1]Summary!$A$1:$A$8418,0),AF$1)))), 1, 1)</f>
        <v>#ERROR!</v>
      </c>
      <c r="AG167" s="174">
        <f t="shared" si="10"/>
        <v>0</v>
      </c>
      <c r="AH167" s="172">
        <f t="shared" si="11"/>
        <v>0</v>
      </c>
      <c r="AI167" s="175" t="str">
        <f t="shared" si="12"/>
        <v>#ERROR!</v>
      </c>
      <c r="AJ167" s="175" t="str">
        <f t="shared" si="13"/>
        <v>#ERROR!</v>
      </c>
      <c r="AK167" s="178" t="str">
        <f t="shared" si="14"/>
        <v>#ERROR!</v>
      </c>
    </row>
    <row r="168" ht="10.5" customHeight="1">
      <c r="A168" s="14" t="s">
        <v>1711</v>
      </c>
      <c r="B168" s="165">
        <f t="array" ref="B168">IF(ISNA(MATCH($A168,Magento_products!$F$1:$F$1000,0))=TRUE,INDEX(Special_products!$A$1:$AL$1000,MATCH($A168,Special_products!$F$1:$F$1000,0),B$1),INDEX(Magento_products!$A$1:$AJ$1013,MATCH($A168,Magento_products!$F$1:$F$1000,0),B$1))</f>
        <v>1191</v>
      </c>
      <c r="C168" s="165" t="str">
        <f t="array" ref="C168">IF(ISNA(MATCH($A168,Magento_products!$F$1:$F$1000,0))=TRUE,INDEX(Special_products!$A$1:$AL$1000,MATCH($A168,Special_products!$F$1:$F$1000,0),C$1),INDEX(Magento_products!$A$1:$AJ$1013,MATCH($A168,Magento_products!$F$1:$F$1000,0),C$1))</f>
        <v>Sonic The Hedgehog BOOM8 Series Vol 5</v>
      </c>
      <c r="D168" s="166" t="str">
        <f t="array" ref="D168">IF(ISNA(MATCH($A168,Magento_products!$F$1:$F$1013,0))=TRUE,INDEX(Special_products!$A$1:$AL$748,MATCH($A168,Special_products!$F$1:$F$748,0),D$1),INDEX(Magento_products!$A$1:$AJ$1013,MATCH($A168,Magento_products!$F$1:$F$1013,0),D$1))</f>
        <v/>
      </c>
      <c r="E168" s="167">
        <f t="shared" si="1"/>
        <v>2020</v>
      </c>
      <c r="F168" s="168">
        <f t="array" ref="F168">IF(ISNA(MATCH($A168,'License characters'!$H$2:$H$1126,0))=TRUE,0,INDEX('License characters'!$A$2:$AH$1126,MATCH($A168,'License characters'!$H$2:$H$1126,0),F$1))</f>
        <v>0</v>
      </c>
      <c r="G168" s="165" t="str">
        <f t="array" ref="G168">IF(ISNA(MATCH($A168,Magento_products!$F$1:$F$1000,0))=TRUE,INDEX(Special_products!$A$1:$AL$1000,MATCH($A168,Special_products!$F$1:$F$1000,0),G$1),INDEX(Magento_products!$A$1:$AJ$1013,MATCH($A168,Magento_products!$F$1:$F$1000,0),G$1))</f>
        <v>GNZS</v>
      </c>
      <c r="H168" s="168" t="str">
        <f t="array" ref="H168">IF(ISNA(MATCH($B168,Magento_products!$E$1:$E$1013,0))=TRUE,INDEX(Special_products!$A$1:$AL$748,MATCH($B168,Special_products!$E$1:$E$748,0),H$1+2),INDEX(Magento_products!$A$1:$AJ$1013,MATCH($B168,Magento_products!$E$1:$E$1013,0),H$1))</f>
        <v/>
      </c>
      <c r="I168" s="169">
        <f t="array" ref="I168">IF(ISNA(MATCH($B168,Magento_products!$E$1:$E$1013,0))=TRUE,INDEX(Special_products!$A$1:$AL$748,MATCH($B168,Special_products!$E$1:$E$748,0),I$1),INDEX(Magento_products!$A$1:$AJ$1013,MATCH($B168,Magento_products!$E$1:$E$1013,0),I$1))</f>
        <v>22.5</v>
      </c>
      <c r="J168" s="170"/>
      <c r="K168" s="171">
        <f t="shared" si="2"/>
        <v>22.5</v>
      </c>
      <c r="L168" s="172">
        <v>5.76</v>
      </c>
      <c r="M168" s="173" t="str">
        <f>ARRAY_CONSTRAIN(ARRAYFORMULA(IF(B168=0,0,IF(ISNA(MATCH($A168,[1]PO_base!$E$1:$E$8753,0))=TRUE,0,INDEX([1]PO_base!$A$1:$CD$8753,MATCH($A168,[1]PO_base!$E$1:$E$8753,0),M$1)))), 1, 1)</f>
        <v>#ERROR!</v>
      </c>
      <c r="N168" s="172" t="str">
        <f>ARRAY_CONSTRAIN(ARRAYFORMULA(IF(M168=0,0,IF(ISNA(MATCH($M168,[1]PO_base!$C$1:$C$8753,0))=TRUE,0,INDEX([1]PO_base!$A$1:$CD$8753,MATCH($M168,[1]PO_base!$C$1:$C$8753,0),N$1)))), 1, 1)</f>
        <v>#ERROR!</v>
      </c>
      <c r="O168" s="174" t="str">
        <f t="shared" si="3"/>
        <v>#ERROR!</v>
      </c>
      <c r="P168" s="172" t="str">
        <f t="shared" si="4"/>
        <v>#ERROR!</v>
      </c>
      <c r="Q168" s="175" t="str">
        <f t="shared" si="5"/>
        <v>#ERROR!</v>
      </c>
      <c r="R168" s="176">
        <v>0.0</v>
      </c>
      <c r="S168" s="177" t="str">
        <f>ARRAY_CONSTRAIN(ARRAYFORMULA(IF(ISNA(MATCH($G168,[1]Summary!$B$1:$B$8418,0))=TRUE,0,INDEX([1]Summary!$A$1:$CF$8418,MATCH($G168,[1]Summary!$B$1:$B$8418,0),S$1))), 1, 1)</f>
        <v>#ERROR!</v>
      </c>
      <c r="T168" s="176" t="str">
        <f>ARRAY_CONSTRAIN(ARRAYFORMULA(IF(S168=0,0,IF(ISNA(MATCH(S168,[1]Summary!$A$1:$A$8418,0))=TRUE,0,INDEX([1]Summary!$A$1:$CF$8418,MATCH(S168,[1]Summary!$A$1:$A$8418,0),T$1)))), 1, 1)</f>
        <v>#ERROR!</v>
      </c>
      <c r="U168" s="174">
        <f t="shared" si="23"/>
        <v>0</v>
      </c>
      <c r="V168" s="172"/>
      <c r="W168" s="175" t="str">
        <f t="shared" si="7"/>
        <v>#ERROR!</v>
      </c>
      <c r="X168" s="172"/>
      <c r="Y168" s="173"/>
      <c r="Z168" s="176" t="str">
        <f>ARRAY_CONSTRAIN(ARRAYFORMULA(IF(Y168=0,0,IF(ISNA(MATCH(Y168,[1]Summary!$A$1:$A$8418,0))=TRUE,0,INDEX([1]Summary!$A$1:$CF$8418,MATCH(Y168,[1]Summary!$A$1:$A$8418,0),Z$1)))), 1, 1)</f>
        <v>#ERROR!</v>
      </c>
      <c r="AA168" s="174">
        <f t="shared" si="24"/>
        <v>0</v>
      </c>
      <c r="AB168" s="172" t="str">
        <f t="shared" si="18"/>
        <v>#ERROR!</v>
      </c>
      <c r="AC168" s="175" t="str">
        <f t="shared" si="9"/>
        <v>#ERROR!</v>
      </c>
      <c r="AD168" s="172"/>
      <c r="AE168" s="1"/>
      <c r="AF168" s="176" t="str">
        <f>ARRAY_CONSTRAIN(ARRAYFORMULA(IF(AE168=0,0,IF(ISNA(MATCH(AE168,[1]Summary!$A$1:$A$8418,0))=TRUE,0,INDEX([1]Summary!$A$1:$CF$8418,MATCH(AE168,[1]Summary!$A$1:$A$8418,0),AF$1)))), 1, 1)</f>
        <v>#ERROR!</v>
      </c>
      <c r="AG168" s="174">
        <f t="shared" si="10"/>
        <v>0</v>
      </c>
      <c r="AH168" s="172">
        <f t="shared" si="11"/>
        <v>0</v>
      </c>
      <c r="AI168" s="175" t="str">
        <f t="shared" si="12"/>
        <v>#ERROR!</v>
      </c>
      <c r="AJ168" s="175" t="str">
        <f t="shared" si="13"/>
        <v>#ERROR!</v>
      </c>
      <c r="AK168" s="178" t="str">
        <f t="shared" si="14"/>
        <v>#ERROR!</v>
      </c>
    </row>
    <row r="169" ht="10.5" customHeight="1">
      <c r="A169" s="14" t="s">
        <v>1713</v>
      </c>
      <c r="B169" s="165">
        <f t="array" ref="B169">IF(ISNA(MATCH($A169,Magento_products!$F$1:$F$1000,0))=TRUE,INDEX(Special_products!$A$1:$AL$1000,MATCH($A169,Special_products!$F$1:$F$1000,0),B$1),INDEX(Magento_products!$A$1:$AJ$1013,MATCH($A169,Magento_products!$F$1:$F$1000,0),B$1))</f>
        <v>1192</v>
      </c>
      <c r="C169" s="165" t="str">
        <f t="array" ref="C169">IF(ISNA(MATCH($A169,Magento_products!$F$1:$F$1000,0))=TRUE,INDEX(Special_products!$A$1:$AL$1000,MATCH($A169,Special_products!$F$1:$F$1000,0),C$1),INDEX(Magento_products!$A$1:$AJ$1013,MATCH($A169,Magento_products!$F$1:$F$1000,0),C$1))</f>
        <v>Sonic The Hedgehog BOOM8 Series Vol 6</v>
      </c>
      <c r="D169" s="166" t="str">
        <f t="array" ref="D169">IF(ISNA(MATCH($A169,Magento_products!$F$1:$F$1013,0))=TRUE,INDEX(Special_products!$A$1:$AL$748,MATCH($A169,Special_products!$F$1:$F$748,0),D$1),INDEX(Magento_products!$A$1:$AJ$1013,MATCH($A169,Magento_products!$F$1:$F$1013,0),D$1))</f>
        <v/>
      </c>
      <c r="E169" s="167">
        <f t="shared" si="1"/>
        <v>2020</v>
      </c>
      <c r="F169" s="168">
        <f t="array" ref="F169">IF(ISNA(MATCH($A169,'License characters'!$H$2:$H$1126,0))=TRUE,0,INDEX('License characters'!$A$2:$AH$1126,MATCH($A169,'License characters'!$H$2:$H$1126,0),F$1))</f>
        <v>0</v>
      </c>
      <c r="G169" s="165" t="str">
        <f t="array" ref="G169">IF(ISNA(MATCH($A169,Magento_products!$F$1:$F$1000,0))=TRUE,INDEX(Special_products!$A$1:$AL$1000,MATCH($A169,Special_products!$F$1:$F$1000,0),G$1),INDEX(Magento_products!$A$1:$AJ$1013,MATCH($A169,Magento_products!$F$1:$F$1000,0),G$1))</f>
        <v>GNZS</v>
      </c>
      <c r="H169" s="168" t="str">
        <f t="array" ref="H169">IF(ISNA(MATCH($B169,Magento_products!$E$1:$E$1013,0))=TRUE,INDEX(Special_products!$A$1:$AL$748,MATCH($B169,Special_products!$E$1:$E$748,0),H$1+2),INDEX(Magento_products!$A$1:$AJ$1013,MATCH($B169,Magento_products!$E$1:$E$1013,0),H$1))</f>
        <v/>
      </c>
      <c r="I169" s="169">
        <f t="array" ref="I169">IF(ISNA(MATCH($B169,Magento_products!$E$1:$E$1013,0))=TRUE,INDEX(Special_products!$A$1:$AL$748,MATCH($B169,Special_products!$E$1:$E$748,0),I$1),INDEX(Magento_products!$A$1:$AJ$1013,MATCH($B169,Magento_products!$E$1:$E$1013,0),I$1))</f>
        <v>22.5</v>
      </c>
      <c r="J169" s="170"/>
      <c r="K169" s="171">
        <f t="shared" si="2"/>
        <v>22.5</v>
      </c>
      <c r="L169" s="172">
        <v>5.76</v>
      </c>
      <c r="M169" s="173" t="str">
        <f>ARRAY_CONSTRAIN(ARRAYFORMULA(IF(B169=0,0,IF(ISNA(MATCH($A169,[1]PO_base!$E$1:$E$8753,0))=TRUE,0,INDEX([1]PO_base!$A$1:$CD$8753,MATCH($A169,[1]PO_base!$E$1:$E$8753,0),M$1)))), 1, 1)</f>
        <v>#ERROR!</v>
      </c>
      <c r="N169" s="172" t="str">
        <f>ARRAY_CONSTRAIN(ARRAYFORMULA(IF(M169=0,0,IF(ISNA(MATCH($M169,[1]PO_base!$C$1:$C$8753,0))=TRUE,0,INDEX([1]PO_base!$A$1:$CD$8753,MATCH($M169,[1]PO_base!$C$1:$C$8753,0),N$1)))), 1, 1)</f>
        <v>#ERROR!</v>
      </c>
      <c r="O169" s="174" t="str">
        <f t="shared" si="3"/>
        <v>#ERROR!</v>
      </c>
      <c r="P169" s="172" t="str">
        <f t="shared" si="4"/>
        <v>#ERROR!</v>
      </c>
      <c r="Q169" s="175" t="str">
        <f t="shared" si="5"/>
        <v>#ERROR!</v>
      </c>
      <c r="R169" s="176">
        <v>0.0</v>
      </c>
      <c r="S169" s="177" t="str">
        <f>ARRAY_CONSTRAIN(ARRAYFORMULA(IF(ISNA(MATCH($G169,[1]Summary!$B$1:$B$8418,0))=TRUE,0,INDEX([1]Summary!$A$1:$CF$8418,MATCH($G169,[1]Summary!$B$1:$B$8418,0),S$1))), 1, 1)</f>
        <v>#ERROR!</v>
      </c>
      <c r="T169" s="176" t="str">
        <f>ARRAY_CONSTRAIN(ARRAYFORMULA(IF(S169=0,0,IF(ISNA(MATCH(S169,[1]Summary!$A$1:$A$8418,0))=TRUE,0,INDEX([1]Summary!$A$1:$CF$8418,MATCH(S169,[1]Summary!$A$1:$A$8418,0),T$1)))), 1, 1)</f>
        <v>#ERROR!</v>
      </c>
      <c r="U169" s="174">
        <f t="shared" si="23"/>
        <v>0</v>
      </c>
      <c r="V169" s="172"/>
      <c r="W169" s="175" t="str">
        <f t="shared" si="7"/>
        <v>#ERROR!</v>
      </c>
      <c r="X169" s="172"/>
      <c r="Y169" s="173"/>
      <c r="Z169" s="176" t="str">
        <f>ARRAY_CONSTRAIN(ARRAYFORMULA(IF(Y169=0,0,IF(ISNA(MATCH(Y169,[1]Summary!$A$1:$A$8418,0))=TRUE,0,INDEX([1]Summary!$A$1:$CF$8418,MATCH(Y169,[1]Summary!$A$1:$A$8418,0),Z$1)))), 1, 1)</f>
        <v>#ERROR!</v>
      </c>
      <c r="AA169" s="174">
        <f t="shared" si="24"/>
        <v>0</v>
      </c>
      <c r="AB169" s="172" t="str">
        <f t="shared" si="18"/>
        <v>#ERROR!</v>
      </c>
      <c r="AC169" s="175" t="str">
        <f t="shared" si="9"/>
        <v>#ERROR!</v>
      </c>
      <c r="AD169" s="172"/>
      <c r="AE169" s="1"/>
      <c r="AF169" s="176" t="str">
        <f>ARRAY_CONSTRAIN(ARRAYFORMULA(IF(AE169=0,0,IF(ISNA(MATCH(AE169,[1]Summary!$A$1:$A$8418,0))=TRUE,0,INDEX([1]Summary!$A$1:$CF$8418,MATCH(AE169,[1]Summary!$A$1:$A$8418,0),AF$1)))), 1, 1)</f>
        <v>#ERROR!</v>
      </c>
      <c r="AG169" s="174">
        <f t="shared" si="10"/>
        <v>0</v>
      </c>
      <c r="AH169" s="172">
        <f t="shared" si="11"/>
        <v>0</v>
      </c>
      <c r="AI169" s="175" t="str">
        <f t="shared" si="12"/>
        <v>#ERROR!</v>
      </c>
      <c r="AJ169" s="175" t="str">
        <f t="shared" si="13"/>
        <v>#ERROR!</v>
      </c>
      <c r="AK169" s="178" t="str">
        <f t="shared" si="14"/>
        <v>#ERROR!</v>
      </c>
    </row>
    <row r="170" ht="10.5" customHeight="1">
      <c r="A170" s="14" t="s">
        <v>1006</v>
      </c>
      <c r="B170" s="165">
        <f t="array" ref="B170">IF(ISNA(MATCH($A170,Magento_products!$F$1:$F$1000,0))=TRUE,INDEX(Special_products!$A$1:$AL$1000,MATCH($A170,Special_products!$F$1:$F$1000,0),B$1),INDEX(Magento_products!$A$1:$AJ$1013,MATCH($A170,Magento_products!$F$1:$F$1000,0),B$1))</f>
        <v>230</v>
      </c>
      <c r="C170" s="165" t="str">
        <f t="array" ref="C170">IF(ISNA(MATCH($A170,Magento_products!$F$1:$F$1000,0))=TRUE,INDEX(Special_products!$A$1:$AL$1000,MATCH($A170,Special_products!$F$1:$F$1000,0),C$1),INDEX(Magento_products!$A$1:$AJ$1013,MATCH($A170,Magento_products!$F$1:$F$1000,0),C$1))</f>
        <v>Sonic The Hedgehog Boom8 Series - Combo Pack</v>
      </c>
      <c r="D170" s="166">
        <f t="array" ref="D170">IF(ISNA(MATCH($A170,Magento_products!$F$1:$F$1013,0))=TRUE,INDEX(Special_products!$A$1:$AL$748,MATCH($A170,Special_products!$F$1:$F$748,0),D$1),INDEX(Magento_products!$A$1:$AJ$1013,MATCH($A170,Magento_products!$F$1:$F$1013,0),D$1))</f>
        <v>43028</v>
      </c>
      <c r="E170" s="167">
        <f t="shared" si="1"/>
        <v>2017</v>
      </c>
      <c r="F170" s="168" t="str">
        <f t="array" ref="F170">IF(ISNA(MATCH($A170,'License characters'!$H$2:$H$1126,0))=TRUE,0,INDEX('License characters'!$A$2:$AH$1126,MATCH($A170,'License characters'!$H$2:$H$1126,0),F$1))</f>
        <v>Sega</v>
      </c>
      <c r="G170" s="165" t="str">
        <f t="array" ref="G170">IF(ISNA(MATCH($A170,Magento_products!$F$1:$F$1000,0))=TRUE,INDEX(Special_products!$A$1:$AL$1000,MATCH($A170,Special_products!$F$1:$F$1000,0),G$1),INDEX(Magento_products!$A$1:$AJ$1013,MATCH($A170,Magento_products!$F$1:$F$1000,0),G$1))</f>
        <v>GNZS</v>
      </c>
      <c r="H170" s="168" t="str">
        <f t="array" ref="H170">IF(ISNA(MATCH($B170,Magento_products!$E$1:$E$1013,0))=TRUE,INDEX(Special_products!$A$1:$AL$748,MATCH($B170,Special_products!$E$1:$E$748,0),H$1+2),INDEX(Magento_products!$A$1:$AJ$1013,MATCH($B170,Magento_products!$E$1:$E$1013,0),H$1))</f>
        <v>PVC</v>
      </c>
      <c r="I170" s="169">
        <f t="array" ref="I170">IF(ISNA(MATCH($B170,Magento_products!$E$1:$E$1013,0))=TRUE,INDEX(Special_products!$A$1:$AL$748,MATCH($B170,Special_products!$E$1:$E$748,0),I$1),INDEX(Magento_products!$A$1:$AJ$1013,MATCH($B170,Magento_products!$E$1:$E$1013,0),I$1))</f>
        <v>45</v>
      </c>
      <c r="J170" s="170"/>
      <c r="K170" s="171">
        <f t="shared" si="2"/>
        <v>45</v>
      </c>
      <c r="L170" s="172">
        <v>12.52</v>
      </c>
      <c r="M170" s="173" t="str">
        <f>ARRAY_CONSTRAIN(ARRAYFORMULA(IF(B170=0,0,IF(ISNA(MATCH($A170,[1]PO_base!$E$1:$E$8753,0))=TRUE,0,INDEX([1]PO_base!$A$1:$CD$8753,MATCH($A170,[1]PO_base!$E$1:$E$8753,0),M$1)))), 1, 1)</f>
        <v>#ERROR!</v>
      </c>
      <c r="N170" s="172" t="str">
        <f>ARRAY_CONSTRAIN(ARRAYFORMULA(IF(M170=0,0,IF(ISNA(MATCH($M170,[1]PO_base!$C$1:$C$8753,0))=TRUE,0,INDEX([1]PO_base!$A$1:$CD$8753,MATCH($M170,[1]PO_base!$C$1:$C$8753,0),N$1)))), 1, 1)</f>
        <v>#ERROR!</v>
      </c>
      <c r="O170" s="174" t="str">
        <f t="shared" si="3"/>
        <v>#ERROR!</v>
      </c>
      <c r="P170" s="172" t="str">
        <f t="shared" si="4"/>
        <v>#ERROR!</v>
      </c>
      <c r="Q170" s="175" t="str">
        <f t="shared" si="5"/>
        <v>#ERROR!</v>
      </c>
      <c r="R170" s="176">
        <v>0.0</v>
      </c>
      <c r="S170" s="177" t="str">
        <f>ARRAY_CONSTRAIN(ARRAYFORMULA(IF(ISNA(MATCH($G170,[1]Summary!$B$1:$B$8418,0))=TRUE,0,INDEX([1]Summary!$A$1:$CF$8418,MATCH($G170,[1]Summary!$B$1:$B$8418,0),S$1))), 1, 1)</f>
        <v>#ERROR!</v>
      </c>
      <c r="T170" s="176" t="str">
        <f>ARRAY_CONSTRAIN(ARRAYFORMULA(IF(S170=0,0,IF(ISNA(MATCH(S170,[1]Summary!$A$1:$A$8418,0))=TRUE,0,INDEX([1]Summary!$A$1:$CF$8418,MATCH(S170,[1]Summary!$A$1:$A$8418,0),T$1)))), 1, 1)</f>
        <v>#ERROR!</v>
      </c>
      <c r="U170" s="174">
        <f t="shared" si="23"/>
        <v>0</v>
      </c>
      <c r="V170" s="172"/>
      <c r="W170" s="175" t="str">
        <f t="shared" si="7"/>
        <v>#ERROR!</v>
      </c>
      <c r="X170" s="172"/>
      <c r="Y170" s="173"/>
      <c r="Z170" s="176" t="str">
        <f>ARRAY_CONSTRAIN(ARRAYFORMULA(IF(Y170=0,0,IF(ISNA(MATCH(Y170,[1]Summary!$A$1:$A$8418,0))=TRUE,0,INDEX([1]Summary!$A$1:$CF$8418,MATCH(Y170,[1]Summary!$A$1:$A$8418,0),Z$1)))), 1, 1)</f>
        <v>#ERROR!</v>
      </c>
      <c r="AA170" s="174">
        <f t="shared" si="24"/>
        <v>0</v>
      </c>
      <c r="AB170" s="172" t="str">
        <f t="shared" si="18"/>
        <v>#ERROR!</v>
      </c>
      <c r="AC170" s="175" t="str">
        <f t="shared" si="9"/>
        <v>#ERROR!</v>
      </c>
      <c r="AD170" s="172"/>
      <c r="AE170" s="1"/>
      <c r="AF170" s="176" t="str">
        <f>ARRAY_CONSTRAIN(ARRAYFORMULA(IF(AE170=0,0,IF(ISNA(MATCH(AE170,[1]Summary!$A$1:$A$8418,0))=TRUE,0,INDEX([1]Summary!$A$1:$CF$8418,MATCH(AE170,[1]Summary!$A$1:$A$8418,0),AF$1)))), 1, 1)</f>
        <v>#ERROR!</v>
      </c>
      <c r="AG170" s="174">
        <f t="shared" si="10"/>
        <v>0</v>
      </c>
      <c r="AH170" s="172">
        <f t="shared" si="11"/>
        <v>0</v>
      </c>
      <c r="AI170" s="175" t="str">
        <f t="shared" si="12"/>
        <v>#ERROR!</v>
      </c>
      <c r="AJ170" s="175" t="str">
        <f t="shared" si="13"/>
        <v>#ERROR!</v>
      </c>
      <c r="AK170" s="178" t="str">
        <f t="shared" si="14"/>
        <v>#ERROR!</v>
      </c>
    </row>
    <row r="171" ht="10.5" customHeight="1">
      <c r="A171" s="6" t="s">
        <v>941</v>
      </c>
      <c r="B171" s="165">
        <f t="array" ref="B171">IF(ISNA(MATCH($A171,Magento_products!$F$1:$F$1000,0))=TRUE,INDEX(Special_products!$A$1:$AL$1000,MATCH($A171,Special_products!$F$1:$F$1000,0),B$1),INDEX(Magento_products!$A$1:$AJ$1013,MATCH($A171,Magento_products!$F$1:$F$1000,0),B$1))</f>
        <v>262</v>
      </c>
      <c r="C171" s="165" t="str">
        <f t="array" ref="C171">IF(ISNA(MATCH($A171,Magento_products!$F$1:$F$1000,0))=TRUE,INDEX(Special_products!$A$1:$AL$1000,MATCH($A171,Special_products!$F$1:$F$1000,0),C$1),INDEX(Magento_products!$A$1:$AJ$1013,MATCH($A171,Magento_products!$F$1:$F$1000,0),C$1))</f>
        <v>Sonic The Hedgehog Boom8 Series - Combo Pack 2</v>
      </c>
      <c r="D171" s="166">
        <f t="array" ref="D171">IF(ISNA(MATCH($A171,Magento_products!$F$1:$F$1013,0))=TRUE,INDEX(Special_products!$A$1:$AL$748,MATCH($A171,Special_products!$F$1:$F$748,0),D$1),INDEX(Magento_products!$A$1:$AJ$1013,MATCH($A171,Magento_products!$F$1:$F$1013,0),D$1))</f>
        <v>43259</v>
      </c>
      <c r="E171" s="167">
        <f t="shared" si="1"/>
        <v>2018</v>
      </c>
      <c r="F171" s="168" t="str">
        <f t="array" ref="F171">IF(ISNA(MATCH($A171,'License characters'!$H$2:$H$1126,0))=TRUE,0,INDEX('License characters'!$A$2:$AH$1126,MATCH($A171,'License characters'!$H$2:$H$1126,0),F$1))</f>
        <v>Sega</v>
      </c>
      <c r="G171" s="165" t="str">
        <f t="array" ref="G171">IF(ISNA(MATCH($A171,Magento_products!$F$1:$F$1000,0))=TRUE,INDEX(Special_products!$A$1:$AL$1000,MATCH($A171,Special_products!$F$1:$F$1000,0),G$1),INDEX(Magento_products!$A$1:$AJ$1013,MATCH($A171,Magento_products!$F$1:$F$1000,0),G$1))</f>
        <v>GNZS</v>
      </c>
      <c r="H171" s="168" t="str">
        <f t="array" ref="H171">IF(ISNA(MATCH($B171,Magento_products!$E$1:$E$1013,0))=TRUE,INDEX(Special_products!$A$1:$AL$748,MATCH($B171,Special_products!$E$1:$E$748,0),H$1+2),INDEX(Magento_products!$A$1:$AJ$1013,MATCH($B171,Magento_products!$E$1:$E$1013,0),H$1))</f>
        <v>PVC</v>
      </c>
      <c r="I171" s="169">
        <f t="array" ref="I171">IF(ISNA(MATCH($B171,Magento_products!$E$1:$E$1013,0))=TRUE,INDEX(Special_products!$A$1:$AL$748,MATCH($B171,Special_products!$E$1:$E$748,0),I$1),INDEX(Magento_products!$A$1:$AJ$1013,MATCH($B171,Magento_products!$E$1:$E$1013,0),I$1))</f>
        <v>45</v>
      </c>
      <c r="J171" s="170"/>
      <c r="K171" s="171">
        <f t="shared" si="2"/>
        <v>45</v>
      </c>
      <c r="L171" s="172">
        <v>12.52</v>
      </c>
      <c r="M171" s="173" t="str">
        <f>ARRAY_CONSTRAIN(ARRAYFORMULA(IF(B171=0,0,IF(ISNA(MATCH($A171,[1]PO_base!$E$1:$E$8753,0))=TRUE,0,INDEX([1]PO_base!$A$1:$CD$8753,MATCH($A171,[1]PO_base!$E$1:$E$8753,0),M$1)))), 1, 1)</f>
        <v>#ERROR!</v>
      </c>
      <c r="N171" s="172" t="str">
        <f>ARRAY_CONSTRAIN(ARRAYFORMULA(IF(M171=0,0,IF(ISNA(MATCH($M171,[1]PO_base!$C$1:$C$8753,0))=TRUE,0,INDEX([1]PO_base!$A$1:$CD$8753,MATCH($M171,[1]PO_base!$C$1:$C$8753,0),N$1)))), 1, 1)</f>
        <v>#ERROR!</v>
      </c>
      <c r="O171" s="174" t="str">
        <f t="shared" si="3"/>
        <v>#ERROR!</v>
      </c>
      <c r="P171" s="172" t="str">
        <f t="shared" si="4"/>
        <v>#ERROR!</v>
      </c>
      <c r="Q171" s="175" t="str">
        <f t="shared" si="5"/>
        <v>#ERROR!</v>
      </c>
      <c r="R171" s="176">
        <v>0.0</v>
      </c>
      <c r="S171" s="177" t="str">
        <f>ARRAY_CONSTRAIN(ARRAYFORMULA(IF(ISNA(MATCH($G171,[1]Summary!$B$1:$B$8418,0))=TRUE,0,INDEX([1]Summary!$A$1:$CF$8418,MATCH($G171,[1]Summary!$B$1:$B$8418,0),S$1))), 1, 1)</f>
        <v>#ERROR!</v>
      </c>
      <c r="T171" s="176" t="str">
        <f>ARRAY_CONSTRAIN(ARRAYFORMULA(IF(S171=0,0,IF(ISNA(MATCH(S171,[1]Summary!$A$1:$A$8418,0))=TRUE,0,INDEX([1]Summary!$A$1:$CF$8418,MATCH(S171,[1]Summary!$A$1:$A$8418,0),T$1)))), 1, 1)</f>
        <v>#ERROR!</v>
      </c>
      <c r="U171" s="174">
        <f t="shared" si="23"/>
        <v>0</v>
      </c>
      <c r="V171" s="172"/>
      <c r="W171" s="175" t="str">
        <f t="shared" si="7"/>
        <v>#ERROR!</v>
      </c>
      <c r="X171" s="172"/>
      <c r="Y171" s="173"/>
      <c r="Z171" s="176" t="str">
        <f>ARRAY_CONSTRAIN(ARRAYFORMULA(IF(Y171=0,0,IF(ISNA(MATCH(Y171,[1]Summary!$A$1:$A$8418,0))=TRUE,0,INDEX([1]Summary!$A$1:$CF$8418,MATCH(Y171,[1]Summary!$A$1:$A$8418,0),Z$1)))), 1, 1)</f>
        <v>#ERROR!</v>
      </c>
      <c r="AA171" s="174">
        <f t="shared" si="24"/>
        <v>0</v>
      </c>
      <c r="AB171" s="172" t="str">
        <f t="shared" si="18"/>
        <v>#ERROR!</v>
      </c>
      <c r="AC171" s="175" t="str">
        <f t="shared" si="9"/>
        <v>#ERROR!</v>
      </c>
      <c r="AD171" s="172"/>
      <c r="AE171" s="1"/>
      <c r="AF171" s="176" t="str">
        <f>ARRAY_CONSTRAIN(ARRAYFORMULA(IF(AE171=0,0,IF(ISNA(MATCH(AE171,[1]Summary!$A$1:$A$8418,0))=TRUE,0,INDEX([1]Summary!$A$1:$CF$8418,MATCH(AE171,[1]Summary!$A$1:$A$8418,0),AF$1)))), 1, 1)</f>
        <v>#ERROR!</v>
      </c>
      <c r="AG171" s="174">
        <f t="shared" si="10"/>
        <v>0</v>
      </c>
      <c r="AH171" s="172">
        <f t="shared" si="11"/>
        <v>0</v>
      </c>
      <c r="AI171" s="175" t="str">
        <f t="shared" si="12"/>
        <v>#ERROR!</v>
      </c>
      <c r="AJ171" s="175" t="str">
        <f t="shared" si="13"/>
        <v>#ERROR!</v>
      </c>
      <c r="AK171" s="178" t="str">
        <f t="shared" si="14"/>
        <v>#ERROR!</v>
      </c>
    </row>
    <row r="172" ht="10.5" customHeight="1">
      <c r="A172" s="14" t="s">
        <v>711</v>
      </c>
      <c r="B172" s="165">
        <f t="array" ref="B172">IF(ISNA(MATCH($A172,Magento_products!$F$1:$F$1000,0))=TRUE,INDEX(Special_products!$A$1:$AL$1000,MATCH($A172,Special_products!$F$1:$F$1000,0),B$1),INDEX(Magento_products!$A$1:$AJ$1013,MATCH($A172,Magento_products!$F$1:$F$1000,0),B$1))</f>
        <v>375</v>
      </c>
      <c r="C172" s="165" t="str">
        <f t="array" ref="C172">IF(ISNA(MATCH($A172,Magento_products!$F$1:$F$1000,0))=TRUE,INDEX(Special_products!$A$1:$AL$1000,MATCH($A172,Special_products!$F$1:$F$1000,0),C$1),INDEX(Magento_products!$A$1:$AJ$1013,MATCH($A172,Magento_products!$F$1:$F$1000,0),C$1))</f>
        <v>Sonic the Hedgehog Boom8 Series - Combo Pack 3</v>
      </c>
      <c r="D172" s="166">
        <f t="array" ref="D172">IF(ISNA(MATCH($A172,Magento_products!$F$1:$F$1013,0))=TRUE,INDEX(Special_products!$A$1:$AL$748,MATCH($A172,Special_products!$F$1:$F$748,0),D$1),INDEX(Magento_products!$A$1:$AJ$1013,MATCH($A172,Magento_products!$F$1:$F$1013,0),D$1))</f>
        <v>43553</v>
      </c>
      <c r="E172" s="167">
        <f t="shared" si="1"/>
        <v>2019</v>
      </c>
      <c r="F172" s="168" t="str">
        <f t="array" ref="F172">IF(ISNA(MATCH($A172,'License characters'!$H$2:$H$1126,0))=TRUE,0,INDEX('License characters'!$A$2:$AH$1126,MATCH($A172,'License characters'!$H$2:$H$1126,0),F$1))</f>
        <v>Sega</v>
      </c>
      <c r="G172" s="165" t="str">
        <f t="array" ref="G172">IF(ISNA(MATCH($A172,Magento_products!$F$1:$F$1000,0))=TRUE,INDEX(Special_products!$A$1:$AL$1000,MATCH($A172,Special_products!$F$1:$F$1000,0),G$1),INDEX(Magento_products!$A$1:$AJ$1013,MATCH($A172,Magento_products!$F$1:$F$1000,0),G$1))</f>
        <v>GNZS</v>
      </c>
      <c r="H172" s="168" t="str">
        <f t="array" ref="H172">IF(ISNA(MATCH($B172,Magento_products!$E$1:$E$1013,0))=TRUE,INDEX(Special_products!$A$1:$AL$748,MATCH($B172,Special_products!$E$1:$E$748,0),H$1+2),INDEX(Magento_products!$A$1:$AJ$1013,MATCH($B172,Magento_products!$E$1:$E$1013,0),H$1))</f>
        <v>PVC</v>
      </c>
      <c r="I172" s="169">
        <f t="array" ref="I172">IF(ISNA(MATCH($B172,Magento_products!$E$1:$E$1013,0))=TRUE,INDEX(Special_products!$A$1:$AL$748,MATCH($B172,Special_products!$E$1:$E$748,0),I$1),INDEX(Magento_products!$A$1:$AJ$1013,MATCH($B172,Magento_products!$E$1:$E$1013,0),I$1))</f>
        <v>45</v>
      </c>
      <c r="J172" s="170"/>
      <c r="K172" s="171">
        <f t="shared" si="2"/>
        <v>45</v>
      </c>
      <c r="L172" s="172">
        <v>12.52</v>
      </c>
      <c r="M172" s="173" t="str">
        <f>ARRAY_CONSTRAIN(ARRAYFORMULA(IF(B172=0,0,IF(ISNA(MATCH($A172,[1]PO_base!$E$1:$E$8753,0))=TRUE,0,INDEX([1]PO_base!$A$1:$CD$8753,MATCH($A172,[1]PO_base!$E$1:$E$8753,0),M$1)))), 1, 1)</f>
        <v>#ERROR!</v>
      </c>
      <c r="N172" s="172" t="str">
        <f>ARRAY_CONSTRAIN(ARRAYFORMULA(IF(M172=0,0,IF(ISNA(MATCH($M172,[1]PO_base!$C$1:$C$8753,0))=TRUE,0,INDEX([1]PO_base!$A$1:$CD$8753,MATCH($M172,[1]PO_base!$C$1:$C$8753,0),N$1)))), 1, 1)</f>
        <v>#ERROR!</v>
      </c>
      <c r="O172" s="174" t="str">
        <f t="shared" si="3"/>
        <v>#ERROR!</v>
      </c>
      <c r="P172" s="172" t="str">
        <f t="shared" si="4"/>
        <v>#ERROR!</v>
      </c>
      <c r="Q172" s="175" t="str">
        <f t="shared" si="5"/>
        <v>#ERROR!</v>
      </c>
      <c r="R172" s="176">
        <v>0.0</v>
      </c>
      <c r="S172" s="177" t="str">
        <f>ARRAY_CONSTRAIN(ARRAYFORMULA(IF(ISNA(MATCH($G172,[1]Summary!$B$1:$B$8418,0))=TRUE,0,INDEX([1]Summary!$A$1:$CF$8418,MATCH($G172,[1]Summary!$B$1:$B$8418,0),S$1))), 1, 1)</f>
        <v>#ERROR!</v>
      </c>
      <c r="T172" s="176" t="str">
        <f>ARRAY_CONSTRAIN(ARRAYFORMULA(IF(S172=0,0,IF(ISNA(MATCH(S172,[1]Summary!$A$1:$A$8418,0))=TRUE,0,INDEX([1]Summary!$A$1:$CF$8418,MATCH(S172,[1]Summary!$A$1:$A$8418,0),T$1)))), 1, 1)</f>
        <v>#ERROR!</v>
      </c>
      <c r="U172" s="174">
        <f t="shared" si="23"/>
        <v>0</v>
      </c>
      <c r="V172" s="172"/>
      <c r="W172" s="175" t="str">
        <f t="shared" si="7"/>
        <v>#ERROR!</v>
      </c>
      <c r="X172" s="172"/>
      <c r="Y172" s="173"/>
      <c r="Z172" s="176" t="str">
        <f>ARRAY_CONSTRAIN(ARRAYFORMULA(IF(Y172=0,0,IF(ISNA(MATCH(Y172,[1]Summary!$A$1:$A$8418,0))=TRUE,0,INDEX([1]Summary!$A$1:$CF$8418,MATCH(Y172,[1]Summary!$A$1:$A$8418,0),Z$1)))), 1, 1)</f>
        <v>#ERROR!</v>
      </c>
      <c r="AA172" s="174">
        <f t="shared" si="24"/>
        <v>0</v>
      </c>
      <c r="AB172" s="172" t="str">
        <f t="shared" si="18"/>
        <v>#ERROR!</v>
      </c>
      <c r="AC172" s="175" t="str">
        <f t="shared" si="9"/>
        <v>#ERROR!</v>
      </c>
      <c r="AD172" s="172"/>
      <c r="AE172" s="1"/>
      <c r="AF172" s="176" t="str">
        <f>ARRAY_CONSTRAIN(ARRAYFORMULA(IF(AE172=0,0,IF(ISNA(MATCH(AE172,[1]Summary!$A$1:$A$8418,0))=TRUE,0,INDEX([1]Summary!$A$1:$CF$8418,MATCH(AE172,[1]Summary!$A$1:$A$8418,0),AF$1)))), 1, 1)</f>
        <v>#ERROR!</v>
      </c>
      <c r="AG172" s="174">
        <f t="shared" si="10"/>
        <v>0</v>
      </c>
      <c r="AH172" s="172">
        <f t="shared" si="11"/>
        <v>0</v>
      </c>
      <c r="AI172" s="175" t="str">
        <f t="shared" si="12"/>
        <v>#ERROR!</v>
      </c>
      <c r="AJ172" s="175" t="str">
        <f t="shared" si="13"/>
        <v>#ERROR!</v>
      </c>
      <c r="AK172" s="178" t="str">
        <f t="shared" si="14"/>
        <v>#ERROR!</v>
      </c>
    </row>
    <row r="173" ht="10.5" customHeight="1">
      <c r="A173" s="14" t="s">
        <v>711</v>
      </c>
      <c r="B173" s="165">
        <f t="array" ref="B173">IF(ISNA(MATCH($A173,Magento_products!$F$1:$F$1000,0))=TRUE,INDEX(Special_products!$A$1:$AL$1000,MATCH($A173,Special_products!$F$1:$F$1000,0),B$1),INDEX(Magento_products!$A$1:$AJ$1013,MATCH($A173,Magento_products!$F$1:$F$1000,0),B$1))</f>
        <v>375</v>
      </c>
      <c r="C173" s="165" t="str">
        <f t="array" ref="C173">IF(ISNA(MATCH($A173,Magento_products!$F$1:$F$1000,0))=TRUE,INDEX(Special_products!$A$1:$AL$1000,MATCH($A173,Special_products!$F$1:$F$1000,0),C$1),INDEX(Magento_products!$A$1:$AJ$1013,MATCH($A173,Magento_products!$F$1:$F$1000,0),C$1))</f>
        <v>Sonic the Hedgehog Boom8 Series - Combo Pack 3</v>
      </c>
      <c r="D173" s="166">
        <f t="array" ref="D173">IF(ISNA(MATCH($A173,Magento_products!$F$1:$F$1013,0))=TRUE,INDEX(Special_products!$A$1:$AL$748,MATCH($A173,Special_products!$F$1:$F$748,0),D$1),INDEX(Magento_products!$A$1:$AJ$1013,MATCH($A173,Magento_products!$F$1:$F$1013,0),D$1))</f>
        <v>43553</v>
      </c>
      <c r="E173" s="167">
        <f t="shared" si="1"/>
        <v>2019</v>
      </c>
      <c r="F173" s="168" t="str">
        <f t="array" ref="F173">IF(ISNA(MATCH($A173,'License characters'!$H$2:$H$1126,0))=TRUE,0,INDEX('License characters'!$A$2:$AH$1126,MATCH($A173,'License characters'!$H$2:$H$1126,0),F$1))</f>
        <v>Sega</v>
      </c>
      <c r="G173" s="165" t="str">
        <f t="array" ref="G173">IF(ISNA(MATCH($A173,Magento_products!$F$1:$F$1000,0))=TRUE,INDEX(Special_products!$A$1:$AL$1000,MATCH($A173,Special_products!$F$1:$F$1000,0),G$1),INDEX(Magento_products!$A$1:$AJ$1013,MATCH($A173,Magento_products!$F$1:$F$1000,0),G$1))</f>
        <v>GNZS</v>
      </c>
      <c r="H173" s="168" t="str">
        <f t="array" ref="H173">IF(ISNA(MATCH($B173,Magento_products!$E$1:$E$1013,0))=TRUE,INDEX(Special_products!$A$1:$AL$748,MATCH($B173,Special_products!$E$1:$E$748,0),H$1+2),INDEX(Magento_products!$A$1:$AJ$1013,MATCH($B173,Magento_products!$E$1:$E$1013,0),H$1))</f>
        <v>PVC</v>
      </c>
      <c r="I173" s="169">
        <f t="array" ref="I173">IF(ISNA(MATCH($B173,Magento_products!$E$1:$E$1013,0))=TRUE,INDEX(Special_products!$A$1:$AL$748,MATCH($B173,Special_products!$E$1:$E$748,0),I$1),INDEX(Magento_products!$A$1:$AJ$1013,MATCH($B173,Magento_products!$E$1:$E$1013,0),I$1))</f>
        <v>45</v>
      </c>
      <c r="J173" s="170"/>
      <c r="K173" s="171">
        <f t="shared" si="2"/>
        <v>45</v>
      </c>
      <c r="L173" s="172">
        <v>12.52</v>
      </c>
      <c r="M173" s="173" t="str">
        <f>ARRAY_CONSTRAIN(ARRAYFORMULA(IF(B173=0,0,IF(ISNA(MATCH($A173,[1]PO_base!$E$1:$E$8753,0))=TRUE,0,INDEX([1]PO_base!$A$1:$CD$8753,MATCH($A173,[1]PO_base!$E$1:$E$8753,0),M$1)))), 1, 1)</f>
        <v>#ERROR!</v>
      </c>
      <c r="N173" s="172" t="str">
        <f>ARRAY_CONSTRAIN(ARRAYFORMULA(IF(M173=0,0,IF(ISNA(MATCH($M173,[1]PO_base!$C$1:$C$8753,0))=TRUE,0,INDEX([1]PO_base!$A$1:$CD$8753,MATCH($M173,[1]PO_base!$C$1:$C$8753,0),N$1)))), 1, 1)</f>
        <v>#ERROR!</v>
      </c>
      <c r="O173" s="174" t="str">
        <f t="shared" si="3"/>
        <v>#ERROR!</v>
      </c>
      <c r="P173" s="172" t="str">
        <f t="shared" si="4"/>
        <v>#ERROR!</v>
      </c>
      <c r="Q173" s="175" t="str">
        <f t="shared" si="5"/>
        <v>#ERROR!</v>
      </c>
      <c r="R173" s="176">
        <v>0.0</v>
      </c>
      <c r="S173" s="177" t="str">
        <f>ARRAY_CONSTRAIN(ARRAYFORMULA(IF(ISNA(MATCH($G173,[1]Summary!$B$1:$B$8418,0))=TRUE,0,INDEX([1]Summary!$A$1:$CF$8418,MATCH($G173,[1]Summary!$B$1:$B$8418,0),S$1))), 1, 1)</f>
        <v>#ERROR!</v>
      </c>
      <c r="T173" s="176" t="str">
        <f>ARRAY_CONSTRAIN(ARRAYFORMULA(IF(S173=0,0,IF(ISNA(MATCH(S173,[1]Summary!$A$1:$A$8418,0))=TRUE,0,INDEX([1]Summary!$A$1:$CF$8418,MATCH(S173,[1]Summary!$A$1:$A$8418,0),T$1)))), 1, 1)</f>
        <v>#ERROR!</v>
      </c>
      <c r="U173" s="174">
        <f t="shared" si="23"/>
        <v>0</v>
      </c>
      <c r="V173" s="172"/>
      <c r="W173" s="175" t="str">
        <f t="shared" si="7"/>
        <v>#ERROR!</v>
      </c>
      <c r="X173" s="172"/>
      <c r="Y173" s="173"/>
      <c r="Z173" s="176" t="str">
        <f>ARRAY_CONSTRAIN(ARRAYFORMULA(IF(Y173=0,0,IF(ISNA(MATCH(Y173,[1]Summary!$A$1:$A$8418,0))=TRUE,0,INDEX([1]Summary!$A$1:$CF$8418,MATCH(Y173,[1]Summary!$A$1:$A$8418,0),Z$1)))), 1, 1)</f>
        <v>#ERROR!</v>
      </c>
      <c r="AA173" s="174">
        <f t="shared" si="24"/>
        <v>0</v>
      </c>
      <c r="AB173" s="172" t="str">
        <f t="shared" si="18"/>
        <v>#ERROR!</v>
      </c>
      <c r="AC173" s="175" t="str">
        <f t="shared" si="9"/>
        <v>#ERROR!</v>
      </c>
      <c r="AD173" s="172"/>
      <c r="AE173" s="1"/>
      <c r="AF173" s="176" t="str">
        <f>ARRAY_CONSTRAIN(ARRAYFORMULA(IF(AE173=0,0,IF(ISNA(MATCH(AE173,[1]Summary!$A$1:$A$8418,0))=TRUE,0,INDEX([1]Summary!$A$1:$CF$8418,MATCH(AE173,[1]Summary!$A$1:$A$8418,0),AF$1)))), 1, 1)</f>
        <v>#ERROR!</v>
      </c>
      <c r="AG173" s="174">
        <f t="shared" si="10"/>
        <v>0</v>
      </c>
      <c r="AH173" s="172">
        <f t="shared" si="11"/>
        <v>0</v>
      </c>
      <c r="AI173" s="175" t="str">
        <f t="shared" si="12"/>
        <v>#ERROR!</v>
      </c>
      <c r="AJ173" s="175" t="str">
        <f t="shared" si="13"/>
        <v>#ERROR!</v>
      </c>
      <c r="AK173" s="178" t="str">
        <f t="shared" si="14"/>
        <v>#ERROR!</v>
      </c>
    </row>
    <row r="174" ht="10.5" customHeight="1">
      <c r="A174" s="14" t="s">
        <v>941</v>
      </c>
      <c r="B174" s="165">
        <f t="array" ref="B174">IF(ISNA(MATCH($A174,Magento_products!$F$1:$F$1000,0))=TRUE,INDEX(Special_products!$A$1:$AL$1000,MATCH($A174,Special_products!$F$1:$F$1000,0),B$1),INDEX(Magento_products!$A$1:$AJ$1013,MATCH($A174,Magento_products!$F$1:$F$1000,0),B$1))</f>
        <v>262</v>
      </c>
      <c r="C174" s="165" t="str">
        <f t="array" ref="C174">IF(ISNA(MATCH($A174,Magento_products!$F$1:$F$1000,0))=TRUE,INDEX(Special_products!$A$1:$AL$1000,MATCH($A174,Special_products!$F$1:$F$1000,0),C$1),INDEX(Magento_products!$A$1:$AJ$1013,MATCH($A174,Magento_products!$F$1:$F$1000,0),C$1))</f>
        <v>Sonic The Hedgehog Boom8 Series - Combo Pack 2</v>
      </c>
      <c r="D174" s="166">
        <f t="array" ref="D174">IF(ISNA(MATCH($A174,Magento_products!$F$1:$F$1013,0))=TRUE,INDEX(Special_products!$A$1:$AL$748,MATCH($A174,Special_products!$F$1:$F$748,0),D$1),INDEX(Magento_products!$A$1:$AJ$1013,MATCH($A174,Magento_products!$F$1:$F$1013,0),D$1))</f>
        <v>43259</v>
      </c>
      <c r="E174" s="167">
        <f t="shared" si="1"/>
        <v>2018</v>
      </c>
      <c r="F174" s="168" t="str">
        <f t="array" ref="F174">IF(ISNA(MATCH($A174,'License characters'!$H$2:$H$1126,0))=TRUE,0,INDEX('License characters'!$A$2:$AH$1126,MATCH($A174,'License characters'!$H$2:$H$1126,0),F$1))</f>
        <v>Sega</v>
      </c>
      <c r="G174" s="165" t="str">
        <f t="array" ref="G174">IF(ISNA(MATCH($A174,Magento_products!$F$1:$F$1000,0))=TRUE,INDEX(Special_products!$A$1:$AL$1000,MATCH($A174,Special_products!$F$1:$F$1000,0),G$1),INDEX(Magento_products!$A$1:$AJ$1013,MATCH($A174,Magento_products!$F$1:$F$1000,0),G$1))</f>
        <v>GNZS</v>
      </c>
      <c r="H174" s="168" t="str">
        <f t="array" ref="H174">IF(ISNA(MATCH($B174,Magento_products!$E$1:$E$1013,0))=TRUE,INDEX(Special_products!$A$1:$AL$748,MATCH($B174,Special_products!$E$1:$E$748,0),H$1+2),INDEX(Magento_products!$A$1:$AJ$1013,MATCH($B174,Magento_products!$E$1:$E$1013,0),H$1))</f>
        <v>PVC</v>
      </c>
      <c r="I174" s="169">
        <f t="array" ref="I174">IF(ISNA(MATCH($B174,Magento_products!$E$1:$E$1013,0))=TRUE,INDEX(Special_products!$A$1:$AL$748,MATCH($B174,Special_products!$E$1:$E$748,0),I$1),INDEX(Magento_products!$A$1:$AJ$1013,MATCH($B174,Magento_products!$E$1:$E$1013,0),I$1))</f>
        <v>45</v>
      </c>
      <c r="J174" s="170"/>
      <c r="K174" s="171">
        <f t="shared" si="2"/>
        <v>45</v>
      </c>
      <c r="L174" s="172">
        <v>12.52</v>
      </c>
      <c r="M174" s="173" t="str">
        <f>ARRAY_CONSTRAIN(ARRAYFORMULA(IF(B174=0,0,IF(ISNA(MATCH($A174,[1]PO_base!$E$1:$E$8753,0))=TRUE,0,INDEX([1]PO_base!$A$1:$CD$8753,MATCH($A174,[1]PO_base!$E$1:$E$8753,0),M$1)))), 1, 1)</f>
        <v>#ERROR!</v>
      </c>
      <c r="N174" s="172" t="str">
        <f>ARRAY_CONSTRAIN(ARRAYFORMULA(IF(M174=0,0,IF(ISNA(MATCH($M174,[1]PO_base!$C$1:$C$8753,0))=TRUE,0,INDEX([1]PO_base!$A$1:$CD$8753,MATCH($M174,[1]PO_base!$C$1:$C$8753,0),N$1)))), 1, 1)</f>
        <v>#ERROR!</v>
      </c>
      <c r="O174" s="174" t="str">
        <f t="shared" si="3"/>
        <v>#ERROR!</v>
      </c>
      <c r="P174" s="172" t="str">
        <f t="shared" si="4"/>
        <v>#ERROR!</v>
      </c>
      <c r="Q174" s="175" t="str">
        <f t="shared" si="5"/>
        <v>#ERROR!</v>
      </c>
      <c r="R174" s="176">
        <v>0.0</v>
      </c>
      <c r="S174" s="177" t="str">
        <f>ARRAY_CONSTRAIN(ARRAYFORMULA(IF(ISNA(MATCH($G174,[1]Summary!$B$1:$B$8418,0))=TRUE,0,INDEX([1]Summary!$A$1:$CF$8418,MATCH($G174,[1]Summary!$B$1:$B$8418,0),S$1))), 1, 1)</f>
        <v>#ERROR!</v>
      </c>
      <c r="T174" s="176" t="str">
        <f>ARRAY_CONSTRAIN(ARRAYFORMULA(IF(S174=0,0,IF(ISNA(MATCH(S174,[1]Summary!$A$1:$A$8418,0))=TRUE,0,INDEX([1]Summary!$A$1:$CF$8418,MATCH(S174,[1]Summary!$A$1:$A$8418,0),T$1)))), 1, 1)</f>
        <v>#ERROR!</v>
      </c>
      <c r="U174" s="174">
        <f t="shared" si="23"/>
        <v>0</v>
      </c>
      <c r="V174" s="172"/>
      <c r="W174" s="175" t="str">
        <f t="shared" si="7"/>
        <v>#ERROR!</v>
      </c>
      <c r="X174" s="172"/>
      <c r="Y174" s="173"/>
      <c r="Z174" s="176" t="str">
        <f>ARRAY_CONSTRAIN(ARRAYFORMULA(IF(Y174=0,0,IF(ISNA(MATCH(Y174,[1]Summary!$A$1:$A$8418,0))=TRUE,0,INDEX([1]Summary!$A$1:$CF$8418,MATCH(Y174,[1]Summary!$A$1:$A$8418,0),Z$1)))), 1, 1)</f>
        <v>#ERROR!</v>
      </c>
      <c r="AA174" s="174">
        <f t="shared" si="24"/>
        <v>0</v>
      </c>
      <c r="AB174" s="172" t="str">
        <f t="shared" si="18"/>
        <v>#ERROR!</v>
      </c>
      <c r="AC174" s="175" t="str">
        <f t="shared" si="9"/>
        <v>#ERROR!</v>
      </c>
      <c r="AD174" s="172"/>
      <c r="AE174" s="1"/>
      <c r="AF174" s="176" t="str">
        <f>ARRAY_CONSTRAIN(ARRAYFORMULA(IF(AE174=0,0,IF(ISNA(MATCH(AE174,[1]Summary!$A$1:$A$8418,0))=TRUE,0,INDEX([1]Summary!$A$1:$CF$8418,MATCH(AE174,[1]Summary!$A$1:$A$8418,0),AF$1)))), 1, 1)</f>
        <v>#ERROR!</v>
      </c>
      <c r="AG174" s="174">
        <f t="shared" si="10"/>
        <v>0</v>
      </c>
      <c r="AH174" s="172">
        <f t="shared" si="11"/>
        <v>0</v>
      </c>
      <c r="AI174" s="175" t="str">
        <f t="shared" si="12"/>
        <v>#ERROR!</v>
      </c>
      <c r="AJ174" s="175" t="str">
        <f t="shared" si="13"/>
        <v>#ERROR!</v>
      </c>
      <c r="AK174" s="178" t="str">
        <f t="shared" si="14"/>
        <v>#ERROR!</v>
      </c>
    </row>
    <row r="175" ht="10.5" customHeight="1">
      <c r="A175" s="14" t="s">
        <v>1006</v>
      </c>
      <c r="B175" s="165">
        <f t="array" ref="B175">IF(ISNA(MATCH($A175,Magento_products!$F$1:$F$1000,0))=TRUE,INDEX(Special_products!$A$1:$AL$1000,MATCH($A175,Special_products!$F$1:$F$1000,0),B$1),INDEX(Magento_products!$A$1:$AJ$1013,MATCH($A175,Magento_products!$F$1:$F$1000,0),B$1))</f>
        <v>230</v>
      </c>
      <c r="C175" s="165" t="str">
        <f t="array" ref="C175">IF(ISNA(MATCH($A175,Magento_products!$F$1:$F$1000,0))=TRUE,INDEX(Special_products!$A$1:$AL$1000,MATCH($A175,Special_products!$F$1:$F$1000,0),C$1),INDEX(Magento_products!$A$1:$AJ$1013,MATCH($A175,Magento_products!$F$1:$F$1000,0),C$1))</f>
        <v>Sonic The Hedgehog Boom8 Series - Combo Pack</v>
      </c>
      <c r="D175" s="166">
        <f t="array" ref="D175">IF(ISNA(MATCH($A175,Magento_products!$F$1:$F$1013,0))=TRUE,INDEX(Special_products!$A$1:$AL$748,MATCH($A175,Special_products!$F$1:$F$748,0),D$1),INDEX(Magento_products!$A$1:$AJ$1013,MATCH($A175,Magento_products!$F$1:$F$1013,0),D$1))</f>
        <v>43028</v>
      </c>
      <c r="E175" s="167">
        <f t="shared" si="1"/>
        <v>2017</v>
      </c>
      <c r="F175" s="168" t="str">
        <f t="array" ref="F175">IF(ISNA(MATCH($A175,'License characters'!$H$2:$H$1126,0))=TRUE,0,INDEX('License characters'!$A$2:$AH$1126,MATCH($A175,'License characters'!$H$2:$H$1126,0),F$1))</f>
        <v>Sega</v>
      </c>
      <c r="G175" s="165" t="str">
        <f t="array" ref="G175">IF(ISNA(MATCH($A175,Magento_products!$F$1:$F$1000,0))=TRUE,INDEX(Special_products!$A$1:$AL$1000,MATCH($A175,Special_products!$F$1:$F$1000,0),G$1),INDEX(Magento_products!$A$1:$AJ$1013,MATCH($A175,Magento_products!$F$1:$F$1000,0),G$1))</f>
        <v>GNZS</v>
      </c>
      <c r="H175" s="168" t="str">
        <f t="array" ref="H175">IF(ISNA(MATCH($B175,Magento_products!$E$1:$E$1013,0))=TRUE,INDEX(Special_products!$A$1:$AL$748,MATCH($B175,Special_products!$E$1:$E$748,0),H$1+2),INDEX(Magento_products!$A$1:$AJ$1013,MATCH($B175,Magento_products!$E$1:$E$1013,0),H$1))</f>
        <v>PVC</v>
      </c>
      <c r="I175" s="169">
        <f t="array" ref="I175">IF(ISNA(MATCH($B175,Magento_products!$E$1:$E$1013,0))=TRUE,INDEX(Special_products!$A$1:$AL$748,MATCH($B175,Special_products!$E$1:$E$748,0),I$1),INDEX(Magento_products!$A$1:$AJ$1013,MATCH($B175,Magento_products!$E$1:$E$1013,0),I$1))</f>
        <v>45</v>
      </c>
      <c r="J175" s="170"/>
      <c r="K175" s="171">
        <f t="shared" si="2"/>
        <v>45</v>
      </c>
      <c r="L175" s="172">
        <v>12.52</v>
      </c>
      <c r="M175" s="173" t="str">
        <f>ARRAY_CONSTRAIN(ARRAYFORMULA(IF(B175=0,0,IF(ISNA(MATCH($A175,[1]PO_base!$E$1:$E$8753,0))=TRUE,0,INDEX([1]PO_base!$A$1:$CD$8753,MATCH($A175,[1]PO_base!$E$1:$E$8753,0),M$1)))), 1, 1)</f>
        <v>#ERROR!</v>
      </c>
      <c r="N175" s="172" t="str">
        <f>ARRAY_CONSTRAIN(ARRAYFORMULA(IF(M175=0,0,IF(ISNA(MATCH($M175,[1]PO_base!$C$1:$C$8753,0))=TRUE,0,INDEX([1]PO_base!$A$1:$CD$8753,MATCH($M175,[1]PO_base!$C$1:$C$8753,0),N$1)))), 1, 1)</f>
        <v>#ERROR!</v>
      </c>
      <c r="O175" s="174" t="str">
        <f t="shared" si="3"/>
        <v>#ERROR!</v>
      </c>
      <c r="P175" s="172" t="str">
        <f t="shared" si="4"/>
        <v>#ERROR!</v>
      </c>
      <c r="Q175" s="175" t="str">
        <f t="shared" si="5"/>
        <v>#ERROR!</v>
      </c>
      <c r="R175" s="176">
        <v>0.0</v>
      </c>
      <c r="S175" s="177" t="str">
        <f>ARRAY_CONSTRAIN(ARRAYFORMULA(IF(ISNA(MATCH($G175,[1]Summary!$B$1:$B$8418,0))=TRUE,0,INDEX([1]Summary!$A$1:$CF$8418,MATCH($G175,[1]Summary!$B$1:$B$8418,0),S$1))), 1, 1)</f>
        <v>#ERROR!</v>
      </c>
      <c r="T175" s="176" t="str">
        <f>ARRAY_CONSTRAIN(ARRAYFORMULA(IF(S175=0,0,IF(ISNA(MATCH(S175,[1]Summary!$A$1:$A$8418,0))=TRUE,0,INDEX([1]Summary!$A$1:$CF$8418,MATCH(S175,[1]Summary!$A$1:$A$8418,0),T$1)))), 1, 1)</f>
        <v>#ERROR!</v>
      </c>
      <c r="U175" s="174">
        <f t="shared" si="23"/>
        <v>0</v>
      </c>
      <c r="V175" s="172"/>
      <c r="W175" s="175" t="str">
        <f t="shared" si="7"/>
        <v>#ERROR!</v>
      </c>
      <c r="X175" s="172"/>
      <c r="Y175" s="173"/>
      <c r="Z175" s="176" t="str">
        <f>ARRAY_CONSTRAIN(ARRAYFORMULA(IF(Y175=0,0,IF(ISNA(MATCH(Y175,[1]Summary!$A$1:$A$8418,0))=TRUE,0,INDEX([1]Summary!$A$1:$CF$8418,MATCH(Y175,[1]Summary!$A$1:$A$8418,0),Z$1)))), 1, 1)</f>
        <v>#ERROR!</v>
      </c>
      <c r="AA175" s="174">
        <f t="shared" si="24"/>
        <v>0</v>
      </c>
      <c r="AB175" s="172" t="str">
        <f t="shared" si="18"/>
        <v>#ERROR!</v>
      </c>
      <c r="AC175" s="175" t="str">
        <f t="shared" si="9"/>
        <v>#ERROR!</v>
      </c>
      <c r="AD175" s="172"/>
      <c r="AE175" s="1"/>
      <c r="AF175" s="176" t="str">
        <f>ARRAY_CONSTRAIN(ARRAYFORMULA(IF(AE175=0,0,IF(ISNA(MATCH(AE175,[1]Summary!$A$1:$A$8418,0))=TRUE,0,INDEX([1]Summary!$A$1:$CF$8418,MATCH(AE175,[1]Summary!$A$1:$A$8418,0),AF$1)))), 1, 1)</f>
        <v>#ERROR!</v>
      </c>
      <c r="AG175" s="174">
        <f t="shared" si="10"/>
        <v>0</v>
      </c>
      <c r="AH175" s="172">
        <f t="shared" si="11"/>
        <v>0</v>
      </c>
      <c r="AI175" s="175" t="str">
        <f t="shared" si="12"/>
        <v>#ERROR!</v>
      </c>
      <c r="AJ175" s="175" t="str">
        <f t="shared" si="13"/>
        <v>#ERROR!</v>
      </c>
      <c r="AK175" s="178" t="str">
        <f t="shared" si="14"/>
        <v>#ERROR!</v>
      </c>
    </row>
    <row r="176" ht="10.5" customHeight="1">
      <c r="A176" s="14" t="s">
        <v>546</v>
      </c>
      <c r="B176" s="165">
        <f t="array" ref="B176">IF(ISNA(MATCH($A176,Magento_products!$F$1:$F$1000,0))=TRUE,INDEX(Special_products!$A$1:$AL$1000,MATCH($A176,Special_products!$F$1:$F$1000,0),B$1),INDEX(Magento_products!$A$1:$AJ$1013,MATCH($A176,Magento_products!$F$1:$F$1000,0),B$1))</f>
        <v>453</v>
      </c>
      <c r="C176" s="165" t="str">
        <f t="array" ref="C176">IF(ISNA(MATCH($A176,Magento_products!$F$1:$F$1000,0))=TRUE,INDEX(Special_products!$A$1:$AL$1000,MATCH($A176,Special_products!$F$1:$F$1000,0),C$1),INDEX(Magento_products!$A$1:$AJ$1013,MATCH($A176,Magento_products!$F$1:$F$1000,0),C$1))</f>
        <v>SONIC THE HEDGEHOG BOOM8 SERIES - COMBO PACK 4</v>
      </c>
      <c r="D176" s="166">
        <f t="array" ref="D176">IF(ISNA(MATCH($A176,Magento_products!$F$1:$F$1013,0))=TRUE,INDEX(Special_products!$A$1:$AL$748,MATCH($A176,Special_products!$F$1:$F$748,0),D$1),INDEX(Magento_products!$A$1:$AJ$1013,MATCH($A176,Magento_products!$F$1:$F$1013,0),D$1))</f>
        <v>44005</v>
      </c>
      <c r="E176" s="167">
        <f t="shared" si="1"/>
        <v>2020</v>
      </c>
      <c r="F176" s="168" t="str">
        <f t="array" ref="F176">IF(ISNA(MATCH($A176,'License characters'!$H$2:$H$1126,0))=TRUE,0,INDEX('License characters'!$A$2:$AH$1126,MATCH($A176,'License characters'!$H$2:$H$1126,0),F$1))</f>
        <v>Sega</v>
      </c>
      <c r="G176" s="165" t="str">
        <f t="array" ref="G176">IF(ISNA(MATCH($A176,Magento_products!$F$1:$F$1000,0))=TRUE,INDEX(Special_products!$A$1:$AL$1000,MATCH($A176,Special_products!$F$1:$F$1000,0),G$1),INDEX(Magento_products!$A$1:$AJ$1013,MATCH($A176,Magento_products!$F$1:$F$1000,0),G$1))</f>
        <v>GNVS</v>
      </c>
      <c r="H176" s="168" t="str">
        <f t="array" ref="H176">IF(ISNA(MATCH($B176,Magento_products!$E$1:$E$1013,0))=TRUE,INDEX(Special_products!$A$1:$AL$748,MATCH($B176,Special_products!$E$1:$E$748,0),H$1+2),INDEX(Magento_products!$A$1:$AJ$1013,MATCH($B176,Magento_products!$E$1:$E$1013,0),H$1))</f>
        <v>PVC</v>
      </c>
      <c r="I176" s="169">
        <f t="array" ref="I176">IF(ISNA(MATCH($B176,Magento_products!$E$1:$E$1013,0))=TRUE,INDEX(Special_products!$A$1:$AL$748,MATCH($B176,Special_products!$E$1:$E$748,0),I$1),INDEX(Magento_products!$A$1:$AJ$1013,MATCH($B176,Magento_products!$E$1:$E$1013,0),I$1))</f>
        <v>49.99</v>
      </c>
      <c r="J176" s="170"/>
      <c r="K176" s="171">
        <f t="shared" si="2"/>
        <v>49.99</v>
      </c>
      <c r="L176" s="172">
        <v>0.0</v>
      </c>
      <c r="M176" s="173" t="str">
        <f>ARRAY_CONSTRAIN(ARRAYFORMULA(IF(B176=0,0,IF(ISNA(MATCH($A176,[1]PO_base!$E$1:$E$8753,0))=TRUE,0,INDEX([1]PO_base!$A$1:$CD$8753,MATCH($A176,[1]PO_base!$E$1:$E$8753,0),M$1)))), 1, 1)</f>
        <v>#ERROR!</v>
      </c>
      <c r="N176" s="172" t="str">
        <f>ARRAY_CONSTRAIN(ARRAYFORMULA(IF(M176=0,0,IF(ISNA(MATCH($M176,[1]PO_base!$C$1:$C$8753,0))=TRUE,0,INDEX([1]PO_base!$A$1:$CD$8753,MATCH($M176,[1]PO_base!$C$1:$C$8753,0),N$1)))), 1, 1)</f>
        <v>#ERROR!</v>
      </c>
      <c r="O176" s="174" t="str">
        <f t="shared" si="3"/>
        <v>#ERROR!</v>
      </c>
      <c r="P176" s="172" t="str">
        <f t="shared" si="4"/>
        <v>#ERROR!</v>
      </c>
      <c r="Q176" s="175" t="str">
        <f t="shared" si="5"/>
        <v>#ERROR!</v>
      </c>
      <c r="R176" s="176">
        <v>0.0</v>
      </c>
      <c r="S176" s="177" t="str">
        <f>ARRAY_CONSTRAIN(ARRAYFORMULA(IF(ISNA(MATCH($G176,[1]Summary!$B$1:$B$8418,0))=TRUE,0,INDEX([1]Summary!$A$1:$CF$8418,MATCH($G176,[1]Summary!$B$1:$B$8418,0),S$1))), 1, 1)</f>
        <v>#ERROR!</v>
      </c>
      <c r="T176" s="176" t="str">
        <f>ARRAY_CONSTRAIN(ARRAYFORMULA(IF(S176=0,0,IF(ISNA(MATCH(S176,[1]Summary!$A$1:$A$8418,0))=TRUE,0,INDEX([1]Summary!$A$1:$CF$8418,MATCH(S176,[1]Summary!$A$1:$A$8418,0),T$1)))), 1, 1)</f>
        <v>#ERROR!</v>
      </c>
      <c r="U176" s="174">
        <f t="shared" si="23"/>
        <v>0</v>
      </c>
      <c r="V176" s="172"/>
      <c r="W176" s="175" t="str">
        <f t="shared" si="7"/>
        <v>#ERROR!</v>
      </c>
      <c r="X176" s="172"/>
      <c r="Y176" s="173"/>
      <c r="Z176" s="176" t="str">
        <f>ARRAY_CONSTRAIN(ARRAYFORMULA(IF(Y176=0,0,IF(ISNA(MATCH(Y176,[1]Summary!$A$1:$A$8418,0))=TRUE,0,INDEX([1]Summary!$A$1:$CF$8418,MATCH(Y176,[1]Summary!$A$1:$A$8418,0),Z$1)))), 1, 1)</f>
        <v>#ERROR!</v>
      </c>
      <c r="AA176" s="174">
        <f t="shared" si="24"/>
        <v>0</v>
      </c>
      <c r="AB176" s="172" t="str">
        <f t="shared" si="18"/>
        <v>#ERROR!</v>
      </c>
      <c r="AC176" s="175" t="str">
        <f t="shared" si="9"/>
        <v>#ERROR!</v>
      </c>
      <c r="AD176" s="172"/>
      <c r="AE176" s="1"/>
      <c r="AF176" s="176" t="str">
        <f>ARRAY_CONSTRAIN(ARRAYFORMULA(IF(AE176=0,0,IF(ISNA(MATCH(AE176,[1]Summary!$A$1:$A$8418,0))=TRUE,0,INDEX([1]Summary!$A$1:$CF$8418,MATCH(AE176,[1]Summary!$A$1:$A$8418,0),AF$1)))), 1, 1)</f>
        <v>#ERROR!</v>
      </c>
      <c r="AG176" s="174">
        <f t="shared" si="10"/>
        <v>0</v>
      </c>
      <c r="AH176" s="172">
        <f t="shared" si="11"/>
        <v>0</v>
      </c>
      <c r="AI176" s="175" t="str">
        <f t="shared" si="12"/>
        <v>#ERROR!</v>
      </c>
      <c r="AJ176" s="175" t="str">
        <f t="shared" si="13"/>
        <v>#ERROR!</v>
      </c>
      <c r="AK176" s="178" t="str">
        <f t="shared" si="14"/>
        <v>#ERROR!</v>
      </c>
    </row>
    <row r="177" ht="10.5" customHeight="1">
      <c r="A177" s="14" t="s">
        <v>1514</v>
      </c>
      <c r="B177" s="165">
        <f t="array" ref="B177">IF(ISNA(MATCH($A177,Magento_products!$F$1:$F$1000,0))=TRUE,INDEX(Special_products!$A$1:$AL$1000,MATCH($A177,Special_products!$F$1:$F$1000,0),B$1),INDEX(Magento_products!$A$1:$AJ$1013,MATCH($A177,Magento_products!$F$1:$F$1000,0),B$1))</f>
        <v>1027</v>
      </c>
      <c r="C177" s="165" t="str">
        <f t="array" ref="C177">IF(ISNA(MATCH($A177,Magento_products!$F$1:$F$1000,0))=TRUE,INDEX(Special_products!$A$1:$AL$1000,MATCH($A177,Special_products!$F$1:$F$1000,0),C$1),INDEX(Magento_products!$A$1:$AJ$1013,MATCH($A177,Magento_products!$F$1:$F$1000,0),C$1))</f>
        <v>Breath of the Wild Link PVC (Regular)</v>
      </c>
      <c r="D177" s="166" t="str">
        <f t="array" ref="D177">IF(ISNA(MATCH($A177,Magento_products!$F$1:$F$1013,0))=TRUE,INDEX(Special_products!$A$1:$AL$748,MATCH($A177,Special_products!$F$1:$F$748,0),D$1),INDEX(Magento_products!$A$1:$AJ$1013,MATCH($A177,Magento_products!$F$1:$F$1013,0),D$1))</f>
        <v/>
      </c>
      <c r="E177" s="167">
        <f t="shared" si="1"/>
        <v>2020</v>
      </c>
      <c r="F177" s="168" t="str">
        <f t="array" ref="F177">IF(ISNA(MATCH($A177,'License characters'!$H$2:$H$1126,0))=TRUE,0,INDEX('License characters'!$A$2:$AH$1126,MATCH($A177,'License characters'!$H$2:$H$1126,0),F$1))</f>
        <v>Nintendo</v>
      </c>
      <c r="G177" s="165" t="str">
        <f t="array" ref="G177">IF(ISNA(MATCH($A177,Magento_products!$F$1:$F$1000,0))=TRUE,INDEX(Special_products!$A$1:$AL$1000,MATCH($A177,Special_products!$F$1:$F$1000,0),G$1),INDEX(Magento_products!$A$1:$AJ$1013,MATCH($A177,Magento_products!$F$1:$F$1000,0),G$1))</f>
        <v>BOTWL</v>
      </c>
      <c r="H177" s="168" t="str">
        <f t="array" ref="H177">IF(ISNA(MATCH($B177,Magento_products!$E$1:$E$1013,0))=TRUE,INDEX(Special_products!$A$1:$AL$748,MATCH($B177,Special_products!$E$1:$E$748,0),H$1+2),INDEX(Magento_products!$A$1:$AJ$1013,MATCH($B177,Magento_products!$E$1:$E$1013,0),H$1))</f>
        <v/>
      </c>
      <c r="I177" s="169">
        <f t="array" ref="I177">IF(ISNA(MATCH($B177,Magento_products!$E$1:$E$1013,0))=TRUE,INDEX(Special_products!$A$1:$AL$748,MATCH($B177,Special_products!$E$1:$E$748,0),I$1),INDEX(Magento_products!$A$1:$AJ$1013,MATCH($B177,Magento_products!$E$1:$E$1013,0),I$1))</f>
        <v>75</v>
      </c>
      <c r="J177" s="170"/>
      <c r="K177" s="171">
        <f t="shared" si="2"/>
        <v>75</v>
      </c>
      <c r="L177" s="172">
        <v>9.7</v>
      </c>
      <c r="M177" s="173" t="str">
        <f>ARRAY_CONSTRAIN(ARRAYFORMULA(IF(B177=0,0,IF(ISNA(MATCH($A177,[1]PO_base!$E$1:$E$8753,0))=TRUE,0,INDEX([1]PO_base!$A$1:$CD$8753,MATCH($A177,[1]PO_base!$E$1:$E$8753,0),M$1)))), 1, 1)</f>
        <v>#ERROR!</v>
      </c>
      <c r="N177" s="172" t="str">
        <f>ARRAY_CONSTRAIN(ARRAYFORMULA(IF(M177=0,0,IF(ISNA(MATCH($M177,[1]PO_base!$C$1:$C$8753,0))=TRUE,0,INDEX([1]PO_base!$A$1:$CD$8753,MATCH($M177,[1]PO_base!$C$1:$C$8753,0),N$1)))), 1, 1)</f>
        <v>#ERROR!</v>
      </c>
      <c r="O177" s="174" t="str">
        <f t="shared" si="3"/>
        <v>#ERROR!</v>
      </c>
      <c r="P177" s="172" t="str">
        <f t="shared" si="4"/>
        <v>#ERROR!</v>
      </c>
      <c r="Q177" s="175" t="str">
        <f t="shared" si="5"/>
        <v>#ERROR!</v>
      </c>
      <c r="R177" s="176">
        <v>0.0</v>
      </c>
      <c r="S177" s="177" t="str">
        <f>ARRAY_CONSTRAIN(ARRAYFORMULA(IF(ISNA(MATCH($G177,[1]Summary!$B$1:$B$8418,0))=TRUE,0,INDEX([1]Summary!$A$1:$CF$8418,MATCH($G177,[1]Summary!$B$1:$B$8418,0),S$1))), 1, 1)</f>
        <v>#ERROR!</v>
      </c>
      <c r="T177" s="176" t="str">
        <f>ARRAY_CONSTRAIN(ARRAYFORMULA(IF(S177=0,0,IF(ISNA(MATCH(S177,[1]Summary!$A$1:$A$8418,0))=TRUE,0,INDEX([1]Summary!$A$1:$CF$8418,MATCH(S177,[1]Summary!$A$1:$A$8418,0),T$1)))), 1, 1)</f>
        <v>#ERROR!</v>
      </c>
      <c r="U177" s="174">
        <f t="shared" si="23"/>
        <v>0</v>
      </c>
      <c r="V177" s="172"/>
      <c r="W177" s="175" t="str">
        <f t="shared" si="7"/>
        <v>#ERROR!</v>
      </c>
      <c r="X177" s="172"/>
      <c r="Y177" s="173"/>
      <c r="Z177" s="176" t="str">
        <f>ARRAY_CONSTRAIN(ARRAYFORMULA(IF(Y177=0,0,IF(ISNA(MATCH(Y177,[1]Summary!$A$1:$A$8418,0))=TRUE,0,INDEX([1]Summary!$A$1:$CF$8418,MATCH(Y177,[1]Summary!$A$1:$A$8418,0),Z$1)))), 1, 1)</f>
        <v>#ERROR!</v>
      </c>
      <c r="AA177" s="174">
        <f t="shared" si="24"/>
        <v>0</v>
      </c>
      <c r="AB177" s="172" t="str">
        <f t="shared" si="18"/>
        <v>#ERROR!</v>
      </c>
      <c r="AC177" s="175" t="str">
        <f t="shared" si="9"/>
        <v>#ERROR!</v>
      </c>
      <c r="AD177" s="172"/>
      <c r="AE177" s="1"/>
      <c r="AF177" s="176" t="str">
        <f>ARRAY_CONSTRAIN(ARRAYFORMULA(IF(AE177=0,0,IF(ISNA(MATCH(AE177,[1]Summary!$A$1:$A$8418,0))=TRUE,0,INDEX([1]Summary!$A$1:$CF$8418,MATCH(AE177,[1]Summary!$A$1:$A$8418,0),AF$1)))), 1, 1)</f>
        <v>#ERROR!</v>
      </c>
      <c r="AG177" s="174">
        <f t="shared" si="10"/>
        <v>0</v>
      </c>
      <c r="AH177" s="172">
        <f t="shared" si="11"/>
        <v>0</v>
      </c>
      <c r="AI177" s="175" t="str">
        <f t="shared" si="12"/>
        <v>#ERROR!</v>
      </c>
      <c r="AJ177" s="175" t="str">
        <f t="shared" si="13"/>
        <v>#ERROR!</v>
      </c>
      <c r="AK177" s="178" t="str">
        <f t="shared" si="14"/>
        <v>#ERROR!</v>
      </c>
    </row>
    <row r="178" ht="10.5" customHeight="1">
      <c r="A178" s="14" t="s">
        <v>1517</v>
      </c>
      <c r="B178" s="165">
        <f t="array" ref="B178">IF(ISNA(MATCH($A178,Magento_products!$F$1:$F$1000,0))=TRUE,INDEX(Special_products!$A$1:$AL$1000,MATCH($A178,Special_products!$F$1:$F$1000,0),B$1),INDEX(Magento_products!$A$1:$AJ$1013,MATCH($A178,Magento_products!$F$1:$F$1000,0),B$1))</f>
        <v>1028</v>
      </c>
      <c r="C178" s="165" t="str">
        <f t="array" ref="C178">IF(ISNA(MATCH($A178,Magento_products!$F$1:$F$1000,0))=TRUE,INDEX(Special_products!$A$1:$AL$1000,MATCH($A178,Special_products!$F$1:$F$1000,0),C$1),INDEX(Magento_products!$A$1:$AJ$1013,MATCH($A178,Magento_products!$F$1:$F$1000,0),C$1))</f>
        <v>Crash Bandicoot PVC (Regular)</v>
      </c>
      <c r="D178" s="166" t="str">
        <f t="array" ref="D178">IF(ISNA(MATCH($A178,Magento_products!$F$1:$F$1013,0))=TRUE,INDEX(Special_products!$A$1:$AL$748,MATCH($A178,Special_products!$F$1:$F$748,0),D$1),INDEX(Magento_products!$A$1:$AJ$1013,MATCH($A178,Magento_products!$F$1:$F$1013,0),D$1))</f>
        <v/>
      </c>
      <c r="E178" s="167">
        <f t="shared" si="1"/>
        <v>2020</v>
      </c>
      <c r="F178" s="168" t="str">
        <f t="array" ref="F178">IF(ISNA(MATCH($A178,'License characters'!$H$2:$H$1126,0))=TRUE,0,INDEX('License characters'!$A$2:$AH$1126,MATCH($A178,'License characters'!$H$2:$H$1126,0),F$1))</f>
        <v>Activision</v>
      </c>
      <c r="G178" s="165" t="str">
        <f t="array" ref="G178">IF(ISNA(MATCH($A178,Magento_products!$F$1:$F$1000,0))=TRUE,INDEX(Special_products!$A$1:$AL$1000,MATCH($A178,Special_products!$F$1:$F$1000,0),G$1),INDEX(Magento_products!$A$1:$AJ$1013,MATCH($A178,Magento_products!$F$1:$F$1000,0),G$1))</f>
        <v>CRASHV</v>
      </c>
      <c r="H178" s="168" t="str">
        <f t="array" ref="H178">IF(ISNA(MATCH($B178,Magento_products!$E$1:$E$1013,0))=TRUE,INDEX(Special_products!$A$1:$AL$748,MATCH($B178,Special_products!$E$1:$E$748,0),H$1+2),INDEX(Magento_products!$A$1:$AJ$1013,MATCH($B178,Magento_products!$E$1:$E$1013,0),H$1))</f>
        <v/>
      </c>
      <c r="I178" s="169">
        <f t="array" ref="I178">IF(ISNA(MATCH($B178,Magento_products!$E$1:$E$1013,0))=TRUE,INDEX(Special_products!$A$1:$AL$748,MATCH($B178,Special_products!$E$1:$E$748,0),I$1),INDEX(Magento_products!$A$1:$AJ$1013,MATCH($B178,Magento_products!$E$1:$E$1013,0),I$1))</f>
        <v>75</v>
      </c>
      <c r="J178" s="170"/>
      <c r="K178" s="171">
        <f t="shared" si="2"/>
        <v>75</v>
      </c>
      <c r="L178" s="172">
        <v>8.0</v>
      </c>
      <c r="M178" s="173" t="str">
        <f>ARRAY_CONSTRAIN(ARRAYFORMULA(IF(B178=0,0,IF(ISNA(MATCH($A178,[1]PO_base!$E$1:$E$8753,0))=TRUE,0,INDEX([1]PO_base!$A$1:$CD$8753,MATCH($A178,[1]PO_base!$E$1:$E$8753,0),M$1)))), 1, 1)</f>
        <v>#ERROR!</v>
      </c>
      <c r="N178" s="172" t="str">
        <f>ARRAY_CONSTRAIN(ARRAYFORMULA(IF(M178=0,0,IF(ISNA(MATCH($M178,[1]PO_base!$C$1:$C$8753,0))=TRUE,0,INDEX([1]PO_base!$A$1:$CD$8753,MATCH($M178,[1]PO_base!$C$1:$C$8753,0),N$1)))), 1, 1)</f>
        <v>#ERROR!</v>
      </c>
      <c r="O178" s="174" t="str">
        <f t="shared" si="3"/>
        <v>#ERROR!</v>
      </c>
      <c r="P178" s="172" t="str">
        <f t="shared" si="4"/>
        <v>#ERROR!</v>
      </c>
      <c r="Q178" s="175" t="str">
        <f t="shared" si="5"/>
        <v>#ERROR!</v>
      </c>
      <c r="R178" s="176">
        <v>0.0</v>
      </c>
      <c r="S178" s="177" t="str">
        <f>ARRAY_CONSTRAIN(ARRAYFORMULA(IF(ISNA(MATCH($G178,[1]Summary!$B$1:$B$8418,0))=TRUE,0,INDEX([1]Summary!$A$1:$CF$8418,MATCH($G178,[1]Summary!$B$1:$B$8418,0),S$1))), 1, 1)</f>
        <v>#ERROR!</v>
      </c>
      <c r="T178" s="176" t="str">
        <f>ARRAY_CONSTRAIN(ARRAYFORMULA(IF(S178=0,0,IF(ISNA(MATCH(S178,[1]Summary!$A$1:$A$8418,0))=TRUE,0,INDEX([1]Summary!$A$1:$CF$8418,MATCH(S178,[1]Summary!$A$1:$A$8418,0),T$1)))), 1, 1)</f>
        <v>#ERROR!</v>
      </c>
      <c r="U178" s="174">
        <f t="shared" si="23"/>
        <v>0</v>
      </c>
      <c r="V178" s="172"/>
      <c r="W178" s="175" t="str">
        <f t="shared" si="7"/>
        <v>#ERROR!</v>
      </c>
      <c r="X178" s="172"/>
      <c r="Y178" s="173"/>
      <c r="Z178" s="176" t="str">
        <f>ARRAY_CONSTRAIN(ARRAYFORMULA(IF(Y178=0,0,IF(ISNA(MATCH(Y178,[1]Summary!$A$1:$A$8418,0))=TRUE,0,INDEX([1]Summary!$A$1:$CF$8418,MATCH(Y178,[1]Summary!$A$1:$A$8418,0),Z$1)))), 1, 1)</f>
        <v>#ERROR!</v>
      </c>
      <c r="AA178" s="174">
        <f t="shared" si="24"/>
        <v>0</v>
      </c>
      <c r="AB178" s="172" t="str">
        <f t="shared" si="18"/>
        <v>#ERROR!</v>
      </c>
      <c r="AC178" s="175" t="str">
        <f t="shared" si="9"/>
        <v>#ERROR!</v>
      </c>
      <c r="AD178" s="172"/>
      <c r="AE178" s="1"/>
      <c r="AF178" s="176" t="str">
        <f>ARRAY_CONSTRAIN(ARRAYFORMULA(IF(AE178=0,0,IF(ISNA(MATCH(AE178,[1]Summary!$A$1:$A$8418,0))=TRUE,0,INDEX([1]Summary!$A$1:$CF$8418,MATCH(AE178,[1]Summary!$A$1:$A$8418,0),AF$1)))), 1, 1)</f>
        <v>#ERROR!</v>
      </c>
      <c r="AG178" s="174">
        <f t="shared" si="10"/>
        <v>0</v>
      </c>
      <c r="AH178" s="172">
        <f t="shared" si="11"/>
        <v>0</v>
      </c>
      <c r="AI178" s="175" t="str">
        <f t="shared" si="12"/>
        <v>#ERROR!</v>
      </c>
      <c r="AJ178" s="175" t="str">
        <f t="shared" si="13"/>
        <v>#ERROR!</v>
      </c>
      <c r="AK178" s="178" t="str">
        <f t="shared" si="14"/>
        <v>#ERROR!</v>
      </c>
    </row>
    <row r="179" ht="10.5" customHeight="1">
      <c r="A179" s="14" t="s">
        <v>1522</v>
      </c>
      <c r="B179" s="165">
        <f t="array" ref="B179">IF(ISNA(MATCH($A179,Magento_products!$F$1:$F$1000,0))=TRUE,INDEX(Special_products!$A$1:$AL$1000,MATCH($A179,Special_products!$F$1:$F$1000,0),B$1),INDEX(Magento_products!$A$1:$AJ$1013,MATCH($A179,Magento_products!$F$1:$F$1000,0),B$1))</f>
        <v>1030</v>
      </c>
      <c r="C179" s="165" t="str">
        <f t="array" ref="C179">IF(ISNA(MATCH($A179,Magento_products!$F$1:$F$1000,0))=TRUE,INDEX(Special_products!$A$1:$AL$1000,MATCH($A179,Special_products!$F$1:$F$1000,0),C$1),INDEX(Magento_products!$A$1:$AJ$1013,MATCH($A179,Magento_products!$F$1:$F$1000,0),C$1))</f>
        <v>Artorias The Abysswalker SD (Regular)</v>
      </c>
      <c r="D179" s="166" t="str">
        <f t="array" ref="D179">IF(ISNA(MATCH($A179,Magento_products!$F$1:$F$1013,0))=TRUE,INDEX(Special_products!$A$1:$AL$748,MATCH($A179,Special_products!$F$1:$F$748,0),D$1),INDEX(Magento_products!$A$1:$AJ$1013,MATCH($A179,Magento_products!$F$1:$F$1013,0),D$1))</f>
        <v/>
      </c>
      <c r="E179" s="167">
        <f t="shared" si="1"/>
        <v>2020</v>
      </c>
      <c r="F179" s="168" t="str">
        <f t="array" ref="F179">IF(ISNA(MATCH($A179,'License characters'!$H$2:$H$1126,0))=TRUE,0,INDEX('License characters'!$A$2:$AH$1126,MATCH($A179,'License characters'!$H$2:$H$1126,0),F$1))</f>
        <v>Namco Bandai</v>
      </c>
      <c r="G179" s="165" t="str">
        <f t="array" ref="G179">IF(ISNA(MATCH($A179,Magento_products!$F$1:$F$1000,0))=TRUE,INDEX(Special_products!$A$1:$AL$1000,MATCH($A179,Special_products!$F$1:$F$1000,0),G$1),INDEX(Magento_products!$A$1:$AJ$1013,MATCH($A179,Magento_products!$F$1:$F$1000,0),G$1))</f>
        <v>DSRTV</v>
      </c>
      <c r="H179" s="168" t="str">
        <f t="array" ref="H179">IF(ISNA(MATCH($B179,Magento_products!$E$1:$E$1013,0))=TRUE,INDEX(Special_products!$A$1:$AL$748,MATCH($B179,Special_products!$E$1:$E$748,0),H$1+2),INDEX(Magento_products!$A$1:$AJ$1013,MATCH($B179,Magento_products!$E$1:$E$1013,0),H$1))</f>
        <v/>
      </c>
      <c r="I179" s="169">
        <f t="array" ref="I179">IF(ISNA(MATCH($B179,Magento_products!$E$1:$E$1013,0))=TRUE,INDEX(Special_products!$A$1:$AL$748,MATCH($B179,Special_products!$E$1:$E$748,0),I$1),INDEX(Magento_products!$A$1:$AJ$1013,MATCH($B179,Magento_products!$E$1:$E$1013,0),I$1))</f>
        <v>75</v>
      </c>
      <c r="J179" s="170"/>
      <c r="K179" s="171">
        <f t="shared" si="2"/>
        <v>75</v>
      </c>
      <c r="L179" s="172">
        <v>12.0</v>
      </c>
      <c r="M179" s="173" t="str">
        <f>ARRAY_CONSTRAIN(ARRAYFORMULA(IF(B179=0,0,IF(ISNA(MATCH($A179,[1]PO_base!$E$1:$E$8753,0))=TRUE,0,INDEX([1]PO_base!$A$1:$CD$8753,MATCH($A179,[1]PO_base!$E$1:$E$8753,0),M$1)))), 1, 1)</f>
        <v>#ERROR!</v>
      </c>
      <c r="N179" s="172" t="str">
        <f>ARRAY_CONSTRAIN(ARRAYFORMULA(IF(M179=0,0,IF(ISNA(MATCH($M179,[1]PO_base!$C$1:$C$8753,0))=TRUE,0,INDEX([1]PO_base!$A$1:$CD$8753,MATCH($M179,[1]PO_base!$C$1:$C$8753,0),N$1)))), 1, 1)</f>
        <v>#ERROR!</v>
      </c>
      <c r="O179" s="174" t="str">
        <f t="shared" si="3"/>
        <v>#ERROR!</v>
      </c>
      <c r="P179" s="172" t="str">
        <f t="shared" si="4"/>
        <v>#ERROR!</v>
      </c>
      <c r="Q179" s="175" t="str">
        <f t="shared" si="5"/>
        <v>#ERROR!</v>
      </c>
      <c r="R179" s="176">
        <v>0.0</v>
      </c>
      <c r="S179" s="177" t="str">
        <f>ARRAY_CONSTRAIN(ARRAYFORMULA(IF(ISNA(MATCH($G179,[1]Summary!$B$1:$B$8418,0))=TRUE,0,INDEX([1]Summary!$A$1:$CF$8418,MATCH($G179,[1]Summary!$B$1:$B$8418,0),S$1))), 1, 1)</f>
        <v>#ERROR!</v>
      </c>
      <c r="T179" s="176" t="str">
        <f>ARRAY_CONSTRAIN(ARRAYFORMULA(IF(S179=0,0,IF(ISNA(MATCH(S179,[1]Summary!$A$1:$A$8418,0))=TRUE,0,INDEX([1]Summary!$A$1:$CF$8418,MATCH(S179,[1]Summary!$A$1:$A$8418,0),T$1)))), 1, 1)</f>
        <v>#ERROR!</v>
      </c>
      <c r="U179" s="174">
        <f t="shared" si="23"/>
        <v>0</v>
      </c>
      <c r="V179" s="172"/>
      <c r="W179" s="175" t="str">
        <f t="shared" si="7"/>
        <v>#ERROR!</v>
      </c>
      <c r="X179" s="172"/>
      <c r="Y179" s="173"/>
      <c r="Z179" s="176" t="str">
        <f>ARRAY_CONSTRAIN(ARRAYFORMULA(IF(Y179=0,0,IF(ISNA(MATCH(Y179,[1]Summary!$A$1:$A$8418,0))=TRUE,0,INDEX([1]Summary!$A$1:$CF$8418,MATCH(Y179,[1]Summary!$A$1:$A$8418,0),Z$1)))), 1, 1)</f>
        <v>#ERROR!</v>
      </c>
      <c r="AA179" s="174">
        <f t="shared" si="24"/>
        <v>0</v>
      </c>
      <c r="AB179" s="172" t="str">
        <f t="shared" si="18"/>
        <v>#ERROR!</v>
      </c>
      <c r="AC179" s="175" t="str">
        <f t="shared" si="9"/>
        <v>#ERROR!</v>
      </c>
      <c r="AD179" s="172"/>
      <c r="AE179" s="1"/>
      <c r="AF179" s="176" t="str">
        <f>ARRAY_CONSTRAIN(ARRAYFORMULA(IF(AE179=0,0,IF(ISNA(MATCH(AE179,[1]Summary!$A$1:$A$8418,0))=TRUE,0,INDEX([1]Summary!$A$1:$CF$8418,MATCH(AE179,[1]Summary!$A$1:$A$8418,0),AF$1)))), 1, 1)</f>
        <v>#ERROR!</v>
      </c>
      <c r="AG179" s="174">
        <f t="shared" si="10"/>
        <v>0</v>
      </c>
      <c r="AH179" s="172">
        <f t="shared" si="11"/>
        <v>0</v>
      </c>
      <c r="AI179" s="175" t="str">
        <f t="shared" si="12"/>
        <v>#ERROR!</v>
      </c>
      <c r="AJ179" s="175" t="str">
        <f t="shared" si="13"/>
        <v>#ERROR!</v>
      </c>
      <c r="AK179" s="178" t="str">
        <f t="shared" si="14"/>
        <v>#ERROR!</v>
      </c>
    </row>
    <row r="180" ht="10.5" customHeight="1">
      <c r="A180" s="14" t="s">
        <v>1520</v>
      </c>
      <c r="B180" s="165">
        <f t="array" ref="B180">IF(ISNA(MATCH($A180,Magento_products!$F$1:$F$1000,0))=TRUE,INDEX(Special_products!$A$1:$AL$1000,MATCH($A180,Special_products!$F$1:$F$1000,0),B$1),INDEX(Magento_products!$A$1:$AJ$1013,MATCH($A180,Magento_products!$F$1:$F$1000,0),B$1))</f>
        <v>1029</v>
      </c>
      <c r="C180" s="165" t="str">
        <f t="array" ref="C180">IF(ISNA(MATCH($A180,Magento_products!$F$1:$F$1000,0))=TRUE,INDEX(Special_products!$A$1:$AL$1000,MATCH($A180,Special_products!$F$1:$F$1000,0),C$1),INDEX(Magento_products!$A$1:$AJ$1013,MATCH($A180,Magento_products!$F$1:$F$1000,0),C$1))</f>
        <v>Artorias The Abysswalker SD (Collectors)</v>
      </c>
      <c r="D180" s="166" t="str">
        <f t="array" ref="D180">IF(ISNA(MATCH($A180,Magento_products!$F$1:$F$1013,0))=TRUE,INDEX(Special_products!$A$1:$AL$748,MATCH($A180,Special_products!$F$1:$F$748,0),D$1),INDEX(Magento_products!$A$1:$AJ$1013,MATCH($A180,Magento_products!$F$1:$F$1013,0),D$1))</f>
        <v/>
      </c>
      <c r="E180" s="167">
        <f t="shared" si="1"/>
        <v>2020</v>
      </c>
      <c r="F180" s="168" t="str">
        <f t="array" ref="F180">IF(ISNA(MATCH($A180,'License characters'!$H$2:$H$1126,0))=TRUE,0,INDEX('License characters'!$A$2:$AH$1126,MATCH($A180,'License characters'!$H$2:$H$1126,0),F$1))</f>
        <v>Namco Bandai</v>
      </c>
      <c r="G180" s="165" t="str">
        <f t="array" ref="G180">IF(ISNA(MATCH($A180,Magento_products!$F$1:$F$1000,0))=TRUE,INDEX(Special_products!$A$1:$AL$1000,MATCH($A180,Special_products!$F$1:$F$1000,0),G$1),INDEX(Magento_products!$A$1:$AJ$1013,MATCH($A180,Magento_products!$F$1:$F$1000,0),G$1))</f>
        <v>DSRTV</v>
      </c>
      <c r="H180" s="168" t="str">
        <f t="array" ref="H180">IF(ISNA(MATCH($B180,Magento_products!$E$1:$E$1013,0))=TRUE,INDEX(Special_products!$A$1:$AL$748,MATCH($B180,Special_products!$E$1:$E$748,0),H$1+2),INDEX(Magento_products!$A$1:$AJ$1013,MATCH($B180,Magento_products!$E$1:$E$1013,0),H$1))</f>
        <v/>
      </c>
      <c r="I180" s="169">
        <f t="array" ref="I180">IF(ISNA(MATCH($B180,Magento_products!$E$1:$E$1013,0))=TRUE,INDEX(Special_products!$A$1:$AL$748,MATCH($B180,Special_products!$E$1:$E$748,0),I$1),INDEX(Magento_products!$A$1:$AJ$1013,MATCH($B180,Magento_products!$E$1:$E$1013,0),I$1))</f>
        <v>75</v>
      </c>
      <c r="J180" s="170"/>
      <c r="K180" s="171">
        <f t="shared" si="2"/>
        <v>75</v>
      </c>
      <c r="L180" s="172">
        <v>0.0</v>
      </c>
      <c r="M180" s="173" t="str">
        <f>ARRAY_CONSTRAIN(ARRAYFORMULA(IF(B180=0,0,IF(ISNA(MATCH($A180,[1]PO_base!$E$1:$E$8753,0))=TRUE,0,INDEX([1]PO_base!$A$1:$CD$8753,MATCH($A180,[1]PO_base!$E$1:$E$8753,0),M$1)))), 1, 1)</f>
        <v>#ERROR!</v>
      </c>
      <c r="N180" s="172" t="str">
        <f>ARRAY_CONSTRAIN(ARRAYFORMULA(IF(M180=0,0,IF(ISNA(MATCH($M180,[1]PO_base!$C$1:$C$8753,0))=TRUE,0,INDEX([1]PO_base!$A$1:$CD$8753,MATCH($M180,[1]PO_base!$C$1:$C$8753,0),N$1)))), 1, 1)</f>
        <v>#ERROR!</v>
      </c>
      <c r="O180" s="174" t="str">
        <f t="shared" si="3"/>
        <v>#ERROR!</v>
      </c>
      <c r="P180" s="172" t="str">
        <f t="shared" si="4"/>
        <v>#ERROR!</v>
      </c>
      <c r="Q180" s="175" t="str">
        <f t="shared" si="5"/>
        <v>#ERROR!</v>
      </c>
      <c r="R180" s="176">
        <v>0.0</v>
      </c>
      <c r="S180" s="177" t="str">
        <f>ARRAY_CONSTRAIN(ARRAYFORMULA(IF(ISNA(MATCH($G180,[1]Summary!$B$1:$B$8418,0))=TRUE,0,INDEX([1]Summary!$A$1:$CF$8418,MATCH($G180,[1]Summary!$B$1:$B$8418,0),S$1))), 1, 1)</f>
        <v>#ERROR!</v>
      </c>
      <c r="T180" s="176" t="str">
        <f>ARRAY_CONSTRAIN(ARRAYFORMULA(IF(S180=0,0,IF(ISNA(MATCH(S180,[1]Summary!$A$1:$A$8418,0))=TRUE,0,INDEX([1]Summary!$A$1:$CF$8418,MATCH(S180,[1]Summary!$A$1:$A$8418,0),T$1)))), 1, 1)</f>
        <v>#ERROR!</v>
      </c>
      <c r="U180" s="174">
        <f t="shared" si="23"/>
        <v>0</v>
      </c>
      <c r="V180" s="172"/>
      <c r="W180" s="175" t="str">
        <f t="shared" si="7"/>
        <v>#ERROR!</v>
      </c>
      <c r="X180" s="172"/>
      <c r="Y180" s="173"/>
      <c r="Z180" s="176" t="str">
        <f>ARRAY_CONSTRAIN(ARRAYFORMULA(IF(Y180=0,0,IF(ISNA(MATCH(Y180,[1]Summary!$A$1:$A$8418,0))=TRUE,0,INDEX([1]Summary!$A$1:$CF$8418,MATCH(Y180,[1]Summary!$A$1:$A$8418,0),Z$1)))), 1, 1)</f>
        <v>#ERROR!</v>
      </c>
      <c r="AA180" s="174">
        <f t="shared" si="24"/>
        <v>0</v>
      </c>
      <c r="AB180" s="172" t="str">
        <f t="shared" si="18"/>
        <v>#ERROR!</v>
      </c>
      <c r="AC180" s="175" t="str">
        <f t="shared" si="9"/>
        <v>#ERROR!</v>
      </c>
      <c r="AD180" s="172"/>
      <c r="AE180" s="1"/>
      <c r="AF180" s="176" t="str">
        <f>ARRAY_CONSTRAIN(ARRAYFORMULA(IF(AE180=0,0,IF(ISNA(MATCH(AE180,[1]Summary!$A$1:$A$8418,0))=TRUE,0,INDEX([1]Summary!$A$1:$CF$8418,MATCH(AE180,[1]Summary!$A$1:$A$8418,0),AF$1)))), 1, 1)</f>
        <v>#ERROR!</v>
      </c>
      <c r="AG180" s="174">
        <f t="shared" si="10"/>
        <v>0</v>
      </c>
      <c r="AH180" s="172">
        <f t="shared" si="11"/>
        <v>0</v>
      </c>
      <c r="AI180" s="175" t="str">
        <f t="shared" si="12"/>
        <v>#ERROR!</v>
      </c>
      <c r="AJ180" s="175" t="str">
        <f t="shared" si="13"/>
        <v>#ERROR!</v>
      </c>
      <c r="AK180" s="178" t="str">
        <f t="shared" si="14"/>
        <v>#ERROR!</v>
      </c>
    </row>
    <row r="181" ht="10.5" customHeight="1">
      <c r="A181" s="14" t="s">
        <v>1526</v>
      </c>
      <c r="B181" s="165">
        <f t="array" ref="B181">IF(ISNA(MATCH($A181,Magento_products!$F$1:$F$1000,0))=TRUE,INDEX(Special_products!$A$1:$AL$1000,MATCH($A181,Special_products!$F$1:$F$1000,0),B$1),INDEX(Magento_products!$A$1:$AJ$1013,MATCH($A181,Magento_products!$F$1:$F$1000,0),B$1))</f>
        <v>1032</v>
      </c>
      <c r="C181" s="165" t="str">
        <f t="array" ref="C181">IF(ISNA(MATCH($A181,Magento_products!$F$1:$F$1000,0))=TRUE,INDEX(Special_products!$A$1:$AL$1000,MATCH($A181,Special_products!$F$1:$F$1000,0),C$1),INDEX(Magento_products!$A$1:$AJ$1013,MATCH($A181,Magento_products!$F$1:$F$1000,0),C$1))</f>
        <v>Solaire of Astora SD (Collectors)</v>
      </c>
      <c r="D181" s="166" t="str">
        <f t="array" ref="D181">IF(ISNA(MATCH($A181,Magento_products!$F$1:$F$1013,0))=TRUE,INDEX(Special_products!$A$1:$AL$748,MATCH($A181,Special_products!$F$1:$F$748,0),D$1),INDEX(Magento_products!$A$1:$AJ$1013,MATCH($A181,Magento_products!$F$1:$F$1013,0),D$1))</f>
        <v/>
      </c>
      <c r="E181" s="167">
        <f t="shared" si="1"/>
        <v>2020</v>
      </c>
      <c r="F181" s="168" t="str">
        <f t="array" ref="F181">IF(ISNA(MATCH($A181,'License characters'!$H$2:$H$1126,0))=TRUE,0,INDEX('License characters'!$A$2:$AH$1126,MATCH($A181,'License characters'!$H$2:$H$1126,0),F$1))</f>
        <v>Namco Bandai</v>
      </c>
      <c r="G181" s="165" t="str">
        <f t="array" ref="G181">IF(ISNA(MATCH($A181,Magento_products!$F$1:$F$1000,0))=TRUE,INDEX(Special_products!$A$1:$AL$1000,MATCH($A181,Special_products!$F$1:$F$1000,0),G$1),INDEX(Magento_products!$A$1:$AJ$1013,MATCH($A181,Magento_products!$F$1:$F$1000,0),G$1))</f>
        <v>SOLV</v>
      </c>
      <c r="H181" s="168" t="str">
        <f t="array" ref="H181">IF(ISNA(MATCH($B181,Magento_products!$E$1:$E$1013,0))=TRUE,INDEX(Special_products!$A$1:$AL$748,MATCH($B181,Special_products!$E$1:$E$748,0),H$1+2),INDEX(Magento_products!$A$1:$AJ$1013,MATCH($B181,Magento_products!$E$1:$E$1013,0),H$1))</f>
        <v/>
      </c>
      <c r="I181" s="169">
        <f t="array" ref="I181">IF(ISNA(MATCH($B181,Magento_products!$E$1:$E$1013,0))=TRUE,INDEX(Special_products!$A$1:$AL$748,MATCH($B181,Special_products!$E$1:$E$748,0),I$1),INDEX(Magento_products!$A$1:$AJ$1013,MATCH($B181,Magento_products!$E$1:$E$1013,0),I$1))</f>
        <v>75</v>
      </c>
      <c r="J181" s="170"/>
      <c r="K181" s="171">
        <f t="shared" si="2"/>
        <v>75</v>
      </c>
      <c r="L181" s="172">
        <v>11.8</v>
      </c>
      <c r="M181" s="173" t="str">
        <f>ARRAY_CONSTRAIN(ARRAYFORMULA(IF(B181=0,0,IF(ISNA(MATCH($A181,[1]PO_base!$E$1:$E$8753,0))=TRUE,0,INDEX([1]PO_base!$A$1:$CD$8753,MATCH($A181,[1]PO_base!$E$1:$E$8753,0),M$1)))), 1, 1)</f>
        <v>#ERROR!</v>
      </c>
      <c r="N181" s="172" t="str">
        <f>ARRAY_CONSTRAIN(ARRAYFORMULA(IF(M181=0,0,IF(ISNA(MATCH($M181,[1]PO_base!$C$1:$C$8753,0))=TRUE,0,INDEX([1]PO_base!$A$1:$CD$8753,MATCH($M181,[1]PO_base!$C$1:$C$8753,0),N$1)))), 1, 1)</f>
        <v>#ERROR!</v>
      </c>
      <c r="O181" s="174" t="str">
        <f t="shared" si="3"/>
        <v>#ERROR!</v>
      </c>
      <c r="P181" s="172" t="str">
        <f t="shared" si="4"/>
        <v>#ERROR!</v>
      </c>
      <c r="Q181" s="175" t="str">
        <f t="shared" si="5"/>
        <v>#ERROR!</v>
      </c>
      <c r="R181" s="176">
        <v>0.0</v>
      </c>
      <c r="S181" s="177" t="str">
        <f>ARRAY_CONSTRAIN(ARRAYFORMULA(IF(ISNA(MATCH($G181,[1]Summary!$B$1:$B$8418,0))=TRUE,0,INDEX([1]Summary!$A$1:$CF$8418,MATCH($G181,[1]Summary!$B$1:$B$8418,0),S$1))), 1, 1)</f>
        <v>#ERROR!</v>
      </c>
      <c r="T181" s="176" t="str">
        <f>ARRAY_CONSTRAIN(ARRAYFORMULA(IF(S181=0,0,IF(ISNA(MATCH(S181,[1]Summary!$A$1:$A$8418,0))=TRUE,0,INDEX([1]Summary!$A$1:$CF$8418,MATCH(S181,[1]Summary!$A$1:$A$8418,0),T$1)))), 1, 1)</f>
        <v>#ERROR!</v>
      </c>
      <c r="U181" s="174">
        <f t="shared" si="23"/>
        <v>0</v>
      </c>
      <c r="V181" s="172"/>
      <c r="W181" s="175" t="str">
        <f t="shared" si="7"/>
        <v>#ERROR!</v>
      </c>
      <c r="X181" s="172"/>
      <c r="Y181" s="173"/>
      <c r="Z181" s="176" t="str">
        <f>ARRAY_CONSTRAIN(ARRAYFORMULA(IF(Y181=0,0,IF(ISNA(MATCH(Y181,[1]Summary!$A$1:$A$8418,0))=TRUE,0,INDEX([1]Summary!$A$1:$CF$8418,MATCH(Y181,[1]Summary!$A$1:$A$8418,0),Z$1)))), 1, 1)</f>
        <v>#ERROR!</v>
      </c>
      <c r="AA181" s="174">
        <f t="shared" si="24"/>
        <v>0</v>
      </c>
      <c r="AB181" s="172" t="str">
        <f t="shared" si="18"/>
        <v>#ERROR!</v>
      </c>
      <c r="AC181" s="175" t="str">
        <f t="shared" si="9"/>
        <v>#ERROR!</v>
      </c>
      <c r="AD181" s="172"/>
      <c r="AE181" s="1"/>
      <c r="AF181" s="176" t="str">
        <f>ARRAY_CONSTRAIN(ARRAYFORMULA(IF(AE181=0,0,IF(ISNA(MATCH(AE181,[1]Summary!$A$1:$A$8418,0))=TRUE,0,INDEX([1]Summary!$A$1:$CF$8418,MATCH(AE181,[1]Summary!$A$1:$A$8418,0),AF$1)))), 1, 1)</f>
        <v>#ERROR!</v>
      </c>
      <c r="AG181" s="174">
        <f t="shared" si="10"/>
        <v>0</v>
      </c>
      <c r="AH181" s="172">
        <f t="shared" si="11"/>
        <v>0</v>
      </c>
      <c r="AI181" s="175" t="str">
        <f t="shared" si="12"/>
        <v>#ERROR!</v>
      </c>
      <c r="AJ181" s="175" t="str">
        <f t="shared" si="13"/>
        <v>#ERROR!</v>
      </c>
      <c r="AK181" s="178" t="str">
        <f t="shared" si="14"/>
        <v>#ERROR!</v>
      </c>
    </row>
    <row r="182" ht="10.5" customHeight="1">
      <c r="A182" s="14" t="s">
        <v>1524</v>
      </c>
      <c r="B182" s="165">
        <f t="array" ref="B182">IF(ISNA(MATCH($A182,Magento_products!$F$1:$F$1000,0))=TRUE,INDEX(Special_products!$A$1:$AL$1000,MATCH($A182,Special_products!$F$1:$F$1000,0),B$1),INDEX(Magento_products!$A$1:$AJ$1013,MATCH($A182,Magento_products!$F$1:$F$1000,0),B$1))</f>
        <v>1031</v>
      </c>
      <c r="C182" s="165" t="str">
        <f t="array" ref="C182">IF(ISNA(MATCH($A182,Magento_products!$F$1:$F$1000,0))=TRUE,INDEX(Special_products!$A$1:$AL$1000,MATCH($A182,Special_products!$F$1:$F$1000,0),C$1),INDEX(Magento_products!$A$1:$AJ$1013,MATCH($A182,Magento_products!$F$1:$F$1000,0),C$1))</f>
        <v>Solaire of Astora SD (Regular)</v>
      </c>
      <c r="D182" s="166" t="str">
        <f t="array" ref="D182">IF(ISNA(MATCH($A182,Magento_products!$F$1:$F$1013,0))=TRUE,INDEX(Special_products!$A$1:$AL$748,MATCH($A182,Special_products!$F$1:$F$748,0),D$1),INDEX(Magento_products!$A$1:$AJ$1013,MATCH($A182,Magento_products!$F$1:$F$1013,0),D$1))</f>
        <v/>
      </c>
      <c r="E182" s="167">
        <f t="shared" si="1"/>
        <v>2020</v>
      </c>
      <c r="F182" s="168" t="str">
        <f t="array" ref="F182">IF(ISNA(MATCH($A182,'License characters'!$H$2:$H$1126,0))=TRUE,0,INDEX('License characters'!$A$2:$AH$1126,MATCH($A182,'License characters'!$H$2:$H$1126,0),F$1))</f>
        <v>Namco Bandai</v>
      </c>
      <c r="G182" s="165" t="str">
        <f t="array" ref="G182">IF(ISNA(MATCH($A182,Magento_products!$F$1:$F$1000,0))=TRUE,INDEX(Special_products!$A$1:$AL$1000,MATCH($A182,Special_products!$F$1:$F$1000,0),G$1),INDEX(Magento_products!$A$1:$AJ$1013,MATCH($A182,Magento_products!$F$1:$F$1000,0),G$1))</f>
        <v>SOLV</v>
      </c>
      <c r="H182" s="168" t="str">
        <f t="array" ref="H182">IF(ISNA(MATCH($B182,Magento_products!$E$1:$E$1013,0))=TRUE,INDEX(Special_products!$A$1:$AL$748,MATCH($B182,Special_products!$E$1:$E$748,0),H$1+2),INDEX(Magento_products!$A$1:$AJ$1013,MATCH($B182,Magento_products!$E$1:$E$1013,0),H$1))</f>
        <v/>
      </c>
      <c r="I182" s="169">
        <f t="array" ref="I182">IF(ISNA(MATCH($B182,Magento_products!$E$1:$E$1013,0))=TRUE,INDEX(Special_products!$A$1:$AL$748,MATCH($B182,Special_products!$E$1:$E$748,0),I$1),INDEX(Magento_products!$A$1:$AJ$1013,MATCH($B182,Magento_products!$E$1:$E$1013,0),I$1))</f>
        <v>75</v>
      </c>
      <c r="J182" s="170"/>
      <c r="K182" s="171">
        <f t="shared" si="2"/>
        <v>75</v>
      </c>
      <c r="L182" s="172">
        <v>11.0</v>
      </c>
      <c r="M182" s="173" t="str">
        <f>ARRAY_CONSTRAIN(ARRAYFORMULA(IF(B182=0,0,IF(ISNA(MATCH($A182,[1]PO_base!$E$1:$E$8753,0))=TRUE,0,INDEX([1]PO_base!$A$1:$CD$8753,MATCH($A182,[1]PO_base!$E$1:$E$8753,0),M$1)))), 1, 1)</f>
        <v>#ERROR!</v>
      </c>
      <c r="N182" s="172" t="str">
        <f>ARRAY_CONSTRAIN(ARRAYFORMULA(IF(M182=0,0,IF(ISNA(MATCH($M182,[1]PO_base!$C$1:$C$8753,0))=TRUE,0,INDEX([1]PO_base!$A$1:$CD$8753,MATCH($M182,[1]PO_base!$C$1:$C$8753,0),N$1)))), 1, 1)</f>
        <v>#ERROR!</v>
      </c>
      <c r="O182" s="174" t="str">
        <f t="shared" si="3"/>
        <v>#ERROR!</v>
      </c>
      <c r="P182" s="172" t="str">
        <f t="shared" si="4"/>
        <v>#ERROR!</v>
      </c>
      <c r="Q182" s="175" t="str">
        <f t="shared" si="5"/>
        <v>#ERROR!</v>
      </c>
      <c r="R182" s="176">
        <v>0.0</v>
      </c>
      <c r="S182" s="177" t="str">
        <f>ARRAY_CONSTRAIN(ARRAYFORMULA(IF(ISNA(MATCH($G182,[1]Summary!$B$1:$B$8418,0))=TRUE,0,INDEX([1]Summary!$A$1:$CF$8418,MATCH($G182,[1]Summary!$B$1:$B$8418,0),S$1))), 1, 1)</f>
        <v>#ERROR!</v>
      </c>
      <c r="T182" s="176" t="str">
        <f>ARRAY_CONSTRAIN(ARRAYFORMULA(IF(S182=0,0,IF(ISNA(MATCH(S182,[1]Summary!$A$1:$A$8418,0))=TRUE,0,INDEX([1]Summary!$A$1:$CF$8418,MATCH(S182,[1]Summary!$A$1:$A$8418,0),T$1)))), 1, 1)</f>
        <v>#ERROR!</v>
      </c>
      <c r="U182" s="174">
        <f t="shared" si="23"/>
        <v>0</v>
      </c>
      <c r="V182" s="172"/>
      <c r="W182" s="175" t="str">
        <f t="shared" si="7"/>
        <v>#ERROR!</v>
      </c>
      <c r="X182" s="172"/>
      <c r="Y182" s="173"/>
      <c r="Z182" s="176" t="str">
        <f>ARRAY_CONSTRAIN(ARRAYFORMULA(IF(Y182=0,0,IF(ISNA(MATCH(Y182,[1]Summary!$A$1:$A$8418,0))=TRUE,0,INDEX([1]Summary!$A$1:$CF$8418,MATCH(Y182,[1]Summary!$A$1:$A$8418,0),Z$1)))), 1, 1)</f>
        <v>#ERROR!</v>
      </c>
      <c r="AA182" s="174">
        <f t="shared" si="24"/>
        <v>0</v>
      </c>
      <c r="AB182" s="172" t="str">
        <f t="shared" si="18"/>
        <v>#ERROR!</v>
      </c>
      <c r="AC182" s="175" t="str">
        <f t="shared" si="9"/>
        <v>#ERROR!</v>
      </c>
      <c r="AD182" s="172"/>
      <c r="AE182" s="1"/>
      <c r="AF182" s="176" t="str">
        <f>ARRAY_CONSTRAIN(ARRAYFORMULA(IF(AE182=0,0,IF(ISNA(MATCH(AE182,[1]Summary!$A$1:$A$8418,0))=TRUE,0,INDEX([1]Summary!$A$1:$CF$8418,MATCH(AE182,[1]Summary!$A$1:$A$8418,0),AF$1)))), 1, 1)</f>
        <v>#ERROR!</v>
      </c>
      <c r="AG182" s="174">
        <f t="shared" si="10"/>
        <v>0</v>
      </c>
      <c r="AH182" s="172">
        <f t="shared" si="11"/>
        <v>0</v>
      </c>
      <c r="AI182" s="175" t="str">
        <f t="shared" si="12"/>
        <v>#ERROR!</v>
      </c>
      <c r="AJ182" s="175" t="str">
        <f t="shared" si="13"/>
        <v>#ERROR!</v>
      </c>
      <c r="AK182" s="178" t="str">
        <f t="shared" si="14"/>
        <v>#ERROR!</v>
      </c>
    </row>
    <row r="183" ht="10.5" customHeight="1">
      <c r="A183" s="14" t="s">
        <v>1528</v>
      </c>
      <c r="B183" s="165">
        <f t="array" ref="B183">IF(ISNA(MATCH($A183,Magento_products!$F$1:$F$1000,0))=TRUE,INDEX(Special_products!$A$1:$AL$1000,MATCH($A183,Special_products!$F$1:$F$1000,0),B$1),INDEX(Magento_products!$A$1:$AJ$1013,MATCH($A183,Magento_products!$F$1:$F$1000,0),B$1))</f>
        <v>1033</v>
      </c>
      <c r="C183" s="165" t="str">
        <f t="array" ref="C183">IF(ISNA(MATCH($A183,Magento_products!$F$1:$F$1000,0))=TRUE,INDEX(Special_products!$A$1:$AL$1000,MATCH($A183,Special_products!$F$1:$F$1000,0),C$1),INDEX(Magento_products!$A$1:$AJ$1013,MATCH($A183,Magento_products!$F$1:$F$1000,0),C$1))</f>
        <v>Solaire of Astora SD Praise the Sun Collectors Edition</v>
      </c>
      <c r="D183" s="166" t="str">
        <f t="array" ref="D183">IF(ISNA(MATCH($A183,Magento_products!$F$1:$F$1013,0))=TRUE,INDEX(Special_products!$A$1:$AL$748,MATCH($A183,Special_products!$F$1:$F$748,0),D$1),INDEX(Magento_products!$A$1:$AJ$1013,MATCH($A183,Magento_products!$F$1:$F$1013,0),D$1))</f>
        <v/>
      </c>
      <c r="E183" s="167">
        <f t="shared" si="1"/>
        <v>2020</v>
      </c>
      <c r="F183" s="168" t="str">
        <f t="array" ref="F183">IF(ISNA(MATCH($A183,'License characters'!$H$2:$H$1126,0))=TRUE,0,INDEX('License characters'!$A$2:$AH$1126,MATCH($A183,'License characters'!$H$2:$H$1126,0),F$1))</f>
        <v>Namco Bandai</v>
      </c>
      <c r="G183" s="165" t="str">
        <f t="array" ref="G183">IF(ISNA(MATCH($A183,Magento_products!$F$1:$F$1000,0))=TRUE,INDEX(Special_products!$A$1:$AL$1000,MATCH($A183,Special_products!$F$1:$F$1000,0),G$1),INDEX(Magento_products!$A$1:$AJ$1013,MATCH($A183,Magento_products!$F$1:$F$1000,0),G$1))</f>
        <v>SOLV</v>
      </c>
      <c r="H183" s="168" t="str">
        <f t="array" ref="H183">IF(ISNA(MATCH($B183,Magento_products!$E$1:$E$1013,0))=TRUE,INDEX(Special_products!$A$1:$AL$748,MATCH($B183,Special_products!$E$1:$E$748,0),H$1+2),INDEX(Magento_products!$A$1:$AJ$1013,MATCH($B183,Magento_products!$E$1:$E$1013,0),H$1))</f>
        <v/>
      </c>
      <c r="I183" s="169">
        <f t="array" ref="I183">IF(ISNA(MATCH($B183,Magento_products!$E$1:$E$1013,0))=TRUE,INDEX(Special_products!$A$1:$AL$748,MATCH($B183,Special_products!$E$1:$E$748,0),I$1),INDEX(Magento_products!$A$1:$AJ$1013,MATCH($B183,Magento_products!$E$1:$E$1013,0),I$1))</f>
        <v>75</v>
      </c>
      <c r="J183" s="170"/>
      <c r="K183" s="171">
        <f t="shared" si="2"/>
        <v>75</v>
      </c>
      <c r="L183" s="172">
        <v>8.49</v>
      </c>
      <c r="M183" s="173" t="str">
        <f>ARRAY_CONSTRAIN(ARRAYFORMULA(IF(B183=0,0,IF(ISNA(MATCH($A183,[1]PO_base!$E$1:$E$8753,0))=TRUE,0,INDEX([1]PO_base!$A$1:$CD$8753,MATCH($A183,[1]PO_base!$E$1:$E$8753,0),M$1)))), 1, 1)</f>
        <v>#ERROR!</v>
      </c>
      <c r="N183" s="172" t="str">
        <f>ARRAY_CONSTRAIN(ARRAYFORMULA(IF(M183=0,0,IF(ISNA(MATCH($M183,[1]PO_base!$C$1:$C$8753,0))=TRUE,0,INDEX([1]PO_base!$A$1:$CD$8753,MATCH($M183,[1]PO_base!$C$1:$C$8753,0),N$1)))), 1, 1)</f>
        <v>#ERROR!</v>
      </c>
      <c r="O183" s="174" t="str">
        <f t="shared" si="3"/>
        <v>#ERROR!</v>
      </c>
      <c r="P183" s="172" t="str">
        <f t="shared" si="4"/>
        <v>#ERROR!</v>
      </c>
      <c r="Q183" s="175" t="str">
        <f t="shared" si="5"/>
        <v>#ERROR!</v>
      </c>
      <c r="R183" s="176">
        <v>0.0</v>
      </c>
      <c r="S183" s="177" t="str">
        <f>ARRAY_CONSTRAIN(ARRAYFORMULA(IF(ISNA(MATCH($G183,[1]Summary!$B$1:$B$8418,0))=TRUE,0,INDEX([1]Summary!$A$1:$CF$8418,MATCH($G183,[1]Summary!$B$1:$B$8418,0),S$1))), 1, 1)</f>
        <v>#ERROR!</v>
      </c>
      <c r="T183" s="176" t="str">
        <f>ARRAY_CONSTRAIN(ARRAYFORMULA(IF(S183=0,0,IF(ISNA(MATCH(S183,[1]Summary!$A$1:$A$8418,0))=TRUE,0,INDEX([1]Summary!$A$1:$CF$8418,MATCH(S183,[1]Summary!$A$1:$A$8418,0),T$1)))), 1, 1)</f>
        <v>#ERROR!</v>
      </c>
      <c r="U183" s="174">
        <f t="shared" si="23"/>
        <v>0</v>
      </c>
      <c r="V183" s="172"/>
      <c r="W183" s="175" t="str">
        <f t="shared" si="7"/>
        <v>#ERROR!</v>
      </c>
      <c r="X183" s="172"/>
      <c r="Y183" s="173"/>
      <c r="Z183" s="176" t="str">
        <f>ARRAY_CONSTRAIN(ARRAYFORMULA(IF(Y183=0,0,IF(ISNA(MATCH(Y183,[1]Summary!$A$1:$A$8418,0))=TRUE,0,INDEX([1]Summary!$A$1:$CF$8418,MATCH(Y183,[1]Summary!$A$1:$A$8418,0),Z$1)))), 1, 1)</f>
        <v>#ERROR!</v>
      </c>
      <c r="AA183" s="174">
        <f t="shared" si="24"/>
        <v>0</v>
      </c>
      <c r="AB183" s="172" t="str">
        <f t="shared" si="18"/>
        <v>#ERROR!</v>
      </c>
      <c r="AC183" s="175" t="str">
        <f t="shared" si="9"/>
        <v>#ERROR!</v>
      </c>
      <c r="AD183" s="172"/>
      <c r="AE183" s="1"/>
      <c r="AF183" s="176" t="str">
        <f>ARRAY_CONSTRAIN(ARRAYFORMULA(IF(AE183=0,0,IF(ISNA(MATCH(AE183,[1]Summary!$A$1:$A$8418,0))=TRUE,0,INDEX([1]Summary!$A$1:$CF$8418,MATCH(AE183,[1]Summary!$A$1:$A$8418,0),AF$1)))), 1, 1)</f>
        <v>#ERROR!</v>
      </c>
      <c r="AG183" s="174">
        <f t="shared" si="10"/>
        <v>0</v>
      </c>
      <c r="AH183" s="172">
        <f t="shared" si="11"/>
        <v>0</v>
      </c>
      <c r="AI183" s="175" t="str">
        <f t="shared" si="12"/>
        <v>#ERROR!</v>
      </c>
      <c r="AJ183" s="175" t="str">
        <f t="shared" si="13"/>
        <v>#ERROR!</v>
      </c>
      <c r="AK183" s="178" t="str">
        <f t="shared" si="14"/>
        <v>#ERROR!</v>
      </c>
    </row>
    <row r="184" ht="10.5" customHeight="1">
      <c r="A184" s="14" t="s">
        <v>1530</v>
      </c>
      <c r="B184" s="165">
        <f t="array" ref="B184">IF(ISNA(MATCH($A184,Magento_products!$F$1:$F$1000,0))=TRUE,INDEX(Special_products!$A$1:$AL$1000,MATCH($A184,Special_products!$F$1:$F$1000,0),B$1),INDEX(Magento_products!$A$1:$AJ$1013,MATCH($A184,Magento_products!$F$1:$F$1000,0),B$1))</f>
        <v>1034</v>
      </c>
      <c r="C184" s="165" t="str">
        <f t="array" ref="C184">IF(ISNA(MATCH($A184,Magento_products!$F$1:$F$1000,0))=TRUE,INDEX(Special_products!$A$1:$AL$1000,MATCH($A184,Special_products!$F$1:$F$1000,0),C$1),INDEX(Magento_products!$A$1:$AJ$1013,MATCH($A184,Magento_products!$F$1:$F$1000,0),C$1))</f>
        <v>Spyro PVC (Collectors)</v>
      </c>
      <c r="D184" s="166">
        <f t="array" ref="D184">IF(ISNA(MATCH($A184,Magento_products!$F$1:$F$1013,0))=TRUE,INDEX(Special_products!$A$1:$AL$748,MATCH($A184,Special_products!$F$1:$F$748,0),D$1),INDEX(Magento_products!$A$1:$AJ$1013,MATCH($A184,Magento_products!$F$1:$F$1013,0),D$1))</f>
        <v>43371</v>
      </c>
      <c r="E184" s="167">
        <f t="shared" si="1"/>
        <v>2018</v>
      </c>
      <c r="F184" s="168" t="str">
        <f t="array" ref="F184">IF(ISNA(MATCH($A184,'License characters'!$H$2:$H$1126,0))=TRUE,0,INDEX('License characters'!$A$2:$AH$1126,MATCH($A184,'License characters'!$H$2:$H$1126,0),F$1))</f>
        <v>Activision</v>
      </c>
      <c r="G184" s="165" t="str">
        <f t="array" ref="G184">IF(ISNA(MATCH($A184,Magento_products!$F$1:$F$1000,0))=TRUE,INDEX(Special_products!$A$1:$AL$1000,MATCH($A184,Special_products!$F$1:$F$1000,0),G$1),INDEX(Magento_products!$A$1:$AJ$1013,MATCH($A184,Magento_products!$F$1:$F$1000,0),G$1))</f>
        <v>SPYROV</v>
      </c>
      <c r="H184" s="168" t="str">
        <f t="array" ref="H184">IF(ISNA(MATCH($B184,Magento_products!$E$1:$E$1013,0))=TRUE,INDEX(Special_products!$A$1:$AL$748,MATCH($B184,Special_products!$E$1:$E$748,0),H$1+2),INDEX(Magento_products!$A$1:$AJ$1013,MATCH($B184,Magento_products!$E$1:$E$1013,0),H$1))</f>
        <v/>
      </c>
      <c r="I184" s="169">
        <f t="array" ref="I184">IF(ISNA(MATCH($B184,Magento_products!$E$1:$E$1013,0))=TRUE,INDEX(Special_products!$A$1:$AL$748,MATCH($B184,Special_products!$E$1:$E$748,0),I$1),INDEX(Magento_products!$A$1:$AJ$1013,MATCH($B184,Magento_products!$E$1:$E$1013,0),I$1))</f>
        <v>75</v>
      </c>
      <c r="J184" s="170"/>
      <c r="K184" s="171">
        <f t="shared" si="2"/>
        <v>75</v>
      </c>
      <c r="L184" s="172">
        <v>10.5</v>
      </c>
      <c r="M184" s="173" t="str">
        <f>ARRAY_CONSTRAIN(ARRAYFORMULA(IF(B184=0,0,IF(ISNA(MATCH($A184,[1]PO_base!$E$1:$E$8753,0))=TRUE,0,INDEX([1]PO_base!$A$1:$CD$8753,MATCH($A184,[1]PO_base!$E$1:$E$8753,0),M$1)))), 1, 1)</f>
        <v>#ERROR!</v>
      </c>
      <c r="N184" s="172" t="str">
        <f>ARRAY_CONSTRAIN(ARRAYFORMULA(IF(M184=0,0,IF(ISNA(MATCH($M184,[1]PO_base!$C$1:$C$8753,0))=TRUE,0,INDEX([1]PO_base!$A$1:$CD$8753,MATCH($M184,[1]PO_base!$C$1:$C$8753,0),N$1)))), 1, 1)</f>
        <v>#ERROR!</v>
      </c>
      <c r="O184" s="174" t="str">
        <f t="shared" si="3"/>
        <v>#ERROR!</v>
      </c>
      <c r="P184" s="172" t="str">
        <f t="shared" si="4"/>
        <v>#ERROR!</v>
      </c>
      <c r="Q184" s="175" t="str">
        <f t="shared" si="5"/>
        <v>#ERROR!</v>
      </c>
      <c r="R184" s="176">
        <v>21.762653307997926</v>
      </c>
      <c r="S184" s="177" t="str">
        <f>ARRAY_CONSTRAIN(ARRAYFORMULA(IF(ISNA(MATCH($G184,[1]Summary!$B$1:$B$8418,0))=TRUE,0,INDEX([1]Summary!$A$1:$CF$8418,MATCH($G184,[1]Summary!$B$1:$B$8418,0),S$1))), 1, 1)</f>
        <v>#ERROR!</v>
      </c>
      <c r="T184" s="176" t="str">
        <f>ARRAY_CONSTRAIN(ARRAYFORMULA(IF(S184=0,0,IF(ISNA(MATCH(S184,[1]Summary!$A$1:$A$8418,0))=TRUE,0,INDEX([1]Summary!$A$1:$CF$8418,MATCH(S184,[1]Summary!$A$1:$A$8418,0),T$1)))), 1, 1)</f>
        <v>#ERROR!</v>
      </c>
      <c r="U184" s="174">
        <f t="shared" si="23"/>
        <v>0</v>
      </c>
      <c r="V184" s="172"/>
      <c r="W184" s="175" t="str">
        <f t="shared" si="7"/>
        <v>#ERROR!</v>
      </c>
      <c r="X184" s="172"/>
      <c r="Y184" s="173"/>
      <c r="Z184" s="176" t="str">
        <f>ARRAY_CONSTRAIN(ARRAYFORMULA(IF(Y184=0,0,IF(ISNA(MATCH(Y184,[1]Summary!$A$1:$A$8418,0))=TRUE,0,INDEX([1]Summary!$A$1:$CF$8418,MATCH(Y184,[1]Summary!$A$1:$A$8418,0),Z$1)))), 1, 1)</f>
        <v>#ERROR!</v>
      </c>
      <c r="AA184" s="174">
        <f t="shared" si="24"/>
        <v>0</v>
      </c>
      <c r="AB184" s="172" t="str">
        <f t="shared" si="18"/>
        <v>#ERROR!</v>
      </c>
      <c r="AC184" s="175" t="str">
        <f t="shared" si="9"/>
        <v>#ERROR!</v>
      </c>
      <c r="AD184" s="172"/>
      <c r="AE184" s="1"/>
      <c r="AF184" s="176" t="str">
        <f>ARRAY_CONSTRAIN(ARRAYFORMULA(IF(AE184=0,0,IF(ISNA(MATCH(AE184,[1]Summary!$A$1:$A$8418,0))=TRUE,0,INDEX([1]Summary!$A$1:$CF$8418,MATCH(AE184,[1]Summary!$A$1:$A$8418,0),AF$1)))), 1, 1)</f>
        <v>#ERROR!</v>
      </c>
      <c r="AG184" s="174">
        <f t="shared" si="10"/>
        <v>0</v>
      </c>
      <c r="AH184" s="172">
        <f t="shared" si="11"/>
        <v>0</v>
      </c>
      <c r="AI184" s="175" t="str">
        <f t="shared" si="12"/>
        <v>#ERROR!</v>
      </c>
      <c r="AJ184" s="175" t="str">
        <f t="shared" si="13"/>
        <v>#ERROR!</v>
      </c>
      <c r="AK184" s="178" t="str">
        <f t="shared" si="14"/>
        <v>#ERROR!</v>
      </c>
    </row>
    <row r="185" ht="10.5" customHeight="1">
      <c r="A185" s="14" t="s">
        <v>1543</v>
      </c>
      <c r="B185" s="165">
        <f t="array" ref="B185">IF(ISNA(MATCH($A185,Magento_products!$F$1:$F$1000,0))=TRUE,INDEX(Special_products!$A$1:$AL$1000,MATCH($A185,Special_products!$F$1:$F$1000,0),B$1),INDEX(Magento_products!$A$1:$AJ$1013,MATCH($A185,Magento_products!$F$1:$F$1000,0),B$1))</f>
        <v>1074</v>
      </c>
      <c r="C185" s="165" t="str">
        <f t="array" ref="C185">IF(ISNA(MATCH($A185,Magento_products!$F$1:$F$1000,0))=TRUE,INDEX(Special_products!$A$1:$AL$1000,MATCH($A185,Special_products!$F$1:$F$1000,0),C$1),INDEX(Magento_products!$A$1:$AJ$1013,MATCH($A185,Magento_products!$F$1:$F$1000,0),C$1))</f>
        <v>Ganondorf vinyl</v>
      </c>
      <c r="D185" s="166" t="str">
        <f t="array" ref="D185">IF(ISNA(MATCH($A185,Magento_products!$F$1:$F$1013,0))=TRUE,INDEX(Special_products!$A$1:$AL$748,MATCH($A185,Special_products!$F$1:$F$748,0),D$1),INDEX(Magento_products!$A$1:$AJ$1013,MATCH($A185,Magento_products!$F$1:$F$1013,0),D$1))</f>
        <v/>
      </c>
      <c r="E185" s="167">
        <f t="shared" si="1"/>
        <v>2020</v>
      </c>
      <c r="F185" s="168" t="str">
        <f t="array" ref="F185">IF(ISNA(MATCH($A185,'License characters'!$H$2:$H$1126,0))=TRUE,0,INDEX('License characters'!$A$2:$AH$1126,MATCH($A185,'License characters'!$H$2:$H$1126,0),F$1))</f>
        <v>Nintendo</v>
      </c>
      <c r="G185" s="165" t="str">
        <f t="array" ref="G185">IF(ISNA(MATCH($A185,Magento_products!$F$1:$F$1000,0))=TRUE,INDEX(Special_products!$A$1:$AL$1000,MATCH($A185,Special_products!$F$1:$F$1000,0),G$1),INDEX(Magento_products!$A$1:$AJ$1013,MATCH($A185,Magento_products!$F$1:$F$1000,0),G$1))</f>
        <v>TPGV</v>
      </c>
      <c r="H185" s="168" t="str">
        <f t="array" ref="H185">IF(ISNA(MATCH($B185,Magento_products!$E$1:$E$1013,0))=TRUE,INDEX(Special_products!$A$1:$AL$748,MATCH($B185,Special_products!$E$1:$E$748,0),H$1+2),INDEX(Magento_products!$A$1:$AJ$1013,MATCH($B185,Magento_products!$E$1:$E$1013,0),H$1))</f>
        <v/>
      </c>
      <c r="I185" s="169">
        <f t="array" ref="I185">IF(ISNA(MATCH($B185,Magento_products!$E$1:$E$1013,0))=TRUE,INDEX(Special_products!$A$1:$AL$748,MATCH($B185,Special_products!$E$1:$E$748,0),I$1),INDEX(Magento_products!$A$1:$AJ$1013,MATCH($B185,Magento_products!$E$1:$E$1013,0),I$1))</f>
        <v>75</v>
      </c>
      <c r="J185" s="170"/>
      <c r="K185" s="171">
        <f t="shared" si="2"/>
        <v>75</v>
      </c>
      <c r="L185" s="172">
        <v>0.0</v>
      </c>
      <c r="M185" s="173" t="str">
        <f>ARRAY_CONSTRAIN(ARRAYFORMULA(IF(B185=0,0,IF(ISNA(MATCH($A185,[1]PO_base!$E$1:$E$8753,0))=TRUE,0,INDEX([1]PO_base!$A$1:$CD$8753,MATCH($A185,[1]PO_base!$E$1:$E$8753,0),M$1)))), 1, 1)</f>
        <v>#ERROR!</v>
      </c>
      <c r="N185" s="172" t="str">
        <f>ARRAY_CONSTRAIN(ARRAYFORMULA(IF(M185=0,0,IF(ISNA(MATCH($M185,[1]PO_base!$C$1:$C$8753,0))=TRUE,0,INDEX([1]PO_base!$A$1:$CD$8753,MATCH($M185,[1]PO_base!$C$1:$C$8753,0),N$1)))), 1, 1)</f>
        <v>#ERROR!</v>
      </c>
      <c r="O185" s="174" t="str">
        <f t="shared" si="3"/>
        <v>#ERROR!</v>
      </c>
      <c r="P185" s="172" t="str">
        <f t="shared" si="4"/>
        <v>#ERROR!</v>
      </c>
      <c r="Q185" s="175" t="str">
        <f t="shared" si="5"/>
        <v>#ERROR!</v>
      </c>
      <c r="R185" s="176">
        <v>0.0</v>
      </c>
      <c r="S185" s="177" t="str">
        <f>ARRAY_CONSTRAIN(ARRAYFORMULA(IF(ISNA(MATCH($G185,[1]Summary!$B$1:$B$8418,0))=TRUE,0,INDEX([1]Summary!$A$1:$CF$8418,MATCH($G185,[1]Summary!$B$1:$B$8418,0),S$1))), 1, 1)</f>
        <v>#ERROR!</v>
      </c>
      <c r="T185" s="176" t="str">
        <f>ARRAY_CONSTRAIN(ARRAYFORMULA(IF(S185=0,0,IF(ISNA(MATCH(S185,[1]Summary!$A$1:$A$8418,0))=TRUE,0,INDEX([1]Summary!$A$1:$CF$8418,MATCH(S185,[1]Summary!$A$1:$A$8418,0),T$1)))), 1, 1)</f>
        <v>#ERROR!</v>
      </c>
      <c r="U185" s="174">
        <f t="shared" si="23"/>
        <v>0</v>
      </c>
      <c r="V185" s="172"/>
      <c r="W185" s="175" t="str">
        <f t="shared" si="7"/>
        <v>#ERROR!</v>
      </c>
      <c r="X185" s="172"/>
      <c r="Y185" s="173"/>
      <c r="Z185" s="176" t="str">
        <f>ARRAY_CONSTRAIN(ARRAYFORMULA(IF(Y185=0,0,IF(ISNA(MATCH(Y185,[1]Summary!$A$1:$A$8418,0))=TRUE,0,INDEX([1]Summary!$A$1:$CF$8418,MATCH(Y185,[1]Summary!$A$1:$A$8418,0),Z$1)))), 1, 1)</f>
        <v>#ERROR!</v>
      </c>
      <c r="AA185" s="174">
        <f t="shared" si="24"/>
        <v>0</v>
      </c>
      <c r="AB185" s="172" t="str">
        <f t="shared" si="18"/>
        <v>#ERROR!</v>
      </c>
      <c r="AC185" s="175" t="str">
        <f t="shared" si="9"/>
        <v>#ERROR!</v>
      </c>
      <c r="AD185" s="172"/>
      <c r="AE185" s="1"/>
      <c r="AF185" s="176" t="str">
        <f>ARRAY_CONSTRAIN(ARRAYFORMULA(IF(AE185=0,0,IF(ISNA(MATCH(AE185,[1]Summary!$A$1:$A$8418,0))=TRUE,0,INDEX([1]Summary!$A$1:$CF$8418,MATCH(AE185,[1]Summary!$A$1:$A$8418,0),AF$1)))), 1, 1)</f>
        <v>#ERROR!</v>
      </c>
      <c r="AG185" s="174">
        <f t="shared" si="10"/>
        <v>0</v>
      </c>
      <c r="AH185" s="172">
        <f t="shared" si="11"/>
        <v>0</v>
      </c>
      <c r="AI185" s="175" t="str">
        <f t="shared" si="12"/>
        <v>#ERROR!</v>
      </c>
      <c r="AJ185" s="175" t="str">
        <f t="shared" si="13"/>
        <v>#ERROR!</v>
      </c>
      <c r="AK185" s="178" t="str">
        <f t="shared" si="14"/>
        <v>#ERROR!</v>
      </c>
    </row>
    <row r="186" ht="10.5" customHeight="1">
      <c r="A186" s="6" t="s">
        <v>1540</v>
      </c>
      <c r="B186" s="165">
        <f t="array" ref="B186">IF(ISNA(MATCH($A186,Magento_products!$F$1:$F$1000,0))=TRUE,INDEX(Special_products!$A$1:$AL$1000,MATCH($A186,Special_products!$F$1:$F$1000,0),B$1),INDEX(Magento_products!$A$1:$AJ$1013,MATCH($A186,Magento_products!$F$1:$F$1000,0),B$1))</f>
        <v>1073</v>
      </c>
      <c r="C186" s="165" t="str">
        <f t="array" ref="C186">IF(ISNA(MATCH($A186,Magento_products!$F$1:$F$1000,0))=TRUE,INDEX(Special_products!$A$1:$AL$1000,MATCH($A186,Special_products!$F$1:$F$1000,0),C$1),INDEX(Magento_products!$A$1:$AJ$1013,MATCH($A186,Magento_products!$F$1:$F$1000,0),C$1))</f>
        <v>Twilight Princess Link vinyl</v>
      </c>
      <c r="D186" s="166" t="str">
        <f t="array" ref="D186">IF(ISNA(MATCH($A186,Magento_products!$F$1:$F$1013,0))=TRUE,INDEX(Special_products!$A$1:$AL$748,MATCH($A186,Special_products!$F$1:$F$748,0),D$1),INDEX(Magento_products!$A$1:$AJ$1013,MATCH($A186,Magento_products!$F$1:$F$1013,0),D$1))</f>
        <v/>
      </c>
      <c r="E186" s="167">
        <f t="shared" si="1"/>
        <v>2020</v>
      </c>
      <c r="F186" s="168" t="str">
        <f t="array" ref="F186">IF(ISNA(MATCH($A186,'License characters'!$H$2:$H$1126,0))=TRUE,0,INDEX('License characters'!$A$2:$AH$1126,MATCH($A186,'License characters'!$H$2:$H$1126,0),F$1))</f>
        <v>Nintendo</v>
      </c>
      <c r="G186" s="165" t="str">
        <f t="array" ref="G186">IF(ISNA(MATCH($A186,Magento_products!$F$1:$F$1000,0))=TRUE,INDEX(Special_products!$A$1:$AL$1000,MATCH($A186,Special_products!$F$1:$F$1000,0),G$1),INDEX(Magento_products!$A$1:$AJ$1013,MATCH($A186,Magento_products!$F$1:$F$1000,0),G$1))</f>
        <v>TPLV</v>
      </c>
      <c r="H186" s="168" t="str">
        <f t="array" ref="H186">IF(ISNA(MATCH($B186,Magento_products!$E$1:$E$1013,0))=TRUE,INDEX(Special_products!$A$1:$AL$748,MATCH($B186,Special_products!$E$1:$E$748,0),H$1+2),INDEX(Magento_products!$A$1:$AJ$1013,MATCH($B186,Magento_products!$E$1:$E$1013,0),H$1))</f>
        <v/>
      </c>
      <c r="I186" s="169">
        <f t="array" ref="I186">IF(ISNA(MATCH($B186,Magento_products!$E$1:$E$1013,0))=TRUE,INDEX(Special_products!$A$1:$AL$748,MATCH($B186,Special_products!$E$1:$E$748,0),I$1),INDEX(Magento_products!$A$1:$AJ$1013,MATCH($B186,Magento_products!$E$1:$E$1013,0),I$1))</f>
        <v>75</v>
      </c>
      <c r="J186" s="170">
        <v>49.99</v>
      </c>
      <c r="K186" s="171">
        <f t="shared" si="2"/>
        <v>75</v>
      </c>
      <c r="L186" s="172">
        <v>0.0</v>
      </c>
      <c r="M186" s="173" t="str">
        <f>ARRAY_CONSTRAIN(ARRAYFORMULA(IF(B186=0,0,IF(ISNA(MATCH($A186,[1]PO_base!$E$1:$E$8753,0))=TRUE,0,INDEX([1]PO_base!$A$1:$CD$8753,MATCH($A186,[1]PO_base!$E$1:$E$8753,0),M$1)))), 1, 1)</f>
        <v>#ERROR!</v>
      </c>
      <c r="N186" s="172" t="str">
        <f>ARRAY_CONSTRAIN(ARRAYFORMULA(IF(M186=0,0,IF(ISNA(MATCH($M186,[1]PO_base!$C$1:$C$8753,0))=TRUE,0,INDEX([1]PO_base!$A$1:$CD$8753,MATCH($M186,[1]PO_base!$C$1:$C$8753,0),N$1)))), 1, 1)</f>
        <v>#ERROR!</v>
      </c>
      <c r="O186" s="174" t="str">
        <f t="shared" si="3"/>
        <v>#ERROR!</v>
      </c>
      <c r="P186" s="172" t="str">
        <f t="shared" si="4"/>
        <v>#ERROR!</v>
      </c>
      <c r="Q186" s="175" t="str">
        <f t="shared" si="5"/>
        <v>#ERROR!</v>
      </c>
      <c r="R186" s="176">
        <v>0.0</v>
      </c>
      <c r="S186" s="177" t="str">
        <f>ARRAY_CONSTRAIN(ARRAYFORMULA(IF(ISNA(MATCH($G186,[1]Summary!$B$1:$B$8418,0))=TRUE,0,INDEX([1]Summary!$A$1:$CF$8418,MATCH($G186,[1]Summary!$B$1:$B$8418,0),S$1))), 1, 1)</f>
        <v>#ERROR!</v>
      </c>
      <c r="T186" s="176" t="str">
        <f>ARRAY_CONSTRAIN(ARRAYFORMULA(IF(S186=0,0,IF(ISNA(MATCH(S186,[1]Summary!$A$1:$A$8418,0))=TRUE,0,INDEX([1]Summary!$A$1:$CF$8418,MATCH(S186,[1]Summary!$A$1:$A$8418,0),T$1)))), 1, 1)</f>
        <v>#ERROR!</v>
      </c>
      <c r="U186" s="174">
        <f t="shared" si="23"/>
        <v>0</v>
      </c>
      <c r="V186" s="172"/>
      <c r="W186" s="175" t="str">
        <f t="shared" si="7"/>
        <v>#ERROR!</v>
      </c>
      <c r="X186" s="172"/>
      <c r="Y186" s="173"/>
      <c r="Z186" s="176" t="str">
        <f>ARRAY_CONSTRAIN(ARRAYFORMULA(IF(Y186=0,0,IF(ISNA(MATCH(Y186,[1]Summary!$A$1:$A$8418,0))=TRUE,0,INDEX([1]Summary!$A$1:$CF$8418,MATCH(Y186,[1]Summary!$A$1:$A$8418,0),Z$1)))), 1, 1)</f>
        <v>#ERROR!</v>
      </c>
      <c r="AA186" s="174">
        <f t="shared" si="24"/>
        <v>0</v>
      </c>
      <c r="AB186" s="172" t="str">
        <f t="shared" si="18"/>
        <v>#ERROR!</v>
      </c>
      <c r="AC186" s="175" t="str">
        <f t="shared" si="9"/>
        <v>#ERROR!</v>
      </c>
      <c r="AD186" s="172"/>
      <c r="AE186" s="1"/>
      <c r="AF186" s="176" t="str">
        <f>ARRAY_CONSTRAIN(ARRAYFORMULA(IF(AE186=0,0,IF(ISNA(MATCH(AE186,[1]Summary!$A$1:$A$8418,0))=TRUE,0,INDEX([1]Summary!$A$1:$CF$8418,MATCH(AE186,[1]Summary!$A$1:$A$8418,0),AF$1)))), 1, 1)</f>
        <v>#ERROR!</v>
      </c>
      <c r="AG186" s="174">
        <f t="shared" si="10"/>
        <v>0</v>
      </c>
      <c r="AH186" s="172">
        <f t="shared" si="11"/>
        <v>0</v>
      </c>
      <c r="AI186" s="175" t="str">
        <f t="shared" si="12"/>
        <v>#ERROR!</v>
      </c>
      <c r="AJ186" s="175" t="str">
        <f t="shared" si="13"/>
        <v>#ERROR!</v>
      </c>
      <c r="AK186" s="178" t="str">
        <f t="shared" si="14"/>
        <v>#ERROR!</v>
      </c>
    </row>
    <row r="187" ht="10.5" customHeight="1">
      <c r="A187" s="6" t="s">
        <v>62</v>
      </c>
      <c r="B187" s="165">
        <f t="array" ref="B187">IF(ISNA(MATCH($A187,Magento_products!$F$1:$F$1000,0))=TRUE,INDEX(Special_products!$A$1:$AL$1000,MATCH($A187,Special_products!$F$1:$F$1000,0),B$1),INDEX(Magento_products!$A$1:$AJ$1013,MATCH($A187,Magento_products!$F$1:$F$1000,0),B$1))</f>
        <v>188</v>
      </c>
      <c r="C187" s="165" t="str">
        <f t="array" ref="C187">IF(ISNA(MATCH($A187,Magento_products!$F$1:$F$1000,0))=TRUE,INDEX(Special_products!$A$1:$AL$1000,MATCH($A187,Special_products!$F$1:$F$1000,0),C$1),INDEX(Magento_products!$A$1:$AJ$1013,MATCH($A187,Magento_products!$F$1:$F$1000,0),C$1))</f>
        <v>Breath of the Wild - Link - Standard Edition</v>
      </c>
      <c r="D187" s="166" t="str">
        <f t="array" ref="D187">IF(ISNA(MATCH($A187,Magento_products!$F$1:$F$1013,0))=TRUE,INDEX(Special_products!$A$1:$AL$748,MATCH($A187,Special_products!$F$1:$F$748,0),D$1),INDEX(Magento_products!$A$1:$AJ$1013,MATCH($A187,Magento_products!$F$1:$F$1013,0),D$1))</f>
        <v/>
      </c>
      <c r="E187" s="167">
        <f t="shared" si="1"/>
        <v>2020</v>
      </c>
      <c r="F187" s="168" t="str">
        <f t="array" ref="F187">IF(ISNA(MATCH($A187,'License characters'!$H$2:$H$1126,0))=TRUE,0,INDEX('License characters'!$A$2:$AH$1126,MATCH($A187,'License characters'!$H$2:$H$1126,0),F$1))</f>
        <v>Nintendo</v>
      </c>
      <c r="G187" s="165" t="str">
        <f t="array" ref="G187">IF(ISNA(MATCH($A187,Magento_products!$F$1:$F$1000,0))=TRUE,INDEX(Special_products!$A$1:$AL$1000,MATCH($A187,Special_products!$F$1:$F$1000,0),G$1),INDEX(Magento_products!$A$1:$AJ$1013,MATCH($A187,Magento_products!$F$1:$F$1000,0),G$1))</f>
        <v>BOTWL</v>
      </c>
      <c r="H187" s="168" t="str">
        <f t="array" ref="H187">IF(ISNA(MATCH($B187,Magento_products!$E$1:$E$1013,0))=TRUE,INDEX(Special_products!$A$1:$AL$748,MATCH($B187,Special_products!$E$1:$E$748,0),H$1+2),INDEX(Magento_products!$A$1:$AJ$1013,MATCH($B187,Magento_products!$E$1:$E$1013,0),H$1))</f>
        <v>PVC</v>
      </c>
      <c r="I187" s="169">
        <f t="array" ref="I187">IF(ISNA(MATCH($B187,Magento_products!$E$1:$E$1013,0))=TRUE,INDEX(Special_products!$A$1:$AL$748,MATCH($B187,Special_products!$E$1:$E$748,0),I$1),INDEX(Magento_products!$A$1:$AJ$1013,MATCH($B187,Magento_products!$E$1:$E$1013,0),I$1))</f>
        <v>79.99</v>
      </c>
      <c r="J187" s="170">
        <v>75.0</v>
      </c>
      <c r="K187" s="171">
        <f t="shared" si="2"/>
        <v>79.99</v>
      </c>
      <c r="L187" s="172"/>
      <c r="M187" s="173" t="str">
        <f>ARRAY_CONSTRAIN(ARRAYFORMULA(IF(B187=0,0,IF(ISNA(MATCH($A187,[1]PO_base!$E$1:$E$8753,0))=TRUE,0,INDEX([1]PO_base!$A$1:$CD$8753,MATCH($A187,[1]PO_base!$E$1:$E$8753,0),M$1)))), 1, 1)</f>
        <v>#ERROR!</v>
      </c>
      <c r="N187" s="172" t="str">
        <f>ARRAY_CONSTRAIN(ARRAYFORMULA(IF(M187=0,0,IF(ISNA(MATCH($M187,[1]PO_base!$C$1:$C$8753,0))=TRUE,0,INDEX([1]PO_base!$A$1:$CD$8753,MATCH($M187,[1]PO_base!$C$1:$C$8753,0),N$1)))), 1, 1)</f>
        <v>#ERROR!</v>
      </c>
      <c r="O187" s="174" t="str">
        <f t="shared" si="3"/>
        <v>#ERROR!</v>
      </c>
      <c r="P187" s="172" t="str">
        <f t="shared" si="4"/>
        <v>#ERROR!</v>
      </c>
      <c r="Q187" s="175" t="str">
        <f t="shared" si="5"/>
        <v>#ERROR!</v>
      </c>
      <c r="R187" s="176">
        <v>0.0</v>
      </c>
      <c r="S187" s="177" t="str">
        <f>ARRAY_CONSTRAIN(ARRAYFORMULA(IF(ISNA(MATCH($G187,[1]Summary!$B$1:$B$8418,0))=TRUE,0,INDEX([1]Summary!$A$1:$CF$8418,MATCH($G187,[1]Summary!$B$1:$B$8418,0),S$1))), 1, 1)</f>
        <v>#ERROR!</v>
      </c>
      <c r="T187" s="176" t="str">
        <f>ARRAY_CONSTRAIN(ARRAYFORMULA(IF(S187=0,0,IF(ISNA(MATCH(S187,[1]Summary!$A$1:$A$8418,0))=TRUE,0,INDEX([1]Summary!$A$1:$CF$8418,MATCH(S187,[1]Summary!$A$1:$A$8418,0),T$1)))), 1, 1)</f>
        <v>#ERROR!</v>
      </c>
      <c r="U187" s="174">
        <f t="shared" si="23"/>
        <v>0</v>
      </c>
      <c r="V187" s="172"/>
      <c r="W187" s="175" t="str">
        <f t="shared" si="7"/>
        <v>#ERROR!</v>
      </c>
      <c r="X187" s="172"/>
      <c r="Y187" s="173"/>
      <c r="Z187" s="176" t="str">
        <f>ARRAY_CONSTRAIN(ARRAYFORMULA(IF(Y187=0,0,IF(ISNA(MATCH(Y187,[1]Summary!$A$1:$A$8418,0))=TRUE,0,INDEX([1]Summary!$A$1:$CF$8418,MATCH(Y187,[1]Summary!$A$1:$A$8418,0),Z$1)))), 1, 1)</f>
        <v>#ERROR!</v>
      </c>
      <c r="AA187" s="174">
        <f t="shared" si="24"/>
        <v>0</v>
      </c>
      <c r="AB187" s="172" t="str">
        <f t="shared" si="18"/>
        <v>#ERROR!</v>
      </c>
      <c r="AC187" s="175" t="str">
        <f t="shared" si="9"/>
        <v>#ERROR!</v>
      </c>
      <c r="AD187" s="172"/>
      <c r="AE187" s="1"/>
      <c r="AF187" s="176" t="str">
        <f>ARRAY_CONSTRAIN(ARRAYFORMULA(IF(AE187=0,0,IF(ISNA(MATCH(AE187,[1]Summary!$A$1:$A$8418,0))=TRUE,0,INDEX([1]Summary!$A$1:$CF$8418,MATCH(AE187,[1]Summary!$A$1:$A$8418,0),AF$1)))), 1, 1)</f>
        <v>#ERROR!</v>
      </c>
      <c r="AG187" s="174">
        <f t="shared" si="10"/>
        <v>0</v>
      </c>
      <c r="AH187" s="172">
        <f t="shared" si="11"/>
        <v>0</v>
      </c>
      <c r="AI187" s="175" t="str">
        <f t="shared" si="12"/>
        <v>#ERROR!</v>
      </c>
      <c r="AJ187" s="175" t="str">
        <f t="shared" si="13"/>
        <v>#ERROR!</v>
      </c>
      <c r="AK187" s="178" t="str">
        <f t="shared" si="14"/>
        <v>#ERROR!</v>
      </c>
    </row>
    <row r="188" ht="10.5" customHeight="1">
      <c r="A188" s="14" t="s">
        <v>651</v>
      </c>
      <c r="B188" s="165">
        <f t="array" ref="B188">IF(ISNA(MATCH($A188,Magento_products!$F$1:$F$1000,0))=TRUE,INDEX(Special_products!$A$1:$AL$1000,MATCH($A188,Special_products!$F$1:$F$1000,0),B$1),INDEX(Magento_products!$A$1:$AJ$1013,MATCH($A188,Magento_products!$F$1:$F$1000,0),B$1))</f>
        <v>402</v>
      </c>
      <c r="C188" s="165" t="str">
        <f t="array" ref="C188">IF(ISNA(MATCH($A188,Magento_products!$F$1:$F$1000,0))=TRUE,INDEX(Special_products!$A$1:$AL$1000,MATCH($A188,Special_products!$F$1:$F$1000,0),C$1),INDEX(Magento_products!$A$1:$AJ$1013,MATCH($A188,Magento_products!$F$1:$F$1000,0),C$1))</f>
        <v>Breath of The Wild - Zelda - Standard Edition</v>
      </c>
      <c r="D188" s="166">
        <f t="array" ref="D188">IF(ISNA(MATCH($A188,Magento_products!$F$1:$F$1013,0))=TRUE,INDEX(Special_products!$A$1:$AL$748,MATCH($A188,Special_products!$F$1:$F$748,0),D$1),INDEX(Magento_products!$A$1:$AJ$1013,MATCH($A188,Magento_products!$F$1:$F$1013,0),D$1))</f>
        <v>43763</v>
      </c>
      <c r="E188" s="167">
        <f t="shared" si="1"/>
        <v>2019</v>
      </c>
      <c r="F188" s="168" t="str">
        <f t="array" ref="F188">IF(ISNA(MATCH($A188,'License characters'!$H$2:$H$1126,0))=TRUE,0,INDEX('License characters'!$A$2:$AH$1126,MATCH($A188,'License characters'!$H$2:$H$1126,0),F$1))</f>
        <v>Nintendo</v>
      </c>
      <c r="G188" s="165" t="str">
        <f t="array" ref="G188">IF(ISNA(MATCH($A188,Magento_products!$F$1:$F$1000,0))=TRUE,INDEX(Special_products!$A$1:$AL$1000,MATCH($A188,Special_products!$F$1:$F$1000,0),G$1),INDEX(Magento_products!$A$1:$AJ$1013,MATCH($A188,Magento_products!$F$1:$F$1000,0),G$1))</f>
        <v>BOTWZ</v>
      </c>
      <c r="H188" s="168" t="str">
        <f t="array" ref="H188">IF(ISNA(MATCH($B188,Magento_products!$E$1:$E$1013,0))=TRUE,INDEX(Special_products!$A$1:$AL$748,MATCH($B188,Special_products!$E$1:$E$748,0),H$1+2),INDEX(Magento_products!$A$1:$AJ$1013,MATCH($B188,Magento_products!$E$1:$E$1013,0),H$1))</f>
        <v>PVC</v>
      </c>
      <c r="I188" s="169">
        <f t="array" ref="I188">IF(ISNA(MATCH($B188,Magento_products!$E$1:$E$1013,0))=TRUE,INDEX(Special_products!$A$1:$AL$748,MATCH($B188,Special_products!$E$1:$E$748,0),I$1),INDEX(Magento_products!$A$1:$AJ$1013,MATCH($B188,Magento_products!$E$1:$E$1013,0),I$1))</f>
        <v>79.99</v>
      </c>
      <c r="J188" s="170"/>
      <c r="K188" s="171">
        <f t="shared" si="2"/>
        <v>79.99</v>
      </c>
      <c r="L188" s="172"/>
      <c r="M188" s="173" t="str">
        <f>ARRAY_CONSTRAIN(ARRAYFORMULA(IF(B188=0,0,IF(ISNA(MATCH($A188,[1]PO_base!$E$1:$E$8753,0))=TRUE,0,INDEX([1]PO_base!$A$1:$CD$8753,MATCH($A188,[1]PO_base!$E$1:$E$8753,0),M$1)))), 1, 1)</f>
        <v>#ERROR!</v>
      </c>
      <c r="N188" s="172" t="str">
        <f>ARRAY_CONSTRAIN(ARRAYFORMULA(IF(M188=0,0,IF(ISNA(MATCH($M188,[1]PO_base!$C$1:$C$8753,0))=TRUE,0,INDEX([1]PO_base!$A$1:$CD$8753,MATCH($M188,[1]PO_base!$C$1:$C$8753,0),N$1)))), 1, 1)</f>
        <v>#ERROR!</v>
      </c>
      <c r="O188" s="174" t="str">
        <f t="shared" si="3"/>
        <v>#ERROR!</v>
      </c>
      <c r="P188" s="172" t="str">
        <f t="shared" si="4"/>
        <v>#ERROR!</v>
      </c>
      <c r="Q188" s="175" t="str">
        <f t="shared" si="5"/>
        <v>#ERROR!</v>
      </c>
      <c r="R188" s="176">
        <v>0.0</v>
      </c>
      <c r="S188" s="177" t="str">
        <f>ARRAY_CONSTRAIN(ARRAYFORMULA(IF(ISNA(MATCH($G188,[1]Summary!$B$1:$B$8418,0))=TRUE,0,INDEX([1]Summary!$A$1:$CF$8418,MATCH($G188,[1]Summary!$B$1:$B$8418,0),S$1))), 1, 1)</f>
        <v>#ERROR!</v>
      </c>
      <c r="T188" s="176" t="str">
        <f>ARRAY_CONSTRAIN(ARRAYFORMULA(IF(S188=0,0,IF(ISNA(MATCH(S188,[1]Summary!$A$1:$A$8418,0))=TRUE,0,INDEX([1]Summary!$A$1:$CF$8418,MATCH(S188,[1]Summary!$A$1:$A$8418,0),T$1)))), 1, 1)</f>
        <v>#ERROR!</v>
      </c>
      <c r="U188" s="174">
        <f t="shared" si="23"/>
        <v>0</v>
      </c>
      <c r="V188" s="172"/>
      <c r="W188" s="175" t="str">
        <f t="shared" si="7"/>
        <v>#ERROR!</v>
      </c>
      <c r="X188" s="172"/>
      <c r="Y188" s="173"/>
      <c r="Z188" s="176" t="str">
        <f>ARRAY_CONSTRAIN(ARRAYFORMULA(IF(Y188=0,0,IF(ISNA(MATCH(Y188,[1]Summary!$A$1:$A$8418,0))=TRUE,0,INDEX([1]Summary!$A$1:$CF$8418,MATCH(Y188,[1]Summary!$A$1:$A$8418,0),Z$1)))), 1, 1)</f>
        <v>#ERROR!</v>
      </c>
      <c r="AA188" s="174">
        <f t="shared" si="24"/>
        <v>0</v>
      </c>
      <c r="AB188" s="172" t="str">
        <f t="shared" si="18"/>
        <v>#ERROR!</v>
      </c>
      <c r="AC188" s="175" t="str">
        <f t="shared" si="9"/>
        <v>#ERROR!</v>
      </c>
      <c r="AD188" s="172"/>
      <c r="AE188" s="1"/>
      <c r="AF188" s="176" t="str">
        <f>ARRAY_CONSTRAIN(ARRAYFORMULA(IF(AE188=0,0,IF(ISNA(MATCH(AE188,[1]Summary!$A$1:$A$8418,0))=TRUE,0,INDEX([1]Summary!$A$1:$CF$8418,MATCH(AE188,[1]Summary!$A$1:$A$8418,0),AF$1)))), 1, 1)</f>
        <v>#ERROR!</v>
      </c>
      <c r="AG188" s="174">
        <f t="shared" si="10"/>
        <v>0</v>
      </c>
      <c r="AH188" s="172">
        <f t="shared" si="11"/>
        <v>0</v>
      </c>
      <c r="AI188" s="175" t="str">
        <f t="shared" si="12"/>
        <v>#ERROR!</v>
      </c>
      <c r="AJ188" s="175" t="str">
        <f t="shared" si="13"/>
        <v>#ERROR!</v>
      </c>
      <c r="AK188" s="178" t="str">
        <f t="shared" si="14"/>
        <v>#ERROR!</v>
      </c>
    </row>
    <row r="189" ht="10.5" customHeight="1">
      <c r="A189" s="14" t="s">
        <v>645</v>
      </c>
      <c r="B189" s="165">
        <f t="array" ref="B189">IF(ISNA(MATCH($A189,Magento_products!$F$1:$F$1000,0))=TRUE,INDEX(Special_products!$A$1:$AL$1000,MATCH($A189,Special_products!$F$1:$F$1000,0),B$1),INDEX(Magento_products!$A$1:$AJ$1013,MATCH($A189,Magento_products!$F$1:$F$1000,0),B$1))</f>
        <v>405</v>
      </c>
      <c r="C189" s="165" t="str">
        <f t="array" ref="C189">IF(ISNA(MATCH($A189,Magento_products!$F$1:$F$1000,0))=TRUE,INDEX(Special_products!$A$1:$AL$1000,MATCH($A189,Special_products!$F$1:$F$1000,0),C$1),INDEX(Magento_products!$A$1:$AJ$1013,MATCH($A189,Magento_products!$F$1:$F$1000,0),C$1))</f>
        <v>Luigi's Mansion 3 - Luigi Standard Edition</v>
      </c>
      <c r="D189" s="166">
        <f t="array" ref="D189">IF(ISNA(MATCH($A189,Magento_products!$F$1:$F$1013,0))=TRUE,INDEX(Special_products!$A$1:$AL$748,MATCH($A189,Special_products!$F$1:$F$748,0),D$1),INDEX(Magento_products!$A$1:$AJ$1013,MATCH($A189,Magento_products!$F$1:$F$1013,0),D$1))</f>
        <v>43749</v>
      </c>
      <c r="E189" s="167">
        <f t="shared" si="1"/>
        <v>2019</v>
      </c>
      <c r="F189" s="168" t="str">
        <f t="array" ref="F189">IF(ISNA(MATCH($A189,'License characters'!$H$2:$H$1126,0))=TRUE,0,INDEX('License characters'!$A$2:$AH$1126,MATCH($A189,'License characters'!$H$2:$H$1126,0),F$1))</f>
        <v>Nintendo</v>
      </c>
      <c r="G189" s="165" t="str">
        <f t="array" ref="G189">IF(ISNA(MATCH($A189,Magento_products!$F$1:$F$1000,0))=TRUE,INDEX(Special_products!$A$1:$AL$1000,MATCH($A189,Special_products!$F$1:$F$1000,0),G$1),INDEX(Magento_products!$A$1:$AJ$1013,MATCH($A189,Magento_products!$F$1:$F$1000,0),G$1))</f>
        <v>LUIGI</v>
      </c>
      <c r="H189" s="168" t="str">
        <f t="array" ref="H189">IF(ISNA(MATCH($B189,Magento_products!$E$1:$E$1013,0))=TRUE,INDEX(Special_products!$A$1:$AL$748,MATCH($B189,Special_products!$E$1:$E$748,0),H$1+2),INDEX(Magento_products!$A$1:$AJ$1013,MATCH($B189,Magento_products!$E$1:$E$1013,0),H$1))</f>
        <v>PVC</v>
      </c>
      <c r="I189" s="169">
        <f t="array" ref="I189">IF(ISNA(MATCH($B189,Magento_products!$E$1:$E$1013,0))=TRUE,INDEX(Special_products!$A$1:$AL$748,MATCH($B189,Special_products!$E$1:$E$748,0),I$1),INDEX(Magento_products!$A$1:$AJ$1013,MATCH($B189,Magento_products!$E$1:$E$1013,0),I$1))</f>
        <v>79.99</v>
      </c>
      <c r="J189" s="170"/>
      <c r="K189" s="171">
        <f t="shared" si="2"/>
        <v>79.99</v>
      </c>
      <c r="L189" s="172"/>
      <c r="M189" s="173" t="str">
        <f>ARRAY_CONSTRAIN(ARRAYFORMULA(IF(B189=0,0,IF(ISNA(MATCH($A189,[1]PO_base!$E$1:$E$8753,0))=TRUE,0,INDEX([1]PO_base!$A$1:$CD$8753,MATCH($A189,[1]PO_base!$E$1:$E$8753,0),M$1)))), 1, 1)</f>
        <v>#ERROR!</v>
      </c>
      <c r="N189" s="172" t="str">
        <f>ARRAY_CONSTRAIN(ARRAYFORMULA(IF(M189=0,0,IF(ISNA(MATCH($M189,[1]PO_base!$C$1:$C$8753,0))=TRUE,0,INDEX([1]PO_base!$A$1:$CD$8753,MATCH($M189,[1]PO_base!$C$1:$C$8753,0),N$1)))), 1, 1)</f>
        <v>#ERROR!</v>
      </c>
      <c r="O189" s="174" t="str">
        <f t="shared" si="3"/>
        <v>#ERROR!</v>
      </c>
      <c r="P189" s="172" t="str">
        <f t="shared" si="4"/>
        <v>#ERROR!</v>
      </c>
      <c r="Q189" s="175" t="str">
        <f t="shared" si="5"/>
        <v>#ERROR!</v>
      </c>
      <c r="R189" s="176">
        <v>0.0</v>
      </c>
      <c r="S189" s="177" t="str">
        <f>ARRAY_CONSTRAIN(ARRAYFORMULA(IF(ISNA(MATCH($G189,[1]Summary!$B$1:$B$8418,0))=TRUE,0,INDEX([1]Summary!$A$1:$CF$8418,MATCH($G189,[1]Summary!$B$1:$B$8418,0),S$1))), 1, 1)</f>
        <v>#ERROR!</v>
      </c>
      <c r="T189" s="176" t="str">
        <f>ARRAY_CONSTRAIN(ARRAYFORMULA(IF(S189=0,0,IF(ISNA(MATCH(S189,[1]Summary!$A$1:$A$8418,0))=TRUE,0,INDEX([1]Summary!$A$1:$CF$8418,MATCH(S189,[1]Summary!$A$1:$A$8418,0),T$1)))), 1, 1)</f>
        <v>#ERROR!</v>
      </c>
      <c r="U189" s="174">
        <f t="shared" si="23"/>
        <v>0</v>
      </c>
      <c r="V189" s="172"/>
      <c r="W189" s="175" t="str">
        <f t="shared" si="7"/>
        <v>#ERROR!</v>
      </c>
      <c r="X189" s="172"/>
      <c r="Y189" s="173"/>
      <c r="Z189" s="176" t="str">
        <f>ARRAY_CONSTRAIN(ARRAYFORMULA(IF(Y189=0,0,IF(ISNA(MATCH(Y189,[1]Summary!$A$1:$A$8418,0))=TRUE,0,INDEX([1]Summary!$A$1:$CF$8418,MATCH(Y189,[1]Summary!$A$1:$A$8418,0),Z$1)))), 1, 1)</f>
        <v>#ERROR!</v>
      </c>
      <c r="AA189" s="174">
        <f t="shared" si="24"/>
        <v>0</v>
      </c>
      <c r="AB189" s="172" t="str">
        <f t="shared" si="18"/>
        <v>#ERROR!</v>
      </c>
      <c r="AC189" s="175" t="str">
        <f t="shared" si="9"/>
        <v>#ERROR!</v>
      </c>
      <c r="AD189" s="172"/>
      <c r="AE189" s="1"/>
      <c r="AF189" s="176" t="str">
        <f>ARRAY_CONSTRAIN(ARRAYFORMULA(IF(AE189=0,0,IF(ISNA(MATCH(AE189,[1]Summary!$A$1:$A$8418,0))=TRUE,0,INDEX([1]Summary!$A$1:$CF$8418,MATCH(AE189,[1]Summary!$A$1:$A$8418,0),AF$1)))), 1, 1)</f>
        <v>#ERROR!</v>
      </c>
      <c r="AG189" s="174">
        <f t="shared" si="10"/>
        <v>0</v>
      </c>
      <c r="AH189" s="172">
        <f t="shared" si="11"/>
        <v>0</v>
      </c>
      <c r="AI189" s="175" t="str">
        <f t="shared" si="12"/>
        <v>#ERROR!</v>
      </c>
      <c r="AJ189" s="175" t="str">
        <f t="shared" si="13"/>
        <v>#ERROR!</v>
      </c>
      <c r="AK189" s="178" t="str">
        <f t="shared" si="14"/>
        <v>#ERROR!</v>
      </c>
    </row>
    <row r="190" ht="10.5" customHeight="1">
      <c r="A190" s="14" t="s">
        <v>692</v>
      </c>
      <c r="B190" s="165">
        <f t="array" ref="B190">IF(ISNA(MATCH($A190,Magento_products!$F$1:$F$1000,0))=TRUE,INDEX(Special_products!$A$1:$AL$1000,MATCH($A190,Special_products!$F$1:$F$1000,0),B$1),INDEX(Magento_products!$A$1:$AJ$1013,MATCH($A190,Magento_products!$F$1:$F$1000,0),B$1))</f>
        <v>384</v>
      </c>
      <c r="C190" s="165" t="str">
        <f t="array" ref="C190">IF(ISNA(MATCH($A190,Magento_products!$F$1:$F$1000,0))=TRUE,INDEX(Special_products!$A$1:$AL$1000,MATCH($A190,Special_products!$F$1:$F$1000,0),C$1),INDEX(Magento_products!$A$1:$AJ$1013,MATCH($A190,Magento_products!$F$1:$F$1000,0),C$1))</f>
        <v>Solid Snake SD Stealth Camouflage Neon Green Standard Edition</v>
      </c>
      <c r="D190" s="166">
        <f t="array" ref="D190">IF(ISNA(MATCH($A190,Magento_products!$F$1:$F$1013,0))=TRUE,INDEX(Special_products!$A$1:$AL$748,MATCH($A190,Special_products!$F$1:$F$748,0),D$1),INDEX(Magento_products!$A$1:$AJ$1013,MATCH($A190,Magento_products!$F$1:$F$1013,0),D$1))</f>
        <v>43518</v>
      </c>
      <c r="E190" s="167">
        <f t="shared" si="1"/>
        <v>2019</v>
      </c>
      <c r="F190" s="168" t="str">
        <f t="array" ref="F190">IF(ISNA(MATCH($A190,'License characters'!$H$2:$H$1126,0))=TRUE,0,INDEX('License characters'!$A$2:$AH$1126,MATCH($A190,'License characters'!$H$2:$H$1126,0),F$1))</f>
        <v>Konami</v>
      </c>
      <c r="G190" s="165" t="str">
        <f t="array" ref="G190">IF(ISNA(MATCH($A190,Magento_products!$F$1:$F$1000,0))=TRUE,INDEX(Special_products!$A$1:$AL$1000,MATCH($A190,Special_products!$F$1:$F$1000,0),G$1),INDEX(Magento_products!$A$1:$AJ$1013,MATCH($A190,Magento_products!$F$1:$F$1000,0),G$1))</f>
        <v>MGSSV</v>
      </c>
      <c r="H190" s="168" t="str">
        <f t="array" ref="H190">IF(ISNA(MATCH($B190,Magento_products!$E$1:$E$1013,0))=TRUE,INDEX(Special_products!$A$1:$AL$748,MATCH($B190,Special_products!$E$1:$E$748,0),H$1+2),INDEX(Magento_products!$A$1:$AJ$1013,MATCH($B190,Magento_products!$E$1:$E$1013,0),H$1))</f>
        <v>PVC</v>
      </c>
      <c r="I190" s="169">
        <f t="array" ref="I190">IF(ISNA(MATCH($B190,Magento_products!$E$1:$E$1013,0))=TRUE,INDEX(Special_products!$A$1:$AL$748,MATCH($B190,Special_products!$E$1:$E$748,0),I$1),INDEX(Magento_products!$A$1:$AJ$1013,MATCH($B190,Magento_products!$E$1:$E$1013,0),I$1))</f>
        <v>84.99</v>
      </c>
      <c r="J190" s="170"/>
      <c r="K190" s="171">
        <f t="shared" si="2"/>
        <v>84.99</v>
      </c>
      <c r="L190" s="172">
        <v>12.0</v>
      </c>
      <c r="M190" s="173" t="str">
        <f>ARRAY_CONSTRAIN(ARRAYFORMULA(IF(B190=0,0,IF(ISNA(MATCH($A190,[1]PO_base!$E$1:$E$8753,0))=TRUE,0,INDEX([1]PO_base!$A$1:$CD$8753,MATCH($A190,[1]PO_base!$E$1:$E$8753,0),M$1)))), 1, 1)</f>
        <v>#ERROR!</v>
      </c>
      <c r="N190" s="172" t="str">
        <f>ARRAY_CONSTRAIN(ARRAYFORMULA(IF(M190=0,0,IF(ISNA(MATCH($M190,[1]PO_base!$C$1:$C$8753,0))=TRUE,0,INDEX([1]PO_base!$A$1:$CD$8753,MATCH($M190,[1]PO_base!$C$1:$C$8753,0),N$1)))), 1, 1)</f>
        <v>#ERROR!</v>
      </c>
      <c r="O190" s="174" t="str">
        <f t="shared" si="3"/>
        <v>#ERROR!</v>
      </c>
      <c r="P190" s="172" t="str">
        <f t="shared" si="4"/>
        <v>#ERROR!</v>
      </c>
      <c r="Q190" s="175" t="str">
        <f t="shared" si="5"/>
        <v>#ERROR!</v>
      </c>
      <c r="R190" s="176">
        <v>0.0</v>
      </c>
      <c r="S190" s="177" t="str">
        <f>ARRAY_CONSTRAIN(ARRAYFORMULA(IF(ISNA(MATCH($G190,[1]Summary!$B$1:$B$8418,0))=TRUE,0,INDEX([1]Summary!$A$1:$CF$8418,MATCH($G190,[1]Summary!$B$1:$B$8418,0),S$1))), 1, 1)</f>
        <v>#ERROR!</v>
      </c>
      <c r="T190" s="176" t="str">
        <f>ARRAY_CONSTRAIN(ARRAYFORMULA(IF(S190=0,0,IF(ISNA(MATCH(S190,[1]Summary!$A$1:$A$8418,0))=TRUE,0,INDEX([1]Summary!$A$1:$CF$8418,MATCH(S190,[1]Summary!$A$1:$A$8418,0),T$1)))), 1, 1)</f>
        <v>#ERROR!</v>
      </c>
      <c r="U190" s="174">
        <f t="shared" si="23"/>
        <v>0</v>
      </c>
      <c r="V190" s="172"/>
      <c r="W190" s="175" t="str">
        <f t="shared" si="7"/>
        <v>#ERROR!</v>
      </c>
      <c r="X190" s="172"/>
      <c r="Y190" s="173"/>
      <c r="Z190" s="176" t="str">
        <f>ARRAY_CONSTRAIN(ARRAYFORMULA(IF(Y190=0,0,IF(ISNA(MATCH(Y190,[1]Summary!$A$1:$A$8418,0))=TRUE,0,INDEX([1]Summary!$A$1:$CF$8418,MATCH(Y190,[1]Summary!$A$1:$A$8418,0),Z$1)))), 1, 1)</f>
        <v>#ERROR!</v>
      </c>
      <c r="AA190" s="174">
        <f t="shared" si="24"/>
        <v>0</v>
      </c>
      <c r="AB190" s="172" t="str">
        <f t="shared" si="18"/>
        <v>#ERROR!</v>
      </c>
      <c r="AC190" s="175" t="str">
        <f t="shared" si="9"/>
        <v>#ERROR!</v>
      </c>
      <c r="AD190" s="172"/>
      <c r="AE190" s="1"/>
      <c r="AF190" s="176" t="str">
        <f>ARRAY_CONSTRAIN(ARRAYFORMULA(IF(AE190=0,0,IF(ISNA(MATCH(AE190,[1]Summary!$A$1:$A$8418,0))=TRUE,0,INDEX([1]Summary!$A$1:$CF$8418,MATCH(AE190,[1]Summary!$A$1:$A$8418,0),AF$1)))), 1, 1)</f>
        <v>#ERROR!</v>
      </c>
      <c r="AG190" s="174">
        <f t="shared" si="10"/>
        <v>0</v>
      </c>
      <c r="AH190" s="172">
        <f t="shared" si="11"/>
        <v>0</v>
      </c>
      <c r="AI190" s="175" t="str">
        <f t="shared" si="12"/>
        <v>#ERROR!</v>
      </c>
      <c r="AJ190" s="175" t="str">
        <f t="shared" si="13"/>
        <v>#ERROR!</v>
      </c>
      <c r="AK190" s="178" t="str">
        <f t="shared" si="14"/>
        <v>#ERROR!</v>
      </c>
    </row>
    <row r="191" ht="10.5" customHeight="1">
      <c r="A191" s="14" t="s">
        <v>696</v>
      </c>
      <c r="B191" s="165">
        <f t="array" ref="B191">IF(ISNA(MATCH($A191,Magento_products!$F$1:$F$1000,0))=TRUE,INDEX(Special_products!$A$1:$AL$1000,MATCH($A191,Special_products!$F$1:$F$1000,0),B$1),INDEX(Magento_products!$A$1:$AJ$1013,MATCH($A191,Magento_products!$F$1:$F$1000,0),B$1))</f>
        <v>382</v>
      </c>
      <c r="C191" s="165" t="str">
        <f t="array" ref="C191">IF(ISNA(MATCH($A191,Magento_products!$F$1:$F$1000,0))=TRUE,INDEX(Special_products!$A$1:$AL$1000,MATCH($A191,Special_products!$F$1:$F$1000,0),C$1),INDEX(Magento_products!$A$1:$AJ$1013,MATCH($A191,Magento_products!$F$1:$F$1000,0),C$1))</f>
        <v>Solid Snake SD Stealth Camouflage Game Stop Edition</v>
      </c>
      <c r="D191" s="166">
        <f t="array" ref="D191">IF(ISNA(MATCH($A191,Magento_products!$F$1:$F$1013,0))=TRUE,INDEX(Special_products!$A$1:$AL$748,MATCH($A191,Special_products!$F$1:$F$748,0),D$1),INDEX(Magento_products!$A$1:$AJ$1013,MATCH($A191,Magento_products!$F$1:$F$1013,0),D$1))</f>
        <v>43518</v>
      </c>
      <c r="E191" s="167">
        <f t="shared" si="1"/>
        <v>2019</v>
      </c>
      <c r="F191" s="168" t="str">
        <f t="array" ref="F191">IF(ISNA(MATCH($A191,'License characters'!$H$2:$H$1126,0))=TRUE,0,INDEX('License characters'!$A$2:$AH$1126,MATCH($A191,'License characters'!$H$2:$H$1126,0),F$1))</f>
        <v>Konami</v>
      </c>
      <c r="G191" s="165" t="str">
        <f t="array" ref="G191">IF(ISNA(MATCH($A191,Magento_products!$F$1:$F$1000,0))=TRUE,INDEX(Special_products!$A$1:$AL$1000,MATCH($A191,Special_products!$F$1:$F$1000,0),G$1),INDEX(Magento_products!$A$1:$AJ$1013,MATCH($A191,Magento_products!$F$1:$F$1000,0),G$1))</f>
        <v>MGSSV</v>
      </c>
      <c r="H191" s="168" t="str">
        <f t="array" ref="H191">IF(ISNA(MATCH($B191,Magento_products!$E$1:$E$1013,0))=TRUE,INDEX(Special_products!$A$1:$AL$748,MATCH($B191,Special_products!$E$1:$E$748,0),H$1+2),INDEX(Magento_products!$A$1:$AJ$1013,MATCH($B191,Magento_products!$E$1:$E$1013,0),H$1))</f>
        <v>PVC</v>
      </c>
      <c r="I191" s="169">
        <f t="array" ref="I191">IF(ISNA(MATCH($B191,Magento_products!$E$1:$E$1013,0))=TRUE,INDEX(Special_products!$A$1:$AL$748,MATCH($B191,Special_products!$E$1:$E$748,0),I$1),INDEX(Magento_products!$A$1:$AJ$1013,MATCH($B191,Magento_products!$E$1:$E$1013,0),I$1))</f>
        <v>84.99</v>
      </c>
      <c r="J191" s="170"/>
      <c r="K191" s="171">
        <f t="shared" si="2"/>
        <v>84.99</v>
      </c>
      <c r="L191" s="172">
        <v>12.5</v>
      </c>
      <c r="M191" s="173" t="str">
        <f>ARRAY_CONSTRAIN(ARRAYFORMULA(IF(B191=0,0,IF(ISNA(MATCH($A191,[1]PO_base!$E$1:$E$8753,0))=TRUE,0,INDEX([1]PO_base!$A$1:$CD$8753,MATCH($A191,[1]PO_base!$E$1:$E$8753,0),M$1)))), 1, 1)</f>
        <v>#ERROR!</v>
      </c>
      <c r="N191" s="172" t="str">
        <f>ARRAY_CONSTRAIN(ARRAYFORMULA(IF(M191=0,0,IF(ISNA(MATCH($M191,[1]PO_base!$C$1:$C$8753,0))=TRUE,0,INDEX([1]PO_base!$A$1:$CD$8753,MATCH($M191,[1]PO_base!$C$1:$C$8753,0),N$1)))), 1, 1)</f>
        <v>#ERROR!</v>
      </c>
      <c r="O191" s="174" t="str">
        <f t="shared" si="3"/>
        <v>#ERROR!</v>
      </c>
      <c r="P191" s="172" t="str">
        <f t="shared" si="4"/>
        <v>#ERROR!</v>
      </c>
      <c r="Q191" s="175" t="str">
        <f t="shared" si="5"/>
        <v>#ERROR!</v>
      </c>
      <c r="R191" s="176">
        <v>0.0</v>
      </c>
      <c r="S191" s="177" t="str">
        <f>ARRAY_CONSTRAIN(ARRAYFORMULA(IF(ISNA(MATCH($G191,[1]Summary!$B$1:$B$8418,0))=TRUE,0,INDEX([1]Summary!$A$1:$CF$8418,MATCH($G191,[1]Summary!$B$1:$B$8418,0),S$1))), 1, 1)</f>
        <v>#ERROR!</v>
      </c>
      <c r="T191" s="176" t="str">
        <f>ARRAY_CONSTRAIN(ARRAYFORMULA(IF(S191=0,0,IF(ISNA(MATCH(S191,[1]Summary!$A$1:$A$8418,0))=TRUE,0,INDEX([1]Summary!$A$1:$CF$8418,MATCH(S191,[1]Summary!$A$1:$A$8418,0),T$1)))), 1, 1)</f>
        <v>#ERROR!</v>
      </c>
      <c r="U191" s="174">
        <f t="shared" si="23"/>
        <v>0</v>
      </c>
      <c r="V191" s="172"/>
      <c r="W191" s="175" t="str">
        <f t="shared" si="7"/>
        <v>#ERROR!</v>
      </c>
      <c r="X191" s="172"/>
      <c r="Y191" s="173"/>
      <c r="Z191" s="176" t="str">
        <f>ARRAY_CONSTRAIN(ARRAYFORMULA(IF(Y191=0,0,IF(ISNA(MATCH(Y191,[1]Summary!$A$1:$A$8418,0))=TRUE,0,INDEX([1]Summary!$A$1:$CF$8418,MATCH(Y191,[1]Summary!$A$1:$A$8418,0),Z$1)))), 1, 1)</f>
        <v>#ERROR!</v>
      </c>
      <c r="AA191" s="174">
        <f t="shared" si="24"/>
        <v>0</v>
      </c>
      <c r="AB191" s="172" t="str">
        <f t="shared" si="18"/>
        <v>#ERROR!</v>
      </c>
      <c r="AC191" s="175" t="str">
        <f t="shared" si="9"/>
        <v>#ERROR!</v>
      </c>
      <c r="AD191" s="172"/>
      <c r="AE191" s="1"/>
      <c r="AF191" s="176" t="str">
        <f>ARRAY_CONSTRAIN(ARRAYFORMULA(IF(AE191=0,0,IF(ISNA(MATCH(AE191,[1]Summary!$A$1:$A$8418,0))=TRUE,0,INDEX([1]Summary!$A$1:$CF$8418,MATCH(AE191,[1]Summary!$A$1:$A$8418,0),AF$1)))), 1, 1)</f>
        <v>#ERROR!</v>
      </c>
      <c r="AG191" s="174">
        <f t="shared" si="10"/>
        <v>0</v>
      </c>
      <c r="AH191" s="172">
        <f t="shared" si="11"/>
        <v>0</v>
      </c>
      <c r="AI191" s="175" t="str">
        <f t="shared" si="12"/>
        <v>#ERROR!</v>
      </c>
      <c r="AJ191" s="175" t="str">
        <f t="shared" si="13"/>
        <v>#ERROR!</v>
      </c>
      <c r="AK191" s="178" t="str">
        <f t="shared" si="14"/>
        <v>#ERROR!</v>
      </c>
    </row>
    <row r="192" ht="10.5" customHeight="1">
      <c r="A192" s="14" t="s">
        <v>694</v>
      </c>
      <c r="B192" s="165">
        <f t="array" ref="B192">IF(ISNA(MATCH($A192,Magento_products!$F$1:$F$1000,0))=TRUE,INDEX(Special_products!$A$1:$AL$1000,MATCH($A192,Special_products!$F$1:$F$1000,0),B$1),INDEX(Magento_products!$A$1:$AJ$1013,MATCH($A192,Magento_products!$F$1:$F$1000,0),B$1))</f>
        <v>383</v>
      </c>
      <c r="C192" s="165" t="str">
        <f t="array" ref="C192">IF(ISNA(MATCH($A192,Magento_products!$F$1:$F$1000,0))=TRUE,INDEX(Special_products!$A$1:$AL$1000,MATCH($A192,Special_products!$F$1:$F$1000,0),C$1),INDEX(Magento_products!$A$1:$AJ$1013,MATCH($A192,Magento_products!$F$1:$F$1000,0),C$1))</f>
        <v>Solid Snake SD Stealth Camouflage Standard Edition</v>
      </c>
      <c r="D192" s="166">
        <f t="array" ref="D192">IF(ISNA(MATCH($A192,Magento_products!$F$1:$F$1013,0))=TRUE,INDEX(Special_products!$A$1:$AL$748,MATCH($A192,Special_products!$F$1:$F$748,0),D$1),INDEX(Magento_products!$A$1:$AJ$1013,MATCH($A192,Magento_products!$F$1:$F$1013,0),D$1))</f>
        <v>43518</v>
      </c>
      <c r="E192" s="167">
        <f t="shared" si="1"/>
        <v>2019</v>
      </c>
      <c r="F192" s="168" t="str">
        <f t="array" ref="F192">IF(ISNA(MATCH($A192,'License characters'!$H$2:$H$1126,0))=TRUE,0,INDEX('License characters'!$A$2:$AH$1126,MATCH($A192,'License characters'!$H$2:$H$1126,0),F$1))</f>
        <v>Konami</v>
      </c>
      <c r="G192" s="165" t="str">
        <f t="array" ref="G192">IF(ISNA(MATCH($A192,Magento_products!$F$1:$F$1000,0))=TRUE,INDEX(Special_products!$A$1:$AL$1000,MATCH($A192,Special_products!$F$1:$F$1000,0),G$1),INDEX(Magento_products!$A$1:$AJ$1013,MATCH($A192,Magento_products!$F$1:$F$1000,0),G$1))</f>
        <v>MGSSV</v>
      </c>
      <c r="H192" s="168" t="str">
        <f t="array" ref="H192">IF(ISNA(MATCH($B192,Magento_products!$E$1:$E$1013,0))=TRUE,INDEX(Special_products!$A$1:$AL$748,MATCH($B192,Special_products!$E$1:$E$748,0),H$1+2),INDEX(Magento_products!$A$1:$AJ$1013,MATCH($B192,Magento_products!$E$1:$E$1013,0),H$1))</f>
        <v>PVC</v>
      </c>
      <c r="I192" s="169">
        <f t="array" ref="I192">IF(ISNA(MATCH($B192,Magento_products!$E$1:$E$1013,0))=TRUE,INDEX(Special_products!$A$1:$AL$748,MATCH($B192,Special_products!$E$1:$E$748,0),I$1),INDEX(Magento_products!$A$1:$AJ$1013,MATCH($B192,Magento_products!$E$1:$E$1013,0),I$1))</f>
        <v>84.99</v>
      </c>
      <c r="J192" s="170"/>
      <c r="K192" s="171">
        <f t="shared" si="2"/>
        <v>84.99</v>
      </c>
      <c r="L192" s="172">
        <v>12.0</v>
      </c>
      <c r="M192" s="173" t="str">
        <f>ARRAY_CONSTRAIN(ARRAYFORMULA(IF(B192=0,0,IF(ISNA(MATCH($A192,[1]PO_base!$E$1:$E$8753,0))=TRUE,0,INDEX([1]PO_base!$A$1:$CD$8753,MATCH($A192,[1]PO_base!$E$1:$E$8753,0),M$1)))), 1, 1)</f>
        <v>#ERROR!</v>
      </c>
      <c r="N192" s="172" t="str">
        <f>ARRAY_CONSTRAIN(ARRAYFORMULA(IF(M192=0,0,IF(ISNA(MATCH($M192,[1]PO_base!$C$1:$C$8753,0))=TRUE,0,INDEX([1]PO_base!$A$1:$CD$8753,MATCH($M192,[1]PO_base!$C$1:$C$8753,0),N$1)))), 1, 1)</f>
        <v>#ERROR!</v>
      </c>
      <c r="O192" s="174" t="str">
        <f t="shared" si="3"/>
        <v>#ERROR!</v>
      </c>
      <c r="P192" s="172" t="str">
        <f t="shared" si="4"/>
        <v>#ERROR!</v>
      </c>
      <c r="Q192" s="175" t="str">
        <f t="shared" si="5"/>
        <v>#ERROR!</v>
      </c>
      <c r="R192" s="176">
        <v>0.0</v>
      </c>
      <c r="S192" s="177" t="str">
        <f>ARRAY_CONSTRAIN(ARRAYFORMULA(IF(ISNA(MATCH($G192,[1]Summary!$B$1:$B$8418,0))=TRUE,0,INDEX([1]Summary!$A$1:$CF$8418,MATCH($G192,[1]Summary!$B$1:$B$8418,0),S$1))), 1, 1)</f>
        <v>#ERROR!</v>
      </c>
      <c r="T192" s="176" t="str">
        <f>ARRAY_CONSTRAIN(ARRAYFORMULA(IF(S192=0,0,IF(ISNA(MATCH(S192,[1]Summary!$A$1:$A$8418,0))=TRUE,0,INDEX([1]Summary!$A$1:$CF$8418,MATCH(S192,[1]Summary!$A$1:$A$8418,0),T$1)))), 1, 1)</f>
        <v>#ERROR!</v>
      </c>
      <c r="U192" s="174">
        <f t="shared" si="23"/>
        <v>0</v>
      </c>
      <c r="V192" s="172"/>
      <c r="W192" s="175" t="str">
        <f t="shared" si="7"/>
        <v>#ERROR!</v>
      </c>
      <c r="X192" s="172"/>
      <c r="Y192" s="173"/>
      <c r="Z192" s="176" t="str">
        <f>ARRAY_CONSTRAIN(ARRAYFORMULA(IF(Y192=0,0,IF(ISNA(MATCH(Y192,[1]Summary!$A$1:$A$8418,0))=TRUE,0,INDEX([1]Summary!$A$1:$CF$8418,MATCH(Y192,[1]Summary!$A$1:$A$8418,0),Z$1)))), 1, 1)</f>
        <v>#ERROR!</v>
      </c>
      <c r="AA192" s="174">
        <f t="shared" si="24"/>
        <v>0</v>
      </c>
      <c r="AB192" s="172" t="str">
        <f t="shared" si="18"/>
        <v>#ERROR!</v>
      </c>
      <c r="AC192" s="175" t="str">
        <f t="shared" si="9"/>
        <v>#ERROR!</v>
      </c>
      <c r="AD192" s="172"/>
      <c r="AE192" s="1"/>
      <c r="AF192" s="176" t="str">
        <f>ARRAY_CONSTRAIN(ARRAYFORMULA(IF(AE192=0,0,IF(ISNA(MATCH(AE192,[1]Summary!$A$1:$A$8418,0))=TRUE,0,INDEX([1]Summary!$A$1:$CF$8418,MATCH(AE192,[1]Summary!$A$1:$A$8418,0),AF$1)))), 1, 1)</f>
        <v>#ERROR!</v>
      </c>
      <c r="AG192" s="174">
        <f t="shared" si="10"/>
        <v>0</v>
      </c>
      <c r="AH192" s="172">
        <f t="shared" si="11"/>
        <v>0</v>
      </c>
      <c r="AI192" s="175" t="str">
        <f t="shared" si="12"/>
        <v>#ERROR!</v>
      </c>
      <c r="AJ192" s="175" t="str">
        <f t="shared" si="13"/>
        <v>#ERROR!</v>
      </c>
      <c r="AK192" s="178" t="str">
        <f t="shared" si="14"/>
        <v>#ERROR!</v>
      </c>
    </row>
    <row r="193" ht="10.5" customHeight="1">
      <c r="A193" s="14" t="s">
        <v>1051</v>
      </c>
      <c r="B193" s="165">
        <f t="array" ref="B193">IF(ISNA(MATCH($A193,Magento_products!$F$1:$F$1000,0))=TRUE,INDEX(Special_products!$A$1:$AL$1000,MATCH($A193,Special_products!$F$1:$F$1000,0),B$1),INDEX(Magento_products!$A$1:$AJ$1013,MATCH($A193,Magento_products!$F$1:$F$1000,0),B$1))</f>
        <v>208</v>
      </c>
      <c r="C193" s="165" t="str">
        <f t="array" ref="C193">IF(ISNA(MATCH($A193,Magento_products!$F$1:$F$1000,0))=TRUE,INDEX(Special_products!$A$1:$AL$1000,MATCH($A193,Special_products!$F$1:$F$1000,0),C$1),INDEX(Magento_products!$A$1:$AJ$1013,MATCH($A193,Magento_products!$F$1:$F$1000,0),C$1))</f>
        <v>Crash Bandicoot PVC (Exclusive)</v>
      </c>
      <c r="D193" s="166">
        <f t="array" ref="D193">IF(ISNA(MATCH($A193,Magento_products!$F$1:$F$1013,0))=TRUE,INDEX(Special_products!$A$1:$AL$748,MATCH($A193,Special_products!$F$1:$F$748,0),D$1),INDEX(Magento_products!$A$1:$AJ$1013,MATCH($A193,Magento_products!$F$1:$F$1013,0),D$1))</f>
        <v>42913</v>
      </c>
      <c r="E193" s="167">
        <f t="shared" si="1"/>
        <v>2017</v>
      </c>
      <c r="F193" s="168" t="str">
        <f t="array" ref="F193">IF(ISNA(MATCH($A193,'License characters'!$H$2:$H$1126,0))=TRUE,0,INDEX('License characters'!$A$2:$AH$1126,MATCH($A193,'License characters'!$H$2:$H$1126,0),F$1))</f>
        <v>Activision</v>
      </c>
      <c r="G193" s="165" t="str">
        <f t="array" ref="G193">IF(ISNA(MATCH($A193,Magento_products!$F$1:$F$1000,0))=TRUE,INDEX(Special_products!$A$1:$AL$1000,MATCH($A193,Special_products!$F$1:$F$1000,0),G$1),INDEX(Magento_products!$A$1:$AJ$1013,MATCH($A193,Magento_products!$F$1:$F$1000,0),G$1))</f>
        <v>CRASHV</v>
      </c>
      <c r="H193" s="168" t="str">
        <f t="array" ref="H193">IF(ISNA(MATCH($B193,Magento_products!$E$1:$E$1013,0))=TRUE,INDEX(Special_products!$A$1:$AL$748,MATCH($B193,Special_products!$E$1:$E$748,0),H$1+2),INDEX(Magento_products!$A$1:$AJ$1013,MATCH($B193,Magento_products!$E$1:$E$1013,0),H$1))</f>
        <v>PVC</v>
      </c>
      <c r="I193" s="169">
        <f t="array" ref="I193">IF(ISNA(MATCH($B193,Magento_products!$E$1:$E$1013,0))=TRUE,INDEX(Special_products!$A$1:$AL$748,MATCH($B193,Special_products!$E$1:$E$748,0),I$1),INDEX(Magento_products!$A$1:$AJ$1013,MATCH($B193,Magento_products!$E$1:$E$1013,0),I$1))</f>
        <v>89.99</v>
      </c>
      <c r="J193" s="170"/>
      <c r="K193" s="171">
        <f t="shared" si="2"/>
        <v>89.99</v>
      </c>
      <c r="L193" s="172">
        <v>10.5</v>
      </c>
      <c r="M193" s="173" t="str">
        <f>ARRAY_CONSTRAIN(ARRAYFORMULA(IF(B193=0,0,IF(ISNA(MATCH($A193,[1]PO_base!$E$1:$E$8753,0))=TRUE,0,INDEX([1]PO_base!$A$1:$CD$8753,MATCH($A193,[1]PO_base!$E$1:$E$8753,0),M$1)))), 1, 1)</f>
        <v>#ERROR!</v>
      </c>
      <c r="N193" s="172" t="str">
        <f>ARRAY_CONSTRAIN(ARRAYFORMULA(IF(M193=0,0,IF(ISNA(MATCH($M193,[1]PO_base!$C$1:$C$8753,0))=TRUE,0,INDEX([1]PO_base!$A$1:$CD$8753,MATCH($M193,[1]PO_base!$C$1:$C$8753,0),N$1)))), 1, 1)</f>
        <v>#ERROR!</v>
      </c>
      <c r="O193" s="174" t="str">
        <f t="shared" si="3"/>
        <v>#ERROR!</v>
      </c>
      <c r="P193" s="172" t="str">
        <f t="shared" si="4"/>
        <v>#ERROR!</v>
      </c>
      <c r="Q193" s="175" t="str">
        <f t="shared" si="5"/>
        <v>#ERROR!</v>
      </c>
      <c r="R193" s="176">
        <v>0.0</v>
      </c>
      <c r="S193" s="177" t="str">
        <f>ARRAY_CONSTRAIN(ARRAYFORMULA(IF(ISNA(MATCH($G193,[1]Summary!$B$1:$B$8418,0))=TRUE,0,INDEX([1]Summary!$A$1:$CF$8418,MATCH($G193,[1]Summary!$B$1:$B$8418,0),S$1))), 1, 1)</f>
        <v>#ERROR!</v>
      </c>
      <c r="T193" s="176" t="str">
        <f>ARRAY_CONSTRAIN(ARRAYFORMULA(IF(S193=0,0,IF(ISNA(MATCH(S193,[1]Summary!$A$1:$A$8418,0))=TRUE,0,INDEX([1]Summary!$A$1:$CF$8418,MATCH(S193,[1]Summary!$A$1:$A$8418,0),T$1)))), 1, 1)</f>
        <v>#ERROR!</v>
      </c>
      <c r="U193" s="174">
        <f t="shared" si="23"/>
        <v>0</v>
      </c>
      <c r="V193" s="172"/>
      <c r="W193" s="175" t="str">
        <f t="shared" si="7"/>
        <v>#ERROR!</v>
      </c>
      <c r="X193" s="172" t="s">
        <v>3180</v>
      </c>
      <c r="Y193" s="173"/>
      <c r="Z193" s="176" t="str">
        <f>ARRAY_CONSTRAIN(ARRAYFORMULA(IF(Y193=0,0,IF(ISNA(MATCH(Y193,[1]Summary!$A$1:$A$8418,0))=TRUE,0,INDEX([1]Summary!$A$1:$CF$8418,MATCH(Y193,[1]Summary!$A$1:$A$8418,0),Z$1)))), 1, 1)</f>
        <v>#ERROR!</v>
      </c>
      <c r="AA193" s="174">
        <f t="shared" si="24"/>
        <v>0</v>
      </c>
      <c r="AB193" s="172">
        <v>6.0</v>
      </c>
      <c r="AC193" s="175" t="str">
        <f t="shared" si="9"/>
        <v>#ERROR!</v>
      </c>
      <c r="AD193" s="172"/>
      <c r="AE193" s="1"/>
      <c r="AF193" s="176" t="str">
        <f>ARRAY_CONSTRAIN(ARRAYFORMULA(IF(AE193=0,0,IF(ISNA(MATCH(AE193,[1]Summary!$A$1:$A$8418,0))=TRUE,0,INDEX([1]Summary!$A$1:$CF$8418,MATCH(AE193,[1]Summary!$A$1:$A$8418,0),AF$1)))), 1, 1)</f>
        <v>#ERROR!</v>
      </c>
      <c r="AG193" s="174">
        <f t="shared" si="10"/>
        <v>0</v>
      </c>
      <c r="AH193" s="172">
        <f t="shared" si="11"/>
        <v>0</v>
      </c>
      <c r="AI193" s="175" t="str">
        <f t="shared" si="12"/>
        <v>#ERROR!</v>
      </c>
      <c r="AJ193" s="175" t="str">
        <f t="shared" si="13"/>
        <v>#ERROR!</v>
      </c>
      <c r="AK193" s="178" t="str">
        <f t="shared" si="14"/>
        <v>#ERROR!</v>
      </c>
    </row>
    <row r="194" ht="10.5" customHeight="1">
      <c r="A194" s="14" t="s">
        <v>649</v>
      </c>
      <c r="B194" s="165">
        <f t="array" ref="B194">IF(ISNA(MATCH($A194,Magento_products!$F$1:$F$1000,0))=TRUE,INDEX(Special_products!$A$1:$AL$1000,MATCH($A194,Special_products!$F$1:$F$1000,0),B$1),INDEX(Magento_products!$A$1:$AJ$1013,MATCH($A194,Magento_products!$F$1:$F$1000,0),B$1))</f>
        <v>403</v>
      </c>
      <c r="C194" s="165" t="str">
        <f t="array" ref="C194">IF(ISNA(MATCH($A194,Magento_products!$F$1:$F$1000,0))=TRUE,INDEX(Special_products!$A$1:$AL$1000,MATCH($A194,Special_products!$F$1:$F$1000,0),C$1),INDEX(Magento_products!$A$1:$AJ$1013,MATCH($A194,Magento_products!$F$1:$F$1000,0),C$1))</f>
        <v>Breath of The Wild - Zelda - Collector's Edition</v>
      </c>
      <c r="D194" s="166">
        <f t="array" ref="D194">IF(ISNA(MATCH($A194,Magento_products!$F$1:$F$1013,0))=TRUE,INDEX(Special_products!$A$1:$AL$748,MATCH($A194,Special_products!$F$1:$F$748,0),D$1),INDEX(Magento_products!$A$1:$AJ$1013,MATCH($A194,Magento_products!$F$1:$F$1013,0),D$1))</f>
        <v>43763</v>
      </c>
      <c r="E194" s="167">
        <f t="shared" si="1"/>
        <v>2019</v>
      </c>
      <c r="F194" s="168" t="str">
        <f t="array" ref="F194">IF(ISNA(MATCH($A194,'License characters'!$H$2:$H$1126,0))=TRUE,0,INDEX('License characters'!$A$2:$AH$1126,MATCH($A194,'License characters'!$H$2:$H$1126,0),F$1))</f>
        <v>Nintendo</v>
      </c>
      <c r="G194" s="165" t="str">
        <f t="array" ref="G194">IF(ISNA(MATCH($A194,Magento_products!$F$1:$F$1000,0))=TRUE,INDEX(Special_products!$A$1:$AL$1000,MATCH($A194,Special_products!$F$1:$F$1000,0),G$1),INDEX(Magento_products!$A$1:$AJ$1013,MATCH($A194,Magento_products!$F$1:$F$1000,0),G$1))</f>
        <v>BOTWZ</v>
      </c>
      <c r="H194" s="168" t="str">
        <f t="array" ref="H194">IF(ISNA(MATCH($B194,Magento_products!$E$1:$E$1013,0))=TRUE,INDEX(Special_products!$A$1:$AL$748,MATCH($B194,Special_products!$E$1:$E$748,0),H$1+2),INDEX(Magento_products!$A$1:$AJ$1013,MATCH($B194,Magento_products!$E$1:$E$1013,0),H$1))</f>
        <v>PVC</v>
      </c>
      <c r="I194" s="169">
        <f t="array" ref="I194">IF(ISNA(MATCH($B194,Magento_products!$E$1:$E$1013,0))=TRUE,INDEX(Special_products!$A$1:$AL$748,MATCH($B194,Special_products!$E$1:$E$748,0),I$1),INDEX(Magento_products!$A$1:$AJ$1013,MATCH($B194,Magento_products!$E$1:$E$1013,0),I$1))</f>
        <v>99.99</v>
      </c>
      <c r="J194" s="170"/>
      <c r="K194" s="171">
        <f t="shared" si="2"/>
        <v>99.99</v>
      </c>
      <c r="L194" s="172"/>
      <c r="M194" s="173" t="str">
        <f>ARRAY_CONSTRAIN(ARRAYFORMULA(IF(B194=0,0,IF(ISNA(MATCH($A194,[1]PO_base!$E$1:$E$8753,0))=TRUE,0,INDEX([1]PO_base!$A$1:$CD$8753,MATCH($A194,[1]PO_base!$E$1:$E$8753,0),M$1)))), 1, 1)</f>
        <v>#ERROR!</v>
      </c>
      <c r="N194" s="172" t="str">
        <f>ARRAY_CONSTRAIN(ARRAYFORMULA(IF(M194=0,0,IF(ISNA(MATCH($M194,[1]PO_base!$C$1:$C$8753,0))=TRUE,0,INDEX([1]PO_base!$A$1:$CD$8753,MATCH($M194,[1]PO_base!$C$1:$C$8753,0),N$1)))), 1, 1)</f>
        <v>#ERROR!</v>
      </c>
      <c r="O194" s="174" t="str">
        <f t="shared" si="3"/>
        <v>#ERROR!</v>
      </c>
      <c r="P194" s="172" t="str">
        <f t="shared" si="4"/>
        <v>#ERROR!</v>
      </c>
      <c r="Q194" s="175" t="str">
        <f t="shared" si="5"/>
        <v>#ERROR!</v>
      </c>
      <c r="R194" s="176">
        <v>0.0</v>
      </c>
      <c r="S194" s="177" t="str">
        <f>ARRAY_CONSTRAIN(ARRAYFORMULA(IF(ISNA(MATCH($G194,[1]Summary!$B$1:$B$8418,0))=TRUE,0,INDEX([1]Summary!$A$1:$CF$8418,MATCH($G194,[1]Summary!$B$1:$B$8418,0),S$1))), 1, 1)</f>
        <v>#ERROR!</v>
      </c>
      <c r="T194" s="176" t="str">
        <f>ARRAY_CONSTRAIN(ARRAYFORMULA(IF(S194=0,0,IF(ISNA(MATCH(S194,[1]Summary!$A$1:$A$8418,0))=TRUE,0,INDEX([1]Summary!$A$1:$CF$8418,MATCH(S194,[1]Summary!$A$1:$A$8418,0),T$1)))), 1, 1)</f>
        <v>#ERROR!</v>
      </c>
      <c r="U194" s="174">
        <f t="shared" si="23"/>
        <v>0</v>
      </c>
      <c r="V194" s="172"/>
      <c r="W194" s="175" t="str">
        <f t="shared" si="7"/>
        <v>#ERROR!</v>
      </c>
      <c r="X194" s="172"/>
      <c r="Y194" s="173"/>
      <c r="Z194" s="176" t="str">
        <f>ARRAY_CONSTRAIN(ARRAYFORMULA(IF(Y194=0,0,IF(ISNA(MATCH(Y194,[1]Summary!$A$1:$A$8418,0))=TRUE,0,INDEX([1]Summary!$A$1:$CF$8418,MATCH(Y194,[1]Summary!$A$1:$A$8418,0),Z$1)))), 1, 1)</f>
        <v>#ERROR!</v>
      </c>
      <c r="AA194" s="174">
        <f t="shared" si="24"/>
        <v>0</v>
      </c>
      <c r="AB194" s="172" t="str">
        <f>W194*AA194</f>
        <v>#ERROR!</v>
      </c>
      <c r="AC194" s="175" t="str">
        <f t="shared" si="9"/>
        <v>#ERROR!</v>
      </c>
      <c r="AD194" s="172"/>
      <c r="AE194" s="1"/>
      <c r="AF194" s="176" t="str">
        <f>ARRAY_CONSTRAIN(ARRAYFORMULA(IF(AE194=0,0,IF(ISNA(MATCH(AE194,[1]Summary!$A$1:$A$8418,0))=TRUE,0,INDEX([1]Summary!$A$1:$CF$8418,MATCH(AE194,[1]Summary!$A$1:$A$8418,0),AF$1)))), 1, 1)</f>
        <v>#ERROR!</v>
      </c>
      <c r="AG194" s="174">
        <f t="shared" si="10"/>
        <v>0</v>
      </c>
      <c r="AH194" s="172">
        <f t="shared" si="11"/>
        <v>0</v>
      </c>
      <c r="AI194" s="175" t="str">
        <f t="shared" si="12"/>
        <v>#ERROR!</v>
      </c>
      <c r="AJ194" s="175" t="str">
        <f t="shared" si="13"/>
        <v>#ERROR!</v>
      </c>
      <c r="AK194" s="178" t="str">
        <f t="shared" si="14"/>
        <v>#ERROR!</v>
      </c>
    </row>
    <row r="195" ht="10.5" customHeight="1">
      <c r="A195" s="14" t="s">
        <v>982</v>
      </c>
      <c r="B195" s="165">
        <f t="array" ref="B195">IF(ISNA(MATCH($A195,Magento_products!$F$1:$F$1000,0))=TRUE,INDEX(Special_products!$A$1:$AL$1000,MATCH($A195,Special_products!$F$1:$F$1000,0),B$1),INDEX(Magento_products!$A$1:$AJ$1013,MATCH($A195,Magento_products!$F$1:$F$1000,0),B$1))</f>
        <v>242</v>
      </c>
      <c r="C195" s="165" t="str">
        <f t="array" ref="C195">IF(ISNA(MATCH($A195,Magento_products!$F$1:$F$1000,0))=TRUE,INDEX(Special_products!$A$1:$AL$1000,MATCH($A195,Special_products!$F$1:$F$1000,0),C$1),INDEX(Magento_products!$A$1:$AJ$1013,MATCH($A195,Magento_products!$F$1:$F$1000,0),C$1))</f>
        <v>Artorias The Abysswalker SD (Exclusive)</v>
      </c>
      <c r="D195" s="166">
        <f t="array" ref="D195">IF(ISNA(MATCH($A195,Magento_products!$F$1:$F$1013,0))=TRUE,INDEX(Special_products!$A$1:$AL$748,MATCH($A195,Special_products!$F$1:$F$748,0),D$1),INDEX(Magento_products!$A$1:$AJ$1013,MATCH($A195,Magento_products!$F$1:$F$1013,0),D$1))</f>
        <v>43147</v>
      </c>
      <c r="E195" s="167">
        <f t="shared" si="1"/>
        <v>2018</v>
      </c>
      <c r="F195" s="168" t="str">
        <f t="array" ref="F195">IF(ISNA(MATCH($A195,'License characters'!$H$2:$H$1126,0))=TRUE,0,INDEX('License characters'!$A$2:$AH$1126,MATCH($A195,'License characters'!$H$2:$H$1126,0),F$1))</f>
        <v>Namco Bandai</v>
      </c>
      <c r="G195" s="165" t="str">
        <f t="array" ref="G195">IF(ISNA(MATCH($A195,Magento_products!$F$1:$F$1000,0))=TRUE,INDEX(Special_products!$A$1:$AL$1000,MATCH($A195,Special_products!$F$1:$F$1000,0),G$1),INDEX(Magento_products!$A$1:$AJ$1013,MATCH($A195,Magento_products!$F$1:$F$1000,0),G$1))</f>
        <v>DSRTV</v>
      </c>
      <c r="H195" s="168" t="str">
        <f t="array" ref="H195">IF(ISNA(MATCH($B195,Magento_products!$E$1:$E$1013,0))=TRUE,INDEX(Special_products!$A$1:$AL$748,MATCH($B195,Special_products!$E$1:$E$748,0),H$1+2),INDEX(Magento_products!$A$1:$AJ$1013,MATCH($B195,Magento_products!$E$1:$E$1013,0),H$1))</f>
        <v>PVC</v>
      </c>
      <c r="I195" s="169">
        <f t="array" ref="I195">IF(ISNA(MATCH($B195,Magento_products!$E$1:$E$1013,0))=TRUE,INDEX(Special_products!$A$1:$AL$748,MATCH($B195,Special_products!$E$1:$E$748,0),I$1),INDEX(Magento_products!$A$1:$AJ$1013,MATCH($B195,Magento_products!$E$1:$E$1013,0),I$1))</f>
        <v>99.99</v>
      </c>
      <c r="J195" s="170"/>
      <c r="K195" s="171">
        <f t="shared" si="2"/>
        <v>99.99</v>
      </c>
      <c r="L195" s="172">
        <v>12.6</v>
      </c>
      <c r="M195" s="173" t="str">
        <f>ARRAY_CONSTRAIN(ARRAYFORMULA(IF(B195=0,0,IF(ISNA(MATCH($A195,[1]PO_base!$E$1:$E$8753,0))=TRUE,0,INDEX([1]PO_base!$A$1:$CD$8753,MATCH($A195,[1]PO_base!$E$1:$E$8753,0),M$1)))), 1, 1)</f>
        <v>#ERROR!</v>
      </c>
      <c r="N195" s="172" t="str">
        <f>ARRAY_CONSTRAIN(ARRAYFORMULA(IF(M195=0,0,IF(ISNA(MATCH($M195,[1]PO_base!$C$1:$C$8753,0))=TRUE,0,INDEX([1]PO_base!$A$1:$CD$8753,MATCH($M195,[1]PO_base!$C$1:$C$8753,0),N$1)))), 1, 1)</f>
        <v>#ERROR!</v>
      </c>
      <c r="O195" s="174" t="str">
        <f t="shared" si="3"/>
        <v>#ERROR!</v>
      </c>
      <c r="P195" s="172" t="str">
        <f t="shared" si="4"/>
        <v>#ERROR!</v>
      </c>
      <c r="Q195" s="175" t="str">
        <f t="shared" si="5"/>
        <v>#ERROR!</v>
      </c>
      <c r="R195" s="176">
        <v>0.0</v>
      </c>
      <c r="S195" s="177" t="str">
        <f>ARRAY_CONSTRAIN(ARRAYFORMULA(IF(ISNA(MATCH($G195,[1]Summary!$B$1:$B$8418,0))=TRUE,0,INDEX([1]Summary!$A$1:$CF$8418,MATCH($G195,[1]Summary!$B$1:$B$8418,0),S$1))), 1, 1)</f>
        <v>#ERROR!</v>
      </c>
      <c r="T195" s="176" t="str">
        <f>ARRAY_CONSTRAIN(ARRAYFORMULA(IF(S195=0,0,IF(ISNA(MATCH(S195,[1]Summary!$A$1:$A$8418,0))=TRUE,0,INDEX([1]Summary!$A$1:$CF$8418,MATCH(S195,[1]Summary!$A$1:$A$8418,0),T$1)))), 1, 1)</f>
        <v>#ERROR!</v>
      </c>
      <c r="U195" s="174">
        <f t="shared" si="23"/>
        <v>0</v>
      </c>
      <c r="V195" s="172"/>
      <c r="W195" s="175" t="str">
        <f t="shared" si="7"/>
        <v>#ERROR!</v>
      </c>
      <c r="X195" s="172" t="s">
        <v>3180</v>
      </c>
      <c r="Y195" s="173"/>
      <c r="Z195" s="176" t="str">
        <f>ARRAY_CONSTRAIN(ARRAYFORMULA(IF(Y195=0,0,IF(ISNA(MATCH(Y195,[1]Summary!$A$1:$A$8418,0))=TRUE,0,INDEX([1]Summary!$A$1:$CF$8418,MATCH(Y195,[1]Summary!$A$1:$A$8418,0),Z$1)))), 1, 1)</f>
        <v>#ERROR!</v>
      </c>
      <c r="AA195" s="174">
        <f t="shared" si="24"/>
        <v>0</v>
      </c>
      <c r="AB195" s="172">
        <v>6.0</v>
      </c>
      <c r="AC195" s="175" t="str">
        <f t="shared" si="9"/>
        <v>#ERROR!</v>
      </c>
      <c r="AD195" s="172"/>
      <c r="AE195" s="1"/>
      <c r="AF195" s="176" t="str">
        <f>ARRAY_CONSTRAIN(ARRAYFORMULA(IF(AE195=0,0,IF(ISNA(MATCH(AE195,[1]Summary!$A$1:$A$8418,0))=TRUE,0,INDEX([1]Summary!$A$1:$CF$8418,MATCH(AE195,[1]Summary!$A$1:$A$8418,0),AF$1)))), 1, 1)</f>
        <v>#ERROR!</v>
      </c>
      <c r="AG195" s="174">
        <f t="shared" si="10"/>
        <v>0</v>
      </c>
      <c r="AH195" s="172">
        <f t="shared" si="11"/>
        <v>0</v>
      </c>
      <c r="AI195" s="175" t="str">
        <f t="shared" si="12"/>
        <v>#ERROR!</v>
      </c>
      <c r="AJ195" s="175" t="str">
        <f t="shared" si="13"/>
        <v>#ERROR!</v>
      </c>
      <c r="AK195" s="178" t="str">
        <f t="shared" si="14"/>
        <v>#ERROR!</v>
      </c>
    </row>
    <row r="196" ht="10.5" customHeight="1">
      <c r="A196" s="14" t="s">
        <v>643</v>
      </c>
      <c r="B196" s="165">
        <f t="array" ref="B196">IF(ISNA(MATCH($A196,Magento_products!$F$1:$F$1000,0))=TRUE,INDEX(Special_products!$A$1:$AL$1000,MATCH($A196,Special_products!$F$1:$F$1000,0),B$1),INDEX(Magento_products!$A$1:$AJ$1013,MATCH($A196,Magento_products!$F$1:$F$1000,0),B$1))</f>
        <v>406</v>
      </c>
      <c r="C196" s="165" t="str">
        <f t="array" ref="C196">IF(ISNA(MATCH($A196,Magento_products!$F$1:$F$1000,0))=TRUE,INDEX(Special_products!$A$1:$AL$1000,MATCH($A196,Special_products!$F$1:$F$1000,0),C$1),INDEX(Magento_products!$A$1:$AJ$1013,MATCH($A196,Magento_products!$F$1:$F$1000,0),C$1))</f>
        <v>Luigi's Mansion 3 - Luigi Collector's Edition</v>
      </c>
      <c r="D196" s="166">
        <f t="array" ref="D196">IF(ISNA(MATCH($A196,Magento_products!$F$1:$F$1013,0))=TRUE,INDEX(Special_products!$A$1:$AL$748,MATCH($A196,Special_products!$F$1:$F$748,0),D$1),INDEX(Magento_products!$A$1:$AJ$1013,MATCH($A196,Magento_products!$F$1:$F$1013,0),D$1))</f>
        <v>43749</v>
      </c>
      <c r="E196" s="167">
        <f t="shared" si="1"/>
        <v>2019</v>
      </c>
      <c r="F196" s="168" t="str">
        <f t="array" ref="F196">IF(ISNA(MATCH($A196,'License characters'!$H$2:$H$1126,0))=TRUE,0,INDEX('License characters'!$A$2:$AH$1126,MATCH($A196,'License characters'!$H$2:$H$1126,0),F$1))</f>
        <v>Nintendo</v>
      </c>
      <c r="G196" s="165" t="str">
        <f t="array" ref="G196">IF(ISNA(MATCH($A196,Magento_products!$F$1:$F$1000,0))=TRUE,INDEX(Special_products!$A$1:$AL$1000,MATCH($A196,Special_products!$F$1:$F$1000,0),G$1),INDEX(Magento_products!$A$1:$AJ$1013,MATCH($A196,Magento_products!$F$1:$F$1000,0),G$1))</f>
        <v>LUIGI</v>
      </c>
      <c r="H196" s="168" t="str">
        <f t="array" ref="H196">IF(ISNA(MATCH($B196,Magento_products!$E$1:$E$1013,0))=TRUE,INDEX(Special_products!$A$1:$AL$748,MATCH($B196,Special_products!$E$1:$E$748,0),H$1+2),INDEX(Magento_products!$A$1:$AJ$1013,MATCH($B196,Magento_products!$E$1:$E$1013,0),H$1))</f>
        <v>PVC</v>
      </c>
      <c r="I196" s="169">
        <f t="array" ref="I196">IF(ISNA(MATCH($B196,Magento_products!$E$1:$E$1013,0))=TRUE,INDEX(Special_products!$A$1:$AL$748,MATCH($B196,Special_products!$E$1:$E$748,0),I$1),INDEX(Magento_products!$A$1:$AJ$1013,MATCH($B196,Magento_products!$E$1:$E$1013,0),I$1))</f>
        <v>99.99</v>
      </c>
      <c r="J196" s="170"/>
      <c r="K196" s="171">
        <f t="shared" si="2"/>
        <v>99.99</v>
      </c>
      <c r="L196" s="172"/>
      <c r="M196" s="173" t="str">
        <f>ARRAY_CONSTRAIN(ARRAYFORMULA(IF(B196=0,0,IF(ISNA(MATCH($A196,[1]PO_base!$E$1:$E$8753,0))=TRUE,0,INDEX([1]PO_base!$A$1:$CD$8753,MATCH($A196,[1]PO_base!$E$1:$E$8753,0),M$1)))), 1, 1)</f>
        <v>#ERROR!</v>
      </c>
      <c r="N196" s="172" t="str">
        <f>ARRAY_CONSTRAIN(ARRAYFORMULA(IF(M196=0,0,IF(ISNA(MATCH($M196,[1]PO_base!$C$1:$C$8753,0))=TRUE,0,INDEX([1]PO_base!$A$1:$CD$8753,MATCH($M196,[1]PO_base!$C$1:$C$8753,0),N$1)))), 1, 1)</f>
        <v>#ERROR!</v>
      </c>
      <c r="O196" s="174" t="str">
        <f t="shared" si="3"/>
        <v>#ERROR!</v>
      </c>
      <c r="P196" s="172" t="str">
        <f t="shared" si="4"/>
        <v>#ERROR!</v>
      </c>
      <c r="Q196" s="175" t="str">
        <f t="shared" si="5"/>
        <v>#ERROR!</v>
      </c>
      <c r="R196" s="176">
        <v>0.0</v>
      </c>
      <c r="S196" s="177" t="str">
        <f>ARRAY_CONSTRAIN(ARRAYFORMULA(IF(ISNA(MATCH($G196,[1]Summary!$B$1:$B$8418,0))=TRUE,0,INDEX([1]Summary!$A$1:$CF$8418,MATCH($G196,[1]Summary!$B$1:$B$8418,0),S$1))), 1, 1)</f>
        <v>#ERROR!</v>
      </c>
      <c r="T196" s="176" t="str">
        <f>ARRAY_CONSTRAIN(ARRAYFORMULA(IF(S196=0,0,IF(ISNA(MATCH(S196,[1]Summary!$A$1:$A$8418,0))=TRUE,0,INDEX([1]Summary!$A$1:$CF$8418,MATCH(S196,[1]Summary!$A$1:$A$8418,0),T$1)))), 1, 1)</f>
        <v>#ERROR!</v>
      </c>
      <c r="U196" s="174">
        <f t="shared" si="23"/>
        <v>0</v>
      </c>
      <c r="V196" s="172"/>
      <c r="W196" s="175" t="str">
        <f t="shared" si="7"/>
        <v>#ERROR!</v>
      </c>
      <c r="X196" s="172"/>
      <c r="Y196" s="173"/>
      <c r="Z196" s="176" t="str">
        <f>ARRAY_CONSTRAIN(ARRAYFORMULA(IF(Y196=0,0,IF(ISNA(MATCH(Y196,[1]Summary!$A$1:$A$8418,0))=TRUE,0,INDEX([1]Summary!$A$1:$CF$8418,MATCH(Y196,[1]Summary!$A$1:$A$8418,0),Z$1)))), 1, 1)</f>
        <v>#ERROR!</v>
      </c>
      <c r="AA196" s="174">
        <f t="shared" si="24"/>
        <v>0</v>
      </c>
      <c r="AB196" s="172" t="str">
        <f t="shared" ref="AB196:AB198" si="25">W196*AA196</f>
        <v>#ERROR!</v>
      </c>
      <c r="AC196" s="175" t="str">
        <f t="shared" si="9"/>
        <v>#ERROR!</v>
      </c>
      <c r="AD196" s="172"/>
      <c r="AE196" s="1"/>
      <c r="AF196" s="176" t="str">
        <f>ARRAY_CONSTRAIN(ARRAYFORMULA(IF(AE196=0,0,IF(ISNA(MATCH(AE196,[1]Summary!$A$1:$A$8418,0))=TRUE,0,INDEX([1]Summary!$A$1:$CF$8418,MATCH(AE196,[1]Summary!$A$1:$A$8418,0),AF$1)))), 1, 1)</f>
        <v>#ERROR!</v>
      </c>
      <c r="AG196" s="174">
        <f t="shared" si="10"/>
        <v>0</v>
      </c>
      <c r="AH196" s="172">
        <f t="shared" si="11"/>
        <v>0</v>
      </c>
      <c r="AI196" s="175" t="str">
        <f t="shared" si="12"/>
        <v>#ERROR!</v>
      </c>
      <c r="AJ196" s="175" t="str">
        <f t="shared" si="13"/>
        <v>#ERROR!</v>
      </c>
      <c r="AK196" s="178" t="str">
        <f t="shared" si="14"/>
        <v>#ERROR!</v>
      </c>
    </row>
    <row r="197" ht="10.5" customHeight="1">
      <c r="A197" s="14" t="s">
        <v>603</v>
      </c>
      <c r="B197" s="165">
        <f t="array" ref="B197">IF(ISNA(MATCH($A197,Magento_products!$F$1:$F$1000,0))=TRUE,INDEX(Special_products!$A$1:$AL$1000,MATCH($A197,Special_products!$F$1:$F$1000,0),B$1),INDEX(Magento_products!$A$1:$AJ$1013,MATCH($A197,Magento_products!$F$1:$F$1000,0),B$1))</f>
        <v>426</v>
      </c>
      <c r="C197" s="165" t="str">
        <f t="array" ref="C197">IF(ISNA(MATCH($A197,Magento_products!$F$1:$F$1000,0))=TRUE,INDEX(Special_products!$A$1:$AL$1000,MATCH($A197,Special_products!$F$1:$F$1000,0),C$1),INDEX(Magento_products!$A$1:$AJ$1013,MATCH($A197,Magento_products!$F$1:$F$1000,0),C$1))</f>
        <v>The Legend of Zelda™: Majora's Mask - Majora's Mask PVC (Exclusive Edition)</v>
      </c>
      <c r="D197" s="166">
        <f t="array" ref="D197">IF(ISNA(MATCH($A197,Magento_products!$F$1:$F$1013,0))=TRUE,INDEX(Special_products!$A$1:$AL$748,MATCH($A197,Special_products!$F$1:$F$748,0),D$1),INDEX(Magento_products!$A$1:$AJ$1013,MATCH($A197,Magento_products!$F$1:$F$1013,0),D$1))</f>
        <v>44012</v>
      </c>
      <c r="E197" s="167">
        <f t="shared" si="1"/>
        <v>2020</v>
      </c>
      <c r="F197" s="168" t="str">
        <f t="array" ref="F197">IF(ISNA(MATCH($A197,'License characters'!$H$2:$H$1126,0))=TRUE,0,INDEX('License characters'!$A$2:$AH$1126,MATCH($A197,'License characters'!$H$2:$H$1126,0),F$1))</f>
        <v>Nintendo</v>
      </c>
      <c r="G197" s="165" t="str">
        <f t="array" ref="G197">IF(ISNA(MATCH($A197,Magento_products!$F$1:$F$1000,0))=TRUE,INDEX(Special_products!$A$1:$AL$1000,MATCH($A197,Special_products!$F$1:$F$1000,0),G$1),INDEX(Magento_products!$A$1:$AJ$1013,MATCH($A197,Magento_products!$F$1:$F$1000,0),G$1))</f>
        <v>LZRMMPVC</v>
      </c>
      <c r="H197" s="168" t="str">
        <f t="array" ref="H197">IF(ISNA(MATCH($B197,Magento_products!$E$1:$E$1013,0))=TRUE,INDEX(Special_products!$A$1:$AL$748,MATCH($B197,Special_products!$E$1:$E$748,0),H$1+2),INDEX(Magento_products!$A$1:$AJ$1013,MATCH($B197,Magento_products!$E$1:$E$1013,0),H$1))</f>
        <v>PVC</v>
      </c>
      <c r="I197" s="169">
        <f t="array" ref="I197">IF(ISNA(MATCH($B197,Magento_products!$E$1:$E$1013,0))=TRUE,INDEX(Special_products!$A$1:$AL$748,MATCH($B197,Special_products!$E$1:$E$748,0),I$1),INDEX(Magento_products!$A$1:$AJ$1013,MATCH($B197,Magento_products!$E$1:$E$1013,0),I$1))</f>
        <v>99.99</v>
      </c>
      <c r="J197" s="170"/>
      <c r="K197" s="171">
        <f t="shared" si="2"/>
        <v>99.99</v>
      </c>
      <c r="L197" s="172"/>
      <c r="M197" s="173" t="str">
        <f>ARRAY_CONSTRAIN(ARRAYFORMULA(IF(B197=0,0,IF(ISNA(MATCH($A197,[1]PO_base!$E$1:$E$8753,0))=TRUE,0,INDEX([1]PO_base!$A$1:$CD$8753,MATCH($A197,[1]PO_base!$E$1:$E$8753,0),M$1)))), 1, 1)</f>
        <v>#ERROR!</v>
      </c>
      <c r="N197" s="172" t="str">
        <f>ARRAY_CONSTRAIN(ARRAYFORMULA(IF(M197=0,0,IF(ISNA(MATCH($M197,[1]PO_base!$C$1:$C$8753,0))=TRUE,0,INDEX([1]PO_base!$A$1:$CD$8753,MATCH($M197,[1]PO_base!$C$1:$C$8753,0),N$1)))), 1, 1)</f>
        <v>#ERROR!</v>
      </c>
      <c r="O197" s="174" t="str">
        <f t="shared" si="3"/>
        <v>#ERROR!</v>
      </c>
      <c r="P197" s="172" t="str">
        <f t="shared" si="4"/>
        <v>#ERROR!</v>
      </c>
      <c r="Q197" s="175" t="str">
        <f t="shared" si="5"/>
        <v>#ERROR!</v>
      </c>
      <c r="R197" s="176">
        <v>0.0</v>
      </c>
      <c r="S197" s="177" t="str">
        <f>ARRAY_CONSTRAIN(ARRAYFORMULA(IF(ISNA(MATCH($G197,[1]Summary!$B$1:$B$8418,0))=TRUE,0,INDEX([1]Summary!$A$1:$CF$8418,MATCH($G197,[1]Summary!$B$1:$B$8418,0),S$1))), 1, 1)</f>
        <v>#ERROR!</v>
      </c>
      <c r="T197" s="176" t="str">
        <f>ARRAY_CONSTRAIN(ARRAYFORMULA(IF(S197=0,0,IF(ISNA(MATCH(S197,[1]Summary!$A$1:$A$8418,0))=TRUE,0,INDEX([1]Summary!$A$1:$CF$8418,MATCH(S197,[1]Summary!$A$1:$A$8418,0),T$1)))), 1, 1)</f>
        <v>#ERROR!</v>
      </c>
      <c r="U197" s="174">
        <f t="shared" si="23"/>
        <v>0</v>
      </c>
      <c r="V197" s="172"/>
      <c r="W197" s="175" t="str">
        <f t="shared" si="7"/>
        <v>#ERROR!</v>
      </c>
      <c r="X197" s="172" t="s">
        <v>3180</v>
      </c>
      <c r="Y197" s="173">
        <v>40184.0</v>
      </c>
      <c r="Z197" s="176" t="str">
        <f>ARRAY_CONSTRAIN(ARRAYFORMULA(IF(Y197=0,0,IF(ISNA(MATCH(Y197,[1]Summary!$A$1:$A$8418,0))=TRUE,0,INDEX([1]Summary!$A$1:$CF$8418,MATCH(Y197,[1]Summary!$A$1:$A$8418,0),Z$1)))), 1, 1)</f>
        <v>#ERROR!</v>
      </c>
      <c r="AA197" s="174">
        <f t="shared" si="24"/>
        <v>0</v>
      </c>
      <c r="AB197" s="172" t="str">
        <f t="shared" si="25"/>
        <v>#ERROR!</v>
      </c>
      <c r="AC197" s="175" t="str">
        <f t="shared" si="9"/>
        <v>#ERROR!</v>
      </c>
      <c r="AD197" s="172"/>
      <c r="AE197" s="1"/>
      <c r="AF197" s="176" t="str">
        <f>ARRAY_CONSTRAIN(ARRAYFORMULA(IF(AE197=0,0,IF(ISNA(MATCH(AE197,[1]Summary!$A$1:$A$8418,0))=TRUE,0,INDEX([1]Summary!$A$1:$CF$8418,MATCH(AE197,[1]Summary!$A$1:$A$8418,0),AF$1)))), 1, 1)</f>
        <v>#ERROR!</v>
      </c>
      <c r="AG197" s="174">
        <f t="shared" si="10"/>
        <v>0</v>
      </c>
      <c r="AH197" s="172">
        <f t="shared" si="11"/>
        <v>0</v>
      </c>
      <c r="AI197" s="175" t="str">
        <f t="shared" si="12"/>
        <v>#ERROR!</v>
      </c>
      <c r="AJ197" s="175" t="str">
        <f t="shared" si="13"/>
        <v>#ERROR!</v>
      </c>
      <c r="AK197" s="178" t="str">
        <f t="shared" si="14"/>
        <v>#ERROR!</v>
      </c>
    </row>
    <row r="198" ht="10.5" customHeight="1">
      <c r="A198" s="14" t="s">
        <v>689</v>
      </c>
      <c r="B198" s="165">
        <f t="array" ref="B198">IF(ISNA(MATCH($A198,Magento_products!$F$1:$F$1000,0))=TRUE,INDEX(Special_products!$A$1:$AL$1000,MATCH($A198,Special_products!$F$1:$F$1000,0),B$1),INDEX(Magento_products!$A$1:$AJ$1013,MATCH($A198,Magento_products!$F$1:$F$1000,0),B$1))</f>
        <v>385</v>
      </c>
      <c r="C198" s="165" t="str">
        <f t="array" ref="C198">IF(ISNA(MATCH($A198,Magento_products!$F$1:$F$1000,0))=TRUE,INDEX(Special_products!$A$1:$AL$1000,MATCH($A198,Special_products!$F$1:$F$1000,0),C$1),INDEX(Magento_products!$A$1:$AJ$1013,MATCH($A198,Magento_products!$F$1:$F$1000,0),C$1))</f>
        <v>Solid Snake SD Collectors Edition</v>
      </c>
      <c r="D198" s="166">
        <f t="array" ref="D198">IF(ISNA(MATCH($A198,Magento_products!$F$1:$F$1013,0))=TRUE,INDEX(Special_products!$A$1:$AL$748,MATCH($A198,Special_products!$F$1:$F$748,0),D$1),INDEX(Magento_products!$A$1:$AJ$1013,MATCH($A198,Magento_products!$F$1:$F$1013,0),D$1))</f>
        <v>43518</v>
      </c>
      <c r="E198" s="167">
        <f t="shared" si="1"/>
        <v>2019</v>
      </c>
      <c r="F198" s="168" t="str">
        <f t="array" ref="F198">IF(ISNA(MATCH($A198,'License characters'!$H$2:$H$1126,0))=TRUE,0,INDEX('License characters'!$A$2:$AH$1126,MATCH($A198,'License characters'!$H$2:$H$1126,0),F$1))</f>
        <v>Konami</v>
      </c>
      <c r="G198" s="165" t="str">
        <f t="array" ref="G198">IF(ISNA(MATCH($A198,Magento_products!$F$1:$F$1000,0))=TRUE,INDEX(Special_products!$A$1:$AL$1000,MATCH($A198,Special_products!$F$1:$F$1000,0),G$1),INDEX(Magento_products!$A$1:$AJ$1013,MATCH($A198,Magento_products!$F$1:$F$1000,0),G$1))</f>
        <v>MGSSV</v>
      </c>
      <c r="H198" s="168" t="str">
        <f t="array" ref="H198">IF(ISNA(MATCH($B198,Magento_products!$E$1:$E$1013,0))=TRUE,INDEX(Special_products!$A$1:$AL$748,MATCH($B198,Special_products!$E$1:$E$748,0),H$1+2),INDEX(Magento_products!$A$1:$AJ$1013,MATCH($B198,Magento_products!$E$1:$E$1013,0),H$1))</f>
        <v>PVC</v>
      </c>
      <c r="I198" s="169">
        <f t="array" ref="I198">IF(ISNA(MATCH($B198,Magento_products!$E$1:$E$1013,0))=TRUE,INDEX(Special_products!$A$1:$AL$748,MATCH($B198,Special_products!$E$1:$E$748,0),I$1),INDEX(Magento_products!$A$1:$AJ$1013,MATCH($B198,Magento_products!$E$1:$E$1013,0),I$1))</f>
        <v>99.99</v>
      </c>
      <c r="J198" s="170"/>
      <c r="K198" s="171">
        <f t="shared" si="2"/>
        <v>99.99</v>
      </c>
      <c r="L198" s="172">
        <v>13.0</v>
      </c>
      <c r="M198" s="173" t="str">
        <f>ARRAY_CONSTRAIN(ARRAYFORMULA(IF(B198=0,0,IF(ISNA(MATCH($A198,[1]PO_base!$E$1:$E$8753,0))=TRUE,0,INDEX([1]PO_base!$A$1:$CD$8753,MATCH($A198,[1]PO_base!$E$1:$E$8753,0),M$1)))), 1, 1)</f>
        <v>#ERROR!</v>
      </c>
      <c r="N198" s="172" t="str">
        <f>ARRAY_CONSTRAIN(ARRAYFORMULA(IF(M198=0,0,IF(ISNA(MATCH($M198,[1]PO_base!$C$1:$C$8753,0))=TRUE,0,INDEX([1]PO_base!$A$1:$CD$8753,MATCH($M198,[1]PO_base!$C$1:$C$8753,0),N$1)))), 1, 1)</f>
        <v>#ERROR!</v>
      </c>
      <c r="O198" s="174" t="str">
        <f t="shared" si="3"/>
        <v>#ERROR!</v>
      </c>
      <c r="P198" s="172" t="str">
        <f t="shared" si="4"/>
        <v>#ERROR!</v>
      </c>
      <c r="Q198" s="175" t="str">
        <f t="shared" si="5"/>
        <v>#ERROR!</v>
      </c>
      <c r="R198" s="176">
        <v>0.0</v>
      </c>
      <c r="S198" s="177" t="str">
        <f>ARRAY_CONSTRAIN(ARRAYFORMULA(IF(ISNA(MATCH($G198,[1]Summary!$B$1:$B$8418,0))=TRUE,0,INDEX([1]Summary!$A$1:$CF$8418,MATCH($G198,[1]Summary!$B$1:$B$8418,0),S$1))), 1, 1)</f>
        <v>#ERROR!</v>
      </c>
      <c r="T198" s="176" t="str">
        <f>ARRAY_CONSTRAIN(ARRAYFORMULA(IF(S198=0,0,IF(ISNA(MATCH(S198,[1]Summary!$A$1:$A$8418,0))=TRUE,0,INDEX([1]Summary!$A$1:$CF$8418,MATCH(S198,[1]Summary!$A$1:$A$8418,0),T$1)))), 1, 1)</f>
        <v>#ERROR!</v>
      </c>
      <c r="U198" s="174">
        <f t="shared" si="23"/>
        <v>0</v>
      </c>
      <c r="V198" s="172"/>
      <c r="W198" s="175" t="str">
        <f t="shared" si="7"/>
        <v>#ERROR!</v>
      </c>
      <c r="X198" s="172"/>
      <c r="Y198" s="173"/>
      <c r="Z198" s="176" t="str">
        <f>ARRAY_CONSTRAIN(ARRAYFORMULA(IF(Y198=0,0,IF(ISNA(MATCH(Y198,[1]Summary!$A$1:$A$8418,0))=TRUE,0,INDEX([1]Summary!$A$1:$CF$8418,MATCH(Y198,[1]Summary!$A$1:$A$8418,0),Z$1)))), 1, 1)</f>
        <v>#ERROR!</v>
      </c>
      <c r="AA198" s="174">
        <f t="shared" si="24"/>
        <v>0</v>
      </c>
      <c r="AB198" s="172" t="str">
        <f t="shared" si="25"/>
        <v>#ERROR!</v>
      </c>
      <c r="AC198" s="175" t="str">
        <f t="shared" si="9"/>
        <v>#ERROR!</v>
      </c>
      <c r="AD198" s="172"/>
      <c r="AE198" s="1"/>
      <c r="AF198" s="176" t="str">
        <f>ARRAY_CONSTRAIN(ARRAYFORMULA(IF(AE198=0,0,IF(ISNA(MATCH(AE198,[1]Summary!$A$1:$A$8418,0))=TRUE,0,INDEX([1]Summary!$A$1:$CF$8418,MATCH(AE198,[1]Summary!$A$1:$A$8418,0),AF$1)))), 1, 1)</f>
        <v>#ERROR!</v>
      </c>
      <c r="AG198" s="174">
        <f t="shared" si="10"/>
        <v>0</v>
      </c>
      <c r="AH198" s="172">
        <f t="shared" si="11"/>
        <v>0</v>
      </c>
      <c r="AI198" s="175" t="str">
        <f t="shared" si="12"/>
        <v>#ERROR!</v>
      </c>
      <c r="AJ198" s="175" t="str">
        <f t="shared" si="13"/>
        <v>#ERROR!</v>
      </c>
      <c r="AK198" s="178" t="str">
        <f t="shared" si="14"/>
        <v>#ERROR!</v>
      </c>
    </row>
    <row r="199" ht="10.5" customHeight="1">
      <c r="A199" s="14" t="s">
        <v>759</v>
      </c>
      <c r="B199" s="165">
        <f t="array" ref="B199">IF(ISNA(MATCH($A199,Magento_products!$F$1:$F$1000,0))=TRUE,INDEX(Special_products!$A$1:$AL$1000,MATCH($A199,Special_products!$F$1:$F$1000,0),B$1),INDEX(Magento_products!$A$1:$AJ$1013,MATCH($A199,Magento_products!$F$1:$F$1000,0),B$1))</f>
        <v>352</v>
      </c>
      <c r="C199" s="165" t="str">
        <f t="array" ref="C199">IF(ISNA(MATCH($A199,Magento_products!$F$1:$F$1000,0))=TRUE,INDEX(Special_products!$A$1:$AL$1000,MATCH($A199,Special_products!$F$1:$F$1000,0),C$1),INDEX(Magento_products!$A$1:$AJ$1013,MATCH($A199,Magento_products!$F$1:$F$1000,0),C$1))</f>
        <v>Solid Snake SD Exclusive Edition</v>
      </c>
      <c r="D199" s="166">
        <f t="array" ref="D199">IF(ISNA(MATCH($A199,Magento_products!$F$1:$F$1013,0))=TRUE,INDEX(Special_products!$A$1:$AL$748,MATCH($A199,Special_products!$F$1:$F$748,0),D$1),INDEX(Magento_products!$A$1:$AJ$1013,MATCH($A199,Magento_products!$F$1:$F$1013,0),D$1))</f>
        <v>43518</v>
      </c>
      <c r="E199" s="167">
        <f t="shared" si="1"/>
        <v>2019</v>
      </c>
      <c r="F199" s="168" t="str">
        <f t="array" ref="F199">IF(ISNA(MATCH($A199,'License characters'!$H$2:$H$1126,0))=TRUE,0,INDEX('License characters'!$A$2:$AH$1126,MATCH($A199,'License characters'!$H$2:$H$1126,0),F$1))</f>
        <v>Konami</v>
      </c>
      <c r="G199" s="165" t="str">
        <f t="array" ref="G199">IF(ISNA(MATCH($A199,Magento_products!$F$1:$F$1000,0))=TRUE,INDEX(Special_products!$A$1:$AL$1000,MATCH($A199,Special_products!$F$1:$F$1000,0),G$1),INDEX(Magento_products!$A$1:$AJ$1013,MATCH($A199,Magento_products!$F$1:$F$1000,0),G$1))</f>
        <v>MGSSV</v>
      </c>
      <c r="H199" s="168" t="str">
        <f t="array" ref="H199">IF(ISNA(MATCH($B199,Magento_products!$E$1:$E$1013,0))=TRUE,INDEX(Special_products!$A$1:$AL$748,MATCH($B199,Special_products!$E$1:$E$748,0),H$1+2),INDEX(Magento_products!$A$1:$AJ$1013,MATCH($B199,Magento_products!$E$1:$E$1013,0),H$1))</f>
        <v>PVC</v>
      </c>
      <c r="I199" s="169">
        <f t="array" ref="I199">IF(ISNA(MATCH($B199,Magento_products!$E$1:$E$1013,0))=TRUE,INDEX(Special_products!$A$1:$AL$748,MATCH($B199,Special_products!$E$1:$E$748,0),I$1),INDEX(Magento_products!$A$1:$AJ$1013,MATCH($B199,Magento_products!$E$1:$E$1013,0),I$1))</f>
        <v>99.99</v>
      </c>
      <c r="J199" s="170"/>
      <c r="K199" s="171">
        <f t="shared" si="2"/>
        <v>99.99</v>
      </c>
      <c r="L199" s="172">
        <v>13.0</v>
      </c>
      <c r="M199" s="173" t="str">
        <f>ARRAY_CONSTRAIN(ARRAYFORMULA(IF(B199=0,0,IF(ISNA(MATCH($A199,[1]PO_base!$E$1:$E$8753,0))=TRUE,0,INDEX([1]PO_base!$A$1:$CD$8753,MATCH($A199,[1]PO_base!$E$1:$E$8753,0),M$1)))), 1, 1)</f>
        <v>#ERROR!</v>
      </c>
      <c r="N199" s="172" t="str">
        <f>ARRAY_CONSTRAIN(ARRAYFORMULA(IF(M199=0,0,IF(ISNA(MATCH($M199,[1]PO_base!$C$1:$C$8753,0))=TRUE,0,INDEX([1]PO_base!$A$1:$CD$8753,MATCH($M199,[1]PO_base!$C$1:$C$8753,0),N$1)))), 1, 1)</f>
        <v>#ERROR!</v>
      </c>
      <c r="O199" s="174" t="str">
        <f t="shared" si="3"/>
        <v>#ERROR!</v>
      </c>
      <c r="P199" s="172" t="str">
        <f t="shared" si="4"/>
        <v>#ERROR!</v>
      </c>
      <c r="Q199" s="175" t="str">
        <f t="shared" si="5"/>
        <v>#ERROR!</v>
      </c>
      <c r="R199" s="176">
        <v>0.0</v>
      </c>
      <c r="S199" s="177" t="str">
        <f>ARRAY_CONSTRAIN(ARRAYFORMULA(IF(ISNA(MATCH($G199,[1]Summary!$B$1:$B$8418,0))=TRUE,0,INDEX([1]Summary!$A$1:$CF$8418,MATCH($G199,[1]Summary!$B$1:$B$8418,0),S$1))), 1, 1)</f>
        <v>#ERROR!</v>
      </c>
      <c r="T199" s="176" t="str">
        <f>ARRAY_CONSTRAIN(ARRAYFORMULA(IF(S199=0,0,IF(ISNA(MATCH(S199,[1]Summary!$A$1:$A$8418,0))=TRUE,0,INDEX([1]Summary!$A$1:$CF$8418,MATCH(S199,[1]Summary!$A$1:$A$8418,0),T$1)))), 1, 1)</f>
        <v>#ERROR!</v>
      </c>
      <c r="U199" s="174">
        <f t="shared" si="23"/>
        <v>0</v>
      </c>
      <c r="V199" s="172"/>
      <c r="W199" s="175" t="str">
        <f t="shared" si="7"/>
        <v>#ERROR!</v>
      </c>
      <c r="X199" s="172" t="s">
        <v>3180</v>
      </c>
      <c r="Y199" s="173"/>
      <c r="Z199" s="176" t="str">
        <f>ARRAY_CONSTRAIN(ARRAYFORMULA(IF(Y199=0,0,IF(ISNA(MATCH(Y199,[1]Summary!$A$1:$A$8418,0))=TRUE,0,INDEX([1]Summary!$A$1:$CF$8418,MATCH(Y199,[1]Summary!$A$1:$A$8418,0),Z$1)))), 1, 1)</f>
        <v>#ERROR!</v>
      </c>
      <c r="AA199" s="174">
        <f t="shared" si="24"/>
        <v>0</v>
      </c>
      <c r="AB199" s="172">
        <v>6.0</v>
      </c>
      <c r="AC199" s="175" t="str">
        <f t="shared" si="9"/>
        <v>#ERROR!</v>
      </c>
      <c r="AD199" s="172"/>
      <c r="AE199" s="1"/>
      <c r="AF199" s="176" t="str">
        <f>ARRAY_CONSTRAIN(ARRAYFORMULA(IF(AE199=0,0,IF(ISNA(MATCH(AE199,[1]Summary!$A$1:$A$8418,0))=TRUE,0,INDEX([1]Summary!$A$1:$CF$8418,MATCH(AE199,[1]Summary!$A$1:$A$8418,0),AF$1)))), 1, 1)</f>
        <v>#ERROR!</v>
      </c>
      <c r="AG199" s="174">
        <f t="shared" si="10"/>
        <v>0</v>
      </c>
      <c r="AH199" s="172">
        <f t="shared" si="11"/>
        <v>0</v>
      </c>
      <c r="AI199" s="175" t="str">
        <f t="shared" si="12"/>
        <v>#ERROR!</v>
      </c>
      <c r="AJ199" s="175" t="str">
        <f t="shared" si="13"/>
        <v>#ERROR!</v>
      </c>
      <c r="AK199" s="178" t="str">
        <f t="shared" si="14"/>
        <v>#ERROR!</v>
      </c>
    </row>
    <row r="200" ht="10.5" customHeight="1">
      <c r="A200" s="14" t="s">
        <v>755</v>
      </c>
      <c r="B200" s="165">
        <f t="array" ref="B200">IF(ISNA(MATCH($A200,Magento_products!$F$1:$F$1000,0))=TRUE,INDEX(Special_products!$A$1:$AL$1000,MATCH($A200,Special_products!$F$1:$F$1000,0),B$1),INDEX(Magento_products!$A$1:$AJ$1013,MATCH($A200,Magento_products!$F$1:$F$1000,0),B$1))</f>
        <v>354</v>
      </c>
      <c r="C200" s="165" t="str">
        <f t="array" ref="C200">IF(ISNA(MATCH($A200,Magento_products!$F$1:$F$1000,0))=TRUE,INDEX(Special_products!$A$1:$AL$1000,MATCH($A200,Special_products!$F$1:$F$1000,0),C$1),INDEX(Magento_products!$A$1:$AJ$1013,MATCH($A200,Magento_products!$F$1:$F$1000,0),C$1))</f>
        <v>Solid Snake SD Stealth Camouflage Neon Green Exclusive Edition</v>
      </c>
      <c r="D200" s="166">
        <f t="array" ref="D200">IF(ISNA(MATCH($A200,Magento_products!$F$1:$F$1013,0))=TRUE,INDEX(Special_products!$A$1:$AL$748,MATCH($A200,Special_products!$F$1:$F$748,0),D$1),INDEX(Magento_products!$A$1:$AJ$1013,MATCH($A200,Magento_products!$F$1:$F$1013,0),D$1))</f>
        <v>43518</v>
      </c>
      <c r="E200" s="167">
        <f t="shared" si="1"/>
        <v>2019</v>
      </c>
      <c r="F200" s="168" t="str">
        <f t="array" ref="F200">IF(ISNA(MATCH($A200,'License characters'!$H$2:$H$1126,0))=TRUE,0,INDEX('License characters'!$A$2:$AH$1126,MATCH($A200,'License characters'!$H$2:$H$1126,0),F$1))</f>
        <v>Konami</v>
      </c>
      <c r="G200" s="165" t="str">
        <f t="array" ref="G200">IF(ISNA(MATCH($A200,Magento_products!$F$1:$F$1000,0))=TRUE,INDEX(Special_products!$A$1:$AL$1000,MATCH($A200,Special_products!$F$1:$F$1000,0),G$1),INDEX(Magento_products!$A$1:$AJ$1013,MATCH($A200,Magento_products!$F$1:$F$1000,0),G$1))</f>
        <v>MGSSV</v>
      </c>
      <c r="H200" s="168" t="str">
        <f t="array" ref="H200">IF(ISNA(MATCH($B200,Magento_products!$E$1:$E$1013,0))=TRUE,INDEX(Special_products!$A$1:$AL$748,MATCH($B200,Special_products!$E$1:$E$748,0),H$1+2),INDEX(Magento_products!$A$1:$AJ$1013,MATCH($B200,Magento_products!$E$1:$E$1013,0),H$1))</f>
        <v>PVC</v>
      </c>
      <c r="I200" s="169">
        <f t="array" ref="I200">IF(ISNA(MATCH($B200,Magento_products!$E$1:$E$1013,0))=TRUE,INDEX(Special_products!$A$1:$AL$748,MATCH($B200,Special_products!$E$1:$E$748,0),I$1),INDEX(Magento_products!$A$1:$AJ$1013,MATCH($B200,Magento_products!$E$1:$E$1013,0),I$1))</f>
        <v>99.99</v>
      </c>
      <c r="J200" s="170"/>
      <c r="K200" s="171">
        <f t="shared" si="2"/>
        <v>99.99</v>
      </c>
      <c r="L200" s="172">
        <v>12.5</v>
      </c>
      <c r="M200" s="173" t="str">
        <f>ARRAY_CONSTRAIN(ARRAYFORMULA(IF(B200=0,0,IF(ISNA(MATCH($A200,[1]PO_base!$E$1:$E$8753,0))=TRUE,0,INDEX([1]PO_base!$A$1:$CD$8753,MATCH($A200,[1]PO_base!$E$1:$E$8753,0),M$1)))), 1, 1)</f>
        <v>#ERROR!</v>
      </c>
      <c r="N200" s="172" t="str">
        <f>ARRAY_CONSTRAIN(ARRAYFORMULA(IF(M200=0,0,IF(ISNA(MATCH($M200,[1]PO_base!$C$1:$C$8753,0))=TRUE,0,INDEX([1]PO_base!$A$1:$CD$8753,MATCH($M200,[1]PO_base!$C$1:$C$8753,0),N$1)))), 1, 1)</f>
        <v>#ERROR!</v>
      </c>
      <c r="O200" s="174" t="str">
        <f t="shared" si="3"/>
        <v>#ERROR!</v>
      </c>
      <c r="P200" s="172" t="str">
        <f t="shared" si="4"/>
        <v>#ERROR!</v>
      </c>
      <c r="Q200" s="175" t="str">
        <f t="shared" si="5"/>
        <v>#ERROR!</v>
      </c>
      <c r="R200" s="176">
        <v>0.0</v>
      </c>
      <c r="S200" s="177" t="str">
        <f>ARRAY_CONSTRAIN(ARRAYFORMULA(IF(ISNA(MATCH($G200,[1]Summary!$B$1:$B$8418,0))=TRUE,0,INDEX([1]Summary!$A$1:$CF$8418,MATCH($G200,[1]Summary!$B$1:$B$8418,0),S$1))), 1, 1)</f>
        <v>#ERROR!</v>
      </c>
      <c r="T200" s="176" t="str">
        <f>ARRAY_CONSTRAIN(ARRAYFORMULA(IF(S200=0,0,IF(ISNA(MATCH(S200,[1]Summary!$A$1:$A$8418,0))=TRUE,0,INDEX([1]Summary!$A$1:$CF$8418,MATCH(S200,[1]Summary!$A$1:$A$8418,0),T$1)))), 1, 1)</f>
        <v>#ERROR!</v>
      </c>
      <c r="U200" s="174">
        <f t="shared" si="23"/>
        <v>0</v>
      </c>
      <c r="V200" s="172"/>
      <c r="W200" s="175" t="str">
        <f t="shared" si="7"/>
        <v>#ERROR!</v>
      </c>
      <c r="X200" s="172"/>
      <c r="Y200" s="173"/>
      <c r="Z200" s="176" t="str">
        <f>ARRAY_CONSTRAIN(ARRAYFORMULA(IF(Y200=0,0,IF(ISNA(MATCH(Y200,[1]Summary!$A$1:$A$8418,0))=TRUE,0,INDEX([1]Summary!$A$1:$CF$8418,MATCH(Y200,[1]Summary!$A$1:$A$8418,0),Z$1)))), 1, 1)</f>
        <v>#ERROR!</v>
      </c>
      <c r="AA200" s="174">
        <f t="shared" si="24"/>
        <v>0</v>
      </c>
      <c r="AB200" s="172" t="str">
        <f t="shared" ref="AB200:AB203" si="26">W200*AA200</f>
        <v>#ERROR!</v>
      </c>
      <c r="AC200" s="175" t="str">
        <f t="shared" si="9"/>
        <v>#ERROR!</v>
      </c>
      <c r="AD200" s="172"/>
      <c r="AE200" s="1"/>
      <c r="AF200" s="176" t="str">
        <f>ARRAY_CONSTRAIN(ARRAYFORMULA(IF(AE200=0,0,IF(ISNA(MATCH(AE200,[1]Summary!$A$1:$A$8418,0))=TRUE,0,INDEX([1]Summary!$A$1:$CF$8418,MATCH(AE200,[1]Summary!$A$1:$A$8418,0),AF$1)))), 1, 1)</f>
        <v>#ERROR!</v>
      </c>
      <c r="AG200" s="174">
        <f t="shared" si="10"/>
        <v>0</v>
      </c>
      <c r="AH200" s="172">
        <f t="shared" si="11"/>
        <v>0</v>
      </c>
      <c r="AI200" s="175" t="str">
        <f t="shared" si="12"/>
        <v>#ERROR!</v>
      </c>
      <c r="AJ200" s="175" t="str">
        <f t="shared" si="13"/>
        <v>#ERROR!</v>
      </c>
      <c r="AK200" s="178" t="str">
        <f t="shared" si="14"/>
        <v>#ERROR!</v>
      </c>
    </row>
    <row r="201" ht="10.5" customHeight="1">
      <c r="A201" s="14" t="s">
        <v>757</v>
      </c>
      <c r="B201" s="165">
        <f t="array" ref="B201">IF(ISNA(MATCH($A201,Magento_products!$F$1:$F$1000,0))=TRUE,INDEX(Special_products!$A$1:$AL$1000,MATCH($A201,Special_products!$F$1:$F$1000,0),B$1),INDEX(Magento_products!$A$1:$AJ$1013,MATCH($A201,Magento_products!$F$1:$F$1000,0),B$1))</f>
        <v>353</v>
      </c>
      <c r="C201" s="165" t="str">
        <f t="array" ref="C201">IF(ISNA(MATCH($A201,Magento_products!$F$1:$F$1000,0))=TRUE,INDEX(Special_products!$A$1:$AL$1000,MATCH($A201,Special_products!$F$1:$F$1000,0),C$1),INDEX(Magento_products!$A$1:$AJ$1013,MATCH($A201,Magento_products!$F$1:$F$1000,0),C$1))</f>
        <v>Solid Snake SD Stealth Camouflage Exclusive Edition</v>
      </c>
      <c r="D201" s="166">
        <f t="array" ref="D201">IF(ISNA(MATCH($A201,Magento_products!$F$1:$F$1013,0))=TRUE,INDEX(Special_products!$A$1:$AL$748,MATCH($A201,Special_products!$F$1:$F$748,0),D$1),INDEX(Magento_products!$A$1:$AJ$1013,MATCH($A201,Magento_products!$F$1:$F$1013,0),D$1))</f>
        <v>43518</v>
      </c>
      <c r="E201" s="167">
        <f t="shared" si="1"/>
        <v>2019</v>
      </c>
      <c r="F201" s="168" t="str">
        <f t="array" ref="F201">IF(ISNA(MATCH($A201,'License characters'!$H$2:$H$1126,0))=TRUE,0,INDEX('License characters'!$A$2:$AH$1126,MATCH($A201,'License characters'!$H$2:$H$1126,0),F$1))</f>
        <v>Konami</v>
      </c>
      <c r="G201" s="165" t="str">
        <f t="array" ref="G201">IF(ISNA(MATCH($A201,Magento_products!$F$1:$F$1000,0))=TRUE,INDEX(Special_products!$A$1:$AL$1000,MATCH($A201,Special_products!$F$1:$F$1000,0),G$1),INDEX(Magento_products!$A$1:$AJ$1013,MATCH($A201,Magento_products!$F$1:$F$1000,0),G$1))</f>
        <v>MGSSV</v>
      </c>
      <c r="H201" s="168" t="str">
        <f t="array" ref="H201">IF(ISNA(MATCH($B201,Magento_products!$E$1:$E$1013,0))=TRUE,INDEX(Special_products!$A$1:$AL$748,MATCH($B201,Special_products!$E$1:$E$748,0),H$1+2),INDEX(Magento_products!$A$1:$AJ$1013,MATCH($B201,Magento_products!$E$1:$E$1013,0),H$1))</f>
        <v>PVC</v>
      </c>
      <c r="I201" s="169">
        <f t="array" ref="I201">IF(ISNA(MATCH($B201,Magento_products!$E$1:$E$1013,0))=TRUE,INDEX(Special_products!$A$1:$AL$748,MATCH($B201,Special_products!$E$1:$E$748,0),I$1),INDEX(Magento_products!$A$1:$AJ$1013,MATCH($B201,Magento_products!$E$1:$E$1013,0),I$1))</f>
        <v>99.99</v>
      </c>
      <c r="J201" s="170"/>
      <c r="K201" s="171">
        <f t="shared" si="2"/>
        <v>99.99</v>
      </c>
      <c r="L201" s="172">
        <v>12.5</v>
      </c>
      <c r="M201" s="173" t="str">
        <f>ARRAY_CONSTRAIN(ARRAYFORMULA(IF(B201=0,0,IF(ISNA(MATCH($A201,[1]PO_base!$E$1:$E$8753,0))=TRUE,0,INDEX([1]PO_base!$A$1:$CD$8753,MATCH($A201,[1]PO_base!$E$1:$E$8753,0),M$1)))), 1, 1)</f>
        <v>#ERROR!</v>
      </c>
      <c r="N201" s="172" t="str">
        <f>ARRAY_CONSTRAIN(ARRAYFORMULA(IF(M201=0,0,IF(ISNA(MATCH($M201,[1]PO_base!$C$1:$C$8753,0))=TRUE,0,INDEX([1]PO_base!$A$1:$CD$8753,MATCH($M201,[1]PO_base!$C$1:$C$8753,0),N$1)))), 1, 1)</f>
        <v>#ERROR!</v>
      </c>
      <c r="O201" s="174" t="str">
        <f t="shared" si="3"/>
        <v>#ERROR!</v>
      </c>
      <c r="P201" s="172" t="str">
        <f t="shared" si="4"/>
        <v>#ERROR!</v>
      </c>
      <c r="Q201" s="175" t="str">
        <f t="shared" si="5"/>
        <v>#ERROR!</v>
      </c>
      <c r="R201" s="176">
        <v>0.0</v>
      </c>
      <c r="S201" s="177" t="str">
        <f>ARRAY_CONSTRAIN(ARRAYFORMULA(IF(ISNA(MATCH($G201,[1]Summary!$B$1:$B$8418,0))=TRUE,0,INDEX([1]Summary!$A$1:$CF$8418,MATCH($G201,[1]Summary!$B$1:$B$8418,0),S$1))), 1, 1)</f>
        <v>#ERROR!</v>
      </c>
      <c r="T201" s="176" t="str">
        <f>ARRAY_CONSTRAIN(ARRAYFORMULA(IF(S201=0,0,IF(ISNA(MATCH(S201,[1]Summary!$A$1:$A$8418,0))=TRUE,0,INDEX([1]Summary!$A$1:$CF$8418,MATCH(S201,[1]Summary!$A$1:$A$8418,0),T$1)))), 1, 1)</f>
        <v>#ERROR!</v>
      </c>
      <c r="U201" s="174">
        <f t="shared" si="23"/>
        <v>0</v>
      </c>
      <c r="V201" s="172"/>
      <c r="W201" s="175" t="str">
        <f t="shared" si="7"/>
        <v>#ERROR!</v>
      </c>
      <c r="X201" s="172"/>
      <c r="Y201" s="173"/>
      <c r="Z201" s="176" t="str">
        <f>ARRAY_CONSTRAIN(ARRAYFORMULA(IF(Y201=0,0,IF(ISNA(MATCH(Y201,[1]Summary!$A$1:$A$8418,0))=TRUE,0,INDEX([1]Summary!$A$1:$CF$8418,MATCH(Y201,[1]Summary!$A$1:$A$8418,0),Z$1)))), 1, 1)</f>
        <v>#ERROR!</v>
      </c>
      <c r="AA201" s="174">
        <f t="shared" si="24"/>
        <v>0</v>
      </c>
      <c r="AB201" s="172" t="str">
        <f t="shared" si="26"/>
        <v>#ERROR!</v>
      </c>
      <c r="AC201" s="175" t="str">
        <f t="shared" si="9"/>
        <v>#ERROR!</v>
      </c>
      <c r="AD201" s="172"/>
      <c r="AE201" s="1"/>
      <c r="AF201" s="176" t="str">
        <f>ARRAY_CONSTRAIN(ARRAYFORMULA(IF(AE201=0,0,IF(ISNA(MATCH(AE201,[1]Summary!$A$1:$A$8418,0))=TRUE,0,INDEX([1]Summary!$A$1:$CF$8418,MATCH(AE201,[1]Summary!$A$1:$A$8418,0),AF$1)))), 1, 1)</f>
        <v>#ERROR!</v>
      </c>
      <c r="AG201" s="174">
        <f t="shared" si="10"/>
        <v>0</v>
      </c>
      <c r="AH201" s="172">
        <f t="shared" si="11"/>
        <v>0</v>
      </c>
      <c r="AI201" s="175" t="str">
        <f t="shared" si="12"/>
        <v>#ERROR!</v>
      </c>
      <c r="AJ201" s="175" t="str">
        <f t="shared" si="13"/>
        <v>#ERROR!</v>
      </c>
      <c r="AK201" s="178" t="str">
        <f t="shared" si="14"/>
        <v>#ERROR!</v>
      </c>
    </row>
    <row r="202" ht="10.5" customHeight="1">
      <c r="A202" s="14" t="s">
        <v>761</v>
      </c>
      <c r="B202" s="165">
        <f t="array" ref="B202">IF(ISNA(MATCH($A202,Magento_products!$F$1:$F$1000,0))=TRUE,INDEX(Special_products!$A$1:$AL$1000,MATCH($A202,Special_products!$F$1:$F$1000,0),B$1),INDEX(Magento_products!$A$1:$AJ$1013,MATCH($A202,Magento_products!$F$1:$F$1000,0),B$1))</f>
        <v>351</v>
      </c>
      <c r="C202" s="165" t="str">
        <f t="array" ref="C202">IF(ISNA(MATCH($A202,Magento_products!$F$1:$F$1000,0))=TRUE,INDEX(Special_products!$A$1:$AL$1000,MATCH($A202,Special_products!$F$1:$F$1000,0),C$1),INDEX(Magento_products!$A$1:$AJ$1013,MATCH($A202,Magento_products!$F$1:$F$1000,0),C$1))</f>
        <v>Solid Snake SD Standard Edition</v>
      </c>
      <c r="D202" s="166">
        <f t="array" ref="D202">IF(ISNA(MATCH($A202,Magento_products!$F$1:$F$1013,0))=TRUE,INDEX(Special_products!$A$1:$AL$748,MATCH($A202,Special_products!$F$1:$F$748,0),D$1),INDEX(Magento_products!$A$1:$AJ$1013,MATCH($A202,Magento_products!$F$1:$F$1013,0),D$1))</f>
        <v>43518</v>
      </c>
      <c r="E202" s="167">
        <f t="shared" si="1"/>
        <v>2019</v>
      </c>
      <c r="F202" s="168" t="str">
        <f t="array" ref="F202">IF(ISNA(MATCH($A202,'License characters'!$H$2:$H$1126,0))=TRUE,0,INDEX('License characters'!$A$2:$AH$1126,MATCH($A202,'License characters'!$H$2:$H$1126,0),F$1))</f>
        <v>Konami</v>
      </c>
      <c r="G202" s="165" t="str">
        <f t="array" ref="G202">IF(ISNA(MATCH($A202,Magento_products!$F$1:$F$1000,0))=TRUE,INDEX(Special_products!$A$1:$AL$1000,MATCH($A202,Special_products!$F$1:$F$1000,0),G$1),INDEX(Magento_products!$A$1:$AJ$1013,MATCH($A202,Magento_products!$F$1:$F$1000,0),G$1))</f>
        <v>MGSSV</v>
      </c>
      <c r="H202" s="168" t="str">
        <f t="array" ref="H202">IF(ISNA(MATCH($B202,Magento_products!$E$1:$E$1013,0))=TRUE,INDEX(Special_products!$A$1:$AL$748,MATCH($B202,Special_products!$E$1:$E$748,0),H$1+2),INDEX(Magento_products!$A$1:$AJ$1013,MATCH($B202,Magento_products!$E$1:$E$1013,0),H$1))</f>
        <v>PVC</v>
      </c>
      <c r="I202" s="169">
        <f t="array" ref="I202">IF(ISNA(MATCH($B202,Magento_products!$E$1:$E$1013,0))=TRUE,INDEX(Special_products!$A$1:$AL$748,MATCH($B202,Special_products!$E$1:$E$748,0),I$1),INDEX(Magento_products!$A$1:$AJ$1013,MATCH($B202,Magento_products!$E$1:$E$1013,0),I$1))</f>
        <v>99.99</v>
      </c>
      <c r="J202" s="170"/>
      <c r="K202" s="171">
        <f t="shared" si="2"/>
        <v>99.99</v>
      </c>
      <c r="L202" s="172">
        <v>12.5</v>
      </c>
      <c r="M202" s="173" t="str">
        <f>ARRAY_CONSTRAIN(ARRAYFORMULA(IF(B202=0,0,IF(ISNA(MATCH($A202,[1]PO_base!$E$1:$E$8753,0))=TRUE,0,INDEX([1]PO_base!$A$1:$CD$8753,MATCH($A202,[1]PO_base!$E$1:$E$8753,0),M$1)))), 1, 1)</f>
        <v>#ERROR!</v>
      </c>
      <c r="N202" s="172" t="str">
        <f>ARRAY_CONSTRAIN(ARRAYFORMULA(IF(M202=0,0,IF(ISNA(MATCH($M202,[1]PO_base!$C$1:$C$8753,0))=TRUE,0,INDEX([1]PO_base!$A$1:$CD$8753,MATCH($M202,[1]PO_base!$C$1:$C$8753,0),N$1)))), 1, 1)</f>
        <v>#ERROR!</v>
      </c>
      <c r="O202" s="174" t="str">
        <f t="shared" si="3"/>
        <v>#ERROR!</v>
      </c>
      <c r="P202" s="172" t="str">
        <f t="shared" si="4"/>
        <v>#ERROR!</v>
      </c>
      <c r="Q202" s="175" t="str">
        <f t="shared" si="5"/>
        <v>#ERROR!</v>
      </c>
      <c r="R202" s="176">
        <v>0.0</v>
      </c>
      <c r="S202" s="177" t="str">
        <f>ARRAY_CONSTRAIN(ARRAYFORMULA(IF(ISNA(MATCH($G202,[1]Summary!$B$1:$B$8418,0))=TRUE,0,INDEX([1]Summary!$A$1:$CF$8418,MATCH($G202,[1]Summary!$B$1:$B$8418,0),S$1))), 1, 1)</f>
        <v>#ERROR!</v>
      </c>
      <c r="T202" s="176" t="str">
        <f>ARRAY_CONSTRAIN(ARRAYFORMULA(IF(S202=0,0,IF(ISNA(MATCH(S202,[1]Summary!$A$1:$A$8418,0))=TRUE,0,INDEX([1]Summary!$A$1:$CF$8418,MATCH(S202,[1]Summary!$A$1:$A$8418,0),T$1)))), 1, 1)</f>
        <v>#ERROR!</v>
      </c>
      <c r="U202" s="174">
        <f t="shared" si="23"/>
        <v>0</v>
      </c>
      <c r="V202" s="172"/>
      <c r="W202" s="175" t="str">
        <f t="shared" si="7"/>
        <v>#ERROR!</v>
      </c>
      <c r="X202" s="172"/>
      <c r="Y202" s="173"/>
      <c r="Z202" s="176" t="str">
        <f>ARRAY_CONSTRAIN(ARRAYFORMULA(IF(Y202=0,0,IF(ISNA(MATCH(Y202,[1]Summary!$A$1:$A$8418,0))=TRUE,0,INDEX([1]Summary!$A$1:$CF$8418,MATCH(Y202,[1]Summary!$A$1:$A$8418,0),Z$1)))), 1, 1)</f>
        <v>#ERROR!</v>
      </c>
      <c r="AA202" s="174">
        <f t="shared" si="24"/>
        <v>0</v>
      </c>
      <c r="AB202" s="172" t="str">
        <f t="shared" si="26"/>
        <v>#ERROR!</v>
      </c>
      <c r="AC202" s="175" t="str">
        <f t="shared" si="9"/>
        <v>#ERROR!</v>
      </c>
      <c r="AD202" s="172"/>
      <c r="AE202" s="1"/>
      <c r="AF202" s="176" t="str">
        <f>ARRAY_CONSTRAIN(ARRAYFORMULA(IF(AE202=0,0,IF(ISNA(MATCH(AE202,[1]Summary!$A$1:$A$8418,0))=TRUE,0,INDEX([1]Summary!$A$1:$CF$8418,MATCH(AE202,[1]Summary!$A$1:$A$8418,0),AF$1)))), 1, 1)</f>
        <v>#ERROR!</v>
      </c>
      <c r="AG202" s="174">
        <f t="shared" si="10"/>
        <v>0</v>
      </c>
      <c r="AH202" s="172">
        <f t="shared" si="11"/>
        <v>0</v>
      </c>
      <c r="AI202" s="175" t="str">
        <f t="shared" si="12"/>
        <v>#ERROR!</v>
      </c>
      <c r="AJ202" s="175" t="str">
        <f t="shared" si="13"/>
        <v>#ERROR!</v>
      </c>
      <c r="AK202" s="178" t="str">
        <f t="shared" si="14"/>
        <v>#ERROR!</v>
      </c>
    </row>
    <row r="203" ht="10.5" customHeight="1">
      <c r="A203" s="14" t="s">
        <v>666</v>
      </c>
      <c r="B203" s="165">
        <f t="array" ref="B203">IF(ISNA(MATCH($A203,Magento_products!$F$1:$F$1000,0))=TRUE,INDEX(Special_products!$A$1:$AL$1000,MATCH($A203,Special_products!$F$1:$F$1000,0),B$1),INDEX(Magento_products!$A$1:$AJ$1013,MATCH($A203,Magento_products!$F$1:$F$1000,0),B$1))</f>
        <v>395</v>
      </c>
      <c r="C203" s="165" t="str">
        <f t="array" ref="C203">IF(ISNA(MATCH($A203,Magento_products!$F$1:$F$1000,0))=TRUE,INDEX(Special_products!$A$1:$AL$1000,MATCH($A203,Special_products!$F$1:$F$1000,0),C$1),INDEX(Magento_products!$A$1:$AJ$1013,MATCH($A203,Magento_products!$F$1:$F$1000,0),C$1))</f>
        <v>Ōkami – Amaterasu Blade of Kusanagi Collector's Edition</v>
      </c>
      <c r="D203" s="166">
        <f t="array" ref="D203">IF(ISNA(MATCH($A203,Magento_products!$F$1:$F$1013,0))=TRUE,INDEX(Special_products!$A$1:$AL$748,MATCH($A203,Special_products!$F$1:$F$748,0),D$1),INDEX(Magento_products!$A$1:$AJ$1013,MATCH($A203,Magento_products!$F$1:$F$1013,0),D$1))</f>
        <v>44022</v>
      </c>
      <c r="E203" s="167">
        <f t="shared" si="1"/>
        <v>2020</v>
      </c>
      <c r="F203" s="168" t="str">
        <f t="array" ref="F203">IF(ISNA(MATCH($A203,'License characters'!$H$2:$H$1126,0))=TRUE,0,INDEX('License characters'!$A$2:$AH$1126,MATCH($A203,'License characters'!$H$2:$H$1126,0),F$1))</f>
        <v>Capcom</v>
      </c>
      <c r="G203" s="165" t="str">
        <f t="array" ref="G203">IF(ISNA(MATCH($A203,Magento_products!$F$1:$F$1000,0))=TRUE,INDEX(Special_products!$A$1:$AL$1000,MATCH($A203,Special_products!$F$1:$F$1000,0),G$1),INDEX(Magento_products!$A$1:$AJ$1013,MATCH($A203,Magento_products!$F$1:$F$1000,0),G$1))</f>
        <v>OKAV</v>
      </c>
      <c r="H203" s="168" t="str">
        <f t="array" ref="H203">IF(ISNA(MATCH($B203,Magento_products!$E$1:$E$1013,0))=TRUE,INDEX(Special_products!$A$1:$AL$748,MATCH($B203,Special_products!$E$1:$E$748,0),H$1+2),INDEX(Magento_products!$A$1:$AJ$1013,MATCH($B203,Magento_products!$E$1:$E$1013,0),H$1))</f>
        <v>PVC</v>
      </c>
      <c r="I203" s="169">
        <f t="array" ref="I203">IF(ISNA(MATCH($B203,Magento_products!$E$1:$E$1013,0))=TRUE,INDEX(Special_products!$A$1:$AL$748,MATCH($B203,Special_products!$E$1:$E$748,0),I$1),INDEX(Magento_products!$A$1:$AJ$1013,MATCH($B203,Magento_products!$E$1:$E$1013,0),I$1))</f>
        <v>99.99</v>
      </c>
      <c r="J203" s="170"/>
      <c r="K203" s="171">
        <f t="shared" si="2"/>
        <v>99.99</v>
      </c>
      <c r="L203" s="172">
        <v>14.1</v>
      </c>
      <c r="M203" s="173" t="str">
        <f>ARRAY_CONSTRAIN(ARRAYFORMULA(IF(B203=0,0,IF(ISNA(MATCH($A203,[1]PO_base!$E$1:$E$8753,0))=TRUE,0,INDEX([1]PO_base!$A$1:$CD$8753,MATCH($A203,[1]PO_base!$E$1:$E$8753,0),M$1)))), 1, 1)</f>
        <v>#ERROR!</v>
      </c>
      <c r="N203" s="172" t="str">
        <f>ARRAY_CONSTRAIN(ARRAYFORMULA(IF(M203=0,0,IF(ISNA(MATCH($M203,[1]PO_base!$C$1:$C$8753,0))=TRUE,0,INDEX([1]PO_base!$A$1:$CD$8753,MATCH($M203,[1]PO_base!$C$1:$C$8753,0),N$1)))), 1, 1)</f>
        <v>#ERROR!</v>
      </c>
      <c r="O203" s="174" t="str">
        <f t="shared" si="3"/>
        <v>#ERROR!</v>
      </c>
      <c r="P203" s="172" t="str">
        <f t="shared" si="4"/>
        <v>#ERROR!</v>
      </c>
      <c r="Q203" s="175" t="str">
        <f t="shared" si="5"/>
        <v>#ERROR!</v>
      </c>
      <c r="R203" s="176">
        <v>0.0</v>
      </c>
      <c r="S203" s="177" t="str">
        <f>ARRAY_CONSTRAIN(ARRAYFORMULA(IF(ISNA(MATCH($G203,[1]Summary!$B$1:$B$8418,0))=TRUE,0,INDEX([1]Summary!$A$1:$CF$8418,MATCH($G203,[1]Summary!$B$1:$B$8418,0),S$1))), 1, 1)</f>
        <v>#ERROR!</v>
      </c>
      <c r="T203" s="176" t="str">
        <f>ARRAY_CONSTRAIN(ARRAYFORMULA(IF(S203=0,0,IF(ISNA(MATCH(S203,[1]Summary!$A$1:$A$8418,0))=TRUE,0,INDEX([1]Summary!$A$1:$CF$8418,MATCH(S203,[1]Summary!$A$1:$A$8418,0),T$1)))), 1, 1)</f>
        <v>#ERROR!</v>
      </c>
      <c r="U203" s="174">
        <f t="shared" si="23"/>
        <v>0</v>
      </c>
      <c r="V203" s="172"/>
      <c r="W203" s="175" t="str">
        <f t="shared" si="7"/>
        <v>#ERROR!</v>
      </c>
      <c r="X203" s="172"/>
      <c r="Y203" s="173"/>
      <c r="Z203" s="176" t="str">
        <f>ARRAY_CONSTRAIN(ARRAYFORMULA(IF(Y203=0,0,IF(ISNA(MATCH(Y203,[1]Summary!$A$1:$A$8418,0))=TRUE,0,INDEX([1]Summary!$A$1:$CF$8418,MATCH(Y203,[1]Summary!$A$1:$A$8418,0),Z$1)))), 1, 1)</f>
        <v>#ERROR!</v>
      </c>
      <c r="AA203" s="174">
        <f t="shared" si="24"/>
        <v>0</v>
      </c>
      <c r="AB203" s="172" t="str">
        <f t="shared" si="26"/>
        <v>#ERROR!</v>
      </c>
      <c r="AC203" s="175" t="str">
        <f t="shared" si="9"/>
        <v>#ERROR!</v>
      </c>
      <c r="AD203" s="172"/>
      <c r="AE203" s="1"/>
      <c r="AF203" s="176" t="str">
        <f>ARRAY_CONSTRAIN(ARRAYFORMULA(IF(AE203=0,0,IF(ISNA(MATCH(AE203,[1]Summary!$A$1:$A$8418,0))=TRUE,0,INDEX([1]Summary!$A$1:$CF$8418,MATCH(AE203,[1]Summary!$A$1:$A$8418,0),AF$1)))), 1, 1)</f>
        <v>#ERROR!</v>
      </c>
      <c r="AG203" s="174">
        <f t="shared" si="10"/>
        <v>0</v>
      </c>
      <c r="AH203" s="172">
        <f t="shared" si="11"/>
        <v>0</v>
      </c>
      <c r="AI203" s="175" t="str">
        <f t="shared" si="12"/>
        <v>#ERROR!</v>
      </c>
      <c r="AJ203" s="175" t="str">
        <f t="shared" si="13"/>
        <v>#ERROR!</v>
      </c>
      <c r="AK203" s="178" t="str">
        <f t="shared" si="14"/>
        <v>#ERROR!</v>
      </c>
    </row>
    <row r="204" ht="10.5" customHeight="1">
      <c r="A204" s="14" t="s">
        <v>947</v>
      </c>
      <c r="B204" s="165">
        <f t="array" ref="B204">IF(ISNA(MATCH($A204,Magento_products!$F$1:$F$1000,0))=TRUE,INDEX(Special_products!$A$1:$AL$1000,MATCH($A204,Special_products!$F$1:$F$1000,0),B$1),INDEX(Magento_products!$A$1:$AJ$1013,MATCH($A204,Magento_products!$F$1:$F$1000,0),B$1))</f>
        <v>259</v>
      </c>
      <c r="C204" s="165" t="str">
        <f t="array" ref="C204">IF(ISNA(MATCH($A204,Magento_products!$F$1:$F$1000,0))=TRUE,INDEX(Special_products!$A$1:$AL$1000,MATCH($A204,Special_products!$F$1:$F$1000,0),C$1),INDEX(Magento_products!$A$1:$AJ$1013,MATCH($A204,Magento_products!$F$1:$F$1000,0),C$1))</f>
        <v>Solaire of Astora SD (Exclusive)</v>
      </c>
      <c r="D204" s="166">
        <f t="array" ref="D204">IF(ISNA(MATCH($A204,Magento_products!$F$1:$F$1013,0))=TRUE,INDEX(Special_products!$A$1:$AL$748,MATCH($A204,Special_products!$F$1:$F$748,0),D$1),INDEX(Magento_products!$A$1:$AJ$1013,MATCH($A204,Magento_products!$F$1:$F$1013,0),D$1))</f>
        <v>43252</v>
      </c>
      <c r="E204" s="167">
        <f t="shared" si="1"/>
        <v>2018</v>
      </c>
      <c r="F204" s="168" t="str">
        <f t="array" ref="F204">IF(ISNA(MATCH($A204,'License characters'!$H$2:$H$1126,0))=TRUE,0,INDEX('License characters'!$A$2:$AH$1126,MATCH($A204,'License characters'!$H$2:$H$1126,0),F$1))</f>
        <v>Namco Bandai</v>
      </c>
      <c r="G204" s="165" t="str">
        <f t="array" ref="G204">IF(ISNA(MATCH($A204,Magento_products!$F$1:$F$1000,0))=TRUE,INDEX(Special_products!$A$1:$AL$1000,MATCH($A204,Special_products!$F$1:$F$1000,0),G$1),INDEX(Magento_products!$A$1:$AJ$1013,MATCH($A204,Magento_products!$F$1:$F$1000,0),G$1))</f>
        <v>SOLV</v>
      </c>
      <c r="H204" s="168" t="str">
        <f t="array" ref="H204">IF(ISNA(MATCH($B204,Magento_products!$E$1:$E$1013,0))=TRUE,INDEX(Special_products!$A$1:$AL$748,MATCH($B204,Special_products!$E$1:$E$748,0),H$1+2),INDEX(Magento_products!$A$1:$AJ$1013,MATCH($B204,Magento_products!$E$1:$E$1013,0),H$1))</f>
        <v>PVC</v>
      </c>
      <c r="I204" s="169">
        <f t="array" ref="I204">IF(ISNA(MATCH($B204,Magento_products!$E$1:$E$1013,0))=TRUE,INDEX(Special_products!$A$1:$AL$748,MATCH($B204,Special_products!$E$1:$E$748,0),I$1),INDEX(Magento_products!$A$1:$AJ$1013,MATCH($B204,Magento_products!$E$1:$E$1013,0),I$1))</f>
        <v>99.99</v>
      </c>
      <c r="J204" s="170"/>
      <c r="K204" s="171">
        <f t="shared" si="2"/>
        <v>99.99</v>
      </c>
      <c r="L204" s="172">
        <v>11.8</v>
      </c>
      <c r="M204" s="173" t="str">
        <f>ARRAY_CONSTRAIN(ARRAYFORMULA(IF(B204=0,0,IF(ISNA(MATCH($A204,[1]PO_base!$E$1:$E$8753,0))=TRUE,0,INDEX([1]PO_base!$A$1:$CD$8753,MATCH($A204,[1]PO_base!$E$1:$E$8753,0),M$1)))), 1, 1)</f>
        <v>#ERROR!</v>
      </c>
      <c r="N204" s="172" t="str">
        <f>ARRAY_CONSTRAIN(ARRAYFORMULA(IF(M204=0,0,IF(ISNA(MATCH($M204,[1]PO_base!$C$1:$C$8753,0))=TRUE,0,INDEX([1]PO_base!$A$1:$CD$8753,MATCH($M204,[1]PO_base!$C$1:$C$8753,0),N$1)))), 1, 1)</f>
        <v>#ERROR!</v>
      </c>
      <c r="O204" s="174" t="str">
        <f t="shared" si="3"/>
        <v>#ERROR!</v>
      </c>
      <c r="P204" s="172" t="str">
        <f t="shared" si="4"/>
        <v>#ERROR!</v>
      </c>
      <c r="Q204" s="175" t="str">
        <f t="shared" si="5"/>
        <v>#ERROR!</v>
      </c>
      <c r="R204" s="176">
        <v>0.0</v>
      </c>
      <c r="S204" s="177" t="str">
        <f>ARRAY_CONSTRAIN(ARRAYFORMULA(IF(ISNA(MATCH($G204,[1]Summary!$B$1:$B$8418,0))=TRUE,0,INDEX([1]Summary!$A$1:$CF$8418,MATCH($G204,[1]Summary!$B$1:$B$8418,0),S$1))), 1, 1)</f>
        <v>#ERROR!</v>
      </c>
      <c r="T204" s="176" t="str">
        <f>ARRAY_CONSTRAIN(ARRAYFORMULA(IF(S204=0,0,IF(ISNA(MATCH(S204,[1]Summary!$A$1:$A$8418,0))=TRUE,0,INDEX([1]Summary!$A$1:$CF$8418,MATCH(S204,[1]Summary!$A$1:$A$8418,0),T$1)))), 1, 1)</f>
        <v>#ERROR!</v>
      </c>
      <c r="U204" s="174">
        <f t="shared" si="23"/>
        <v>0</v>
      </c>
      <c r="V204" s="172"/>
      <c r="W204" s="175" t="str">
        <f t="shared" si="7"/>
        <v>#ERROR!</v>
      </c>
      <c r="X204" s="172" t="s">
        <v>3180</v>
      </c>
      <c r="Y204" s="173"/>
      <c r="Z204" s="176" t="str">
        <f>ARRAY_CONSTRAIN(ARRAYFORMULA(IF(Y204=0,0,IF(ISNA(MATCH(Y204,[1]Summary!$A$1:$A$8418,0))=TRUE,0,INDEX([1]Summary!$A$1:$CF$8418,MATCH(Y204,[1]Summary!$A$1:$A$8418,0),Z$1)))), 1, 1)</f>
        <v>#ERROR!</v>
      </c>
      <c r="AA204" s="174">
        <f t="shared" si="24"/>
        <v>0</v>
      </c>
      <c r="AB204" s="172">
        <v>6.0</v>
      </c>
      <c r="AC204" s="175" t="str">
        <f t="shared" si="9"/>
        <v>#ERROR!</v>
      </c>
      <c r="AD204" s="172"/>
      <c r="AE204" s="1"/>
      <c r="AF204" s="176" t="str">
        <f>ARRAY_CONSTRAIN(ARRAYFORMULA(IF(AE204=0,0,IF(ISNA(MATCH(AE204,[1]Summary!$A$1:$A$8418,0))=TRUE,0,INDEX([1]Summary!$A$1:$CF$8418,MATCH(AE204,[1]Summary!$A$1:$A$8418,0),AF$1)))), 1, 1)</f>
        <v>#ERROR!</v>
      </c>
      <c r="AG204" s="174">
        <f t="shared" si="10"/>
        <v>0</v>
      </c>
      <c r="AH204" s="172">
        <f t="shared" si="11"/>
        <v>0</v>
      </c>
      <c r="AI204" s="175" t="str">
        <f t="shared" si="12"/>
        <v>#ERROR!</v>
      </c>
      <c r="AJ204" s="175" t="str">
        <f t="shared" si="13"/>
        <v>#ERROR!</v>
      </c>
      <c r="AK204" s="178" t="str">
        <f t="shared" si="14"/>
        <v>#ERROR!</v>
      </c>
    </row>
    <row r="205" ht="10.5" customHeight="1">
      <c r="A205" s="14" t="s">
        <v>945</v>
      </c>
      <c r="B205" s="165">
        <f t="array" ref="B205">IF(ISNA(MATCH($A205,Magento_products!$F$1:$F$1000,0))=TRUE,INDEX(Special_products!$A$1:$AL$1000,MATCH($A205,Special_products!$F$1:$F$1000,0),B$1),INDEX(Magento_products!$A$1:$AJ$1013,MATCH($A205,Magento_products!$F$1:$F$1000,0),B$1))</f>
        <v>260</v>
      </c>
      <c r="C205" s="165" t="str">
        <f t="array" ref="C205">IF(ISNA(MATCH($A205,Magento_products!$F$1:$F$1000,0))=TRUE,INDEX(Special_products!$A$1:$AL$1000,MATCH($A205,Special_products!$F$1:$F$1000,0),C$1),INDEX(Magento_products!$A$1:$AJ$1013,MATCH($A205,Magento_products!$F$1:$F$1000,0),C$1))</f>
        <v>Solaire of Astora SD Praise the Sun Edition</v>
      </c>
      <c r="D205" s="166">
        <f t="array" ref="D205">IF(ISNA(MATCH($A205,Magento_products!$F$1:$F$1013,0))=TRUE,INDEX(Special_products!$A$1:$AL$748,MATCH($A205,Special_products!$F$1:$F$748,0),D$1),INDEX(Magento_products!$A$1:$AJ$1013,MATCH($A205,Magento_products!$F$1:$F$1013,0),D$1))</f>
        <v>43252</v>
      </c>
      <c r="E205" s="167">
        <f t="shared" si="1"/>
        <v>2018</v>
      </c>
      <c r="F205" s="168" t="str">
        <f t="array" ref="F205">IF(ISNA(MATCH($A205,'License characters'!$H$2:$H$1126,0))=TRUE,0,INDEX('License characters'!$A$2:$AH$1126,MATCH($A205,'License characters'!$H$2:$H$1126,0),F$1))</f>
        <v>Namco Bandai</v>
      </c>
      <c r="G205" s="165" t="str">
        <f t="array" ref="G205">IF(ISNA(MATCH($A205,Magento_products!$F$1:$F$1000,0))=TRUE,INDEX(Special_products!$A$1:$AL$1000,MATCH($A205,Special_products!$F$1:$F$1000,0),G$1),INDEX(Magento_products!$A$1:$AJ$1013,MATCH($A205,Magento_products!$F$1:$F$1000,0),G$1))</f>
        <v>SOLV</v>
      </c>
      <c r="H205" s="168" t="str">
        <f t="array" ref="H205">IF(ISNA(MATCH($B205,Magento_products!$E$1:$E$1013,0))=TRUE,INDEX(Special_products!$A$1:$AL$748,MATCH($B205,Special_products!$E$1:$E$748,0),H$1+2),INDEX(Magento_products!$A$1:$AJ$1013,MATCH($B205,Magento_products!$E$1:$E$1013,0),H$1))</f>
        <v>PVC</v>
      </c>
      <c r="I205" s="169">
        <f t="array" ref="I205">IF(ISNA(MATCH($B205,Magento_products!$E$1:$E$1013,0))=TRUE,INDEX(Special_products!$A$1:$AL$748,MATCH($B205,Special_products!$E$1:$E$748,0),I$1),INDEX(Magento_products!$A$1:$AJ$1013,MATCH($B205,Magento_products!$E$1:$E$1013,0),I$1))</f>
        <v>99.99</v>
      </c>
      <c r="J205" s="170"/>
      <c r="K205" s="171">
        <f t="shared" si="2"/>
        <v>99.99</v>
      </c>
      <c r="L205" s="172">
        <v>8.49</v>
      </c>
      <c r="M205" s="173" t="str">
        <f>ARRAY_CONSTRAIN(ARRAYFORMULA(IF(B205=0,0,IF(ISNA(MATCH($A205,[1]PO_base!$E$1:$E$8753,0))=TRUE,0,INDEX([1]PO_base!$A$1:$CD$8753,MATCH($A205,[1]PO_base!$E$1:$E$8753,0),M$1)))), 1, 1)</f>
        <v>#ERROR!</v>
      </c>
      <c r="N205" s="172" t="str">
        <f>ARRAY_CONSTRAIN(ARRAYFORMULA(IF(M205=0,0,IF(ISNA(MATCH($M205,[1]PO_base!$C$1:$C$8753,0))=TRUE,0,INDEX([1]PO_base!$A$1:$CD$8753,MATCH($M205,[1]PO_base!$C$1:$C$8753,0),N$1)))), 1, 1)</f>
        <v>#ERROR!</v>
      </c>
      <c r="O205" s="174" t="str">
        <f t="shared" si="3"/>
        <v>#ERROR!</v>
      </c>
      <c r="P205" s="172" t="str">
        <f t="shared" si="4"/>
        <v>#ERROR!</v>
      </c>
      <c r="Q205" s="175" t="str">
        <f t="shared" si="5"/>
        <v>#ERROR!</v>
      </c>
      <c r="R205" s="176">
        <v>0.0</v>
      </c>
      <c r="S205" s="177" t="str">
        <f>ARRAY_CONSTRAIN(ARRAYFORMULA(IF(ISNA(MATCH($G205,[1]Summary!$B$1:$B$8418,0))=TRUE,0,INDEX([1]Summary!$A$1:$CF$8418,MATCH($G205,[1]Summary!$B$1:$B$8418,0),S$1))), 1, 1)</f>
        <v>#ERROR!</v>
      </c>
      <c r="T205" s="176" t="str">
        <f>ARRAY_CONSTRAIN(ARRAYFORMULA(IF(S205=0,0,IF(ISNA(MATCH(S205,[1]Summary!$A$1:$A$8418,0))=TRUE,0,INDEX([1]Summary!$A$1:$CF$8418,MATCH(S205,[1]Summary!$A$1:$A$8418,0),T$1)))), 1, 1)</f>
        <v>#ERROR!</v>
      </c>
      <c r="U205" s="174">
        <f t="shared" si="23"/>
        <v>0</v>
      </c>
      <c r="V205" s="172"/>
      <c r="W205" s="175" t="str">
        <f t="shared" si="7"/>
        <v>#ERROR!</v>
      </c>
      <c r="X205" s="172"/>
      <c r="Y205" s="173"/>
      <c r="Z205" s="176" t="str">
        <f>ARRAY_CONSTRAIN(ARRAYFORMULA(IF(Y205=0,0,IF(ISNA(MATCH(Y205,[1]Summary!$A$1:$A$8418,0))=TRUE,0,INDEX([1]Summary!$A$1:$CF$8418,MATCH(Y205,[1]Summary!$A$1:$A$8418,0),Z$1)))), 1, 1)</f>
        <v>#ERROR!</v>
      </c>
      <c r="AA205" s="174">
        <f t="shared" si="24"/>
        <v>0</v>
      </c>
      <c r="AB205" s="172" t="str">
        <f>W205*AA205</f>
        <v>#ERROR!</v>
      </c>
      <c r="AC205" s="175" t="str">
        <f t="shared" si="9"/>
        <v>#ERROR!</v>
      </c>
      <c r="AD205" s="172"/>
      <c r="AE205" s="1"/>
      <c r="AF205" s="176" t="str">
        <f>ARRAY_CONSTRAIN(ARRAYFORMULA(IF(AE205=0,0,IF(ISNA(MATCH(AE205,[1]Summary!$A$1:$A$8418,0))=TRUE,0,INDEX([1]Summary!$A$1:$CF$8418,MATCH(AE205,[1]Summary!$A$1:$A$8418,0),AF$1)))), 1, 1)</f>
        <v>#ERROR!</v>
      </c>
      <c r="AG205" s="174">
        <f t="shared" si="10"/>
        <v>0</v>
      </c>
      <c r="AH205" s="172">
        <f t="shared" si="11"/>
        <v>0</v>
      </c>
      <c r="AI205" s="175" t="str">
        <f t="shared" si="12"/>
        <v>#ERROR!</v>
      </c>
      <c r="AJ205" s="175" t="str">
        <f t="shared" si="13"/>
        <v>#ERROR!</v>
      </c>
      <c r="AK205" s="178" t="str">
        <f t="shared" si="14"/>
        <v>#ERROR!</v>
      </c>
    </row>
    <row r="206" ht="10.5" customHeight="1">
      <c r="A206" s="14" t="s">
        <v>817</v>
      </c>
      <c r="B206" s="165">
        <f t="array" ref="B206">IF(ISNA(MATCH($A206,Magento_products!$F$1:$F$1000,0))=TRUE,INDEX(Special_products!$A$1:$AL$1000,MATCH($A206,Special_products!$F$1:$F$1000,0),B$1),INDEX(Magento_products!$A$1:$AJ$1013,MATCH($A206,Magento_products!$F$1:$F$1000,0),B$1))</f>
        <v>324</v>
      </c>
      <c r="C206" s="165" t="str">
        <f t="array" ref="C206">IF(ISNA(MATCH($A206,Magento_products!$F$1:$F$1000,0))=TRUE,INDEX(Special_products!$A$1:$AL$1000,MATCH($A206,Special_products!$F$1:$F$1000,0),C$1),INDEX(Magento_products!$A$1:$AJ$1013,MATCH($A206,Magento_products!$F$1:$F$1000,0),C$1))</f>
        <v>Spyro PVC (Exclusive)</v>
      </c>
      <c r="D206" s="166">
        <f t="array" ref="D206">IF(ISNA(MATCH($A206,Magento_products!$F$1:$F$1013,0))=TRUE,INDEX(Special_products!$A$1:$AL$748,MATCH($A206,Special_products!$F$1:$F$748,0),D$1),INDEX(Magento_products!$A$1:$AJ$1013,MATCH($A206,Magento_products!$F$1:$F$1013,0),D$1))</f>
        <v>43371</v>
      </c>
      <c r="E206" s="167">
        <f t="shared" si="1"/>
        <v>2018</v>
      </c>
      <c r="F206" s="168" t="str">
        <f t="array" ref="F206">IF(ISNA(MATCH($A206,'License characters'!$H$2:$H$1126,0))=TRUE,0,INDEX('License characters'!$A$2:$AH$1126,MATCH($A206,'License characters'!$H$2:$H$1126,0),F$1))</f>
        <v>Activision</v>
      </c>
      <c r="G206" s="165" t="str">
        <f t="array" ref="G206">IF(ISNA(MATCH($A206,Magento_products!$F$1:$F$1000,0))=TRUE,INDEX(Special_products!$A$1:$AL$1000,MATCH($A206,Special_products!$F$1:$F$1000,0),G$1),INDEX(Magento_products!$A$1:$AJ$1013,MATCH($A206,Magento_products!$F$1:$F$1000,0),G$1))</f>
        <v>SPYROV</v>
      </c>
      <c r="H206" s="168" t="str">
        <f t="array" ref="H206">IF(ISNA(MATCH($B206,Magento_products!$E$1:$E$1013,0))=TRUE,INDEX(Special_products!$A$1:$AL$748,MATCH($B206,Special_products!$E$1:$E$748,0),H$1+2),INDEX(Magento_products!$A$1:$AJ$1013,MATCH($B206,Magento_products!$E$1:$E$1013,0),H$1))</f>
        <v>PVC</v>
      </c>
      <c r="I206" s="169">
        <f t="array" ref="I206">IF(ISNA(MATCH($B206,Magento_products!$E$1:$E$1013,0))=TRUE,INDEX(Special_products!$A$1:$AL$748,MATCH($B206,Special_products!$E$1:$E$748,0),I$1),INDEX(Magento_products!$A$1:$AJ$1013,MATCH($B206,Magento_products!$E$1:$E$1013,0),I$1))</f>
        <v>99.99</v>
      </c>
      <c r="J206" s="170"/>
      <c r="K206" s="171">
        <f t="shared" si="2"/>
        <v>99.99</v>
      </c>
      <c r="L206" s="172">
        <v>10.5</v>
      </c>
      <c r="M206" s="173" t="str">
        <f>ARRAY_CONSTRAIN(ARRAYFORMULA(IF(B206=0,0,IF(ISNA(MATCH($A206,[1]PO_base!$E$1:$E$8753,0))=TRUE,0,INDEX([1]PO_base!$A$1:$CD$8753,MATCH($A206,[1]PO_base!$E$1:$E$8753,0),M$1)))), 1, 1)</f>
        <v>#ERROR!</v>
      </c>
      <c r="N206" s="172" t="str">
        <f>ARRAY_CONSTRAIN(ARRAYFORMULA(IF(M206=0,0,IF(ISNA(MATCH($M206,[1]PO_base!$C$1:$C$8753,0))=TRUE,0,INDEX([1]PO_base!$A$1:$CD$8753,MATCH($M206,[1]PO_base!$C$1:$C$8753,0),N$1)))), 1, 1)</f>
        <v>#ERROR!</v>
      </c>
      <c r="O206" s="174" t="str">
        <f t="shared" si="3"/>
        <v>#ERROR!</v>
      </c>
      <c r="P206" s="172" t="str">
        <f t="shared" si="4"/>
        <v>#ERROR!</v>
      </c>
      <c r="Q206" s="175" t="str">
        <f t="shared" si="5"/>
        <v>#ERROR!</v>
      </c>
      <c r="R206" s="176">
        <v>0.0</v>
      </c>
      <c r="S206" s="177" t="str">
        <f>ARRAY_CONSTRAIN(ARRAYFORMULA(IF(ISNA(MATCH($G206,[1]Summary!$B$1:$B$8418,0))=TRUE,0,INDEX([1]Summary!$A$1:$CF$8418,MATCH($G206,[1]Summary!$B$1:$B$8418,0),S$1))), 1, 1)</f>
        <v>#ERROR!</v>
      </c>
      <c r="T206" s="176" t="str">
        <f>ARRAY_CONSTRAIN(ARRAYFORMULA(IF(S206=0,0,IF(ISNA(MATCH(S206,[1]Summary!$A$1:$A$8418,0))=TRUE,0,INDEX([1]Summary!$A$1:$CF$8418,MATCH(S206,[1]Summary!$A$1:$A$8418,0),T$1)))), 1, 1)</f>
        <v>#ERROR!</v>
      </c>
      <c r="U206" s="174">
        <f t="shared" si="23"/>
        <v>0</v>
      </c>
      <c r="V206" s="172"/>
      <c r="W206" s="175" t="str">
        <f t="shared" si="7"/>
        <v>#ERROR!</v>
      </c>
      <c r="X206" s="172" t="s">
        <v>3180</v>
      </c>
      <c r="Y206" s="173"/>
      <c r="Z206" s="176" t="str">
        <f>ARRAY_CONSTRAIN(ARRAYFORMULA(IF(Y206=0,0,IF(ISNA(MATCH(Y206,[1]Summary!$A$1:$A$8418,0))=TRUE,0,INDEX([1]Summary!$A$1:$CF$8418,MATCH(Y206,[1]Summary!$A$1:$A$8418,0),Z$1)))), 1, 1)</f>
        <v>#ERROR!</v>
      </c>
      <c r="AA206" s="174">
        <f t="shared" si="24"/>
        <v>0</v>
      </c>
      <c r="AB206" s="172">
        <v>6.0</v>
      </c>
      <c r="AC206" s="175" t="str">
        <f t="shared" si="9"/>
        <v>#ERROR!</v>
      </c>
      <c r="AD206" s="172"/>
      <c r="AE206" s="1"/>
      <c r="AF206" s="176" t="str">
        <f>ARRAY_CONSTRAIN(ARRAYFORMULA(IF(AE206=0,0,IF(ISNA(MATCH(AE206,[1]Summary!$A$1:$A$8418,0))=TRUE,0,INDEX([1]Summary!$A$1:$CF$8418,MATCH(AE206,[1]Summary!$A$1:$A$8418,0),AF$1)))), 1, 1)</f>
        <v>#ERROR!</v>
      </c>
      <c r="AG206" s="174">
        <f t="shared" si="10"/>
        <v>0</v>
      </c>
      <c r="AH206" s="172">
        <f t="shared" si="11"/>
        <v>0</v>
      </c>
      <c r="AI206" s="175" t="str">
        <f t="shared" si="12"/>
        <v>#ERROR!</v>
      </c>
      <c r="AJ206" s="175" t="str">
        <f t="shared" si="13"/>
        <v>#ERROR!</v>
      </c>
      <c r="AK206" s="178" t="str">
        <f t="shared" si="14"/>
        <v>#ERROR!</v>
      </c>
    </row>
    <row r="207" ht="10.5" customHeight="1">
      <c r="A207" s="14" t="s">
        <v>815</v>
      </c>
      <c r="B207" s="165">
        <f t="array" ref="B207">IF(ISNA(MATCH($A207,Magento_products!$F$1:$F$1000,0))=TRUE,INDEX(Special_products!$A$1:$AL$1000,MATCH($A207,Special_products!$F$1:$F$1000,0),B$1),INDEX(Magento_products!$A$1:$AJ$1013,MATCH($A207,Magento_products!$F$1:$F$1000,0),B$1))</f>
        <v>325</v>
      </c>
      <c r="C207" s="165" t="str">
        <f t="array" ref="C207">IF(ISNA(MATCH($A207,Magento_products!$F$1:$F$1000,0))=TRUE,INDEX(Special_products!$A$1:$AL$1000,MATCH($A207,Special_products!$F$1:$F$1000,0),C$1),INDEX(Magento_products!$A$1:$AJ$1013,MATCH($A207,Magento_products!$F$1:$F$1000,0),C$1))</f>
        <v>Spyro PVC (Regular)</v>
      </c>
      <c r="D207" s="166">
        <f t="array" ref="D207">IF(ISNA(MATCH($A207,Magento_products!$F$1:$F$1013,0))=TRUE,INDEX(Special_products!$A$1:$AL$748,MATCH($A207,Special_products!$F$1:$F$748,0),D$1),INDEX(Magento_products!$A$1:$AJ$1013,MATCH($A207,Magento_products!$F$1:$F$1013,0),D$1))</f>
        <v>43371</v>
      </c>
      <c r="E207" s="167">
        <f t="shared" si="1"/>
        <v>2018</v>
      </c>
      <c r="F207" s="168" t="str">
        <f t="array" ref="F207">IF(ISNA(MATCH($A207,'License characters'!$H$2:$H$1126,0))=TRUE,0,INDEX('License characters'!$A$2:$AH$1126,MATCH($A207,'License characters'!$H$2:$H$1126,0),F$1))</f>
        <v>Activision</v>
      </c>
      <c r="G207" s="165" t="str">
        <f t="array" ref="G207">IF(ISNA(MATCH($A207,Magento_products!$F$1:$F$1000,0))=TRUE,INDEX(Special_products!$A$1:$AL$1000,MATCH($A207,Special_products!$F$1:$F$1000,0),G$1),INDEX(Magento_products!$A$1:$AJ$1013,MATCH($A207,Magento_products!$F$1:$F$1000,0),G$1))</f>
        <v>SPYROV</v>
      </c>
      <c r="H207" s="168" t="str">
        <f t="array" ref="H207">IF(ISNA(MATCH($B207,Magento_products!$E$1:$E$1013,0))=TRUE,INDEX(Special_products!$A$1:$AL$748,MATCH($B207,Special_products!$E$1:$E$748,0),H$1+2),INDEX(Magento_products!$A$1:$AJ$1013,MATCH($B207,Magento_products!$E$1:$E$1013,0),H$1))</f>
        <v>PVC</v>
      </c>
      <c r="I207" s="169">
        <f t="array" ref="I207">IF(ISNA(MATCH($B207,Magento_products!$E$1:$E$1013,0))=TRUE,INDEX(Special_products!$A$1:$AL$748,MATCH($B207,Special_products!$E$1:$E$748,0),I$1),INDEX(Magento_products!$A$1:$AJ$1013,MATCH($B207,Magento_products!$E$1:$E$1013,0),I$1))</f>
        <v>99.99</v>
      </c>
      <c r="J207" s="170"/>
      <c r="K207" s="171">
        <f t="shared" si="2"/>
        <v>99.99</v>
      </c>
      <c r="L207" s="172">
        <v>9.5</v>
      </c>
      <c r="M207" s="173" t="str">
        <f>ARRAY_CONSTRAIN(ARRAYFORMULA(IF(B207=0,0,IF(ISNA(MATCH($A207,[1]PO_base!$E$1:$E$8753,0))=TRUE,0,INDEX([1]PO_base!$A$1:$CD$8753,MATCH($A207,[1]PO_base!$E$1:$E$8753,0),M$1)))), 1, 1)</f>
        <v>#ERROR!</v>
      </c>
      <c r="N207" s="172" t="str">
        <f>ARRAY_CONSTRAIN(ARRAYFORMULA(IF(M207=0,0,IF(ISNA(MATCH($M207,[1]PO_base!$C$1:$C$8753,0))=TRUE,0,INDEX([1]PO_base!$A$1:$CD$8753,MATCH($M207,[1]PO_base!$C$1:$C$8753,0),N$1)))), 1, 1)</f>
        <v>#ERROR!</v>
      </c>
      <c r="O207" s="174" t="str">
        <f t="shared" si="3"/>
        <v>#ERROR!</v>
      </c>
      <c r="P207" s="172" t="str">
        <f t="shared" si="4"/>
        <v>#ERROR!</v>
      </c>
      <c r="Q207" s="175" t="str">
        <f t="shared" si="5"/>
        <v>#ERROR!</v>
      </c>
      <c r="R207" s="176">
        <v>0.0</v>
      </c>
      <c r="S207" s="177" t="str">
        <f>ARRAY_CONSTRAIN(ARRAYFORMULA(IF(ISNA(MATCH($G207,[1]Summary!$B$1:$B$8418,0))=TRUE,0,INDEX([1]Summary!$A$1:$CF$8418,MATCH($G207,[1]Summary!$B$1:$B$8418,0),S$1))), 1, 1)</f>
        <v>#ERROR!</v>
      </c>
      <c r="T207" s="176" t="str">
        <f>ARRAY_CONSTRAIN(ARRAYFORMULA(IF(S207=0,0,IF(ISNA(MATCH(S207,[1]Summary!$A$1:$A$8418,0))=TRUE,0,INDEX([1]Summary!$A$1:$CF$8418,MATCH(S207,[1]Summary!$A$1:$A$8418,0),T$1)))), 1, 1)</f>
        <v>#ERROR!</v>
      </c>
      <c r="U207" s="174">
        <f t="shared" si="23"/>
        <v>0</v>
      </c>
      <c r="V207" s="172"/>
      <c r="W207" s="175" t="str">
        <f t="shared" si="7"/>
        <v>#ERROR!</v>
      </c>
      <c r="X207" s="172"/>
      <c r="Y207" s="173"/>
      <c r="Z207" s="176" t="str">
        <f>ARRAY_CONSTRAIN(ARRAYFORMULA(IF(Y207=0,0,IF(ISNA(MATCH(Y207,[1]Summary!$A$1:$A$8418,0))=TRUE,0,INDEX([1]Summary!$A$1:$CF$8418,MATCH(Y207,[1]Summary!$A$1:$A$8418,0),Z$1)))), 1, 1)</f>
        <v>#ERROR!</v>
      </c>
      <c r="AA207" s="174">
        <f t="shared" si="24"/>
        <v>0</v>
      </c>
      <c r="AB207" s="172" t="str">
        <f>W207*AA207</f>
        <v>#ERROR!</v>
      </c>
      <c r="AC207" s="175" t="str">
        <f t="shared" si="9"/>
        <v>#ERROR!</v>
      </c>
      <c r="AD207" s="172"/>
      <c r="AE207" s="1"/>
      <c r="AF207" s="176" t="str">
        <f>ARRAY_CONSTRAIN(ARRAYFORMULA(IF(AE207=0,0,IF(ISNA(MATCH(AE207,[1]Summary!$A$1:$A$8418,0))=TRUE,0,INDEX([1]Summary!$A$1:$CF$8418,MATCH(AE207,[1]Summary!$A$1:$A$8418,0),AF$1)))), 1, 1)</f>
        <v>#ERROR!</v>
      </c>
      <c r="AG207" s="174">
        <f t="shared" si="10"/>
        <v>0</v>
      </c>
      <c r="AH207" s="172">
        <f t="shared" si="11"/>
        <v>0</v>
      </c>
      <c r="AI207" s="175" t="str">
        <f t="shared" si="12"/>
        <v>#ERROR!</v>
      </c>
      <c r="AJ207" s="175" t="str">
        <f t="shared" si="13"/>
        <v>#ERROR!</v>
      </c>
      <c r="AK207" s="178" t="str">
        <f t="shared" si="14"/>
        <v>#ERROR!</v>
      </c>
    </row>
    <row r="208" ht="10.5" customHeight="1">
      <c r="A208" s="14" t="s">
        <v>647</v>
      </c>
      <c r="B208" s="165">
        <f t="array" ref="B208">IF(ISNA(MATCH($A208,Magento_products!$F$1:$F$1000,0))=TRUE,INDEX(Special_products!$A$1:$AL$1000,MATCH($A208,Special_products!$F$1:$F$1000,0),B$1),INDEX(Magento_products!$A$1:$AJ$1013,MATCH($A208,Magento_products!$F$1:$F$1000,0),B$1))</f>
        <v>404</v>
      </c>
      <c r="C208" s="165" t="str">
        <f t="array" ref="C208">IF(ISNA(MATCH($A208,Magento_products!$F$1:$F$1000,0))=TRUE,INDEX(Special_products!$A$1:$AL$1000,MATCH($A208,Special_products!$F$1:$F$1000,0),C$1),INDEX(Magento_products!$A$1:$AJ$1013,MATCH($A208,Magento_products!$F$1:$F$1000,0),C$1))</f>
        <v>The Legend of Zelda: Breath of the Wild - Zelda Exclusive Edition</v>
      </c>
      <c r="D208" s="166">
        <f t="array" ref="D208">IF(ISNA(MATCH($A208,Magento_products!$F$1:$F$1013,0))=TRUE,INDEX(Special_products!$A$1:$AL$748,MATCH($A208,Special_products!$F$1:$F$748,0),D$1),INDEX(Magento_products!$A$1:$AJ$1013,MATCH($A208,Magento_products!$F$1:$F$1013,0),D$1))</f>
        <v>43763</v>
      </c>
      <c r="E208" s="167">
        <f t="shared" si="1"/>
        <v>2019</v>
      </c>
      <c r="F208" s="168" t="str">
        <f t="array" ref="F208">IF(ISNA(MATCH($A208,'License characters'!$H$2:$H$1126,0))=TRUE,0,INDEX('License characters'!$A$2:$AH$1126,MATCH($A208,'License characters'!$H$2:$H$1126,0),F$1))</f>
        <v>Nintendo</v>
      </c>
      <c r="G208" s="165" t="str">
        <f t="array" ref="G208">IF(ISNA(MATCH($A208,Magento_products!$F$1:$F$1000,0))=TRUE,INDEX(Special_products!$A$1:$AL$1000,MATCH($A208,Special_products!$F$1:$F$1000,0),G$1),INDEX(Magento_products!$A$1:$AJ$1013,MATCH($A208,Magento_products!$F$1:$F$1000,0),G$1))</f>
        <v>BOTWZ</v>
      </c>
      <c r="H208" s="168" t="str">
        <f t="array" ref="H208">IF(ISNA(MATCH($B208,Magento_products!$E$1:$E$1013,0))=TRUE,INDEX(Special_products!$A$1:$AL$748,MATCH($B208,Special_products!$E$1:$E$748,0),H$1+2),INDEX(Magento_products!$A$1:$AJ$1013,MATCH($B208,Magento_products!$E$1:$E$1013,0),H$1))</f>
        <v>PVC</v>
      </c>
      <c r="I208" s="169">
        <f t="array" ref="I208">IF(ISNA(MATCH($B208,Magento_products!$E$1:$E$1013,0))=TRUE,INDEX(Special_products!$A$1:$AL$748,MATCH($B208,Special_products!$E$1:$E$748,0),I$1),INDEX(Magento_products!$A$1:$AJ$1013,MATCH($B208,Magento_products!$E$1:$E$1013,0),I$1))</f>
        <v>114.99</v>
      </c>
      <c r="J208" s="170"/>
      <c r="K208" s="171">
        <f t="shared" si="2"/>
        <v>114.99</v>
      </c>
      <c r="L208" s="172"/>
      <c r="M208" s="173" t="str">
        <f>ARRAY_CONSTRAIN(ARRAYFORMULA(IF(B208=0,0,IF(ISNA(MATCH($A208,[1]PO_base!$E$1:$E$8753,0))=TRUE,0,INDEX([1]PO_base!$A$1:$CD$8753,MATCH($A208,[1]PO_base!$E$1:$E$8753,0),M$1)))), 1, 1)</f>
        <v>#ERROR!</v>
      </c>
      <c r="N208" s="172" t="str">
        <f>ARRAY_CONSTRAIN(ARRAYFORMULA(IF(M208=0,0,IF(ISNA(MATCH($M208,[1]PO_base!$C$1:$C$8753,0))=TRUE,0,INDEX([1]PO_base!$A$1:$CD$8753,MATCH($M208,[1]PO_base!$C$1:$C$8753,0),N$1)))), 1, 1)</f>
        <v>#ERROR!</v>
      </c>
      <c r="O208" s="174" t="str">
        <f t="shared" si="3"/>
        <v>#ERROR!</v>
      </c>
      <c r="P208" s="172" t="str">
        <f t="shared" si="4"/>
        <v>#ERROR!</v>
      </c>
      <c r="Q208" s="175" t="str">
        <f t="shared" si="5"/>
        <v>#ERROR!</v>
      </c>
      <c r="R208" s="176">
        <v>0.0</v>
      </c>
      <c r="S208" s="177" t="str">
        <f>ARRAY_CONSTRAIN(ARRAYFORMULA(IF(ISNA(MATCH($G208,[1]Summary!$B$1:$B$8418,0))=TRUE,0,INDEX([1]Summary!$A$1:$CF$8418,MATCH($G208,[1]Summary!$B$1:$B$8418,0),S$1))), 1, 1)</f>
        <v>#ERROR!</v>
      </c>
      <c r="T208" s="176" t="str">
        <f>ARRAY_CONSTRAIN(ARRAYFORMULA(IF(S208=0,0,IF(ISNA(MATCH(S208,[1]Summary!$A$1:$A$8418,0))=TRUE,0,INDEX([1]Summary!$A$1:$CF$8418,MATCH(S208,[1]Summary!$A$1:$A$8418,0),T$1)))), 1, 1)</f>
        <v>#ERROR!</v>
      </c>
      <c r="U208" s="174">
        <f t="shared" si="23"/>
        <v>0</v>
      </c>
      <c r="V208" s="172"/>
      <c r="W208" s="175" t="str">
        <f t="shared" si="7"/>
        <v>#ERROR!</v>
      </c>
      <c r="X208" s="172" t="s">
        <v>3180</v>
      </c>
      <c r="Y208" s="173"/>
      <c r="Z208" s="176" t="str">
        <f>ARRAY_CONSTRAIN(ARRAYFORMULA(IF(Y208=0,0,IF(ISNA(MATCH(Y208,[1]Summary!$A$1:$A$8418,0))=TRUE,0,INDEX([1]Summary!$A$1:$CF$8418,MATCH(Y208,[1]Summary!$A$1:$A$8418,0),Z$1)))), 1, 1)</f>
        <v>#ERROR!</v>
      </c>
      <c r="AA208" s="174">
        <f t="shared" si="24"/>
        <v>0</v>
      </c>
      <c r="AB208" s="172">
        <v>6.0</v>
      </c>
      <c r="AC208" s="175" t="str">
        <f t="shared" si="9"/>
        <v>#ERROR!</v>
      </c>
      <c r="AD208" s="172"/>
      <c r="AE208" s="1"/>
      <c r="AF208" s="176" t="str">
        <f>ARRAY_CONSTRAIN(ARRAYFORMULA(IF(AE208=0,0,IF(ISNA(MATCH(AE208,[1]Summary!$A$1:$A$8418,0))=TRUE,0,INDEX([1]Summary!$A$1:$CF$8418,MATCH(AE208,[1]Summary!$A$1:$A$8418,0),AF$1)))), 1, 1)</f>
        <v>#ERROR!</v>
      </c>
      <c r="AG208" s="174">
        <f t="shared" si="10"/>
        <v>0</v>
      </c>
      <c r="AH208" s="172">
        <f t="shared" si="11"/>
        <v>0</v>
      </c>
      <c r="AI208" s="175" t="str">
        <f t="shared" si="12"/>
        <v>#ERROR!</v>
      </c>
      <c r="AJ208" s="175" t="str">
        <f t="shared" si="13"/>
        <v>#ERROR!</v>
      </c>
      <c r="AK208" s="178" t="str">
        <f t="shared" si="14"/>
        <v>#ERROR!</v>
      </c>
    </row>
    <row r="209" ht="10.5" customHeight="1">
      <c r="A209" s="14" t="s">
        <v>641</v>
      </c>
      <c r="B209" s="165">
        <f t="array" ref="B209">IF(ISNA(MATCH($A209,Magento_products!$F$1:$F$1000,0))=TRUE,INDEX(Special_products!$A$1:$AL$1000,MATCH($A209,Special_products!$F$1:$F$1000,0),B$1),INDEX(Magento_products!$A$1:$AJ$1013,MATCH($A209,Magento_products!$F$1:$F$1000,0),B$1))</f>
        <v>407</v>
      </c>
      <c r="C209" s="165" t="str">
        <f t="array" ref="C209">IF(ISNA(MATCH($A209,Magento_products!$F$1:$F$1000,0))=TRUE,INDEX(Special_products!$A$1:$AL$1000,MATCH($A209,Special_products!$F$1:$F$1000,0),C$1),INDEX(Magento_products!$A$1:$AJ$1013,MATCH($A209,Magento_products!$F$1:$F$1000,0),C$1))</f>
        <v>Luigi's Mansion 3 – Luigi and Polterpup Exclusive Edition</v>
      </c>
      <c r="D209" s="166">
        <f t="array" ref="D209">IF(ISNA(MATCH($A209,Magento_products!$F$1:$F$1013,0))=TRUE,INDEX(Special_products!$A$1:$AL$748,MATCH($A209,Special_products!$F$1:$F$748,0),D$1),INDEX(Magento_products!$A$1:$AJ$1013,MATCH($A209,Magento_products!$F$1:$F$1013,0),D$1))</f>
        <v>43749</v>
      </c>
      <c r="E209" s="167">
        <f t="shared" si="1"/>
        <v>2019</v>
      </c>
      <c r="F209" s="168" t="str">
        <f t="array" ref="F209">IF(ISNA(MATCH($A209,'License characters'!$H$2:$H$1126,0))=TRUE,0,INDEX('License characters'!$A$2:$AH$1126,MATCH($A209,'License characters'!$H$2:$H$1126,0),F$1))</f>
        <v>Nintendo</v>
      </c>
      <c r="G209" s="165" t="str">
        <f t="array" ref="G209">IF(ISNA(MATCH($A209,Magento_products!$F$1:$F$1000,0))=TRUE,INDEX(Special_products!$A$1:$AL$1000,MATCH($A209,Special_products!$F$1:$F$1000,0),G$1),INDEX(Magento_products!$A$1:$AJ$1013,MATCH($A209,Magento_products!$F$1:$F$1000,0),G$1))</f>
        <v>LUIGI</v>
      </c>
      <c r="H209" s="168" t="str">
        <f t="array" ref="H209">IF(ISNA(MATCH($B209,Magento_products!$E$1:$E$1013,0))=TRUE,INDEX(Special_products!$A$1:$AL$748,MATCH($B209,Special_products!$E$1:$E$748,0),H$1+2),INDEX(Magento_products!$A$1:$AJ$1013,MATCH($B209,Magento_products!$E$1:$E$1013,0),H$1))</f>
        <v>PVC</v>
      </c>
      <c r="I209" s="169">
        <f t="array" ref="I209">IF(ISNA(MATCH($B209,Magento_products!$E$1:$E$1013,0))=TRUE,INDEX(Special_products!$A$1:$AL$748,MATCH($B209,Special_products!$E$1:$E$748,0),I$1),INDEX(Magento_products!$A$1:$AJ$1013,MATCH($B209,Magento_products!$E$1:$E$1013,0),I$1))</f>
        <v>114.99</v>
      </c>
      <c r="J209" s="170"/>
      <c r="K209" s="171">
        <f t="shared" si="2"/>
        <v>114.99</v>
      </c>
      <c r="L209" s="172"/>
      <c r="M209" s="173" t="str">
        <f>ARRAY_CONSTRAIN(ARRAYFORMULA(IF(B209=0,0,IF(ISNA(MATCH($A209,[1]PO_base!$E$1:$E$8753,0))=TRUE,0,INDEX([1]PO_base!$A$1:$CD$8753,MATCH($A209,[1]PO_base!$E$1:$E$8753,0),M$1)))), 1, 1)</f>
        <v>#ERROR!</v>
      </c>
      <c r="N209" s="172" t="str">
        <f>ARRAY_CONSTRAIN(ARRAYFORMULA(IF(M209=0,0,IF(ISNA(MATCH($M209,[1]PO_base!$C$1:$C$8753,0))=TRUE,0,INDEX([1]PO_base!$A$1:$CD$8753,MATCH($M209,[1]PO_base!$C$1:$C$8753,0),N$1)))), 1, 1)</f>
        <v>#ERROR!</v>
      </c>
      <c r="O209" s="174" t="str">
        <f t="shared" si="3"/>
        <v>#ERROR!</v>
      </c>
      <c r="P209" s="172" t="str">
        <f t="shared" si="4"/>
        <v>#ERROR!</v>
      </c>
      <c r="Q209" s="175" t="str">
        <f t="shared" si="5"/>
        <v>#ERROR!</v>
      </c>
      <c r="R209" s="176">
        <v>0.0</v>
      </c>
      <c r="S209" s="177" t="str">
        <f>ARRAY_CONSTRAIN(ARRAYFORMULA(IF(ISNA(MATCH($G209,[1]Summary!$B$1:$B$8418,0))=TRUE,0,INDEX([1]Summary!$A$1:$CF$8418,MATCH($G209,[1]Summary!$B$1:$B$8418,0),S$1))), 1, 1)</f>
        <v>#ERROR!</v>
      </c>
      <c r="T209" s="176" t="str">
        <f>ARRAY_CONSTRAIN(ARRAYFORMULA(IF(S209=0,0,IF(ISNA(MATCH(S209,[1]Summary!$A$1:$A$8418,0))=TRUE,0,INDEX([1]Summary!$A$1:$CF$8418,MATCH(S209,[1]Summary!$A$1:$A$8418,0),T$1)))), 1, 1)</f>
        <v>#ERROR!</v>
      </c>
      <c r="U209" s="174">
        <f t="shared" si="23"/>
        <v>0</v>
      </c>
      <c r="V209" s="172"/>
      <c r="W209" s="175" t="str">
        <f t="shared" si="7"/>
        <v>#ERROR!</v>
      </c>
      <c r="X209" s="172" t="s">
        <v>3180</v>
      </c>
      <c r="Y209" s="173"/>
      <c r="Z209" s="176" t="str">
        <f>ARRAY_CONSTRAIN(ARRAYFORMULA(IF(Y209=0,0,IF(ISNA(MATCH(Y209,[1]Summary!$A$1:$A$8418,0))=TRUE,0,INDEX([1]Summary!$A$1:$CF$8418,MATCH(Y209,[1]Summary!$A$1:$A$8418,0),Z$1)))), 1, 1)</f>
        <v>#ERROR!</v>
      </c>
      <c r="AA209" s="174">
        <f t="shared" si="24"/>
        <v>0</v>
      </c>
      <c r="AB209" s="172">
        <v>6.0</v>
      </c>
      <c r="AC209" s="175" t="str">
        <f t="shared" si="9"/>
        <v>#ERROR!</v>
      </c>
      <c r="AD209" s="172"/>
      <c r="AE209" s="1"/>
      <c r="AF209" s="176" t="str">
        <f>ARRAY_CONSTRAIN(ARRAYFORMULA(IF(AE209=0,0,IF(ISNA(MATCH(AE209,[1]Summary!$A$1:$A$8418,0))=TRUE,0,INDEX([1]Summary!$A$1:$CF$8418,MATCH(AE209,[1]Summary!$A$1:$A$8418,0),AF$1)))), 1, 1)</f>
        <v>#ERROR!</v>
      </c>
      <c r="AG209" s="174">
        <f t="shared" si="10"/>
        <v>0</v>
      </c>
      <c r="AH209" s="172">
        <f t="shared" si="11"/>
        <v>0</v>
      </c>
      <c r="AI209" s="175" t="str">
        <f t="shared" si="12"/>
        <v>#ERROR!</v>
      </c>
      <c r="AJ209" s="175" t="str">
        <f t="shared" si="13"/>
        <v>#ERROR!</v>
      </c>
      <c r="AK209" s="178" t="str">
        <f t="shared" si="14"/>
        <v>#ERROR!</v>
      </c>
    </row>
    <row r="210" ht="10.5" customHeight="1">
      <c r="A210" s="14" t="s">
        <v>676</v>
      </c>
      <c r="B210" s="165">
        <f t="array" ref="B210">IF(ISNA(MATCH($A210,Magento_products!$F$1:$F$1000,0))=TRUE,INDEX(Special_products!$A$1:$AL$1000,MATCH($A210,Special_products!$F$1:$F$1000,0),B$1),INDEX(Magento_products!$A$1:$AJ$1013,MATCH($A210,Magento_products!$F$1:$F$1000,0),B$1))</f>
        <v>391</v>
      </c>
      <c r="C210" s="165" t="str">
        <f t="array" ref="C210">IF(ISNA(MATCH($A210,Magento_products!$F$1:$F$1000,0))=TRUE,INDEX(Special_products!$A$1:$AL$1000,MATCH($A210,Special_products!$F$1:$F$1000,0),C$1),INDEX(Magento_products!$A$1:$AJ$1013,MATCH($A210,Magento_products!$F$1:$F$1000,0),C$1))</f>
        <v>Ōkami – Amaterasu Blade of Kusanagi Edition</v>
      </c>
      <c r="D210" s="166">
        <f t="array" ref="D210">IF(ISNA(MATCH($A210,Magento_products!$F$1:$F$1013,0))=TRUE,INDEX(Special_products!$A$1:$AL$748,MATCH($A210,Special_products!$F$1:$F$748,0),D$1),INDEX(Magento_products!$A$1:$AJ$1013,MATCH($A210,Magento_products!$F$1:$F$1013,0),D$1))</f>
        <v>43637</v>
      </c>
      <c r="E210" s="167">
        <f t="shared" si="1"/>
        <v>2019</v>
      </c>
      <c r="F210" s="168" t="str">
        <f t="array" ref="F210">IF(ISNA(MATCH($A210,'License characters'!$H$2:$H$1126,0))=TRUE,0,INDEX('License characters'!$A$2:$AH$1126,MATCH($A210,'License characters'!$H$2:$H$1126,0),F$1))</f>
        <v>Capcom</v>
      </c>
      <c r="G210" s="165" t="str">
        <f t="array" ref="G210">IF(ISNA(MATCH($A210,Magento_products!$F$1:$F$1000,0))=TRUE,INDEX(Special_products!$A$1:$AL$1000,MATCH($A210,Special_products!$F$1:$F$1000,0),G$1),INDEX(Magento_products!$A$1:$AJ$1013,MATCH($A210,Magento_products!$F$1:$F$1000,0),G$1))</f>
        <v>OKAV</v>
      </c>
      <c r="H210" s="168" t="str">
        <f t="array" ref="H210">IF(ISNA(MATCH($B210,Magento_products!$E$1:$E$1013,0))=TRUE,INDEX(Special_products!$A$1:$AL$748,MATCH($B210,Special_products!$E$1:$E$748,0),H$1+2),INDEX(Magento_products!$A$1:$AJ$1013,MATCH($B210,Magento_products!$E$1:$E$1013,0),H$1))</f>
        <v>PVC</v>
      </c>
      <c r="I210" s="169">
        <f t="array" ref="I210">IF(ISNA(MATCH($B210,Magento_products!$E$1:$E$1013,0))=TRUE,INDEX(Special_products!$A$1:$AL$748,MATCH($B210,Special_products!$E$1:$E$748,0),I$1),INDEX(Magento_products!$A$1:$AJ$1013,MATCH($B210,Magento_products!$E$1:$E$1013,0),I$1))</f>
        <v>114.99</v>
      </c>
      <c r="J210" s="170"/>
      <c r="K210" s="171">
        <f t="shared" si="2"/>
        <v>114.99</v>
      </c>
      <c r="L210" s="172">
        <v>14.1</v>
      </c>
      <c r="M210" s="173" t="str">
        <f>ARRAY_CONSTRAIN(ARRAYFORMULA(IF(B210=0,0,IF(ISNA(MATCH($A210,[1]PO_base!$E$1:$E$8753,0))=TRUE,0,INDEX([1]PO_base!$A$1:$CD$8753,MATCH($A210,[1]PO_base!$E$1:$E$8753,0),M$1)))), 1, 1)</f>
        <v>#ERROR!</v>
      </c>
      <c r="N210" s="172" t="str">
        <f>ARRAY_CONSTRAIN(ARRAYFORMULA(IF(M210=0,0,IF(ISNA(MATCH($M210,[1]PO_base!$C$1:$C$8753,0))=TRUE,0,INDEX([1]PO_base!$A$1:$CD$8753,MATCH($M210,[1]PO_base!$C$1:$C$8753,0),N$1)))), 1, 1)</f>
        <v>#ERROR!</v>
      </c>
      <c r="O210" s="174" t="str">
        <f t="shared" si="3"/>
        <v>#ERROR!</v>
      </c>
      <c r="P210" s="172" t="str">
        <f t="shared" si="4"/>
        <v>#ERROR!</v>
      </c>
      <c r="Q210" s="175" t="str">
        <f t="shared" si="5"/>
        <v>#ERROR!</v>
      </c>
      <c r="R210" s="176">
        <v>0.0</v>
      </c>
      <c r="S210" s="177" t="str">
        <f>ARRAY_CONSTRAIN(ARRAYFORMULA(IF(ISNA(MATCH($G210,[1]Summary!$B$1:$B$8418,0))=TRUE,0,INDEX([1]Summary!$A$1:$CF$8418,MATCH($G210,[1]Summary!$B$1:$B$8418,0),S$1))), 1, 1)</f>
        <v>#ERROR!</v>
      </c>
      <c r="T210" s="176" t="str">
        <f>ARRAY_CONSTRAIN(ARRAYFORMULA(IF(S210=0,0,IF(ISNA(MATCH(S210,[1]Summary!$A$1:$A$8418,0))=TRUE,0,INDEX([1]Summary!$A$1:$CF$8418,MATCH(S210,[1]Summary!$A$1:$A$8418,0),T$1)))), 1, 1)</f>
        <v>#ERROR!</v>
      </c>
      <c r="U210" s="174">
        <f t="shared" si="23"/>
        <v>0</v>
      </c>
      <c r="V210" s="172"/>
      <c r="W210" s="175" t="str">
        <f t="shared" si="7"/>
        <v>#ERROR!</v>
      </c>
      <c r="X210" s="172"/>
      <c r="Y210" s="173"/>
      <c r="Z210" s="176" t="str">
        <f>ARRAY_CONSTRAIN(ARRAYFORMULA(IF(Y210=0,0,IF(ISNA(MATCH(Y210,[1]Summary!$A$1:$A$8418,0))=TRUE,0,INDEX([1]Summary!$A$1:$CF$8418,MATCH(Y210,[1]Summary!$A$1:$A$8418,0),Z$1)))), 1, 1)</f>
        <v>#ERROR!</v>
      </c>
      <c r="AA210" s="174">
        <f t="shared" si="24"/>
        <v>0</v>
      </c>
      <c r="AB210" s="172" t="str">
        <f t="shared" ref="AB210:AB211" si="27">W210*AA210</f>
        <v>#ERROR!</v>
      </c>
      <c r="AC210" s="175" t="str">
        <f t="shared" si="9"/>
        <v>#ERROR!</v>
      </c>
      <c r="AD210" s="172"/>
      <c r="AE210" s="1"/>
      <c r="AF210" s="176" t="str">
        <f>ARRAY_CONSTRAIN(ARRAYFORMULA(IF(AE210=0,0,IF(ISNA(MATCH(AE210,[1]Summary!$A$1:$A$8418,0))=TRUE,0,INDEX([1]Summary!$A$1:$CF$8418,MATCH(AE210,[1]Summary!$A$1:$A$8418,0),AF$1)))), 1, 1)</f>
        <v>#ERROR!</v>
      </c>
      <c r="AG210" s="174">
        <f t="shared" si="10"/>
        <v>0</v>
      </c>
      <c r="AH210" s="172">
        <f t="shared" si="11"/>
        <v>0</v>
      </c>
      <c r="AI210" s="175" t="str">
        <f t="shared" si="12"/>
        <v>#ERROR!</v>
      </c>
      <c r="AJ210" s="175" t="str">
        <f t="shared" si="13"/>
        <v>#ERROR!</v>
      </c>
      <c r="AK210" s="178" t="str">
        <f t="shared" si="14"/>
        <v>#ERROR!</v>
      </c>
    </row>
    <row r="211" ht="10.5" customHeight="1">
      <c r="A211" s="14" t="s">
        <v>669</v>
      </c>
      <c r="B211" s="165">
        <f t="array" ref="B211">IF(ISNA(MATCH($A211,Magento_products!$F$1:$F$1000,0))=TRUE,INDEX(Special_products!$A$1:$AL$1000,MATCH($A211,Special_products!$F$1:$F$1000,0),B$1),INDEX(Magento_products!$A$1:$AJ$1013,MATCH($A211,Magento_products!$F$1:$F$1000,0),B$1))</f>
        <v>394</v>
      </c>
      <c r="C211" s="165" t="str">
        <f t="array" ref="C211">IF(ISNA(MATCH($A211,Magento_products!$F$1:$F$1000,0))=TRUE,INDEX(Special_products!$A$1:$AL$1000,MATCH($A211,Special_products!$F$1:$F$1000,0),C$1),INDEX(Magento_products!$A$1:$AJ$1013,MATCH($A211,Magento_products!$F$1:$F$1000,0),C$1))</f>
        <v>Amaterasu PVC - White Divine Retribution Collector's Edition</v>
      </c>
      <c r="D211" s="166">
        <f t="array" ref="D211">IF(ISNA(MATCH($A211,Magento_products!$F$1:$F$1013,0))=TRUE,INDEX(Special_products!$A$1:$AL$748,MATCH($A211,Special_products!$F$1:$F$748,0),D$1),INDEX(Magento_products!$A$1:$AJ$1013,MATCH($A211,Magento_products!$F$1:$F$1013,0),D$1))</f>
        <v>43637</v>
      </c>
      <c r="E211" s="167">
        <f t="shared" si="1"/>
        <v>2019</v>
      </c>
      <c r="F211" s="168" t="str">
        <f t="array" ref="F211">IF(ISNA(MATCH($A211,'License characters'!$H$2:$H$1126,0))=TRUE,0,INDEX('License characters'!$A$2:$AH$1126,MATCH($A211,'License characters'!$H$2:$H$1126,0),F$1))</f>
        <v>Capcom</v>
      </c>
      <c r="G211" s="165" t="str">
        <f t="array" ref="G211">IF(ISNA(MATCH($A211,Magento_products!$F$1:$F$1000,0))=TRUE,INDEX(Special_products!$A$1:$AL$1000,MATCH($A211,Special_products!$F$1:$F$1000,0),G$1),INDEX(Magento_products!$A$1:$AJ$1013,MATCH($A211,Magento_products!$F$1:$F$1000,0),G$1))</f>
        <v>OKAV</v>
      </c>
      <c r="H211" s="168" t="str">
        <f t="array" ref="H211">IF(ISNA(MATCH($B211,Magento_products!$E$1:$E$1013,0))=TRUE,INDEX(Special_products!$A$1:$AL$748,MATCH($B211,Special_products!$E$1:$E$748,0),H$1+2),INDEX(Magento_products!$A$1:$AJ$1013,MATCH($B211,Magento_products!$E$1:$E$1013,0),H$1))</f>
        <v>PVC</v>
      </c>
      <c r="I211" s="169">
        <f t="array" ref="I211">IF(ISNA(MATCH($B211,Magento_products!$E$1:$E$1013,0))=TRUE,INDEX(Special_products!$A$1:$AL$748,MATCH($B211,Special_products!$E$1:$E$748,0),I$1),INDEX(Magento_products!$A$1:$AJ$1013,MATCH($B211,Magento_products!$E$1:$E$1013,0),I$1))</f>
        <v>114.99</v>
      </c>
      <c r="J211" s="170"/>
      <c r="K211" s="171">
        <f t="shared" si="2"/>
        <v>114.99</v>
      </c>
      <c r="L211" s="172">
        <v>14.6</v>
      </c>
      <c r="M211" s="173" t="str">
        <f>ARRAY_CONSTRAIN(ARRAYFORMULA(IF(B211=0,0,IF(ISNA(MATCH($A211,[1]PO_base!$E$1:$E$8753,0))=TRUE,0,INDEX([1]PO_base!$A$1:$CD$8753,MATCH($A211,[1]PO_base!$E$1:$E$8753,0),M$1)))), 1, 1)</f>
        <v>#ERROR!</v>
      </c>
      <c r="N211" s="172" t="str">
        <f>ARRAY_CONSTRAIN(ARRAYFORMULA(IF(M211=0,0,IF(ISNA(MATCH($M211,[1]PO_base!$C$1:$C$8753,0))=TRUE,0,INDEX([1]PO_base!$A$1:$CD$8753,MATCH($M211,[1]PO_base!$C$1:$C$8753,0),N$1)))), 1, 1)</f>
        <v>#ERROR!</v>
      </c>
      <c r="O211" s="174" t="str">
        <f t="shared" si="3"/>
        <v>#ERROR!</v>
      </c>
      <c r="P211" s="172" t="str">
        <f t="shared" si="4"/>
        <v>#ERROR!</v>
      </c>
      <c r="Q211" s="175" t="str">
        <f t="shared" si="5"/>
        <v>#ERROR!</v>
      </c>
      <c r="R211" s="176">
        <v>0.0</v>
      </c>
      <c r="S211" s="177" t="str">
        <f>ARRAY_CONSTRAIN(ARRAYFORMULA(IF(ISNA(MATCH($G211,[1]Summary!$B$1:$B$8418,0))=TRUE,0,INDEX([1]Summary!$A$1:$CF$8418,MATCH($G211,[1]Summary!$B$1:$B$8418,0),S$1))), 1, 1)</f>
        <v>#ERROR!</v>
      </c>
      <c r="T211" s="176" t="str">
        <f>ARRAY_CONSTRAIN(ARRAYFORMULA(IF(S211=0,0,IF(ISNA(MATCH(S211,[1]Summary!$A$1:$A$8418,0))=TRUE,0,INDEX([1]Summary!$A$1:$CF$8418,MATCH(S211,[1]Summary!$A$1:$A$8418,0),T$1)))), 1, 1)</f>
        <v>#ERROR!</v>
      </c>
      <c r="U211" s="174">
        <f t="shared" si="23"/>
        <v>0</v>
      </c>
      <c r="V211" s="172"/>
      <c r="W211" s="175" t="str">
        <f t="shared" si="7"/>
        <v>#ERROR!</v>
      </c>
      <c r="X211" s="172"/>
      <c r="Y211" s="173"/>
      <c r="Z211" s="176" t="str">
        <f>ARRAY_CONSTRAIN(ARRAYFORMULA(IF(Y211=0,0,IF(ISNA(MATCH(Y211,[1]Summary!$A$1:$A$8418,0))=TRUE,0,INDEX([1]Summary!$A$1:$CF$8418,MATCH(Y211,[1]Summary!$A$1:$A$8418,0),Z$1)))), 1, 1)</f>
        <v>#ERROR!</v>
      </c>
      <c r="AA211" s="174">
        <f t="shared" si="24"/>
        <v>0</v>
      </c>
      <c r="AB211" s="172" t="str">
        <f t="shared" si="27"/>
        <v>#ERROR!</v>
      </c>
      <c r="AC211" s="175" t="str">
        <f t="shared" si="9"/>
        <v>#ERROR!</v>
      </c>
      <c r="AD211" s="172"/>
      <c r="AE211" s="1"/>
      <c r="AF211" s="176" t="str">
        <f>ARRAY_CONSTRAIN(ARRAYFORMULA(IF(AE211=0,0,IF(ISNA(MATCH(AE211,[1]Summary!$A$1:$A$8418,0))=TRUE,0,INDEX([1]Summary!$A$1:$CF$8418,MATCH(AE211,[1]Summary!$A$1:$A$8418,0),AF$1)))), 1, 1)</f>
        <v>#ERROR!</v>
      </c>
      <c r="AG211" s="174">
        <f t="shared" si="10"/>
        <v>0</v>
      </c>
      <c r="AH211" s="172">
        <f t="shared" si="11"/>
        <v>0</v>
      </c>
      <c r="AI211" s="175" t="str">
        <f t="shared" si="12"/>
        <v>#ERROR!</v>
      </c>
      <c r="AJ211" s="175" t="str">
        <f t="shared" si="13"/>
        <v>#ERROR!</v>
      </c>
      <c r="AK211" s="178" t="str">
        <f t="shared" si="14"/>
        <v>#ERROR!</v>
      </c>
    </row>
    <row r="212" ht="10.5" customHeight="1">
      <c r="A212" s="14" t="s">
        <v>678</v>
      </c>
      <c r="B212" s="165">
        <f t="array" ref="B212">IF(ISNA(MATCH($A212,Magento_products!$F$1:$F$1000,0))=TRUE,INDEX(Special_products!$A$1:$AL$1000,MATCH($A212,Special_products!$F$1:$F$1000,0),B$1),INDEX(Magento_products!$A$1:$AJ$1013,MATCH($A212,Magento_products!$F$1:$F$1000,0),B$1))</f>
        <v>390</v>
      </c>
      <c r="C212" s="165" t="str">
        <f t="array" ref="C212">IF(ISNA(MATCH($A212,Magento_products!$F$1:$F$1000,0))=TRUE,INDEX(Special_products!$A$1:$AL$1000,MATCH($A212,Special_products!$F$1:$F$1000,0),C$1),INDEX(Magento_products!$A$1:$AJ$1013,MATCH($A212,Magento_products!$F$1:$F$1000,0),C$1))</f>
        <v>Ōkami – Amaterasu Exclusive Edition</v>
      </c>
      <c r="D212" s="166">
        <f t="array" ref="D212">IF(ISNA(MATCH($A212,Magento_products!$F$1:$F$1013,0))=TRUE,INDEX(Special_products!$A$1:$AL$748,MATCH($A212,Special_products!$F$1:$F$748,0),D$1),INDEX(Magento_products!$A$1:$AJ$1013,MATCH($A212,Magento_products!$F$1:$F$1013,0),D$1))</f>
        <v>43637</v>
      </c>
      <c r="E212" s="167">
        <f t="shared" si="1"/>
        <v>2019</v>
      </c>
      <c r="F212" s="168" t="str">
        <f t="array" ref="F212">IF(ISNA(MATCH($A212,'License characters'!$H$2:$H$1126,0))=TRUE,0,INDEX('License characters'!$A$2:$AH$1126,MATCH($A212,'License characters'!$H$2:$H$1126,0),F$1))</f>
        <v>Capcom</v>
      </c>
      <c r="G212" s="165" t="str">
        <f t="array" ref="G212">IF(ISNA(MATCH($A212,Magento_products!$F$1:$F$1000,0))=TRUE,INDEX(Special_products!$A$1:$AL$1000,MATCH($A212,Special_products!$F$1:$F$1000,0),G$1),INDEX(Magento_products!$A$1:$AJ$1013,MATCH($A212,Magento_products!$F$1:$F$1000,0),G$1))</f>
        <v>OKAV</v>
      </c>
      <c r="H212" s="168" t="str">
        <f t="array" ref="H212">IF(ISNA(MATCH($B212,Magento_products!$E$1:$E$1013,0))=TRUE,INDEX(Special_products!$A$1:$AL$748,MATCH($B212,Special_products!$E$1:$E$748,0),H$1+2),INDEX(Magento_products!$A$1:$AJ$1013,MATCH($B212,Magento_products!$E$1:$E$1013,0),H$1))</f>
        <v>PVC</v>
      </c>
      <c r="I212" s="169">
        <f t="array" ref="I212">IF(ISNA(MATCH($B212,Magento_products!$E$1:$E$1013,0))=TRUE,INDEX(Special_products!$A$1:$AL$748,MATCH($B212,Special_products!$E$1:$E$748,0),I$1),INDEX(Magento_products!$A$1:$AJ$1013,MATCH($B212,Magento_products!$E$1:$E$1013,0),I$1))</f>
        <v>114.99</v>
      </c>
      <c r="J212" s="170"/>
      <c r="K212" s="171">
        <f t="shared" si="2"/>
        <v>114.99</v>
      </c>
      <c r="L212" s="172">
        <v>14.6</v>
      </c>
      <c r="M212" s="173" t="str">
        <f>ARRAY_CONSTRAIN(ARRAYFORMULA(IF(B212=0,0,IF(ISNA(MATCH($A212,[1]PO_base!$E$1:$E$8753,0))=TRUE,0,INDEX([1]PO_base!$A$1:$CD$8753,MATCH($A212,[1]PO_base!$E$1:$E$8753,0),M$1)))), 1, 1)</f>
        <v>#ERROR!</v>
      </c>
      <c r="N212" s="172" t="str">
        <f>ARRAY_CONSTRAIN(ARRAYFORMULA(IF(M212=0,0,IF(ISNA(MATCH($M212,[1]PO_base!$C$1:$C$8753,0))=TRUE,0,INDEX([1]PO_base!$A$1:$CD$8753,MATCH($M212,[1]PO_base!$C$1:$C$8753,0),N$1)))), 1, 1)</f>
        <v>#ERROR!</v>
      </c>
      <c r="O212" s="174" t="str">
        <f t="shared" si="3"/>
        <v>#ERROR!</v>
      </c>
      <c r="P212" s="172" t="str">
        <f t="shared" si="4"/>
        <v>#ERROR!</v>
      </c>
      <c r="Q212" s="175" t="str">
        <f t="shared" si="5"/>
        <v>#ERROR!</v>
      </c>
      <c r="R212" s="176">
        <v>0.0</v>
      </c>
      <c r="S212" s="177" t="str">
        <f>ARRAY_CONSTRAIN(ARRAYFORMULA(IF(ISNA(MATCH($G212,[1]Summary!$B$1:$B$8418,0))=TRUE,0,INDEX([1]Summary!$A$1:$CF$8418,MATCH($G212,[1]Summary!$B$1:$B$8418,0),S$1))), 1, 1)</f>
        <v>#ERROR!</v>
      </c>
      <c r="T212" s="176" t="str">
        <f>ARRAY_CONSTRAIN(ARRAYFORMULA(IF(S212=0,0,IF(ISNA(MATCH(S212,[1]Summary!$A$1:$A$8418,0))=TRUE,0,INDEX([1]Summary!$A$1:$CF$8418,MATCH(S212,[1]Summary!$A$1:$A$8418,0),T$1)))), 1, 1)</f>
        <v>#ERROR!</v>
      </c>
      <c r="U212" s="174">
        <f t="shared" si="23"/>
        <v>0</v>
      </c>
      <c r="V212" s="172"/>
      <c r="W212" s="175" t="str">
        <f t="shared" si="7"/>
        <v>#ERROR!</v>
      </c>
      <c r="X212" s="172" t="s">
        <v>3180</v>
      </c>
      <c r="Y212" s="173"/>
      <c r="Z212" s="176" t="str">
        <f>ARRAY_CONSTRAIN(ARRAYFORMULA(IF(Y212=0,0,IF(ISNA(MATCH(Y212,[1]Summary!$A$1:$A$8418,0))=TRUE,0,INDEX([1]Summary!$A$1:$CF$8418,MATCH(Y212,[1]Summary!$A$1:$A$8418,0),Z$1)))), 1, 1)</f>
        <v>#ERROR!</v>
      </c>
      <c r="AA212" s="174">
        <f t="shared" si="24"/>
        <v>0</v>
      </c>
      <c r="AB212" s="172">
        <v>6.0</v>
      </c>
      <c r="AC212" s="175" t="str">
        <f t="shared" si="9"/>
        <v>#ERROR!</v>
      </c>
      <c r="AD212" s="172"/>
      <c r="AE212" s="1"/>
      <c r="AF212" s="176" t="str">
        <f>ARRAY_CONSTRAIN(ARRAYFORMULA(IF(AE212=0,0,IF(ISNA(MATCH(AE212,[1]Summary!$A$1:$A$8418,0))=TRUE,0,INDEX([1]Summary!$A$1:$CF$8418,MATCH(AE212,[1]Summary!$A$1:$A$8418,0),AF$1)))), 1, 1)</f>
        <v>#ERROR!</v>
      </c>
      <c r="AG212" s="174">
        <f t="shared" si="10"/>
        <v>0</v>
      </c>
      <c r="AH212" s="172">
        <f t="shared" si="11"/>
        <v>0</v>
      </c>
      <c r="AI212" s="175" t="str">
        <f t="shared" si="12"/>
        <v>#ERROR!</v>
      </c>
      <c r="AJ212" s="175" t="str">
        <f t="shared" si="13"/>
        <v>#ERROR!</v>
      </c>
      <c r="AK212" s="178" t="str">
        <f t="shared" si="14"/>
        <v>#ERROR!</v>
      </c>
    </row>
    <row r="213" ht="10.5" customHeight="1">
      <c r="A213" s="14" t="s">
        <v>672</v>
      </c>
      <c r="B213" s="165">
        <f t="array" ref="B213">IF(ISNA(MATCH($A213,Magento_products!$F$1:$F$1000,0))=TRUE,INDEX(Special_products!$A$1:$AL$1000,MATCH($A213,Special_products!$F$1:$F$1000,0),B$1),INDEX(Magento_products!$A$1:$AJ$1013,MATCH($A213,Magento_products!$F$1:$F$1000,0),B$1))</f>
        <v>393</v>
      </c>
      <c r="C213" s="165" t="str">
        <f t="array" ref="C213">IF(ISNA(MATCH($A213,Magento_products!$F$1:$F$1000,0))=TRUE,INDEX(Special_products!$A$1:$AL$1000,MATCH($A213,Special_products!$F$1:$F$1000,0),C$1),INDEX(Magento_products!$A$1:$AJ$1013,MATCH($A213,Magento_products!$F$1:$F$1000,0),C$1))</f>
        <v>Ōkami – Amaterasu Regular Edition</v>
      </c>
      <c r="D213" s="166">
        <f t="array" ref="D213">IF(ISNA(MATCH($A213,Magento_products!$F$1:$F$1013,0))=TRUE,INDEX(Special_products!$A$1:$AL$748,MATCH($A213,Special_products!$F$1:$F$748,0),D$1),INDEX(Magento_products!$A$1:$AJ$1013,MATCH($A213,Magento_products!$F$1:$F$1013,0),D$1))</f>
        <v>43637</v>
      </c>
      <c r="E213" s="167">
        <f t="shared" si="1"/>
        <v>2019</v>
      </c>
      <c r="F213" s="168" t="str">
        <f t="array" ref="F213">IF(ISNA(MATCH($A213,'License characters'!$H$2:$H$1126,0))=TRUE,0,INDEX('License characters'!$A$2:$AH$1126,MATCH($A213,'License characters'!$H$2:$H$1126,0),F$1))</f>
        <v>Capcom</v>
      </c>
      <c r="G213" s="165" t="str">
        <f t="array" ref="G213">IF(ISNA(MATCH($A213,Magento_products!$F$1:$F$1000,0))=TRUE,INDEX(Special_products!$A$1:$AL$1000,MATCH($A213,Special_products!$F$1:$F$1000,0),G$1),INDEX(Magento_products!$A$1:$AJ$1013,MATCH($A213,Magento_products!$F$1:$F$1000,0),G$1))</f>
        <v>OKAV</v>
      </c>
      <c r="H213" s="168" t="str">
        <f t="array" ref="H213">IF(ISNA(MATCH($B213,Magento_products!$E$1:$E$1013,0))=TRUE,INDEX(Special_products!$A$1:$AL$748,MATCH($B213,Special_products!$E$1:$E$748,0),H$1+2),INDEX(Magento_products!$A$1:$AJ$1013,MATCH($B213,Magento_products!$E$1:$E$1013,0),H$1))</f>
        <v>PVC</v>
      </c>
      <c r="I213" s="169">
        <f t="array" ref="I213">IF(ISNA(MATCH($B213,Magento_products!$E$1:$E$1013,0))=TRUE,INDEX(Special_products!$A$1:$AL$748,MATCH($B213,Special_products!$E$1:$E$748,0),I$1),INDEX(Magento_products!$A$1:$AJ$1013,MATCH($B213,Magento_products!$E$1:$E$1013,0),I$1))</f>
        <v>114.99</v>
      </c>
      <c r="J213" s="170"/>
      <c r="K213" s="171">
        <f t="shared" si="2"/>
        <v>114.99</v>
      </c>
      <c r="L213" s="172">
        <v>13.5</v>
      </c>
      <c r="M213" s="173" t="str">
        <f>ARRAY_CONSTRAIN(ARRAYFORMULA(IF(B213=0,0,IF(ISNA(MATCH($A213,[1]PO_base!$E$1:$E$8753,0))=TRUE,0,INDEX([1]PO_base!$A$1:$CD$8753,MATCH($A213,[1]PO_base!$E$1:$E$8753,0),M$1)))), 1, 1)</f>
        <v>#ERROR!</v>
      </c>
      <c r="N213" s="172" t="str">
        <f>ARRAY_CONSTRAIN(ARRAYFORMULA(IF(M213=0,0,IF(ISNA(MATCH($M213,[1]PO_base!$C$1:$C$8753,0))=TRUE,0,INDEX([1]PO_base!$A$1:$CD$8753,MATCH($M213,[1]PO_base!$C$1:$C$8753,0),N$1)))), 1, 1)</f>
        <v>#ERROR!</v>
      </c>
      <c r="O213" s="174" t="str">
        <f t="shared" si="3"/>
        <v>#ERROR!</v>
      </c>
      <c r="P213" s="172" t="str">
        <f t="shared" si="4"/>
        <v>#ERROR!</v>
      </c>
      <c r="Q213" s="175" t="str">
        <f t="shared" si="5"/>
        <v>#ERROR!</v>
      </c>
      <c r="R213" s="176">
        <v>0.0</v>
      </c>
      <c r="S213" s="177" t="str">
        <f>ARRAY_CONSTRAIN(ARRAYFORMULA(IF(ISNA(MATCH($G213,[1]Summary!$B$1:$B$8418,0))=TRUE,0,INDEX([1]Summary!$A$1:$CF$8418,MATCH($G213,[1]Summary!$B$1:$B$8418,0),S$1))), 1, 1)</f>
        <v>#ERROR!</v>
      </c>
      <c r="T213" s="176" t="str">
        <f>ARRAY_CONSTRAIN(ARRAYFORMULA(IF(S213=0,0,IF(ISNA(MATCH(S213,[1]Summary!$A$1:$A$8418,0))=TRUE,0,INDEX([1]Summary!$A$1:$CF$8418,MATCH(S213,[1]Summary!$A$1:$A$8418,0),T$1)))), 1, 1)</f>
        <v>#ERROR!</v>
      </c>
      <c r="U213" s="174">
        <f t="shared" si="23"/>
        <v>0</v>
      </c>
      <c r="V213" s="172"/>
      <c r="W213" s="175" t="str">
        <f t="shared" si="7"/>
        <v>#ERROR!</v>
      </c>
      <c r="X213" s="172"/>
      <c r="Y213" s="173"/>
      <c r="Z213" s="176" t="str">
        <f>ARRAY_CONSTRAIN(ARRAYFORMULA(IF(Y213=0,0,IF(ISNA(MATCH(Y213,[1]Summary!$A$1:$A$8418,0))=TRUE,0,INDEX([1]Summary!$A$1:$CF$8418,MATCH(Y213,[1]Summary!$A$1:$A$8418,0),Z$1)))), 1, 1)</f>
        <v>#ERROR!</v>
      </c>
      <c r="AA213" s="174">
        <f t="shared" si="24"/>
        <v>0</v>
      </c>
      <c r="AB213" s="172" t="str">
        <f t="shared" ref="AB213:AB308" si="28">W213*AA213</f>
        <v>#ERROR!</v>
      </c>
      <c r="AC213" s="175" t="str">
        <f t="shared" si="9"/>
        <v>#ERROR!</v>
      </c>
      <c r="AD213" s="172"/>
      <c r="AE213" s="1"/>
      <c r="AF213" s="176" t="str">
        <f>ARRAY_CONSTRAIN(ARRAYFORMULA(IF(AE213=0,0,IF(ISNA(MATCH(AE213,[1]Summary!$A$1:$A$8418,0))=TRUE,0,INDEX([1]Summary!$A$1:$CF$8418,MATCH(AE213,[1]Summary!$A$1:$A$8418,0),AF$1)))), 1, 1)</f>
        <v>#ERROR!</v>
      </c>
      <c r="AG213" s="174">
        <f t="shared" si="10"/>
        <v>0</v>
      </c>
      <c r="AH213" s="172">
        <f t="shared" si="11"/>
        <v>0</v>
      </c>
      <c r="AI213" s="175" t="str">
        <f t="shared" si="12"/>
        <v>#ERROR!</v>
      </c>
      <c r="AJ213" s="175" t="str">
        <f t="shared" si="13"/>
        <v>#ERROR!</v>
      </c>
      <c r="AK213" s="178" t="str">
        <f t="shared" si="14"/>
        <v>#ERROR!</v>
      </c>
    </row>
    <row r="214" ht="10.5" customHeight="1">
      <c r="A214" s="14" t="s">
        <v>619</v>
      </c>
      <c r="B214" s="165">
        <f t="array" ref="B214">IF(ISNA(MATCH($A214,Magento_products!$F$1:$F$1000,0))=TRUE,INDEX(Special_products!$A$1:$AL$1000,MATCH($A214,Special_products!$F$1:$F$1000,0),B$1),INDEX(Magento_products!$A$1:$AJ$1013,MATCH($A214,Magento_products!$F$1:$F$1000,0),B$1))</f>
        <v>418</v>
      </c>
      <c r="C214" s="165" t="str">
        <f t="array" ref="C214">IF(ISNA(MATCH($A214,Magento_products!$F$1:$F$1000,0))=TRUE,INDEX(Special_products!$A$1:$AL$1000,MATCH($A214,Special_products!$F$1:$F$1000,0),C$1),INDEX(Magento_products!$A$1:$AJ$1013,MATCH($A214,Magento_products!$F$1:$F$1000,0),C$1))</f>
        <v>Sonic the Hedgehog: Sonic Exclusive Edition</v>
      </c>
      <c r="D214" s="166">
        <f t="array" ref="D214">IF(ISNA(MATCH($A214,Magento_products!$F$1:$F$1013,0))=TRUE,INDEX(Special_products!$A$1:$AL$748,MATCH($A214,Special_products!$F$1:$F$748,0),D$1),INDEX(Magento_products!$A$1:$AJ$1013,MATCH($A214,Magento_products!$F$1:$F$1013,0),D$1))</f>
        <v>43812</v>
      </c>
      <c r="E214" s="167">
        <f t="shared" si="1"/>
        <v>2019</v>
      </c>
      <c r="F214" s="168" t="str">
        <f t="array" ref="F214">IF(ISNA(MATCH($A214,'License characters'!$H$2:$H$1126,0))=TRUE,0,INDEX('License characters'!$A$2:$AH$1126,MATCH($A214,'License characters'!$H$2:$H$1126,0),F$1))</f>
        <v>Sega</v>
      </c>
      <c r="G214" s="165" t="str">
        <f t="array" ref="G214">IF(ISNA(MATCH($A214,Magento_products!$F$1:$F$1000,0))=TRUE,INDEX(Special_products!$A$1:$AL$1000,MATCH($A214,Special_products!$F$1:$F$1000,0),G$1),INDEX(Magento_products!$A$1:$AJ$1013,MATCH($A214,Magento_products!$F$1:$F$1000,0),G$1))</f>
        <v>SONICV</v>
      </c>
      <c r="H214" s="168" t="str">
        <f t="array" ref="H214">IF(ISNA(MATCH($B214,Magento_products!$E$1:$E$1013,0))=TRUE,INDEX(Special_products!$A$1:$AL$748,MATCH($B214,Special_products!$E$1:$E$748,0),H$1+2),INDEX(Magento_products!$A$1:$AJ$1013,MATCH($B214,Magento_products!$E$1:$E$1013,0),H$1))</f>
        <v>PVC</v>
      </c>
      <c r="I214" s="169">
        <f t="array" ref="I214">IF(ISNA(MATCH($B214,Magento_products!$E$1:$E$1013,0))=TRUE,INDEX(Special_products!$A$1:$AL$748,MATCH($B214,Special_products!$E$1:$E$748,0),I$1),INDEX(Magento_products!$A$1:$AJ$1013,MATCH($B214,Magento_products!$E$1:$E$1013,0),I$1))</f>
        <v>114.99</v>
      </c>
      <c r="J214" s="170"/>
      <c r="K214" s="171">
        <f t="shared" si="2"/>
        <v>114.99</v>
      </c>
      <c r="L214" s="172"/>
      <c r="M214" s="173" t="str">
        <f>ARRAY_CONSTRAIN(ARRAYFORMULA(IF(B214=0,0,IF(ISNA(MATCH($A214,[1]PO_base!$E$1:$E$8753,0))=TRUE,0,INDEX([1]PO_base!$A$1:$CD$8753,MATCH($A214,[1]PO_base!$E$1:$E$8753,0),M$1)))), 1, 1)</f>
        <v>#ERROR!</v>
      </c>
      <c r="N214" s="172" t="str">
        <f>ARRAY_CONSTRAIN(ARRAYFORMULA(IF(M214=0,0,IF(ISNA(MATCH($M214,[1]PO_base!$C$1:$C$8753,0))=TRUE,0,INDEX([1]PO_base!$A$1:$CD$8753,MATCH($M214,[1]PO_base!$C$1:$C$8753,0),N$1)))), 1, 1)</f>
        <v>#ERROR!</v>
      </c>
      <c r="O214" s="174" t="str">
        <f t="shared" si="3"/>
        <v>#ERROR!</v>
      </c>
      <c r="P214" s="172" t="str">
        <f t="shared" si="4"/>
        <v>#ERROR!</v>
      </c>
      <c r="Q214" s="175" t="str">
        <f t="shared" si="5"/>
        <v>#ERROR!</v>
      </c>
      <c r="R214" s="176">
        <v>0.0</v>
      </c>
      <c r="S214" s="177" t="str">
        <f>ARRAY_CONSTRAIN(ARRAYFORMULA(IF(ISNA(MATCH($G214,[1]Summary!$B$1:$B$8418,0))=TRUE,0,INDEX([1]Summary!$A$1:$CF$8418,MATCH($G214,[1]Summary!$B$1:$B$8418,0),S$1))), 1, 1)</f>
        <v>#ERROR!</v>
      </c>
      <c r="T214" s="176" t="str">
        <f>ARRAY_CONSTRAIN(ARRAYFORMULA(IF(S214=0,0,IF(ISNA(MATCH(S214,[1]Summary!$A$1:$A$8418,0))=TRUE,0,INDEX([1]Summary!$A$1:$CF$8418,MATCH(S214,[1]Summary!$A$1:$A$8418,0),T$1)))), 1, 1)</f>
        <v>#ERROR!</v>
      </c>
      <c r="U214" s="174">
        <f t="shared" si="23"/>
        <v>0</v>
      </c>
      <c r="V214" s="172"/>
      <c r="W214" s="175" t="str">
        <f t="shared" si="7"/>
        <v>#ERROR!</v>
      </c>
      <c r="X214" s="172" t="s">
        <v>3188</v>
      </c>
      <c r="Y214" s="173">
        <v>40164.0</v>
      </c>
      <c r="Z214" s="176" t="str">
        <f>ARRAY_CONSTRAIN(ARRAYFORMULA(IF(Y214=0,0,IF(ISNA(MATCH(Y214,[1]Summary!$A$1:$A$8418,0))=TRUE,0,INDEX([1]Summary!$A$1:$CF$8418,MATCH(Y214,[1]Summary!$A$1:$A$8418,0),Z$1)))), 1, 1)</f>
        <v>#ERROR!</v>
      </c>
      <c r="AA214" s="174">
        <f t="shared" si="24"/>
        <v>0</v>
      </c>
      <c r="AB214" s="172" t="str">
        <f t="shared" si="28"/>
        <v>#ERROR!</v>
      </c>
      <c r="AC214" s="175" t="str">
        <f t="shared" si="9"/>
        <v>#ERROR!</v>
      </c>
      <c r="AD214" s="172" t="s">
        <v>3180</v>
      </c>
      <c r="AE214" s="1">
        <v>40173.0</v>
      </c>
      <c r="AF214" s="176" t="str">
        <f>ARRAY_CONSTRAIN(ARRAYFORMULA(IF(AE214=0,0,IF(ISNA(MATCH(AE214,[1]Summary!$A$1:$A$8418,0))=TRUE,0,INDEX([1]Summary!$A$1:$CF$8418,MATCH(AE214,[1]Summary!$A$1:$A$8418,0),AF$1)))), 1, 1)</f>
        <v>#ERROR!</v>
      </c>
      <c r="AG214" s="174">
        <f t="shared" si="10"/>
        <v>0</v>
      </c>
      <c r="AH214" s="172">
        <f t="shared" si="11"/>
        <v>0</v>
      </c>
      <c r="AI214" s="175" t="str">
        <f t="shared" si="12"/>
        <v>#ERROR!</v>
      </c>
      <c r="AJ214" s="175" t="str">
        <f t="shared" si="13"/>
        <v>#ERROR!</v>
      </c>
      <c r="AK214" s="178" t="str">
        <f t="shared" si="14"/>
        <v>#ERROR!</v>
      </c>
    </row>
    <row r="215" ht="10.5" customHeight="1">
      <c r="A215" s="14" t="s">
        <v>621</v>
      </c>
      <c r="B215" s="165">
        <f t="array" ref="B215">IF(ISNA(MATCH($A215,Magento_products!$F$1:$F$1000,0))=TRUE,INDEX(Special_products!$A$1:$AL$1000,MATCH($A215,Special_products!$F$1:$F$1000,0),B$1),INDEX(Magento_products!$A$1:$AJ$1013,MATCH($A215,Magento_products!$F$1:$F$1000,0),B$1))</f>
        <v>417</v>
      </c>
      <c r="C215" s="165" t="str">
        <f t="array" ref="C215">IF(ISNA(MATCH($A215,Magento_products!$F$1:$F$1000,0))=TRUE,INDEX(Special_products!$A$1:$AL$1000,MATCH($A215,Special_products!$F$1:$F$1000,0),C$1),INDEX(Magento_products!$A$1:$AJ$1013,MATCH($A215,Magento_products!$F$1:$F$1000,0),C$1))</f>
        <v>Sonic the Hedgehog: Sonic Standard Edition</v>
      </c>
      <c r="D215" s="166">
        <f t="array" ref="D215">IF(ISNA(MATCH($A215,Magento_products!$F$1:$F$1013,0))=TRUE,INDEX(Special_products!$A$1:$AL$748,MATCH($A215,Special_products!$F$1:$F$748,0),D$1),INDEX(Magento_products!$A$1:$AJ$1013,MATCH($A215,Magento_products!$F$1:$F$1013,0),D$1))</f>
        <v>43812</v>
      </c>
      <c r="E215" s="167">
        <f t="shared" si="1"/>
        <v>2019</v>
      </c>
      <c r="F215" s="168" t="str">
        <f t="array" ref="F215">IF(ISNA(MATCH($A215,'License characters'!$H$2:$H$1126,0))=TRUE,0,INDEX('License characters'!$A$2:$AH$1126,MATCH($A215,'License characters'!$H$2:$H$1126,0),F$1))</f>
        <v>Sega</v>
      </c>
      <c r="G215" s="165" t="str">
        <f t="array" ref="G215">IF(ISNA(MATCH($A215,Magento_products!$F$1:$F$1000,0))=TRUE,INDEX(Special_products!$A$1:$AL$1000,MATCH($A215,Special_products!$F$1:$F$1000,0),G$1),INDEX(Magento_products!$A$1:$AJ$1013,MATCH($A215,Magento_products!$F$1:$F$1000,0),G$1))</f>
        <v>SONICV</v>
      </c>
      <c r="H215" s="168" t="str">
        <f t="array" ref="H215">IF(ISNA(MATCH($B215,Magento_products!$E$1:$E$1013,0))=TRUE,INDEX(Special_products!$A$1:$AL$748,MATCH($B215,Special_products!$E$1:$E$748,0),H$1+2),INDEX(Magento_products!$A$1:$AJ$1013,MATCH($B215,Magento_products!$E$1:$E$1013,0),H$1))</f>
        <v>PVC</v>
      </c>
      <c r="I215" s="169">
        <f t="array" ref="I215">IF(ISNA(MATCH($B215,Magento_products!$E$1:$E$1013,0))=TRUE,INDEX(Special_products!$A$1:$AL$748,MATCH($B215,Special_products!$E$1:$E$748,0),I$1),INDEX(Magento_products!$A$1:$AJ$1013,MATCH($B215,Magento_products!$E$1:$E$1013,0),I$1))</f>
        <v>114.99</v>
      </c>
      <c r="J215" s="170"/>
      <c r="K215" s="171">
        <f t="shared" si="2"/>
        <v>114.99</v>
      </c>
      <c r="L215" s="172"/>
      <c r="M215" s="173" t="str">
        <f>ARRAY_CONSTRAIN(ARRAYFORMULA(IF(B215=0,0,IF(ISNA(MATCH($A215,[1]PO_base!$E$1:$E$8753,0))=TRUE,0,INDEX([1]PO_base!$A$1:$CD$8753,MATCH($A215,[1]PO_base!$E$1:$E$8753,0),M$1)))), 1, 1)</f>
        <v>#ERROR!</v>
      </c>
      <c r="N215" s="172" t="str">
        <f>ARRAY_CONSTRAIN(ARRAYFORMULA(IF(M215=0,0,IF(ISNA(MATCH($M215,[1]PO_base!$C$1:$C$8753,0))=TRUE,0,INDEX([1]PO_base!$A$1:$CD$8753,MATCH($M215,[1]PO_base!$C$1:$C$8753,0),N$1)))), 1, 1)</f>
        <v>#ERROR!</v>
      </c>
      <c r="O215" s="174" t="str">
        <f t="shared" si="3"/>
        <v>#ERROR!</v>
      </c>
      <c r="P215" s="172" t="str">
        <f t="shared" si="4"/>
        <v>#ERROR!</v>
      </c>
      <c r="Q215" s="175" t="str">
        <f t="shared" si="5"/>
        <v>#ERROR!</v>
      </c>
      <c r="R215" s="176">
        <v>0.0</v>
      </c>
      <c r="S215" s="177" t="str">
        <f>ARRAY_CONSTRAIN(ARRAYFORMULA(IF(ISNA(MATCH($G215,[1]Summary!$B$1:$B$8418,0))=TRUE,0,INDEX([1]Summary!$A$1:$CF$8418,MATCH($G215,[1]Summary!$B$1:$B$8418,0),S$1))), 1, 1)</f>
        <v>#ERROR!</v>
      </c>
      <c r="T215" s="176" t="str">
        <f>ARRAY_CONSTRAIN(ARRAYFORMULA(IF(S215=0,0,IF(ISNA(MATCH(S215,[1]Summary!$A$1:$A$8418,0))=TRUE,0,INDEX([1]Summary!$A$1:$CF$8418,MATCH(S215,[1]Summary!$A$1:$A$8418,0),T$1)))), 1, 1)</f>
        <v>#ERROR!</v>
      </c>
      <c r="U215" s="174">
        <f t="shared" si="23"/>
        <v>0</v>
      </c>
      <c r="V215" s="172"/>
      <c r="W215" s="175" t="str">
        <f t="shared" si="7"/>
        <v>#ERROR!</v>
      </c>
      <c r="X215" s="172"/>
      <c r="Y215" s="173"/>
      <c r="Z215" s="176" t="str">
        <f>ARRAY_CONSTRAIN(ARRAYFORMULA(IF(Y215=0,0,IF(ISNA(MATCH(Y215,[1]Summary!$A$1:$A$8418,0))=TRUE,0,INDEX([1]Summary!$A$1:$CF$8418,MATCH(Y215,[1]Summary!$A$1:$A$8418,0),Z$1)))), 1, 1)</f>
        <v>#ERROR!</v>
      </c>
      <c r="AA215" s="174">
        <f t="shared" si="24"/>
        <v>0</v>
      </c>
      <c r="AB215" s="172" t="str">
        <f t="shared" si="28"/>
        <v>#ERROR!</v>
      </c>
      <c r="AC215" s="175" t="str">
        <f t="shared" si="9"/>
        <v>#ERROR!</v>
      </c>
      <c r="AD215" s="176"/>
      <c r="AE215" s="1"/>
      <c r="AF215" s="176" t="str">
        <f>ARRAY_CONSTRAIN(ARRAYFORMULA(IF(AE215=0,0,IF(ISNA(MATCH(AE215,[1]Summary!$A$1:$A$8418,0))=TRUE,0,INDEX([1]Summary!$A$1:$CF$8418,MATCH(AE215,[1]Summary!$A$1:$A$8418,0),AF$1)))), 1, 1)</f>
        <v>#ERROR!</v>
      </c>
      <c r="AG215" s="174">
        <f t="shared" si="10"/>
        <v>0</v>
      </c>
      <c r="AH215" s="172">
        <f t="shared" si="11"/>
        <v>0</v>
      </c>
      <c r="AI215" s="175" t="str">
        <f t="shared" si="12"/>
        <v>#ERROR!</v>
      </c>
      <c r="AJ215" s="175" t="str">
        <f t="shared" si="13"/>
        <v>#ERROR!</v>
      </c>
      <c r="AK215" s="178" t="str">
        <f t="shared" si="14"/>
        <v>#ERROR!</v>
      </c>
    </row>
    <row r="216" ht="10.5" customHeight="1">
      <c r="A216" s="6" t="s">
        <v>1267</v>
      </c>
      <c r="B216" s="165">
        <f t="array" ref="B216">IF(ISNA(MATCH($A216,Magento_products!$F$1:$F$1000,0))=TRUE,INDEX(Special_products!$A$1:$AL$1000,MATCH($A216,Special_products!$F$1:$F$1000,0),B$1),INDEX(Magento_products!$A$1:$AJ$1013,MATCH($A216,Magento_products!$F$1:$F$1000,0),B$1))</f>
        <v>94</v>
      </c>
      <c r="C216" s="165" t="str">
        <f t="array" ref="C216">IF(ISNA(MATCH($A216,Magento_products!$F$1:$F$1000,0))=TRUE,INDEX(Special_products!$A$1:$AL$1000,MATCH($A216,Special_products!$F$1:$F$1000,0),C$1),INDEX(Magento_products!$A$1:$AJ$1013,MATCH($A216,Magento_products!$F$1:$F$1000,0),C$1))</f>
        <v>Knuckles</v>
      </c>
      <c r="D216" s="166">
        <f t="array" ref="D216">IF(ISNA(MATCH($A216,Magento_products!$F$1:$F$1013,0))=TRUE,INDEX(Special_products!$A$1:$AL$748,MATCH($A216,Special_products!$F$1:$F$748,0),D$1),INDEX(Magento_products!$A$1:$AJ$1013,MATCH($A216,Magento_products!$F$1:$F$1013,0),D$1))</f>
        <v>40827</v>
      </c>
      <c r="E216" s="167">
        <f t="shared" si="1"/>
        <v>2011</v>
      </c>
      <c r="F216" s="168" t="str">
        <f t="array" ref="F216">IF(ISNA(MATCH($A216,'License characters'!$H$2:$H$1126,0))=TRUE,0,INDEX('License characters'!$A$2:$AH$1126,MATCH($A216,'License characters'!$H$2:$H$1126,0),F$1))</f>
        <v>Sega</v>
      </c>
      <c r="G216" s="165" t="str">
        <f t="array" ref="G216">IF(ISNA(MATCH($A216,Magento_products!$F$1:$F$1000,0))=TRUE,INDEX(Special_products!$A$1:$AL$1000,MATCH($A216,Special_products!$F$1:$F$1000,0),G$1),INDEX(Magento_products!$A$1:$AJ$1013,MATCH($A216,Magento_products!$F$1:$F$1000,0),G$1))</f>
        <v>KNU</v>
      </c>
      <c r="H216" s="168" t="str">
        <f t="array" ref="H216">IF(ISNA(MATCH($B216,Magento_products!$E$1:$E$1013,0))=TRUE,INDEX(Special_products!$A$1:$AL$748,MATCH($B216,Special_products!$E$1:$E$748,0),H$1+2),INDEX(Magento_products!$A$1:$AJ$1013,MATCH($B216,Magento_products!$E$1:$E$1013,0),H$1))</f>
        <v>Resin</v>
      </c>
      <c r="I216" s="169">
        <f t="array" ref="I216">IF(ISNA(MATCH($B216,Magento_products!$E$1:$E$1013,0))=TRUE,INDEX(Special_products!$A$1:$AL$748,MATCH($B216,Special_products!$E$1:$E$748,0),I$1),INDEX(Magento_products!$A$1:$AJ$1013,MATCH($B216,Magento_products!$E$1:$E$1013,0),I$1))</f>
        <v>169.99</v>
      </c>
      <c r="J216" s="170"/>
      <c r="K216" s="171">
        <f t="shared" si="2"/>
        <v>169.99</v>
      </c>
      <c r="L216" s="172">
        <v>0.0</v>
      </c>
      <c r="M216" s="173" t="str">
        <f>ARRAY_CONSTRAIN(ARRAYFORMULA(IF(B216=0,0,IF(ISNA(MATCH($A216,[1]PO_base!$E$1:$E$8753,0))=TRUE,0,INDEX([1]PO_base!$A$1:$CD$8753,MATCH($A216,[1]PO_base!$E$1:$E$8753,0),M$1)))), 1, 1)</f>
        <v>#ERROR!</v>
      </c>
      <c r="N216" s="172" t="str">
        <f>ARRAY_CONSTRAIN(ARRAYFORMULA(IF(M216=0,0,IF(ISNA(MATCH($M216,[1]PO_base!$C$1:$C$8753,0))=TRUE,0,INDEX([1]PO_base!$A$1:$CD$8753,MATCH($M216,[1]PO_base!$C$1:$C$8753,0),N$1)))), 1, 1)</f>
        <v>#ERROR!</v>
      </c>
      <c r="O216" s="174" t="str">
        <f t="shared" si="3"/>
        <v>#ERROR!</v>
      </c>
      <c r="P216" s="172" t="str">
        <f t="shared" si="4"/>
        <v>#ERROR!</v>
      </c>
      <c r="Q216" s="175" t="str">
        <f t="shared" si="5"/>
        <v>#ERROR!</v>
      </c>
      <c r="R216" s="176">
        <v>0.0</v>
      </c>
      <c r="S216" s="177" t="str">
        <f>ARRAY_CONSTRAIN(ARRAYFORMULA(IF(ISNA(MATCH($G216,[1]Summary!$B$1:$B$8418,0))=TRUE,0,INDEX([1]Summary!$A$1:$CF$8418,MATCH($G216,[1]Summary!$B$1:$B$8418,0),S$1))), 1, 1)</f>
        <v>#ERROR!</v>
      </c>
      <c r="T216" s="176" t="str">
        <f>ARRAY_CONSTRAIN(ARRAYFORMULA(IF(S216=0,0,IF(ISNA(MATCH(S216,[1]Summary!$A$1:$A$8418,0))=TRUE,0,INDEX([1]Summary!$A$1:$CF$8418,MATCH(S216,[1]Summary!$A$1:$A$8418,0),T$1)))), 1, 1)</f>
        <v>#ERROR!</v>
      </c>
      <c r="U216" s="174">
        <f t="shared" si="23"/>
        <v>0</v>
      </c>
      <c r="V216" s="172"/>
      <c r="W216" s="175" t="str">
        <f t="shared" si="7"/>
        <v>#ERROR!</v>
      </c>
      <c r="X216" s="172"/>
      <c r="Y216" s="173"/>
      <c r="Z216" s="176" t="str">
        <f>ARRAY_CONSTRAIN(ARRAYFORMULA(IF(Y216=0,0,IF(ISNA(MATCH(Y216,[1]Summary!$A$1:$A$8418,0))=TRUE,0,INDEX([1]Summary!$A$1:$CF$8418,MATCH(Y216,[1]Summary!$A$1:$A$8418,0),Z$1)))), 1, 1)</f>
        <v>#ERROR!</v>
      </c>
      <c r="AA216" s="174">
        <f t="shared" si="24"/>
        <v>0</v>
      </c>
      <c r="AB216" s="172" t="str">
        <f t="shared" si="28"/>
        <v>#ERROR!</v>
      </c>
      <c r="AC216" s="175" t="str">
        <f t="shared" si="9"/>
        <v>#ERROR!</v>
      </c>
      <c r="AD216" s="176"/>
      <c r="AE216" s="1"/>
      <c r="AF216" s="176" t="str">
        <f>ARRAY_CONSTRAIN(ARRAYFORMULA(IF(AE216=0,0,IF(ISNA(MATCH(AE216,[1]Summary!$A$1:$A$8418,0))=TRUE,0,INDEX([1]Summary!$A$1:$CF$8418,MATCH(AE216,[1]Summary!$A$1:$A$8418,0),AF$1)))), 1, 1)</f>
        <v>#ERROR!</v>
      </c>
      <c r="AG216" s="174">
        <f t="shared" si="10"/>
        <v>0</v>
      </c>
      <c r="AH216" s="172">
        <f t="shared" si="11"/>
        <v>0</v>
      </c>
      <c r="AI216" s="175" t="str">
        <f t="shared" si="12"/>
        <v>#ERROR!</v>
      </c>
      <c r="AJ216" s="175" t="str">
        <f t="shared" si="13"/>
        <v>#ERROR!</v>
      </c>
      <c r="AK216" s="178" t="str">
        <f t="shared" si="14"/>
        <v>#ERROR!</v>
      </c>
    </row>
    <row r="217" ht="10.5" customHeight="1">
      <c r="A217" s="14" t="s">
        <v>564</v>
      </c>
      <c r="B217" s="165">
        <f t="array" ref="B217">IF(ISNA(MATCH($A217,Magento_products!$F$1:$F$1000,0))=TRUE,INDEX(Special_products!$A$1:$AL$1000,MATCH($A217,Special_products!$F$1:$F$1000,0),B$1),INDEX(Magento_products!$A$1:$AJ$1013,MATCH($A217,Magento_products!$F$1:$F$1000,0),B$1))</f>
        <v>446</v>
      </c>
      <c r="C217" s="165" t="str">
        <f t="array" ref="C217">IF(ISNA(MATCH($A217,Magento_products!$F$1:$F$1000,0))=TRUE,INDEX(Special_products!$A$1:$AL$1000,MATCH($A217,Special_products!$F$1:$F$1000,0),C$1),INDEX(Magento_products!$A$1:$AJ$1013,MATCH($A217,Magento_products!$F$1:$F$1000,0),C$1))</f>
        <v>Slumbering Dragoncrest Ring</v>
      </c>
      <c r="D217" s="166" t="str">
        <f t="array" ref="D217">IF(ISNA(MATCH($A217,Magento_products!$F$1:$F$1013,0))=TRUE,INDEX(Special_products!$A$1:$AL$748,MATCH($A217,Special_products!$F$1:$F$748,0),D$1),INDEX(Magento_products!$A$1:$AJ$1013,MATCH($A217,Magento_products!$F$1:$F$1013,0),D$1))</f>
        <v/>
      </c>
      <c r="E217" s="167">
        <f t="shared" si="1"/>
        <v>2020</v>
      </c>
      <c r="F217" s="168">
        <f t="array" ref="F217">IF(ISNA(MATCH($A217,'License characters'!$H$2:$H$1126,0))=TRUE,0,INDEX('License characters'!$A$2:$AH$1126,MATCH($A217,'License characters'!$H$2:$H$1126,0),F$1))</f>
        <v>0</v>
      </c>
      <c r="G217" s="165" t="str">
        <f t="array" ref="G217">IF(ISNA(MATCH($A217,Magento_products!$F$1:$F$1000,0))=TRUE,INDEX(Special_products!$A$1:$AL$1000,MATCH($A217,Special_products!$F$1:$F$1000,0),G$1),INDEX(Magento_products!$A$1:$AJ$1013,MATCH($A217,Magento_products!$F$1:$F$1000,0),G$1))</f>
        <v>DSRING</v>
      </c>
      <c r="H217" s="168" t="str">
        <f t="array" ref="H217">IF(ISNA(MATCH($B217,Magento_products!$E$1:$E$1013,0))=TRUE,INDEX(Special_products!$A$1:$AL$748,MATCH($B217,Special_products!$E$1:$E$748,0),H$1+2),INDEX(Magento_products!$A$1:$AJ$1013,MATCH($B217,Magento_products!$E$1:$E$1013,0),H$1))</f>
        <v>Resin</v>
      </c>
      <c r="I217" s="169">
        <f t="array" ref="I217">IF(ISNA(MATCH($B217,Magento_products!$E$1:$E$1013,0))=TRUE,INDEX(Special_products!$A$1:$AL$748,MATCH($B217,Special_products!$E$1:$E$748,0),I$1),INDEX(Magento_products!$A$1:$AJ$1013,MATCH($B217,Magento_products!$E$1:$E$1013,0),I$1))</f>
        <v>179</v>
      </c>
      <c r="J217" s="170"/>
      <c r="K217" s="171">
        <f t="shared" si="2"/>
        <v>179</v>
      </c>
      <c r="L217" s="172">
        <v>0.0</v>
      </c>
      <c r="M217" s="173" t="str">
        <f>ARRAY_CONSTRAIN(ARRAYFORMULA(IF(B217=0,0,IF(ISNA(MATCH($A217,[1]PO_base!$E$1:$E$8753,0))=TRUE,0,INDEX([1]PO_base!$A$1:$CD$8753,MATCH($A217,[1]PO_base!$E$1:$E$8753,0),M$1)))), 1, 1)</f>
        <v>#ERROR!</v>
      </c>
      <c r="N217" s="172" t="str">
        <f>ARRAY_CONSTRAIN(ARRAYFORMULA(IF(M217=0,0,IF(ISNA(MATCH($M217,[1]PO_base!$C$1:$C$8753,0))=TRUE,0,INDEX([1]PO_base!$A$1:$CD$8753,MATCH($M217,[1]PO_base!$C$1:$C$8753,0),N$1)))), 1, 1)</f>
        <v>#ERROR!</v>
      </c>
      <c r="O217" s="174" t="str">
        <f t="shared" si="3"/>
        <v>#ERROR!</v>
      </c>
      <c r="P217" s="172" t="str">
        <f t="shared" si="4"/>
        <v>#ERROR!</v>
      </c>
      <c r="Q217" s="175" t="str">
        <f t="shared" si="5"/>
        <v>#ERROR!</v>
      </c>
      <c r="R217" s="176">
        <v>0.0</v>
      </c>
      <c r="S217" s="177" t="str">
        <f>ARRAY_CONSTRAIN(ARRAYFORMULA(IF(ISNA(MATCH($G217,[1]Summary!$B$1:$B$8418,0))=TRUE,0,INDEX([1]Summary!$A$1:$CF$8418,MATCH($G217,[1]Summary!$B$1:$B$8418,0),S$1))), 1, 1)</f>
        <v>#ERROR!</v>
      </c>
      <c r="T217" s="176" t="str">
        <f>ARRAY_CONSTRAIN(ARRAYFORMULA(IF(S217=0,0,IF(ISNA(MATCH(S217,[1]Summary!$A$1:$A$8418,0))=TRUE,0,INDEX([1]Summary!$A$1:$CF$8418,MATCH(S217,[1]Summary!$A$1:$A$8418,0),T$1)))), 1, 1)</f>
        <v>#ERROR!</v>
      </c>
      <c r="U217" s="174">
        <f t="shared" si="23"/>
        <v>0</v>
      </c>
      <c r="V217" s="172"/>
      <c r="W217" s="175" t="str">
        <f t="shared" si="7"/>
        <v>#ERROR!</v>
      </c>
      <c r="X217" s="172"/>
      <c r="Y217" s="173"/>
      <c r="Z217" s="176" t="str">
        <f>ARRAY_CONSTRAIN(ARRAYFORMULA(IF(Y217=0,0,IF(ISNA(MATCH(Y217,[1]Summary!$A$1:$A$8418,0))=TRUE,0,INDEX([1]Summary!$A$1:$CF$8418,MATCH(Y217,[1]Summary!$A$1:$A$8418,0),Z$1)))), 1, 1)</f>
        <v>#ERROR!</v>
      </c>
      <c r="AA217" s="174">
        <f t="shared" si="24"/>
        <v>0</v>
      </c>
      <c r="AB217" s="172" t="str">
        <f t="shared" si="28"/>
        <v>#ERROR!</v>
      </c>
      <c r="AC217" s="175" t="str">
        <f t="shared" si="9"/>
        <v>#ERROR!</v>
      </c>
      <c r="AD217" s="176"/>
      <c r="AE217" s="1"/>
      <c r="AF217" s="176" t="str">
        <f>ARRAY_CONSTRAIN(ARRAYFORMULA(IF(AE217=0,0,IF(ISNA(MATCH(AE217,[1]Summary!$A$1:$A$8418,0))=TRUE,0,INDEX([1]Summary!$A$1:$CF$8418,MATCH(AE217,[1]Summary!$A$1:$A$8418,0),AF$1)))), 1, 1)</f>
        <v>#ERROR!</v>
      </c>
      <c r="AG217" s="174">
        <f t="shared" si="10"/>
        <v>0</v>
      </c>
      <c r="AH217" s="172">
        <f t="shared" si="11"/>
        <v>0</v>
      </c>
      <c r="AI217" s="175" t="str">
        <f t="shared" si="12"/>
        <v>#ERROR!</v>
      </c>
      <c r="AJ217" s="175" t="str">
        <f t="shared" si="13"/>
        <v>#ERROR!</v>
      </c>
      <c r="AK217" s="178" t="str">
        <f t="shared" si="14"/>
        <v>#ERROR!</v>
      </c>
    </row>
    <row r="218" ht="10.5" customHeight="1">
      <c r="A218" s="14" t="s">
        <v>1124</v>
      </c>
      <c r="B218" s="165">
        <f t="array" ref="B218">IF(ISNA(MATCH($A218,Magento_products!$F$1:$F$1000,0))=TRUE,INDEX(Special_products!$A$1:$AL$1000,MATCH($A218,Special_products!$F$1:$F$1000,0),B$1),INDEX(Magento_products!$A$1:$AJ$1013,MATCH($A218,Magento_products!$F$1:$F$1000,0),B$1))</f>
        <v>172</v>
      </c>
      <c r="C218" s="165" t="str">
        <f t="array" ref="C218">IF(ISNA(MATCH($A218,Magento_products!$F$1:$F$1000,0))=TRUE,INDEX(Special_products!$A$1:$AL$1000,MATCH($A218,Special_products!$F$1:$F$1000,0),C$1),INDEX(Magento_products!$A$1:$AJ$1013,MATCH($A218,Magento_products!$F$1:$F$1000,0),C$1))</f>
        <v>PAC-MAN Regular</v>
      </c>
      <c r="D218" s="166">
        <f t="array" ref="D218">IF(ISNA(MATCH($A218,Magento_products!$F$1:$F$1013,0))=TRUE,INDEX(Special_products!$A$1:$AL$748,MATCH($A218,Special_products!$F$1:$F$748,0),D$1),INDEX(Magento_products!$A$1:$AJ$1013,MATCH($A218,Magento_products!$F$1:$F$1013,0),D$1))</f>
        <v>42556</v>
      </c>
      <c r="E218" s="167">
        <f t="shared" si="1"/>
        <v>2016</v>
      </c>
      <c r="F218" s="168" t="str">
        <f t="array" ref="F218">IF(ISNA(MATCH($A218,'License characters'!$H$2:$H$1126,0))=TRUE,0,INDEX('License characters'!$A$2:$AH$1126,MATCH($A218,'License characters'!$H$2:$H$1126,0),F$1))</f>
        <v>Namco Bandai</v>
      </c>
      <c r="G218" s="165" t="str">
        <f t="array" ref="G218">IF(ISNA(MATCH($A218,Magento_products!$F$1:$F$1000,0))=TRUE,INDEX(Special_products!$A$1:$AL$1000,MATCH($A218,Special_products!$F$1:$F$1000,0),G$1),INDEX(Magento_products!$A$1:$AJ$1013,MATCH($A218,Magento_products!$F$1:$F$1000,0),G$1))</f>
        <v>PAC</v>
      </c>
      <c r="H218" s="168" t="str">
        <f t="array" ref="H218">IF(ISNA(MATCH($B218,Magento_products!$E$1:$E$1013,0))=TRUE,INDEX(Special_products!$A$1:$AL$748,MATCH($B218,Special_products!$E$1:$E$748,0),H$1+2),INDEX(Magento_products!$A$1:$AJ$1013,MATCH($B218,Magento_products!$E$1:$E$1013,0),H$1))</f>
        <v>Resin</v>
      </c>
      <c r="I218" s="169">
        <f t="array" ref="I218">IF(ISNA(MATCH($B218,Magento_products!$E$1:$E$1013,0))=TRUE,INDEX(Special_products!$A$1:$AL$748,MATCH($B218,Special_products!$E$1:$E$748,0),I$1),INDEX(Magento_products!$A$1:$AJ$1013,MATCH($B218,Magento_products!$E$1:$E$1013,0),I$1))</f>
        <v>179.99</v>
      </c>
      <c r="J218" s="170"/>
      <c r="K218" s="171">
        <f t="shared" si="2"/>
        <v>179.99</v>
      </c>
      <c r="L218" s="172">
        <v>0.0</v>
      </c>
      <c r="M218" s="173" t="str">
        <f>ARRAY_CONSTRAIN(ARRAYFORMULA(IF(B218=0,0,IF(ISNA(MATCH($A218,[1]PO_base!$E$1:$E$8753,0))=TRUE,0,INDEX([1]PO_base!$A$1:$CD$8753,MATCH($A218,[1]PO_base!$E$1:$E$8753,0),M$1)))), 1, 1)</f>
        <v>#ERROR!</v>
      </c>
      <c r="N218" s="172" t="str">
        <f>ARRAY_CONSTRAIN(ARRAYFORMULA(IF(M218=0,0,IF(ISNA(MATCH($M218,[1]PO_base!$C$1:$C$8753,0))=TRUE,0,INDEX([1]PO_base!$A$1:$CD$8753,MATCH($M218,[1]PO_base!$C$1:$C$8753,0),N$1)))), 1, 1)</f>
        <v>#ERROR!</v>
      </c>
      <c r="O218" s="174" t="str">
        <f t="shared" si="3"/>
        <v>#ERROR!</v>
      </c>
      <c r="P218" s="172" t="str">
        <f t="shared" si="4"/>
        <v>#ERROR!</v>
      </c>
      <c r="Q218" s="175" t="str">
        <f t="shared" si="5"/>
        <v>#ERROR!</v>
      </c>
      <c r="R218" s="176">
        <v>0.0</v>
      </c>
      <c r="S218" s="177" t="str">
        <f>ARRAY_CONSTRAIN(ARRAYFORMULA(IF(ISNA(MATCH($G218,[1]Summary!$B$1:$B$8418,0))=TRUE,0,INDEX([1]Summary!$A$1:$CF$8418,MATCH($G218,[1]Summary!$B$1:$B$8418,0),S$1))), 1, 1)</f>
        <v>#ERROR!</v>
      </c>
      <c r="T218" s="176" t="str">
        <f>ARRAY_CONSTRAIN(ARRAYFORMULA(IF(S218=0,0,IF(ISNA(MATCH(S218,[1]Summary!$A$1:$A$8418,0))=TRUE,0,INDEX([1]Summary!$A$1:$CF$8418,MATCH(S218,[1]Summary!$A$1:$A$8418,0),T$1)))), 1, 1)</f>
        <v>#ERROR!</v>
      </c>
      <c r="U218" s="174">
        <f t="shared" si="23"/>
        <v>0</v>
      </c>
      <c r="V218" s="172"/>
      <c r="W218" s="175" t="str">
        <f t="shared" si="7"/>
        <v>#ERROR!</v>
      </c>
      <c r="X218" s="172"/>
      <c r="Y218" s="173"/>
      <c r="Z218" s="176" t="str">
        <f>ARRAY_CONSTRAIN(ARRAYFORMULA(IF(Y218=0,0,IF(ISNA(MATCH(Y218,[1]Summary!$A$1:$A$8418,0))=TRUE,0,INDEX([1]Summary!$A$1:$CF$8418,MATCH(Y218,[1]Summary!$A$1:$A$8418,0),Z$1)))), 1, 1)</f>
        <v>#ERROR!</v>
      </c>
      <c r="AA218" s="174">
        <f t="shared" si="24"/>
        <v>0</v>
      </c>
      <c r="AB218" s="172" t="str">
        <f t="shared" si="28"/>
        <v>#ERROR!</v>
      </c>
      <c r="AC218" s="175" t="str">
        <f t="shared" si="9"/>
        <v>#ERROR!</v>
      </c>
      <c r="AD218" s="176"/>
      <c r="AE218" s="1"/>
      <c r="AF218" s="176" t="str">
        <f>ARRAY_CONSTRAIN(ARRAYFORMULA(IF(AE218=0,0,IF(ISNA(MATCH(AE218,[1]Summary!$A$1:$A$8418,0))=TRUE,0,INDEX([1]Summary!$A$1:$CF$8418,MATCH(AE218,[1]Summary!$A$1:$A$8418,0),AF$1)))), 1, 1)</f>
        <v>#ERROR!</v>
      </c>
      <c r="AG218" s="174">
        <f t="shared" si="10"/>
        <v>0</v>
      </c>
      <c r="AH218" s="172">
        <f t="shared" si="11"/>
        <v>0</v>
      </c>
      <c r="AI218" s="175" t="str">
        <f t="shared" si="12"/>
        <v>#ERROR!</v>
      </c>
      <c r="AJ218" s="175" t="str">
        <f t="shared" si="13"/>
        <v>#ERROR!</v>
      </c>
      <c r="AK218" s="178" t="str">
        <f t="shared" si="14"/>
        <v>#ERROR!</v>
      </c>
    </row>
    <row r="219" ht="10.5" customHeight="1">
      <c r="A219" s="6" t="s">
        <v>1124</v>
      </c>
      <c r="B219" s="165">
        <f t="array" ref="B219">IF(ISNA(MATCH($A219,Magento_products!$F$1:$F$1000,0))=TRUE,INDEX(Special_products!$A$1:$AL$1000,MATCH($A219,Special_products!$F$1:$F$1000,0),B$1),INDEX(Magento_products!$A$1:$AJ$1013,MATCH($A219,Magento_products!$F$1:$F$1000,0),B$1))</f>
        <v>172</v>
      </c>
      <c r="C219" s="165" t="str">
        <f t="array" ref="C219">IF(ISNA(MATCH($A219,Magento_products!$F$1:$F$1000,0))=TRUE,INDEX(Special_products!$A$1:$AL$1000,MATCH($A219,Special_products!$F$1:$F$1000,0),C$1),INDEX(Magento_products!$A$1:$AJ$1013,MATCH($A219,Magento_products!$F$1:$F$1000,0),C$1))</f>
        <v>PAC-MAN Regular</v>
      </c>
      <c r="D219" s="166">
        <f t="array" ref="D219">IF(ISNA(MATCH($A219,Magento_products!$F$1:$F$1013,0))=TRUE,INDEX(Special_products!$A$1:$AL$748,MATCH($A219,Special_products!$F$1:$F$748,0),D$1),INDEX(Magento_products!$A$1:$AJ$1013,MATCH($A219,Magento_products!$F$1:$F$1013,0),D$1))</f>
        <v>42556</v>
      </c>
      <c r="E219" s="167">
        <f t="shared" si="1"/>
        <v>2016</v>
      </c>
      <c r="F219" s="168" t="str">
        <f t="array" ref="F219">IF(ISNA(MATCH($A219,'License characters'!$H$2:$H$1126,0))=TRUE,0,INDEX('License characters'!$A$2:$AH$1126,MATCH($A219,'License characters'!$H$2:$H$1126,0),F$1))</f>
        <v>Namco Bandai</v>
      </c>
      <c r="G219" s="165" t="str">
        <f t="array" ref="G219">IF(ISNA(MATCH($A219,Magento_products!$F$1:$F$1000,0))=TRUE,INDEX(Special_products!$A$1:$AL$1000,MATCH($A219,Special_products!$F$1:$F$1000,0),G$1),INDEX(Magento_products!$A$1:$AJ$1013,MATCH($A219,Magento_products!$F$1:$F$1000,0),G$1))</f>
        <v>PAC</v>
      </c>
      <c r="H219" s="168" t="str">
        <f t="array" ref="H219">IF(ISNA(MATCH($B219,Magento_products!$E$1:$E$1013,0))=TRUE,INDEX(Special_products!$A$1:$AL$748,MATCH($B219,Special_products!$E$1:$E$748,0),H$1+2),INDEX(Magento_products!$A$1:$AJ$1013,MATCH($B219,Magento_products!$E$1:$E$1013,0),H$1))</f>
        <v>Resin</v>
      </c>
      <c r="I219" s="169">
        <f t="array" ref="I219">IF(ISNA(MATCH($B219,Magento_products!$E$1:$E$1013,0))=TRUE,INDEX(Special_products!$A$1:$AL$748,MATCH($B219,Special_products!$E$1:$E$748,0),I$1),INDEX(Magento_products!$A$1:$AJ$1013,MATCH($B219,Magento_products!$E$1:$E$1013,0),I$1))</f>
        <v>179.99</v>
      </c>
      <c r="J219" s="170"/>
      <c r="K219" s="171">
        <f t="shared" si="2"/>
        <v>179.99</v>
      </c>
      <c r="L219" s="172">
        <v>0.0</v>
      </c>
      <c r="M219" s="173" t="str">
        <f>ARRAY_CONSTRAIN(ARRAYFORMULA(IF(B219=0,0,IF(ISNA(MATCH($A219,[1]PO_base!$E$1:$E$8753,0))=TRUE,0,INDEX([1]PO_base!$A$1:$CD$8753,MATCH($A219,[1]PO_base!$E$1:$E$8753,0),M$1)))), 1, 1)</f>
        <v>#ERROR!</v>
      </c>
      <c r="N219" s="172" t="str">
        <f>ARRAY_CONSTRAIN(ARRAYFORMULA(IF(M219=0,0,IF(ISNA(MATCH($M219,[1]PO_base!$C$1:$C$8753,0))=TRUE,0,INDEX([1]PO_base!$A$1:$CD$8753,MATCH($M219,[1]PO_base!$C$1:$C$8753,0),N$1)))), 1, 1)</f>
        <v>#ERROR!</v>
      </c>
      <c r="O219" s="174" t="str">
        <f t="shared" si="3"/>
        <v>#ERROR!</v>
      </c>
      <c r="P219" s="172" t="str">
        <f t="shared" si="4"/>
        <v>#ERROR!</v>
      </c>
      <c r="Q219" s="175" t="str">
        <f t="shared" si="5"/>
        <v>#ERROR!</v>
      </c>
      <c r="R219" s="176">
        <v>0.0</v>
      </c>
      <c r="S219" s="177" t="str">
        <f>ARRAY_CONSTRAIN(ARRAYFORMULA(IF(ISNA(MATCH($G219,[1]Summary!$B$1:$B$8418,0))=TRUE,0,INDEX([1]Summary!$A$1:$CF$8418,MATCH($G219,[1]Summary!$B$1:$B$8418,0),S$1))), 1, 1)</f>
        <v>#ERROR!</v>
      </c>
      <c r="T219" s="176" t="str">
        <f>ARRAY_CONSTRAIN(ARRAYFORMULA(IF(S219=0,0,IF(ISNA(MATCH(S219,[1]Summary!$A$1:$A$8418,0))=TRUE,0,INDEX([1]Summary!$A$1:$CF$8418,MATCH(S219,[1]Summary!$A$1:$A$8418,0),T$1)))), 1, 1)</f>
        <v>#ERROR!</v>
      </c>
      <c r="U219" s="174">
        <f t="shared" si="23"/>
        <v>0</v>
      </c>
      <c r="V219" s="172"/>
      <c r="W219" s="175" t="str">
        <f t="shared" si="7"/>
        <v>#ERROR!</v>
      </c>
      <c r="X219" s="172"/>
      <c r="Y219" s="173"/>
      <c r="Z219" s="176" t="str">
        <f>ARRAY_CONSTRAIN(ARRAYFORMULA(IF(Y219=0,0,IF(ISNA(MATCH(Y219,[1]Summary!$A$1:$A$8418,0))=TRUE,0,INDEX([1]Summary!$A$1:$CF$8418,MATCH(Y219,[1]Summary!$A$1:$A$8418,0),Z$1)))), 1, 1)</f>
        <v>#ERROR!</v>
      </c>
      <c r="AA219" s="174">
        <f t="shared" si="24"/>
        <v>0</v>
      </c>
      <c r="AB219" s="172" t="str">
        <f t="shared" si="28"/>
        <v>#ERROR!</v>
      </c>
      <c r="AC219" s="175" t="str">
        <f t="shared" si="9"/>
        <v>#ERROR!</v>
      </c>
      <c r="AD219" s="176"/>
      <c r="AE219" s="1"/>
      <c r="AF219" s="176" t="str">
        <f>ARRAY_CONSTRAIN(ARRAYFORMULA(IF(AE219=0,0,IF(ISNA(MATCH(AE219,[1]Summary!$A$1:$A$8418,0))=TRUE,0,INDEX([1]Summary!$A$1:$CF$8418,MATCH(AE219,[1]Summary!$A$1:$A$8418,0),AF$1)))), 1, 1)</f>
        <v>#ERROR!</v>
      </c>
      <c r="AG219" s="174">
        <f t="shared" si="10"/>
        <v>0</v>
      </c>
      <c r="AH219" s="172">
        <f t="shared" si="11"/>
        <v>0</v>
      </c>
      <c r="AI219" s="175" t="str">
        <f t="shared" si="12"/>
        <v>#ERROR!</v>
      </c>
      <c r="AJ219" s="175" t="str">
        <f t="shared" si="13"/>
        <v>#ERROR!</v>
      </c>
      <c r="AK219" s="178" t="str">
        <f t="shared" si="14"/>
        <v>#ERROR!</v>
      </c>
    </row>
    <row r="220" ht="10.5" customHeight="1">
      <c r="A220" s="14" t="s">
        <v>1262</v>
      </c>
      <c r="B220" s="165">
        <f t="array" ref="B220">IF(ISNA(MATCH($A220,Magento_products!$F$1:$F$1000,0))=TRUE,INDEX(Special_products!$A$1:$AL$1000,MATCH($A220,Special_products!$F$1:$F$1000,0),B$1),INDEX(Magento_products!$A$1:$AJ$1013,MATCH($A220,Magento_products!$F$1:$F$1000,0),B$1))</f>
        <v>96</v>
      </c>
      <c r="C220" s="165" t="str">
        <f t="array" ref="C220">IF(ISNA(MATCH($A220,Magento_products!$F$1:$F$1000,0))=TRUE,INDEX(Special_products!$A$1:$AL$1000,MATCH($A220,Special_products!$F$1:$F$1000,0),C$1),INDEX(Magento_products!$A$1:$AJ$1013,MATCH($A220,Magento_products!$F$1:$F$1000,0),C$1))</f>
        <v>Tails</v>
      </c>
      <c r="D220" s="166">
        <f t="array" ref="D220">IF(ISNA(MATCH($A220,Magento_products!$F$1:$F$1013,0))=TRUE,INDEX(Special_products!$A$1:$AL$748,MATCH($A220,Special_products!$F$1:$F$748,0),D$1),INDEX(Magento_products!$A$1:$AJ$1013,MATCH($A220,Magento_products!$F$1:$F$1013,0),D$1))</f>
        <v>40932</v>
      </c>
      <c r="E220" s="167">
        <f t="shared" si="1"/>
        <v>2012</v>
      </c>
      <c r="F220" s="168" t="str">
        <f t="array" ref="F220">IF(ISNA(MATCH($A220,'License characters'!$H$2:$H$1126,0))=TRUE,0,INDEX('License characters'!$A$2:$AH$1126,MATCH($A220,'License characters'!$H$2:$H$1126,0),F$1))</f>
        <v>Sega</v>
      </c>
      <c r="G220" s="165" t="str">
        <f t="array" ref="G220">IF(ISNA(MATCH($A220,Magento_products!$F$1:$F$1000,0))=TRUE,INDEX(Special_products!$A$1:$AL$1000,MATCH($A220,Special_products!$F$1:$F$1000,0),G$1),INDEX(Magento_products!$A$1:$AJ$1013,MATCH($A220,Magento_products!$F$1:$F$1000,0),G$1))</f>
        <v>TAI</v>
      </c>
      <c r="H220" s="168" t="str">
        <f t="array" ref="H220">IF(ISNA(MATCH($B220,Magento_products!$E$1:$E$1013,0))=TRUE,INDEX(Special_products!$A$1:$AL$748,MATCH($B220,Special_products!$E$1:$E$748,0),H$1+2),INDEX(Magento_products!$A$1:$AJ$1013,MATCH($B220,Magento_products!$E$1:$E$1013,0),H$1))</f>
        <v>Resin</v>
      </c>
      <c r="I220" s="169">
        <f t="array" ref="I220">IF(ISNA(MATCH($B220,Magento_products!$E$1:$E$1013,0))=TRUE,INDEX(Special_products!$A$1:$AL$748,MATCH($B220,Special_products!$E$1:$E$748,0),I$1),INDEX(Magento_products!$A$1:$AJ$1013,MATCH($B220,Magento_products!$E$1:$E$1013,0),I$1))</f>
        <v>179.99</v>
      </c>
      <c r="J220" s="170"/>
      <c r="K220" s="171">
        <f t="shared" si="2"/>
        <v>179.99</v>
      </c>
      <c r="L220" s="172">
        <v>0.0</v>
      </c>
      <c r="M220" s="173" t="str">
        <f>ARRAY_CONSTRAIN(ARRAYFORMULA(IF(B220=0,0,IF(ISNA(MATCH($A220,[1]PO_base!$E$1:$E$8753,0))=TRUE,0,INDEX([1]PO_base!$A$1:$CD$8753,MATCH($A220,[1]PO_base!$E$1:$E$8753,0),M$1)))), 1, 1)</f>
        <v>#ERROR!</v>
      </c>
      <c r="N220" s="172" t="str">
        <f>ARRAY_CONSTRAIN(ARRAYFORMULA(IF(M220=0,0,IF(ISNA(MATCH($M220,[1]PO_base!$C$1:$C$8753,0))=TRUE,0,INDEX([1]PO_base!$A$1:$CD$8753,MATCH($M220,[1]PO_base!$C$1:$C$8753,0),N$1)))), 1, 1)</f>
        <v>#ERROR!</v>
      </c>
      <c r="O220" s="174" t="str">
        <f t="shared" si="3"/>
        <v>#ERROR!</v>
      </c>
      <c r="P220" s="172" t="str">
        <f t="shared" si="4"/>
        <v>#ERROR!</v>
      </c>
      <c r="Q220" s="175" t="str">
        <f t="shared" si="5"/>
        <v>#ERROR!</v>
      </c>
      <c r="R220" s="176">
        <v>0.0</v>
      </c>
      <c r="S220" s="177" t="str">
        <f>ARRAY_CONSTRAIN(ARRAYFORMULA(IF(ISNA(MATCH($G220,[1]Summary!$B$1:$B$8418,0))=TRUE,0,INDEX([1]Summary!$A$1:$CF$8418,MATCH($G220,[1]Summary!$B$1:$B$8418,0),S$1))), 1, 1)</f>
        <v>#ERROR!</v>
      </c>
      <c r="T220" s="176" t="str">
        <f>ARRAY_CONSTRAIN(ARRAYFORMULA(IF(S220=0,0,IF(ISNA(MATCH(S220,[1]Summary!$A$1:$A$8418,0))=TRUE,0,INDEX([1]Summary!$A$1:$CF$8418,MATCH(S220,[1]Summary!$A$1:$A$8418,0),T$1)))), 1, 1)</f>
        <v>#ERROR!</v>
      </c>
      <c r="U220" s="174">
        <f t="shared" si="23"/>
        <v>0</v>
      </c>
      <c r="V220" s="172"/>
      <c r="W220" s="175" t="str">
        <f t="shared" si="7"/>
        <v>#ERROR!</v>
      </c>
      <c r="X220" s="172"/>
      <c r="Y220" s="173"/>
      <c r="Z220" s="176" t="str">
        <f>ARRAY_CONSTRAIN(ARRAYFORMULA(IF(Y220=0,0,IF(ISNA(MATCH(Y220,[1]Summary!$A$1:$A$8418,0))=TRUE,0,INDEX([1]Summary!$A$1:$CF$8418,MATCH(Y220,[1]Summary!$A$1:$A$8418,0),Z$1)))), 1, 1)</f>
        <v>#ERROR!</v>
      </c>
      <c r="AA220" s="174">
        <f t="shared" si="24"/>
        <v>0</v>
      </c>
      <c r="AB220" s="172" t="str">
        <f t="shared" si="28"/>
        <v>#ERROR!</v>
      </c>
      <c r="AC220" s="175" t="str">
        <f t="shared" si="9"/>
        <v>#ERROR!</v>
      </c>
      <c r="AD220" s="176"/>
      <c r="AE220" s="1"/>
      <c r="AF220" s="176" t="str">
        <f>ARRAY_CONSTRAIN(ARRAYFORMULA(IF(AE220=0,0,IF(ISNA(MATCH(AE220,[1]Summary!$A$1:$A$8418,0))=TRUE,0,INDEX([1]Summary!$A$1:$CF$8418,MATCH(AE220,[1]Summary!$A$1:$A$8418,0),AF$1)))), 1, 1)</f>
        <v>#ERROR!</v>
      </c>
      <c r="AG220" s="174">
        <f t="shared" si="10"/>
        <v>0</v>
      </c>
      <c r="AH220" s="172">
        <f t="shared" si="11"/>
        <v>0</v>
      </c>
      <c r="AI220" s="175" t="str">
        <f t="shared" si="12"/>
        <v>#ERROR!</v>
      </c>
      <c r="AJ220" s="175" t="str">
        <f t="shared" si="13"/>
        <v>#ERROR!</v>
      </c>
      <c r="AK220" s="178" t="str">
        <f t="shared" si="14"/>
        <v>#ERROR!</v>
      </c>
    </row>
    <row r="221" ht="10.5" customHeight="1">
      <c r="A221" s="6" t="s">
        <v>1262</v>
      </c>
      <c r="B221" s="165">
        <f t="array" ref="B221">IF(ISNA(MATCH($A221,Magento_products!$F$1:$F$1000,0))=TRUE,INDEX(Special_products!$A$1:$AL$1000,MATCH($A221,Special_products!$F$1:$F$1000,0),B$1),INDEX(Magento_products!$A$1:$AJ$1013,MATCH($A221,Magento_products!$F$1:$F$1000,0),B$1))</f>
        <v>96</v>
      </c>
      <c r="C221" s="165" t="str">
        <f t="array" ref="C221">IF(ISNA(MATCH($A221,Magento_products!$F$1:$F$1000,0))=TRUE,INDEX(Special_products!$A$1:$AL$1000,MATCH($A221,Special_products!$F$1:$F$1000,0),C$1),INDEX(Magento_products!$A$1:$AJ$1013,MATCH($A221,Magento_products!$F$1:$F$1000,0),C$1))</f>
        <v>Tails</v>
      </c>
      <c r="D221" s="166">
        <f t="array" ref="D221">IF(ISNA(MATCH($A221,Magento_products!$F$1:$F$1013,0))=TRUE,INDEX(Special_products!$A$1:$AL$748,MATCH($A221,Special_products!$F$1:$F$748,0),D$1),INDEX(Magento_products!$A$1:$AJ$1013,MATCH($A221,Magento_products!$F$1:$F$1013,0),D$1))</f>
        <v>40932</v>
      </c>
      <c r="E221" s="167">
        <f t="shared" si="1"/>
        <v>2012</v>
      </c>
      <c r="F221" s="168" t="str">
        <f t="array" ref="F221">IF(ISNA(MATCH($A221,'License characters'!$H$2:$H$1126,0))=TRUE,0,INDEX('License characters'!$A$2:$AH$1126,MATCH($A221,'License characters'!$H$2:$H$1126,0),F$1))</f>
        <v>Sega</v>
      </c>
      <c r="G221" s="165" t="str">
        <f t="array" ref="G221">IF(ISNA(MATCH($A221,Magento_products!$F$1:$F$1000,0))=TRUE,INDEX(Special_products!$A$1:$AL$1000,MATCH($A221,Special_products!$F$1:$F$1000,0),G$1),INDEX(Magento_products!$A$1:$AJ$1013,MATCH($A221,Magento_products!$F$1:$F$1000,0),G$1))</f>
        <v>TAI</v>
      </c>
      <c r="H221" s="168" t="str">
        <f t="array" ref="H221">IF(ISNA(MATCH($B221,Magento_products!$E$1:$E$1013,0))=TRUE,INDEX(Special_products!$A$1:$AL$748,MATCH($B221,Special_products!$E$1:$E$748,0),H$1+2),INDEX(Magento_products!$A$1:$AJ$1013,MATCH($B221,Magento_products!$E$1:$E$1013,0),H$1))</f>
        <v>Resin</v>
      </c>
      <c r="I221" s="169">
        <f t="array" ref="I221">IF(ISNA(MATCH($B221,Magento_products!$E$1:$E$1013,0))=TRUE,INDEX(Special_products!$A$1:$AL$748,MATCH($B221,Special_products!$E$1:$E$748,0),I$1),INDEX(Magento_products!$A$1:$AJ$1013,MATCH($B221,Magento_products!$E$1:$E$1013,0),I$1))</f>
        <v>179.99</v>
      </c>
      <c r="J221" s="170"/>
      <c r="K221" s="171">
        <f t="shared" si="2"/>
        <v>179.99</v>
      </c>
      <c r="L221" s="172">
        <v>0.0</v>
      </c>
      <c r="M221" s="173" t="str">
        <f>ARRAY_CONSTRAIN(ARRAYFORMULA(IF(B221=0,0,IF(ISNA(MATCH($A221,[1]PO_base!$E$1:$E$8753,0))=TRUE,0,INDEX([1]PO_base!$A$1:$CD$8753,MATCH($A221,[1]PO_base!$E$1:$E$8753,0),M$1)))), 1, 1)</f>
        <v>#ERROR!</v>
      </c>
      <c r="N221" s="172" t="str">
        <f>ARRAY_CONSTRAIN(ARRAYFORMULA(IF(M221=0,0,IF(ISNA(MATCH($M221,[1]PO_base!$C$1:$C$8753,0))=TRUE,0,INDEX([1]PO_base!$A$1:$CD$8753,MATCH($M221,[1]PO_base!$C$1:$C$8753,0),N$1)))), 1, 1)</f>
        <v>#ERROR!</v>
      </c>
      <c r="O221" s="174" t="str">
        <f t="shared" si="3"/>
        <v>#ERROR!</v>
      </c>
      <c r="P221" s="172" t="str">
        <f t="shared" si="4"/>
        <v>#ERROR!</v>
      </c>
      <c r="Q221" s="175" t="str">
        <f t="shared" si="5"/>
        <v>#ERROR!</v>
      </c>
      <c r="R221" s="176">
        <v>0.0</v>
      </c>
      <c r="S221" s="177" t="str">
        <f>ARRAY_CONSTRAIN(ARRAYFORMULA(IF(ISNA(MATCH($G221,[1]Summary!$B$1:$B$8418,0))=TRUE,0,INDEX([1]Summary!$A$1:$CF$8418,MATCH($G221,[1]Summary!$B$1:$B$8418,0),S$1))), 1, 1)</f>
        <v>#ERROR!</v>
      </c>
      <c r="T221" s="176" t="str">
        <f>ARRAY_CONSTRAIN(ARRAYFORMULA(IF(S221=0,0,IF(ISNA(MATCH(S221,[1]Summary!$A$1:$A$8418,0))=TRUE,0,INDEX([1]Summary!$A$1:$CF$8418,MATCH(S221,[1]Summary!$A$1:$A$8418,0),T$1)))), 1, 1)</f>
        <v>#ERROR!</v>
      </c>
      <c r="U221" s="174">
        <f t="shared" si="23"/>
        <v>0</v>
      </c>
      <c r="V221" s="172"/>
      <c r="W221" s="175" t="str">
        <f t="shared" si="7"/>
        <v>#ERROR!</v>
      </c>
      <c r="X221" s="172"/>
      <c r="Y221" s="173"/>
      <c r="Z221" s="176" t="str">
        <f>ARRAY_CONSTRAIN(ARRAYFORMULA(IF(Y221=0,0,IF(ISNA(MATCH(Y221,[1]Summary!$A$1:$A$8418,0))=TRUE,0,INDEX([1]Summary!$A$1:$CF$8418,MATCH(Y221,[1]Summary!$A$1:$A$8418,0),Z$1)))), 1, 1)</f>
        <v>#ERROR!</v>
      </c>
      <c r="AA221" s="174">
        <f t="shared" si="24"/>
        <v>0</v>
      </c>
      <c r="AB221" s="172" t="str">
        <f t="shared" si="28"/>
        <v>#ERROR!</v>
      </c>
      <c r="AC221" s="175" t="str">
        <f t="shared" si="9"/>
        <v>#ERROR!</v>
      </c>
      <c r="AD221" s="176"/>
      <c r="AE221" s="1"/>
      <c r="AF221" s="176" t="str">
        <f>ARRAY_CONSTRAIN(ARRAYFORMULA(IF(AE221=0,0,IF(ISNA(MATCH(AE221,[1]Summary!$A$1:$A$8418,0))=TRUE,0,INDEX([1]Summary!$A$1:$CF$8418,MATCH(AE221,[1]Summary!$A$1:$A$8418,0),AF$1)))), 1, 1)</f>
        <v>#ERROR!</v>
      </c>
      <c r="AG221" s="174">
        <f t="shared" si="10"/>
        <v>0</v>
      </c>
      <c r="AH221" s="172">
        <f t="shared" si="11"/>
        <v>0</v>
      </c>
      <c r="AI221" s="175" t="str">
        <f t="shared" si="12"/>
        <v>#ERROR!</v>
      </c>
      <c r="AJ221" s="175" t="str">
        <f t="shared" si="13"/>
        <v>#ERROR!</v>
      </c>
      <c r="AK221" s="178" t="str">
        <f t="shared" si="14"/>
        <v>#ERROR!</v>
      </c>
    </row>
    <row r="222" ht="10.5" customHeight="1">
      <c r="A222" s="6" t="s">
        <v>1231</v>
      </c>
      <c r="B222" s="165">
        <f t="array" ref="B222">IF(ISNA(MATCH($A222,Magento_products!$F$1:$F$1000,0))=TRUE,INDEX(Special_products!$A$1:$AL$1000,MATCH($A222,Special_products!$F$1:$F$1000,0),B$1),INDEX(Magento_products!$A$1:$AJ$1013,MATCH($A222,Magento_products!$F$1:$F$1000,0),B$1))</f>
        <v>112</v>
      </c>
      <c r="C222" s="165" t="str">
        <f t="array" ref="C222">IF(ISNA(MATCH($A222,Magento_products!$F$1:$F$1000,0))=TRUE,INDEX(Special_products!$A$1:$AL$1000,MATCH($A222,Special_products!$F$1:$F$1000,0),C$1),INDEX(Magento_products!$A$1:$AJ$1013,MATCH($A222,Magento_products!$F$1:$F$1000,0),C$1))</f>
        <v>Akira Yuki</v>
      </c>
      <c r="D222" s="166">
        <f t="array" ref="D222">IF(ISNA(MATCH($A222,Magento_products!$F$1:$F$1013,0))=TRUE,INDEX(Special_products!$A$1:$AL$748,MATCH($A222,Special_products!$F$1:$F$748,0),D$1),INDEX(Magento_products!$A$1:$AJ$1013,MATCH($A222,Magento_products!$F$1:$F$1013,0),D$1))</f>
        <v>41674</v>
      </c>
      <c r="E222" s="167">
        <f t="shared" si="1"/>
        <v>2014</v>
      </c>
      <c r="F222" s="168" t="str">
        <f t="array" ref="F222">IF(ISNA(MATCH($A222,'License characters'!$H$2:$H$1126,0))=TRUE,0,INDEX('License characters'!$A$2:$AH$1126,MATCH($A222,'License characters'!$H$2:$H$1126,0),F$1))</f>
        <v>Sega</v>
      </c>
      <c r="G222" s="165" t="str">
        <f t="array" ref="G222">IF(ISNA(MATCH($A222,Magento_products!$F$1:$F$1000,0))=TRUE,INDEX(Special_products!$A$1:$AL$1000,MATCH($A222,Special_products!$F$1:$F$1000,0),G$1),INDEX(Magento_products!$A$1:$AJ$1013,MATCH($A222,Magento_products!$F$1:$F$1000,0),G$1))</f>
        <v>AKY</v>
      </c>
      <c r="H222" s="168" t="str">
        <f t="array" ref="H222">IF(ISNA(MATCH($B222,Magento_products!$E$1:$E$1013,0))=TRUE,INDEX(Special_products!$A$1:$AL$748,MATCH($B222,Special_products!$E$1:$E$748,0),H$1+2),INDEX(Magento_products!$A$1:$AJ$1013,MATCH($B222,Magento_products!$E$1:$E$1013,0),H$1))</f>
        <v>Resin</v>
      </c>
      <c r="I222" s="169">
        <f t="array" ref="I222">IF(ISNA(MATCH($B222,Magento_products!$E$1:$E$1013,0))=TRUE,INDEX(Special_products!$A$1:$AL$748,MATCH($B222,Special_products!$E$1:$E$748,0),I$1),INDEX(Magento_products!$A$1:$AJ$1013,MATCH($B222,Magento_products!$E$1:$E$1013,0),I$1))</f>
        <v>184.99</v>
      </c>
      <c r="J222" s="170"/>
      <c r="K222" s="171">
        <f t="shared" si="2"/>
        <v>184.99</v>
      </c>
      <c r="L222" s="172">
        <v>0.0</v>
      </c>
      <c r="M222" s="173" t="str">
        <f>ARRAY_CONSTRAIN(ARRAYFORMULA(IF(B222=0,0,IF(ISNA(MATCH($A222,[1]PO_base!$E$1:$E$8753,0))=TRUE,0,INDEX([1]PO_base!$A$1:$CD$8753,MATCH($A222,[1]PO_base!$E$1:$E$8753,0),M$1)))), 1, 1)</f>
        <v>#ERROR!</v>
      </c>
      <c r="N222" s="172" t="str">
        <f>ARRAY_CONSTRAIN(ARRAYFORMULA(IF(M222=0,0,IF(ISNA(MATCH($M222,[1]PO_base!$C$1:$C$8753,0))=TRUE,0,INDEX([1]PO_base!$A$1:$CD$8753,MATCH($M222,[1]PO_base!$C$1:$C$8753,0),N$1)))), 1, 1)</f>
        <v>#ERROR!</v>
      </c>
      <c r="O222" s="174" t="str">
        <f t="shared" si="3"/>
        <v>#ERROR!</v>
      </c>
      <c r="P222" s="172" t="str">
        <f t="shared" si="4"/>
        <v>#ERROR!</v>
      </c>
      <c r="Q222" s="175" t="str">
        <f t="shared" si="5"/>
        <v>#ERROR!</v>
      </c>
      <c r="R222" s="176">
        <v>0.0</v>
      </c>
      <c r="S222" s="177" t="str">
        <f>ARRAY_CONSTRAIN(ARRAYFORMULA(IF(ISNA(MATCH($G222,[1]Summary!$B$1:$B$8418,0))=TRUE,0,INDEX([1]Summary!$A$1:$CF$8418,MATCH($G222,[1]Summary!$B$1:$B$8418,0),S$1))), 1, 1)</f>
        <v>#ERROR!</v>
      </c>
      <c r="T222" s="176" t="str">
        <f>ARRAY_CONSTRAIN(ARRAYFORMULA(IF(S222=0,0,IF(ISNA(MATCH(S222,[1]Summary!$A$1:$A$8418,0))=TRUE,0,INDEX([1]Summary!$A$1:$CF$8418,MATCH(S222,[1]Summary!$A$1:$A$8418,0),T$1)))), 1, 1)</f>
        <v>#ERROR!</v>
      </c>
      <c r="U222" s="174">
        <f t="shared" si="23"/>
        <v>0</v>
      </c>
      <c r="V222" s="172"/>
      <c r="W222" s="175" t="str">
        <f t="shared" si="7"/>
        <v>#ERROR!</v>
      </c>
      <c r="X222" s="172"/>
      <c r="Y222" s="173"/>
      <c r="Z222" s="176" t="str">
        <f>ARRAY_CONSTRAIN(ARRAYFORMULA(IF(Y222=0,0,IF(ISNA(MATCH(Y222,[1]Summary!$A$1:$A$8418,0))=TRUE,0,INDEX([1]Summary!$A$1:$CF$8418,MATCH(Y222,[1]Summary!$A$1:$A$8418,0),Z$1)))), 1, 1)</f>
        <v>#ERROR!</v>
      </c>
      <c r="AA222" s="174">
        <f t="shared" si="24"/>
        <v>0</v>
      </c>
      <c r="AB222" s="172" t="str">
        <f t="shared" si="28"/>
        <v>#ERROR!</v>
      </c>
      <c r="AC222" s="175" t="str">
        <f t="shared" si="9"/>
        <v>#ERROR!</v>
      </c>
      <c r="AD222" s="176"/>
      <c r="AE222" s="1"/>
      <c r="AF222" s="176" t="str">
        <f>ARRAY_CONSTRAIN(ARRAYFORMULA(IF(AE222=0,0,IF(ISNA(MATCH(AE222,[1]Summary!$A$1:$A$8418,0))=TRUE,0,INDEX([1]Summary!$A$1:$CF$8418,MATCH(AE222,[1]Summary!$A$1:$A$8418,0),AF$1)))), 1, 1)</f>
        <v>#ERROR!</v>
      </c>
      <c r="AG222" s="174">
        <f t="shared" si="10"/>
        <v>0</v>
      </c>
      <c r="AH222" s="172">
        <f t="shared" si="11"/>
        <v>0</v>
      </c>
      <c r="AI222" s="175" t="str">
        <f t="shared" si="12"/>
        <v>#ERROR!</v>
      </c>
      <c r="AJ222" s="175" t="str">
        <f t="shared" si="13"/>
        <v>#ERROR!</v>
      </c>
      <c r="AK222" s="178" t="str">
        <f t="shared" si="14"/>
        <v>#ERROR!</v>
      </c>
    </row>
    <row r="223" ht="10.5" customHeight="1">
      <c r="A223" s="6" t="s">
        <v>1231</v>
      </c>
      <c r="B223" s="165">
        <f t="array" ref="B223">IF(ISNA(MATCH($A223,Magento_products!$F$1:$F$1000,0))=TRUE,INDEX(Special_products!$A$1:$AL$1000,MATCH($A223,Special_products!$F$1:$F$1000,0),B$1),INDEX(Magento_products!$A$1:$AJ$1013,MATCH($A223,Magento_products!$F$1:$F$1000,0),B$1))</f>
        <v>112</v>
      </c>
      <c r="C223" s="165" t="str">
        <f t="array" ref="C223">IF(ISNA(MATCH($A223,Magento_products!$F$1:$F$1000,0))=TRUE,INDEX(Special_products!$A$1:$AL$1000,MATCH($A223,Special_products!$F$1:$F$1000,0),C$1),INDEX(Magento_products!$A$1:$AJ$1013,MATCH($A223,Magento_products!$F$1:$F$1000,0),C$1))</f>
        <v>Akira Yuki</v>
      </c>
      <c r="D223" s="166">
        <f t="array" ref="D223">IF(ISNA(MATCH($A223,Magento_products!$F$1:$F$1013,0))=TRUE,INDEX(Special_products!$A$1:$AL$748,MATCH($A223,Special_products!$F$1:$F$748,0),D$1),INDEX(Magento_products!$A$1:$AJ$1013,MATCH($A223,Magento_products!$F$1:$F$1013,0),D$1))</f>
        <v>41674</v>
      </c>
      <c r="E223" s="167">
        <f t="shared" si="1"/>
        <v>2014</v>
      </c>
      <c r="F223" s="168" t="str">
        <f t="array" ref="F223">IF(ISNA(MATCH($A223,'License characters'!$H$2:$H$1126,0))=TRUE,0,INDEX('License characters'!$A$2:$AH$1126,MATCH($A223,'License characters'!$H$2:$H$1126,0),F$1))</f>
        <v>Sega</v>
      </c>
      <c r="G223" s="165" t="str">
        <f t="array" ref="G223">IF(ISNA(MATCH($A223,Magento_products!$F$1:$F$1000,0))=TRUE,INDEX(Special_products!$A$1:$AL$1000,MATCH($A223,Special_products!$F$1:$F$1000,0),G$1),INDEX(Magento_products!$A$1:$AJ$1013,MATCH($A223,Magento_products!$F$1:$F$1000,0),G$1))</f>
        <v>AKY</v>
      </c>
      <c r="H223" s="168" t="str">
        <f t="array" ref="H223">IF(ISNA(MATCH($B223,Magento_products!$E$1:$E$1013,0))=TRUE,INDEX(Special_products!$A$1:$AL$748,MATCH($B223,Special_products!$E$1:$E$748,0),H$1+2),INDEX(Magento_products!$A$1:$AJ$1013,MATCH($B223,Magento_products!$E$1:$E$1013,0),H$1))</f>
        <v>Resin</v>
      </c>
      <c r="I223" s="169">
        <f t="array" ref="I223">IF(ISNA(MATCH($B223,Magento_products!$E$1:$E$1013,0))=TRUE,INDEX(Special_products!$A$1:$AL$748,MATCH($B223,Special_products!$E$1:$E$748,0),I$1),INDEX(Magento_products!$A$1:$AJ$1013,MATCH($B223,Magento_products!$E$1:$E$1013,0),I$1))</f>
        <v>184.99</v>
      </c>
      <c r="J223" s="170"/>
      <c r="K223" s="171">
        <f t="shared" si="2"/>
        <v>184.99</v>
      </c>
      <c r="L223" s="172">
        <v>0.0</v>
      </c>
      <c r="M223" s="173" t="str">
        <f>ARRAY_CONSTRAIN(ARRAYFORMULA(IF(B223=0,0,IF(ISNA(MATCH($A223,[1]PO_base!$E$1:$E$8753,0))=TRUE,0,INDEX([1]PO_base!$A$1:$CD$8753,MATCH($A223,[1]PO_base!$E$1:$E$8753,0),M$1)))), 1, 1)</f>
        <v>#ERROR!</v>
      </c>
      <c r="N223" s="172" t="str">
        <f>ARRAY_CONSTRAIN(ARRAYFORMULA(IF(M223=0,0,IF(ISNA(MATCH($M223,[1]PO_base!$C$1:$C$8753,0))=TRUE,0,INDEX([1]PO_base!$A$1:$CD$8753,MATCH($M223,[1]PO_base!$C$1:$C$8753,0),N$1)))), 1, 1)</f>
        <v>#ERROR!</v>
      </c>
      <c r="O223" s="174" t="str">
        <f t="shared" si="3"/>
        <v>#ERROR!</v>
      </c>
      <c r="P223" s="172" t="str">
        <f t="shared" si="4"/>
        <v>#ERROR!</v>
      </c>
      <c r="Q223" s="175" t="str">
        <f t="shared" si="5"/>
        <v>#ERROR!</v>
      </c>
      <c r="R223" s="176">
        <v>0.0</v>
      </c>
      <c r="S223" s="177" t="str">
        <f>ARRAY_CONSTRAIN(ARRAYFORMULA(IF(ISNA(MATCH($G223,[1]Summary!$B$1:$B$8418,0))=TRUE,0,INDEX([1]Summary!$A$1:$CF$8418,MATCH($G223,[1]Summary!$B$1:$B$8418,0),S$1))), 1, 1)</f>
        <v>#ERROR!</v>
      </c>
      <c r="T223" s="176" t="str">
        <f>ARRAY_CONSTRAIN(ARRAYFORMULA(IF(S223=0,0,IF(ISNA(MATCH(S223,[1]Summary!$A$1:$A$8418,0))=TRUE,0,INDEX([1]Summary!$A$1:$CF$8418,MATCH(S223,[1]Summary!$A$1:$A$8418,0),T$1)))), 1, 1)</f>
        <v>#ERROR!</v>
      </c>
      <c r="U223" s="174">
        <f t="shared" si="23"/>
        <v>0</v>
      </c>
      <c r="V223" s="172"/>
      <c r="W223" s="175" t="str">
        <f t="shared" si="7"/>
        <v>#ERROR!</v>
      </c>
      <c r="X223" s="172"/>
      <c r="Y223" s="173"/>
      <c r="Z223" s="176" t="str">
        <f>ARRAY_CONSTRAIN(ARRAYFORMULA(IF(Y223=0,0,IF(ISNA(MATCH(Y223,[1]Summary!$A$1:$A$8418,0))=TRUE,0,INDEX([1]Summary!$A$1:$CF$8418,MATCH(Y223,[1]Summary!$A$1:$A$8418,0),Z$1)))), 1, 1)</f>
        <v>#ERROR!</v>
      </c>
      <c r="AA223" s="174">
        <f t="shared" si="24"/>
        <v>0</v>
      </c>
      <c r="AB223" s="172" t="str">
        <f t="shared" si="28"/>
        <v>#ERROR!</v>
      </c>
      <c r="AC223" s="175" t="str">
        <f t="shared" si="9"/>
        <v>#ERROR!</v>
      </c>
      <c r="AD223" s="176"/>
      <c r="AE223" s="1"/>
      <c r="AF223" s="176" t="str">
        <f>ARRAY_CONSTRAIN(ARRAYFORMULA(IF(AE223=0,0,IF(ISNA(MATCH(AE223,[1]Summary!$A$1:$A$8418,0))=TRUE,0,INDEX([1]Summary!$A$1:$CF$8418,MATCH(AE223,[1]Summary!$A$1:$A$8418,0),AF$1)))), 1, 1)</f>
        <v>#ERROR!</v>
      </c>
      <c r="AG223" s="174">
        <f t="shared" si="10"/>
        <v>0</v>
      </c>
      <c r="AH223" s="172">
        <f t="shared" si="11"/>
        <v>0</v>
      </c>
      <c r="AI223" s="175" t="str">
        <f t="shared" si="12"/>
        <v>#ERROR!</v>
      </c>
      <c r="AJ223" s="175" t="str">
        <f t="shared" si="13"/>
        <v>#ERROR!</v>
      </c>
      <c r="AK223" s="178" t="str">
        <f t="shared" si="14"/>
        <v>#ERROR!</v>
      </c>
    </row>
    <row r="224" ht="10.5" customHeight="1">
      <c r="A224" s="14" t="s">
        <v>753</v>
      </c>
      <c r="B224" s="165">
        <f t="array" ref="B224">IF(ISNA(MATCH($A224,Magento_products!$F$1:$F$1000,0))=TRUE,INDEX(Special_products!$A$1:$AL$1000,MATCH($A224,Special_products!$F$1:$F$1000,0),B$1),INDEX(Magento_products!$A$1:$AJ$1013,MATCH($A224,Magento_products!$F$1:$F$1000,0),B$1))</f>
        <v>355</v>
      </c>
      <c r="C224" s="165" t="str">
        <f t="array" ref="C224">IF(ISNA(MATCH($A224,Magento_products!$F$1:$F$1000,0))=TRUE,INDEX(Special_products!$A$1:$AL$1000,MATCH($A224,Special_products!$F$1:$F$1000,0),C$1),INDEX(Magento_products!$A$1:$AJ$1013,MATCH($A224,Magento_products!$F$1:$F$1000,0),C$1))</f>
        <v>Solid Snake SD Twin Snakes Combo Edition</v>
      </c>
      <c r="D224" s="166">
        <f t="array" ref="D224">IF(ISNA(MATCH($A224,Magento_products!$F$1:$F$1013,0))=TRUE,INDEX(Special_products!$A$1:$AL$748,MATCH($A224,Special_products!$F$1:$F$748,0),D$1),INDEX(Magento_products!$A$1:$AJ$1013,MATCH($A224,Magento_products!$F$1:$F$1013,0),D$1))</f>
        <v>43518</v>
      </c>
      <c r="E224" s="167">
        <f t="shared" si="1"/>
        <v>2019</v>
      </c>
      <c r="F224" s="168" t="str">
        <f t="array" ref="F224">IF(ISNA(MATCH($A224,'License characters'!$H$2:$H$1126,0))=TRUE,0,INDEX('License characters'!$A$2:$AH$1126,MATCH($A224,'License characters'!$H$2:$H$1126,0),F$1))</f>
        <v>Konami</v>
      </c>
      <c r="G224" s="165" t="str">
        <f t="array" ref="G224">IF(ISNA(MATCH($A224,Magento_products!$F$1:$F$1000,0))=TRUE,INDEX(Special_products!$A$1:$AL$1000,MATCH($A224,Special_products!$F$1:$F$1000,0),G$1),INDEX(Magento_products!$A$1:$AJ$1013,MATCH($A224,Magento_products!$F$1:$F$1000,0),G$1))</f>
        <v>MGSSV</v>
      </c>
      <c r="H224" s="168" t="str">
        <f t="array" ref="H224">IF(ISNA(MATCH($B224,Magento_products!$E$1:$E$1013,0))=TRUE,INDEX(Special_products!$A$1:$AL$748,MATCH($B224,Special_products!$E$1:$E$748,0),H$1+2),INDEX(Magento_products!$A$1:$AJ$1013,MATCH($B224,Magento_products!$E$1:$E$1013,0),H$1))</f>
        <v>PVC</v>
      </c>
      <c r="I224" s="169">
        <f t="array" ref="I224">IF(ISNA(MATCH($B224,Magento_products!$E$1:$E$1013,0))=TRUE,INDEX(Special_products!$A$1:$AL$748,MATCH($B224,Special_products!$E$1:$E$748,0),I$1),INDEX(Magento_products!$A$1:$AJ$1013,MATCH($B224,Magento_products!$E$1:$E$1013,0),I$1))</f>
        <v>184.99</v>
      </c>
      <c r="J224" s="170"/>
      <c r="K224" s="171">
        <f t="shared" si="2"/>
        <v>184.99</v>
      </c>
      <c r="L224" s="172">
        <v>25.5</v>
      </c>
      <c r="M224" s="173" t="str">
        <f>ARRAY_CONSTRAIN(ARRAYFORMULA(IF(B224=0,0,IF(ISNA(MATCH($A224,[1]PO_base!$E$1:$E$8753,0))=TRUE,0,INDEX([1]PO_base!$A$1:$CD$8753,MATCH($A224,[1]PO_base!$E$1:$E$8753,0),M$1)))), 1, 1)</f>
        <v>#ERROR!</v>
      </c>
      <c r="N224" s="172" t="str">
        <f>ARRAY_CONSTRAIN(ARRAYFORMULA(IF(M224=0,0,IF(ISNA(MATCH($M224,[1]PO_base!$C$1:$C$8753,0))=TRUE,0,INDEX([1]PO_base!$A$1:$CD$8753,MATCH($M224,[1]PO_base!$C$1:$C$8753,0),N$1)))), 1, 1)</f>
        <v>#ERROR!</v>
      </c>
      <c r="O224" s="174" t="str">
        <f t="shared" si="3"/>
        <v>#ERROR!</v>
      </c>
      <c r="P224" s="172" t="str">
        <f t="shared" si="4"/>
        <v>#ERROR!</v>
      </c>
      <c r="Q224" s="175" t="str">
        <f t="shared" si="5"/>
        <v>#ERROR!</v>
      </c>
      <c r="R224" s="176">
        <v>0.0</v>
      </c>
      <c r="S224" s="177" t="str">
        <f>ARRAY_CONSTRAIN(ARRAYFORMULA(IF(ISNA(MATCH($G224,[1]Summary!$B$1:$B$8418,0))=TRUE,0,INDEX([1]Summary!$A$1:$CF$8418,MATCH($G224,[1]Summary!$B$1:$B$8418,0),S$1))), 1, 1)</f>
        <v>#ERROR!</v>
      </c>
      <c r="T224" s="176" t="str">
        <f>ARRAY_CONSTRAIN(ARRAYFORMULA(IF(S224=0,0,IF(ISNA(MATCH(S224,[1]Summary!$A$1:$A$8418,0))=TRUE,0,INDEX([1]Summary!$A$1:$CF$8418,MATCH(S224,[1]Summary!$A$1:$A$8418,0),T$1)))), 1, 1)</f>
        <v>#ERROR!</v>
      </c>
      <c r="U224" s="174">
        <f t="shared" si="23"/>
        <v>0</v>
      </c>
      <c r="V224" s="172"/>
      <c r="W224" s="175" t="str">
        <f t="shared" si="7"/>
        <v>#ERROR!</v>
      </c>
      <c r="X224" s="172"/>
      <c r="Y224" s="173"/>
      <c r="Z224" s="176" t="str">
        <f>ARRAY_CONSTRAIN(ARRAYFORMULA(IF(Y224=0,0,IF(ISNA(MATCH(Y224,[1]Summary!$A$1:$A$8418,0))=TRUE,0,INDEX([1]Summary!$A$1:$CF$8418,MATCH(Y224,[1]Summary!$A$1:$A$8418,0),Z$1)))), 1, 1)</f>
        <v>#ERROR!</v>
      </c>
      <c r="AA224" s="174">
        <f t="shared" si="24"/>
        <v>0</v>
      </c>
      <c r="AB224" s="172" t="str">
        <f t="shared" si="28"/>
        <v>#ERROR!</v>
      </c>
      <c r="AC224" s="175" t="str">
        <f t="shared" si="9"/>
        <v>#ERROR!</v>
      </c>
      <c r="AD224" s="176"/>
      <c r="AE224" s="1"/>
      <c r="AF224" s="176" t="str">
        <f>ARRAY_CONSTRAIN(ARRAYFORMULA(IF(AE224=0,0,IF(ISNA(MATCH(AE224,[1]Summary!$A$1:$A$8418,0))=TRUE,0,INDEX([1]Summary!$A$1:$CF$8418,MATCH(AE224,[1]Summary!$A$1:$A$8418,0),AF$1)))), 1, 1)</f>
        <v>#ERROR!</v>
      </c>
      <c r="AG224" s="174">
        <f t="shared" si="10"/>
        <v>0</v>
      </c>
      <c r="AH224" s="172">
        <f t="shared" si="11"/>
        <v>0</v>
      </c>
      <c r="AI224" s="175" t="str">
        <f t="shared" si="12"/>
        <v>#ERROR!</v>
      </c>
      <c r="AJ224" s="175" t="str">
        <f t="shared" si="13"/>
        <v>#ERROR!</v>
      </c>
      <c r="AK224" s="178" t="str">
        <f t="shared" si="14"/>
        <v>#ERROR!</v>
      </c>
    </row>
    <row r="225" ht="10.5" customHeight="1">
      <c r="A225" s="14" t="s">
        <v>751</v>
      </c>
      <c r="B225" s="165">
        <f t="array" ref="B225">IF(ISNA(MATCH($A225,Magento_products!$F$1:$F$1000,0))=TRUE,INDEX(Special_products!$A$1:$AL$1000,MATCH($A225,Special_products!$F$1:$F$1000,0),B$1),INDEX(Magento_products!$A$1:$AJ$1013,MATCH($A225,Magento_products!$F$1:$F$1000,0),B$1))</f>
        <v>356</v>
      </c>
      <c r="C225" s="165" t="str">
        <f t="array" ref="C225">IF(ISNA(MATCH($A225,Magento_products!$F$1:$F$1000,0))=TRUE,INDEX(Special_products!$A$1:$AL$1000,MATCH($A225,Special_products!$F$1:$F$1000,0),C$1),INDEX(Magento_products!$A$1:$AJ$1013,MATCH($A225,Magento_products!$F$1:$F$1000,0),C$1))</f>
        <v>Solid Snake SD Twin Snakes Neon Green Combo Edition</v>
      </c>
      <c r="D225" s="166">
        <f t="array" ref="D225">IF(ISNA(MATCH($A225,Magento_products!$F$1:$F$1013,0))=TRUE,INDEX(Special_products!$A$1:$AL$748,MATCH($A225,Special_products!$F$1:$F$748,0),D$1),INDEX(Magento_products!$A$1:$AJ$1013,MATCH($A225,Magento_products!$F$1:$F$1013,0),D$1))</f>
        <v>43518</v>
      </c>
      <c r="E225" s="167">
        <f t="shared" si="1"/>
        <v>2019</v>
      </c>
      <c r="F225" s="168" t="str">
        <f t="array" ref="F225">IF(ISNA(MATCH($A225,'License characters'!$H$2:$H$1126,0))=TRUE,0,INDEX('License characters'!$A$2:$AH$1126,MATCH($A225,'License characters'!$H$2:$H$1126,0),F$1))</f>
        <v>Konami</v>
      </c>
      <c r="G225" s="165" t="str">
        <f t="array" ref="G225">IF(ISNA(MATCH($A225,Magento_products!$F$1:$F$1000,0))=TRUE,INDEX(Special_products!$A$1:$AL$1000,MATCH($A225,Special_products!$F$1:$F$1000,0),G$1),INDEX(Magento_products!$A$1:$AJ$1013,MATCH($A225,Magento_products!$F$1:$F$1000,0),G$1))</f>
        <v>MGSSV</v>
      </c>
      <c r="H225" s="168" t="str">
        <f t="array" ref="H225">IF(ISNA(MATCH($B225,Magento_products!$E$1:$E$1013,0))=TRUE,INDEX(Special_products!$A$1:$AL$748,MATCH($B225,Special_products!$E$1:$E$748,0),H$1+2),INDEX(Magento_products!$A$1:$AJ$1013,MATCH($B225,Magento_products!$E$1:$E$1013,0),H$1))</f>
        <v>PVC</v>
      </c>
      <c r="I225" s="169">
        <f t="array" ref="I225">IF(ISNA(MATCH($B225,Magento_products!$E$1:$E$1013,0))=TRUE,INDEX(Special_products!$A$1:$AL$748,MATCH($B225,Special_products!$E$1:$E$748,0),I$1),INDEX(Magento_products!$A$1:$AJ$1013,MATCH($B225,Magento_products!$E$1:$E$1013,0),I$1))</f>
        <v>184.99</v>
      </c>
      <c r="J225" s="170"/>
      <c r="K225" s="171">
        <f t="shared" si="2"/>
        <v>184.99</v>
      </c>
      <c r="L225" s="172">
        <v>25.5</v>
      </c>
      <c r="M225" s="173" t="str">
        <f>ARRAY_CONSTRAIN(ARRAYFORMULA(IF(B225=0,0,IF(ISNA(MATCH($A225,[1]PO_base!$E$1:$E$8753,0))=TRUE,0,INDEX([1]PO_base!$A$1:$CD$8753,MATCH($A225,[1]PO_base!$E$1:$E$8753,0),M$1)))), 1, 1)</f>
        <v>#ERROR!</v>
      </c>
      <c r="N225" s="172" t="str">
        <f>ARRAY_CONSTRAIN(ARRAYFORMULA(IF(M225=0,0,IF(ISNA(MATCH($M225,[1]PO_base!$C$1:$C$8753,0))=TRUE,0,INDEX([1]PO_base!$A$1:$CD$8753,MATCH($M225,[1]PO_base!$C$1:$C$8753,0),N$1)))), 1, 1)</f>
        <v>#ERROR!</v>
      </c>
      <c r="O225" s="174" t="str">
        <f t="shared" si="3"/>
        <v>#ERROR!</v>
      </c>
      <c r="P225" s="172" t="str">
        <f t="shared" si="4"/>
        <v>#ERROR!</v>
      </c>
      <c r="Q225" s="175" t="str">
        <f t="shared" si="5"/>
        <v>#ERROR!</v>
      </c>
      <c r="R225" s="176">
        <v>0.0</v>
      </c>
      <c r="S225" s="177" t="str">
        <f>ARRAY_CONSTRAIN(ARRAYFORMULA(IF(ISNA(MATCH($G225,[1]Summary!$B$1:$B$8418,0))=TRUE,0,INDEX([1]Summary!$A$1:$CF$8418,MATCH($G225,[1]Summary!$B$1:$B$8418,0),S$1))), 1, 1)</f>
        <v>#ERROR!</v>
      </c>
      <c r="T225" s="176" t="str">
        <f>ARRAY_CONSTRAIN(ARRAYFORMULA(IF(S225=0,0,IF(ISNA(MATCH(S225,[1]Summary!$A$1:$A$8418,0))=TRUE,0,INDEX([1]Summary!$A$1:$CF$8418,MATCH(S225,[1]Summary!$A$1:$A$8418,0),T$1)))), 1, 1)</f>
        <v>#ERROR!</v>
      </c>
      <c r="U225" s="174">
        <f t="shared" si="23"/>
        <v>0</v>
      </c>
      <c r="V225" s="172"/>
      <c r="W225" s="175" t="str">
        <f t="shared" si="7"/>
        <v>#ERROR!</v>
      </c>
      <c r="X225" s="172"/>
      <c r="Y225" s="173"/>
      <c r="Z225" s="176" t="str">
        <f>ARRAY_CONSTRAIN(ARRAYFORMULA(IF(Y225=0,0,IF(ISNA(MATCH(Y225,[1]Summary!$A$1:$A$8418,0))=TRUE,0,INDEX([1]Summary!$A$1:$CF$8418,MATCH(Y225,[1]Summary!$A$1:$A$8418,0),Z$1)))), 1, 1)</f>
        <v>#ERROR!</v>
      </c>
      <c r="AA225" s="174">
        <f t="shared" si="24"/>
        <v>0</v>
      </c>
      <c r="AB225" s="172" t="str">
        <f t="shared" si="28"/>
        <v>#ERROR!</v>
      </c>
      <c r="AC225" s="175" t="str">
        <f t="shared" si="9"/>
        <v>#ERROR!</v>
      </c>
      <c r="AD225" s="176"/>
      <c r="AE225" s="1"/>
      <c r="AF225" s="176" t="str">
        <f>ARRAY_CONSTRAIN(ARRAYFORMULA(IF(AE225=0,0,IF(ISNA(MATCH(AE225,[1]Summary!$A$1:$A$8418,0))=TRUE,0,INDEX([1]Summary!$A$1:$CF$8418,MATCH(AE225,[1]Summary!$A$1:$A$8418,0),AF$1)))), 1, 1)</f>
        <v>#ERROR!</v>
      </c>
      <c r="AG225" s="174">
        <f t="shared" si="10"/>
        <v>0</v>
      </c>
      <c r="AH225" s="172">
        <f t="shared" si="11"/>
        <v>0</v>
      </c>
      <c r="AI225" s="175" t="str">
        <f t="shared" si="12"/>
        <v>#ERROR!</v>
      </c>
      <c r="AJ225" s="175" t="str">
        <f t="shared" si="13"/>
        <v>#ERROR!</v>
      </c>
      <c r="AK225" s="178" t="str">
        <f t="shared" si="14"/>
        <v>#ERROR!</v>
      </c>
    </row>
    <row r="226" ht="10.5" customHeight="1">
      <c r="A226" s="14" t="s">
        <v>943</v>
      </c>
      <c r="B226" s="165">
        <f t="array" ref="B226">IF(ISNA(MATCH($A226,Magento_products!$F$1:$F$1000,0))=TRUE,INDEX(Special_products!$A$1:$AL$1000,MATCH($A226,Special_products!$F$1:$F$1000,0),B$1),INDEX(Magento_products!$A$1:$AJ$1013,MATCH($A226,Magento_products!$F$1:$F$1000,0),B$1))</f>
        <v>261</v>
      </c>
      <c r="C226" s="165" t="str">
        <f t="array" ref="C226">IF(ISNA(MATCH($A226,Magento_products!$F$1:$F$1000,0))=TRUE,INDEX(Special_products!$A$1:$AL$1000,MATCH($A226,Special_products!$F$1:$F$1000,0),C$1),INDEX(Magento_products!$A$1:$AJ$1013,MATCH($A226,Magento_products!$F$1:$F$1000,0),C$1))</f>
        <v>Solaire of Astora SD Combo Edition</v>
      </c>
      <c r="D226" s="166">
        <f t="array" ref="D226">IF(ISNA(MATCH($A226,Magento_products!$F$1:$F$1013,0))=TRUE,INDEX(Special_products!$A$1:$AL$748,MATCH($A226,Special_products!$F$1:$F$748,0),D$1),INDEX(Magento_products!$A$1:$AJ$1013,MATCH($A226,Magento_products!$F$1:$F$1013,0),D$1))</f>
        <v>43252</v>
      </c>
      <c r="E226" s="167">
        <f t="shared" si="1"/>
        <v>2018</v>
      </c>
      <c r="F226" s="168" t="str">
        <f t="array" ref="F226">IF(ISNA(MATCH($A226,'License characters'!$H$2:$H$1126,0))=TRUE,0,INDEX('License characters'!$A$2:$AH$1126,MATCH($A226,'License characters'!$H$2:$H$1126,0),F$1))</f>
        <v>Namco Bandai</v>
      </c>
      <c r="G226" s="165" t="str">
        <f t="array" ref="G226">IF(ISNA(MATCH($A226,Magento_products!$F$1:$F$1000,0))=TRUE,INDEX(Special_products!$A$1:$AL$1000,MATCH($A226,Special_products!$F$1:$F$1000,0),G$1),INDEX(Magento_products!$A$1:$AJ$1013,MATCH($A226,Magento_products!$F$1:$F$1000,0),G$1))</f>
        <v>SOLV</v>
      </c>
      <c r="H226" s="168" t="str">
        <f t="array" ref="H226">IF(ISNA(MATCH($B226,Magento_products!$E$1:$E$1013,0))=TRUE,INDEX(Special_products!$A$1:$AL$748,MATCH($B226,Special_products!$E$1:$E$748,0),H$1+2),INDEX(Magento_products!$A$1:$AJ$1013,MATCH($B226,Magento_products!$E$1:$E$1013,0),H$1))</f>
        <v>PVC</v>
      </c>
      <c r="I226" s="169">
        <f t="array" ref="I226">IF(ISNA(MATCH($B226,Magento_products!$E$1:$E$1013,0))=TRUE,INDEX(Special_products!$A$1:$AL$748,MATCH($B226,Special_products!$E$1:$E$748,0),I$1),INDEX(Magento_products!$A$1:$AJ$1013,MATCH($B226,Magento_products!$E$1:$E$1013,0),I$1))</f>
        <v>184.99</v>
      </c>
      <c r="J226" s="170"/>
      <c r="K226" s="171">
        <f t="shared" si="2"/>
        <v>184.99</v>
      </c>
      <c r="L226" s="172">
        <v>20.29</v>
      </c>
      <c r="M226" s="173" t="str">
        <f>ARRAY_CONSTRAIN(ARRAYFORMULA(IF(B226=0,0,IF(ISNA(MATCH($A226,[1]PO_base!$E$1:$E$8753,0))=TRUE,0,INDEX([1]PO_base!$A$1:$CD$8753,MATCH($A226,[1]PO_base!$E$1:$E$8753,0),M$1)))), 1, 1)</f>
        <v>#ERROR!</v>
      </c>
      <c r="N226" s="172" t="str">
        <f>ARRAY_CONSTRAIN(ARRAYFORMULA(IF(M226=0,0,IF(ISNA(MATCH($M226,[1]PO_base!$C$1:$C$8753,0))=TRUE,0,INDEX([1]PO_base!$A$1:$CD$8753,MATCH($M226,[1]PO_base!$C$1:$C$8753,0),N$1)))), 1, 1)</f>
        <v>#ERROR!</v>
      </c>
      <c r="O226" s="174" t="str">
        <f t="shared" si="3"/>
        <v>#ERROR!</v>
      </c>
      <c r="P226" s="172" t="str">
        <f t="shared" si="4"/>
        <v>#ERROR!</v>
      </c>
      <c r="Q226" s="175" t="str">
        <f t="shared" si="5"/>
        <v>#ERROR!</v>
      </c>
      <c r="R226" s="176">
        <v>0.0</v>
      </c>
      <c r="S226" s="177" t="str">
        <f>ARRAY_CONSTRAIN(ARRAYFORMULA(IF(ISNA(MATCH($G226,[1]Summary!$B$1:$B$8418,0))=TRUE,0,INDEX([1]Summary!$A$1:$CF$8418,MATCH($G226,[1]Summary!$B$1:$B$8418,0),S$1))), 1, 1)</f>
        <v>#ERROR!</v>
      </c>
      <c r="T226" s="176" t="str">
        <f>ARRAY_CONSTRAIN(ARRAYFORMULA(IF(S226=0,0,IF(ISNA(MATCH(S226,[1]Summary!$A$1:$A$8418,0))=TRUE,0,INDEX([1]Summary!$A$1:$CF$8418,MATCH(S226,[1]Summary!$A$1:$A$8418,0),T$1)))), 1, 1)</f>
        <v>#ERROR!</v>
      </c>
      <c r="U226" s="174">
        <f t="shared" si="23"/>
        <v>0</v>
      </c>
      <c r="V226" s="172"/>
      <c r="W226" s="175" t="str">
        <f t="shared" si="7"/>
        <v>#ERROR!</v>
      </c>
      <c r="X226" s="172"/>
      <c r="Y226" s="173"/>
      <c r="Z226" s="176" t="str">
        <f>ARRAY_CONSTRAIN(ARRAYFORMULA(IF(Y226=0,0,IF(ISNA(MATCH(Y226,[1]Summary!$A$1:$A$8418,0))=TRUE,0,INDEX([1]Summary!$A$1:$CF$8418,MATCH(Y226,[1]Summary!$A$1:$A$8418,0),Z$1)))), 1, 1)</f>
        <v>#ERROR!</v>
      </c>
      <c r="AA226" s="174">
        <f t="shared" si="24"/>
        <v>0</v>
      </c>
      <c r="AB226" s="172" t="str">
        <f t="shared" si="28"/>
        <v>#ERROR!</v>
      </c>
      <c r="AC226" s="175" t="str">
        <f t="shared" si="9"/>
        <v>#ERROR!</v>
      </c>
      <c r="AD226" s="176"/>
      <c r="AE226" s="1"/>
      <c r="AF226" s="176" t="str">
        <f>ARRAY_CONSTRAIN(ARRAYFORMULA(IF(AE226=0,0,IF(ISNA(MATCH(AE226,[1]Summary!$A$1:$A$8418,0))=TRUE,0,INDEX([1]Summary!$A$1:$CF$8418,MATCH(AE226,[1]Summary!$A$1:$A$8418,0),AF$1)))), 1, 1)</f>
        <v>#ERROR!</v>
      </c>
      <c r="AG226" s="174">
        <f t="shared" si="10"/>
        <v>0</v>
      </c>
      <c r="AH226" s="172">
        <f t="shared" si="11"/>
        <v>0</v>
      </c>
      <c r="AI226" s="175" t="str">
        <f t="shared" si="12"/>
        <v>#ERROR!</v>
      </c>
      <c r="AJ226" s="175" t="str">
        <f t="shared" si="13"/>
        <v>#ERROR!</v>
      </c>
      <c r="AK226" s="178" t="str">
        <f t="shared" si="14"/>
        <v>#ERROR!</v>
      </c>
    </row>
    <row r="227" ht="10.5" customHeight="1">
      <c r="A227" s="14" t="s">
        <v>1197</v>
      </c>
      <c r="B227" s="165">
        <f t="array" ref="B227">IF(ISNA(MATCH($A227,Magento_products!$F$1:$F$1000,0))=TRUE,INDEX(Special_products!$A$1:$AL$1000,MATCH($A227,Special_products!$F$1:$F$1000,0),B$1),INDEX(Magento_products!$A$1:$AJ$1013,MATCH($A227,Magento_products!$F$1:$F$1000,0),B$1))</f>
        <v>133</v>
      </c>
      <c r="C227" s="165" t="str">
        <f t="array" ref="C227">IF(ISNA(MATCH($A227,Magento_products!$F$1:$F$1000,0))=TRUE,INDEX(Special_products!$A$1:$AL$1000,MATCH($A227,Special_products!$F$1:$F$1000,0),C$1),INDEX(Magento_products!$A$1:$AJ$1013,MATCH($A227,Magento_products!$F$1:$F$1000,0),C$1))</f>
        <v>Viewtiful Joe</v>
      </c>
      <c r="D227" s="166">
        <f t="array" ref="D227">IF(ISNA(MATCH($A227,Magento_products!$F$1:$F$1013,0))=TRUE,INDEX(Special_products!$A$1:$AL$748,MATCH($A227,Special_products!$F$1:$F$748,0),D$1),INDEX(Magento_products!$A$1:$AJ$1013,MATCH($A227,Magento_products!$F$1:$F$1013,0),D$1))</f>
        <v>42066</v>
      </c>
      <c r="E227" s="167">
        <f t="shared" si="1"/>
        <v>2015</v>
      </c>
      <c r="F227" s="168" t="str">
        <f t="array" ref="F227">IF(ISNA(MATCH($A227,'License characters'!$H$2:$H$1126,0))=TRUE,0,INDEX('License characters'!$A$2:$AH$1126,MATCH($A227,'License characters'!$H$2:$H$1126,0),F$1))</f>
        <v>Capcom</v>
      </c>
      <c r="G227" s="165" t="str">
        <f t="array" ref="G227">IF(ISNA(MATCH($A227,Magento_products!$F$1:$F$1000,0))=TRUE,INDEX(Special_products!$A$1:$AL$1000,MATCH($A227,Special_products!$F$1:$F$1000,0),G$1),INDEX(Magento_products!$A$1:$AJ$1013,MATCH($A227,Magento_products!$F$1:$F$1000,0),G$1))</f>
        <v>VIJ</v>
      </c>
      <c r="H227" s="168" t="str">
        <f t="array" ref="H227">IF(ISNA(MATCH($B227,Magento_products!$E$1:$E$1013,0))=TRUE,INDEX(Special_products!$A$1:$AL$748,MATCH($B227,Special_products!$E$1:$E$748,0),H$1+2),INDEX(Magento_products!$A$1:$AJ$1013,MATCH($B227,Magento_products!$E$1:$E$1013,0),H$1))</f>
        <v>Resin</v>
      </c>
      <c r="I227" s="169">
        <f t="array" ref="I227">IF(ISNA(MATCH($B227,Magento_products!$E$1:$E$1013,0))=TRUE,INDEX(Special_products!$A$1:$AL$748,MATCH($B227,Special_products!$E$1:$E$748,0),I$1),INDEX(Magento_products!$A$1:$AJ$1013,MATCH($B227,Magento_products!$E$1:$E$1013,0),I$1))</f>
        <v>189.99</v>
      </c>
      <c r="J227" s="170"/>
      <c r="K227" s="171">
        <f t="shared" si="2"/>
        <v>189.99</v>
      </c>
      <c r="L227" s="172">
        <v>0.0</v>
      </c>
      <c r="M227" s="173" t="str">
        <f>ARRAY_CONSTRAIN(ARRAYFORMULA(IF(B227=0,0,IF(ISNA(MATCH($A227,[1]PO_base!$E$1:$E$8753,0))=TRUE,0,INDEX([1]PO_base!$A$1:$CD$8753,MATCH($A227,[1]PO_base!$E$1:$E$8753,0),M$1)))), 1, 1)</f>
        <v>#ERROR!</v>
      </c>
      <c r="N227" s="172" t="str">
        <f>ARRAY_CONSTRAIN(ARRAYFORMULA(IF(M227=0,0,IF(ISNA(MATCH($M227,[1]PO_base!$C$1:$C$8753,0))=TRUE,0,INDEX([1]PO_base!$A$1:$CD$8753,MATCH($M227,[1]PO_base!$C$1:$C$8753,0),N$1)))), 1, 1)</f>
        <v>#ERROR!</v>
      </c>
      <c r="O227" s="174" t="str">
        <f t="shared" si="3"/>
        <v>#ERROR!</v>
      </c>
      <c r="P227" s="172" t="str">
        <f t="shared" si="4"/>
        <v>#ERROR!</v>
      </c>
      <c r="Q227" s="175" t="str">
        <f t="shared" si="5"/>
        <v>#ERROR!</v>
      </c>
      <c r="R227" s="176">
        <v>0.0</v>
      </c>
      <c r="S227" s="177" t="str">
        <f>ARRAY_CONSTRAIN(ARRAYFORMULA(IF(ISNA(MATCH($G227,[1]Summary!$B$1:$B$8418,0))=TRUE,0,INDEX([1]Summary!$A$1:$CF$8418,MATCH($G227,[1]Summary!$B$1:$B$8418,0),S$1))), 1, 1)</f>
        <v>#ERROR!</v>
      </c>
      <c r="T227" s="176" t="str">
        <f>ARRAY_CONSTRAIN(ARRAYFORMULA(IF(S227=0,0,IF(ISNA(MATCH(S227,[1]Summary!$A$1:$A$8418,0))=TRUE,0,INDEX([1]Summary!$A$1:$CF$8418,MATCH(S227,[1]Summary!$A$1:$A$8418,0),T$1)))), 1, 1)</f>
        <v>#ERROR!</v>
      </c>
      <c r="U227" s="174">
        <f t="shared" si="23"/>
        <v>0</v>
      </c>
      <c r="V227" s="172"/>
      <c r="W227" s="175" t="str">
        <f t="shared" si="7"/>
        <v>#ERROR!</v>
      </c>
      <c r="X227" s="172"/>
      <c r="Y227" s="173"/>
      <c r="Z227" s="176" t="str">
        <f>ARRAY_CONSTRAIN(ARRAYFORMULA(IF(Y227=0,0,IF(ISNA(MATCH(Y227,[1]Summary!$A$1:$A$8418,0))=TRUE,0,INDEX([1]Summary!$A$1:$CF$8418,MATCH(Y227,[1]Summary!$A$1:$A$8418,0),Z$1)))), 1, 1)</f>
        <v>#ERROR!</v>
      </c>
      <c r="AA227" s="174">
        <f t="shared" si="24"/>
        <v>0</v>
      </c>
      <c r="AB227" s="172" t="str">
        <f t="shared" si="28"/>
        <v>#ERROR!</v>
      </c>
      <c r="AC227" s="175" t="str">
        <f t="shared" si="9"/>
        <v>#ERROR!</v>
      </c>
      <c r="AD227" s="176"/>
      <c r="AE227" s="1"/>
      <c r="AF227" s="176" t="str">
        <f>ARRAY_CONSTRAIN(ARRAYFORMULA(IF(AE227=0,0,IF(ISNA(MATCH(AE227,[1]Summary!$A$1:$A$8418,0))=TRUE,0,INDEX([1]Summary!$A$1:$CF$8418,MATCH(AE227,[1]Summary!$A$1:$A$8418,0),AF$1)))), 1, 1)</f>
        <v>#ERROR!</v>
      </c>
      <c r="AG227" s="174">
        <f t="shared" si="10"/>
        <v>0</v>
      </c>
      <c r="AH227" s="172">
        <f t="shared" si="11"/>
        <v>0</v>
      </c>
      <c r="AI227" s="175" t="str">
        <f t="shared" si="12"/>
        <v>#ERROR!</v>
      </c>
      <c r="AJ227" s="175" t="str">
        <f t="shared" si="13"/>
        <v>#ERROR!</v>
      </c>
      <c r="AK227" s="178" t="str">
        <f t="shared" si="14"/>
        <v>#ERROR!</v>
      </c>
    </row>
    <row r="228" ht="10.5" customHeight="1">
      <c r="A228" s="14" t="s">
        <v>1197</v>
      </c>
      <c r="B228" s="165">
        <f t="array" ref="B228">IF(ISNA(MATCH($A228,Magento_products!$F$1:$F$1000,0))=TRUE,INDEX(Special_products!$A$1:$AL$1000,MATCH($A228,Special_products!$F$1:$F$1000,0),B$1),INDEX(Magento_products!$A$1:$AJ$1013,MATCH($A228,Magento_products!$F$1:$F$1000,0),B$1))</f>
        <v>133</v>
      </c>
      <c r="C228" s="165" t="str">
        <f t="array" ref="C228">IF(ISNA(MATCH($A228,Magento_products!$F$1:$F$1000,0))=TRUE,INDEX(Special_products!$A$1:$AL$1000,MATCH($A228,Special_products!$F$1:$F$1000,0),C$1),INDEX(Magento_products!$A$1:$AJ$1013,MATCH($A228,Magento_products!$F$1:$F$1000,0),C$1))</f>
        <v>Viewtiful Joe</v>
      </c>
      <c r="D228" s="166">
        <f t="array" ref="D228">IF(ISNA(MATCH($A228,Magento_products!$F$1:$F$1013,0))=TRUE,INDEX(Special_products!$A$1:$AL$748,MATCH($A228,Special_products!$F$1:$F$748,0),D$1),INDEX(Magento_products!$A$1:$AJ$1013,MATCH($A228,Magento_products!$F$1:$F$1013,0),D$1))</f>
        <v>42066</v>
      </c>
      <c r="E228" s="167">
        <f t="shared" si="1"/>
        <v>2015</v>
      </c>
      <c r="F228" s="168" t="str">
        <f t="array" ref="F228">IF(ISNA(MATCH($A228,'License characters'!$H$2:$H$1126,0))=TRUE,0,INDEX('License characters'!$A$2:$AH$1126,MATCH($A228,'License characters'!$H$2:$H$1126,0),F$1))</f>
        <v>Capcom</v>
      </c>
      <c r="G228" s="165" t="str">
        <f t="array" ref="G228">IF(ISNA(MATCH($A228,Magento_products!$F$1:$F$1000,0))=TRUE,INDEX(Special_products!$A$1:$AL$1000,MATCH($A228,Special_products!$F$1:$F$1000,0),G$1),INDEX(Magento_products!$A$1:$AJ$1013,MATCH($A228,Magento_products!$F$1:$F$1000,0),G$1))</f>
        <v>VIJ</v>
      </c>
      <c r="H228" s="168" t="str">
        <f t="array" ref="H228">IF(ISNA(MATCH($B228,Magento_products!$E$1:$E$1013,0))=TRUE,INDEX(Special_products!$A$1:$AL$748,MATCH($B228,Special_products!$E$1:$E$748,0),H$1+2),INDEX(Magento_products!$A$1:$AJ$1013,MATCH($B228,Magento_products!$E$1:$E$1013,0),H$1))</f>
        <v>Resin</v>
      </c>
      <c r="I228" s="169">
        <f t="array" ref="I228">IF(ISNA(MATCH($B228,Magento_products!$E$1:$E$1013,0))=TRUE,INDEX(Special_products!$A$1:$AL$748,MATCH($B228,Special_products!$E$1:$E$748,0),I$1),INDEX(Magento_products!$A$1:$AJ$1013,MATCH($B228,Magento_products!$E$1:$E$1013,0),I$1))</f>
        <v>189.99</v>
      </c>
      <c r="J228" s="170"/>
      <c r="K228" s="171">
        <f t="shared" si="2"/>
        <v>189.99</v>
      </c>
      <c r="L228" s="172">
        <v>0.0</v>
      </c>
      <c r="M228" s="173" t="str">
        <f>ARRAY_CONSTRAIN(ARRAYFORMULA(IF(B228=0,0,IF(ISNA(MATCH($A228,[1]PO_base!$E$1:$E$8753,0))=TRUE,0,INDEX([1]PO_base!$A$1:$CD$8753,MATCH($A228,[1]PO_base!$E$1:$E$8753,0),M$1)))), 1, 1)</f>
        <v>#ERROR!</v>
      </c>
      <c r="N228" s="172" t="str">
        <f>ARRAY_CONSTRAIN(ARRAYFORMULA(IF(M228=0,0,IF(ISNA(MATCH($M228,[1]PO_base!$C$1:$C$8753,0))=TRUE,0,INDEX([1]PO_base!$A$1:$CD$8753,MATCH($M228,[1]PO_base!$C$1:$C$8753,0),N$1)))), 1, 1)</f>
        <v>#ERROR!</v>
      </c>
      <c r="O228" s="174" t="str">
        <f t="shared" si="3"/>
        <v>#ERROR!</v>
      </c>
      <c r="P228" s="172" t="str">
        <f t="shared" si="4"/>
        <v>#ERROR!</v>
      </c>
      <c r="Q228" s="175" t="str">
        <f t="shared" si="5"/>
        <v>#ERROR!</v>
      </c>
      <c r="R228" s="176">
        <v>0.0</v>
      </c>
      <c r="S228" s="177" t="str">
        <f>ARRAY_CONSTRAIN(ARRAYFORMULA(IF(ISNA(MATCH($G228,[1]Summary!$B$1:$B$8418,0))=TRUE,0,INDEX([1]Summary!$A$1:$CF$8418,MATCH($G228,[1]Summary!$B$1:$B$8418,0),S$1))), 1, 1)</f>
        <v>#ERROR!</v>
      </c>
      <c r="T228" s="176" t="str">
        <f>ARRAY_CONSTRAIN(ARRAYFORMULA(IF(S228=0,0,IF(ISNA(MATCH(S228,[1]Summary!$A$1:$A$8418,0))=TRUE,0,INDEX([1]Summary!$A$1:$CF$8418,MATCH(S228,[1]Summary!$A$1:$A$8418,0),T$1)))), 1, 1)</f>
        <v>#ERROR!</v>
      </c>
      <c r="U228" s="174">
        <f t="shared" si="23"/>
        <v>0</v>
      </c>
      <c r="V228" s="172"/>
      <c r="W228" s="175" t="str">
        <f t="shared" si="7"/>
        <v>#ERROR!</v>
      </c>
      <c r="X228" s="172"/>
      <c r="Y228" s="173"/>
      <c r="Z228" s="176" t="str">
        <f>ARRAY_CONSTRAIN(ARRAYFORMULA(IF(Y228=0,0,IF(ISNA(MATCH(Y228,[1]Summary!$A$1:$A$8418,0))=TRUE,0,INDEX([1]Summary!$A$1:$CF$8418,MATCH(Y228,[1]Summary!$A$1:$A$8418,0),Z$1)))), 1, 1)</f>
        <v>#ERROR!</v>
      </c>
      <c r="AA228" s="174">
        <f t="shared" si="24"/>
        <v>0</v>
      </c>
      <c r="AB228" s="172" t="str">
        <f t="shared" si="28"/>
        <v>#ERROR!</v>
      </c>
      <c r="AC228" s="175" t="str">
        <f t="shared" si="9"/>
        <v>#ERROR!</v>
      </c>
      <c r="AD228" s="176"/>
      <c r="AE228" s="1"/>
      <c r="AF228" s="176" t="str">
        <f>ARRAY_CONSTRAIN(ARRAYFORMULA(IF(AE228=0,0,IF(ISNA(MATCH(AE228,[1]Summary!$A$1:$A$8418,0))=TRUE,0,INDEX([1]Summary!$A$1:$CF$8418,MATCH(AE228,[1]Summary!$A$1:$A$8418,0),AF$1)))), 1, 1)</f>
        <v>#ERROR!</v>
      </c>
      <c r="AG228" s="174">
        <f t="shared" si="10"/>
        <v>0</v>
      </c>
      <c r="AH228" s="172">
        <f t="shared" si="11"/>
        <v>0</v>
      </c>
      <c r="AI228" s="175" t="str">
        <f t="shared" si="12"/>
        <v>#ERROR!</v>
      </c>
      <c r="AJ228" s="175" t="str">
        <f t="shared" si="13"/>
        <v>#ERROR!</v>
      </c>
      <c r="AK228" s="178" t="str">
        <f t="shared" si="14"/>
        <v>#ERROR!</v>
      </c>
    </row>
    <row r="229" ht="10.5" customHeight="1">
      <c r="A229" s="14" t="s">
        <v>1218</v>
      </c>
      <c r="B229" s="165">
        <f t="array" ref="B229">IF(ISNA(MATCH($A229,Magento_products!$F$1:$F$1000,0))=TRUE,INDEX(Special_products!$A$1:$AL$1000,MATCH($A229,Special_products!$F$1:$F$1000,0),B$1),INDEX(Magento_products!$A$1:$AJ$1013,MATCH($A229,Magento_products!$F$1:$F$1000,0),B$1))</f>
        <v>121</v>
      </c>
      <c r="C229" s="165" t="str">
        <f t="array" ref="C229">IF(ISNA(MATCH($A229,Magento_products!$F$1:$F$1000,0))=TRUE,INDEX(Special_products!$A$1:$AL$1000,MATCH($A229,Special_products!$F$1:$F$1000,0),C$1),INDEX(Magento_products!$A$1:$AJ$1013,MATCH($A229,Magento_products!$F$1:$F$1000,0),C$1))</f>
        <v>Running Megaman</v>
      </c>
      <c r="D229" s="166">
        <f t="array" ref="D229">IF(ISNA(MATCH($A229,Magento_products!$F$1:$F$1013,0))=TRUE,INDEX(Special_products!$A$1:$AL$748,MATCH($A229,Special_products!$F$1:$F$748,0),D$1),INDEX(Magento_products!$A$1:$AJ$1013,MATCH($A229,Magento_products!$F$1:$F$1013,0),D$1))</f>
        <v>41898</v>
      </c>
      <c r="E229" s="167">
        <f t="shared" si="1"/>
        <v>2014</v>
      </c>
      <c r="F229" s="168" t="str">
        <f t="array" ref="F229">IF(ISNA(MATCH($A229,'License characters'!$H$2:$H$1126,0))=TRUE,0,INDEX('License characters'!$A$2:$AH$1126,MATCH($A229,'License characters'!$H$2:$H$1126,0),F$1))</f>
        <v>Capcom</v>
      </c>
      <c r="G229" s="165" t="str">
        <f t="array" ref="G229">IF(ISNA(MATCH($A229,Magento_products!$F$1:$F$1000,0))=TRUE,INDEX(Special_products!$A$1:$AL$1000,MATCH($A229,Special_products!$F$1:$F$1000,0),G$1),INDEX(Magento_products!$A$1:$AJ$1013,MATCH($A229,Magento_products!$F$1:$F$1000,0),G$1))</f>
        <v>MMR</v>
      </c>
      <c r="H229" s="168" t="str">
        <f t="array" ref="H229">IF(ISNA(MATCH($B229,Magento_products!$E$1:$E$1013,0))=TRUE,INDEX(Special_products!$A$1:$AL$748,MATCH($B229,Special_products!$E$1:$E$748,0),H$1+2),INDEX(Magento_products!$A$1:$AJ$1013,MATCH($B229,Magento_products!$E$1:$E$1013,0),H$1))</f>
        <v>Resin</v>
      </c>
      <c r="I229" s="169">
        <f t="array" ref="I229">IF(ISNA(MATCH($B229,Magento_products!$E$1:$E$1013,0))=TRUE,INDEX(Special_products!$A$1:$AL$748,MATCH($B229,Special_products!$E$1:$E$748,0),I$1),INDEX(Magento_products!$A$1:$AJ$1013,MATCH($B229,Magento_products!$E$1:$E$1013,0),I$1))</f>
        <v>199.99</v>
      </c>
      <c r="J229" s="170"/>
      <c r="K229" s="171">
        <f t="shared" si="2"/>
        <v>199.99</v>
      </c>
      <c r="L229" s="172">
        <v>0.0</v>
      </c>
      <c r="M229" s="173" t="str">
        <f>ARRAY_CONSTRAIN(ARRAYFORMULA(IF(B229=0,0,IF(ISNA(MATCH($A229,[1]PO_base!$E$1:$E$8753,0))=TRUE,0,INDEX([1]PO_base!$A$1:$CD$8753,MATCH($A229,[1]PO_base!$E$1:$E$8753,0),M$1)))), 1, 1)</f>
        <v>#ERROR!</v>
      </c>
      <c r="N229" s="172" t="str">
        <f>ARRAY_CONSTRAIN(ARRAYFORMULA(IF(M229=0,0,IF(ISNA(MATCH($M229,[1]PO_base!$C$1:$C$8753,0))=TRUE,0,INDEX([1]PO_base!$A$1:$CD$8753,MATCH($M229,[1]PO_base!$C$1:$C$8753,0),N$1)))), 1, 1)</f>
        <v>#ERROR!</v>
      </c>
      <c r="O229" s="174" t="str">
        <f t="shared" si="3"/>
        <v>#ERROR!</v>
      </c>
      <c r="P229" s="172" t="str">
        <f t="shared" si="4"/>
        <v>#ERROR!</v>
      </c>
      <c r="Q229" s="175" t="str">
        <f t="shared" si="5"/>
        <v>#ERROR!</v>
      </c>
      <c r="R229" s="176">
        <v>0.0</v>
      </c>
      <c r="S229" s="177" t="str">
        <f>ARRAY_CONSTRAIN(ARRAYFORMULA(IF(ISNA(MATCH($G229,[1]Summary!$B$1:$B$8418,0))=TRUE,0,INDEX([1]Summary!$A$1:$CF$8418,MATCH($G229,[1]Summary!$B$1:$B$8418,0),S$1))), 1, 1)</f>
        <v>#ERROR!</v>
      </c>
      <c r="T229" s="176" t="str">
        <f>ARRAY_CONSTRAIN(ARRAYFORMULA(IF(S229=0,0,IF(ISNA(MATCH(S229,[1]Summary!$A$1:$A$8418,0))=TRUE,0,INDEX([1]Summary!$A$1:$CF$8418,MATCH(S229,[1]Summary!$A$1:$A$8418,0),T$1)))), 1, 1)</f>
        <v>#ERROR!</v>
      </c>
      <c r="U229" s="174">
        <f t="shared" si="23"/>
        <v>0</v>
      </c>
      <c r="V229" s="172"/>
      <c r="W229" s="175" t="str">
        <f t="shared" si="7"/>
        <v>#ERROR!</v>
      </c>
      <c r="X229" s="172"/>
      <c r="Y229" s="173"/>
      <c r="Z229" s="176" t="str">
        <f>ARRAY_CONSTRAIN(ARRAYFORMULA(IF(Y229=0,0,IF(ISNA(MATCH(Y229,[1]Summary!$A$1:$A$8418,0))=TRUE,0,INDEX([1]Summary!$A$1:$CF$8418,MATCH(Y229,[1]Summary!$A$1:$A$8418,0),Z$1)))), 1, 1)</f>
        <v>#ERROR!</v>
      </c>
      <c r="AA229" s="174">
        <f t="shared" si="24"/>
        <v>0</v>
      </c>
      <c r="AB229" s="172" t="str">
        <f t="shared" si="28"/>
        <v>#ERROR!</v>
      </c>
      <c r="AC229" s="175" t="str">
        <f t="shared" si="9"/>
        <v>#ERROR!</v>
      </c>
      <c r="AD229" s="176"/>
      <c r="AE229" s="1"/>
      <c r="AF229" s="176" t="str">
        <f>ARRAY_CONSTRAIN(ARRAYFORMULA(IF(AE229=0,0,IF(ISNA(MATCH(AE229,[1]Summary!$A$1:$A$8418,0))=TRUE,0,INDEX([1]Summary!$A$1:$CF$8418,MATCH(AE229,[1]Summary!$A$1:$A$8418,0),AF$1)))), 1, 1)</f>
        <v>#ERROR!</v>
      </c>
      <c r="AG229" s="174">
        <f t="shared" si="10"/>
        <v>0</v>
      </c>
      <c r="AH229" s="172">
        <f t="shared" si="11"/>
        <v>0</v>
      </c>
      <c r="AI229" s="175" t="str">
        <f t="shared" si="12"/>
        <v>#ERROR!</v>
      </c>
      <c r="AJ229" s="175" t="str">
        <f t="shared" si="13"/>
        <v>#ERROR!</v>
      </c>
      <c r="AK229" s="178" t="str">
        <f t="shared" si="14"/>
        <v>#ERROR!</v>
      </c>
    </row>
    <row r="230" ht="10.5" customHeight="1">
      <c r="A230" s="6" t="s">
        <v>1218</v>
      </c>
      <c r="B230" s="165">
        <f t="array" ref="B230">IF(ISNA(MATCH($A230,Magento_products!$F$1:$F$1000,0))=TRUE,INDEX(Special_products!$A$1:$AL$1000,MATCH($A230,Special_products!$F$1:$F$1000,0),B$1),INDEX(Magento_products!$A$1:$AJ$1013,MATCH($A230,Magento_products!$F$1:$F$1000,0),B$1))</f>
        <v>121</v>
      </c>
      <c r="C230" s="165" t="str">
        <f t="array" ref="C230">IF(ISNA(MATCH($A230,Magento_products!$F$1:$F$1000,0))=TRUE,INDEX(Special_products!$A$1:$AL$1000,MATCH($A230,Special_products!$F$1:$F$1000,0),C$1),INDEX(Magento_products!$A$1:$AJ$1013,MATCH($A230,Magento_products!$F$1:$F$1000,0),C$1))</f>
        <v>Running Megaman</v>
      </c>
      <c r="D230" s="166">
        <f t="array" ref="D230">IF(ISNA(MATCH($A230,Magento_products!$F$1:$F$1013,0))=TRUE,INDEX(Special_products!$A$1:$AL$748,MATCH($A230,Special_products!$F$1:$F$748,0),D$1),INDEX(Magento_products!$A$1:$AJ$1013,MATCH($A230,Magento_products!$F$1:$F$1013,0),D$1))</f>
        <v>41898</v>
      </c>
      <c r="E230" s="167">
        <f t="shared" si="1"/>
        <v>2014</v>
      </c>
      <c r="F230" s="168" t="str">
        <f t="array" ref="F230">IF(ISNA(MATCH($A230,'License characters'!$H$2:$H$1126,0))=TRUE,0,INDEX('License characters'!$A$2:$AH$1126,MATCH($A230,'License characters'!$H$2:$H$1126,0),F$1))</f>
        <v>Capcom</v>
      </c>
      <c r="G230" s="165" t="str">
        <f t="array" ref="G230">IF(ISNA(MATCH($A230,Magento_products!$F$1:$F$1000,0))=TRUE,INDEX(Special_products!$A$1:$AL$1000,MATCH($A230,Special_products!$F$1:$F$1000,0),G$1),INDEX(Magento_products!$A$1:$AJ$1013,MATCH($A230,Magento_products!$F$1:$F$1000,0),G$1))</f>
        <v>MMR</v>
      </c>
      <c r="H230" s="168" t="str">
        <f t="array" ref="H230">IF(ISNA(MATCH($B230,Magento_products!$E$1:$E$1013,0))=TRUE,INDEX(Special_products!$A$1:$AL$748,MATCH($B230,Special_products!$E$1:$E$748,0),H$1+2),INDEX(Magento_products!$A$1:$AJ$1013,MATCH($B230,Magento_products!$E$1:$E$1013,0),H$1))</f>
        <v>Resin</v>
      </c>
      <c r="I230" s="169">
        <f t="array" ref="I230">IF(ISNA(MATCH($B230,Magento_products!$E$1:$E$1013,0))=TRUE,INDEX(Special_products!$A$1:$AL$748,MATCH($B230,Special_products!$E$1:$E$748,0),I$1),INDEX(Magento_products!$A$1:$AJ$1013,MATCH($B230,Magento_products!$E$1:$E$1013,0),I$1))</f>
        <v>199.99</v>
      </c>
      <c r="J230" s="170"/>
      <c r="K230" s="171">
        <f t="shared" si="2"/>
        <v>199.99</v>
      </c>
      <c r="L230" s="172">
        <v>0.0</v>
      </c>
      <c r="M230" s="173" t="str">
        <f>ARRAY_CONSTRAIN(ARRAYFORMULA(IF(B230=0,0,IF(ISNA(MATCH($A230,[1]PO_base!$E$1:$E$8753,0))=TRUE,0,INDEX([1]PO_base!$A$1:$CD$8753,MATCH($A230,[1]PO_base!$E$1:$E$8753,0),M$1)))), 1, 1)</f>
        <v>#ERROR!</v>
      </c>
      <c r="N230" s="172" t="str">
        <f>ARRAY_CONSTRAIN(ARRAYFORMULA(IF(M230=0,0,IF(ISNA(MATCH($M230,[1]PO_base!$C$1:$C$8753,0))=TRUE,0,INDEX([1]PO_base!$A$1:$CD$8753,MATCH($M230,[1]PO_base!$C$1:$C$8753,0),N$1)))), 1, 1)</f>
        <v>#ERROR!</v>
      </c>
      <c r="O230" s="174" t="str">
        <f t="shared" si="3"/>
        <v>#ERROR!</v>
      </c>
      <c r="P230" s="172" t="str">
        <f t="shared" si="4"/>
        <v>#ERROR!</v>
      </c>
      <c r="Q230" s="175" t="str">
        <f t="shared" si="5"/>
        <v>#ERROR!</v>
      </c>
      <c r="R230" s="176">
        <v>0.0</v>
      </c>
      <c r="S230" s="177" t="str">
        <f>ARRAY_CONSTRAIN(ARRAYFORMULA(IF(ISNA(MATCH($G230,[1]Summary!$B$1:$B$8418,0))=TRUE,0,INDEX([1]Summary!$A$1:$CF$8418,MATCH($G230,[1]Summary!$B$1:$B$8418,0),S$1))), 1, 1)</f>
        <v>#ERROR!</v>
      </c>
      <c r="T230" s="176" t="str">
        <f>ARRAY_CONSTRAIN(ARRAYFORMULA(IF(S230=0,0,IF(ISNA(MATCH(S230,[1]Summary!$A$1:$A$8418,0))=TRUE,0,INDEX([1]Summary!$A$1:$CF$8418,MATCH(S230,[1]Summary!$A$1:$A$8418,0),T$1)))), 1, 1)</f>
        <v>#ERROR!</v>
      </c>
      <c r="U230" s="174">
        <f t="shared" si="23"/>
        <v>0</v>
      </c>
      <c r="V230" s="172"/>
      <c r="W230" s="175" t="str">
        <f t="shared" si="7"/>
        <v>#ERROR!</v>
      </c>
      <c r="X230" s="172"/>
      <c r="Y230" s="173"/>
      <c r="Z230" s="176" t="str">
        <f>ARRAY_CONSTRAIN(ARRAYFORMULA(IF(Y230=0,0,IF(ISNA(MATCH(Y230,[1]Summary!$A$1:$A$8418,0))=TRUE,0,INDEX([1]Summary!$A$1:$CF$8418,MATCH(Y230,[1]Summary!$A$1:$A$8418,0),Z$1)))), 1, 1)</f>
        <v>#ERROR!</v>
      </c>
      <c r="AA230" s="174">
        <f t="shared" si="24"/>
        <v>0</v>
      </c>
      <c r="AB230" s="172" t="str">
        <f t="shared" si="28"/>
        <v>#ERROR!</v>
      </c>
      <c r="AC230" s="175" t="str">
        <f t="shared" si="9"/>
        <v>#ERROR!</v>
      </c>
      <c r="AD230" s="176"/>
      <c r="AE230" s="1"/>
      <c r="AF230" s="176" t="str">
        <f>ARRAY_CONSTRAIN(ARRAYFORMULA(IF(AE230=0,0,IF(ISNA(MATCH(AE230,[1]Summary!$A$1:$A$8418,0))=TRUE,0,INDEX([1]Summary!$A$1:$CF$8418,MATCH(AE230,[1]Summary!$A$1:$A$8418,0),AF$1)))), 1, 1)</f>
        <v>#ERROR!</v>
      </c>
      <c r="AG230" s="174">
        <f t="shared" si="10"/>
        <v>0</v>
      </c>
      <c r="AH230" s="172">
        <f t="shared" si="11"/>
        <v>0</v>
      </c>
      <c r="AI230" s="175" t="str">
        <f t="shared" si="12"/>
        <v>#ERROR!</v>
      </c>
      <c r="AJ230" s="175" t="str">
        <f t="shared" si="13"/>
        <v>#ERROR!</v>
      </c>
      <c r="AK230" s="178" t="str">
        <f t="shared" si="14"/>
        <v>#ERROR!</v>
      </c>
    </row>
    <row r="231" ht="10.5" customHeight="1">
      <c r="A231" s="14" t="s">
        <v>674</v>
      </c>
      <c r="B231" s="165">
        <f t="array" ref="B231">IF(ISNA(MATCH($A231,Magento_products!$F$1:$F$1000,0))=TRUE,INDEX(Special_products!$A$1:$AL$1000,MATCH($A231,Special_products!$F$1:$F$1000,0),B$1),INDEX(Magento_products!$A$1:$AJ$1013,MATCH($A231,Magento_products!$F$1:$F$1000,0),B$1))</f>
        <v>392</v>
      </c>
      <c r="C231" s="165" t="str">
        <f t="array" ref="C231">IF(ISNA(MATCH($A231,Magento_products!$F$1:$F$1000,0))=TRUE,INDEX(Special_products!$A$1:$AL$1000,MATCH($A231,Special_products!$F$1:$F$1000,0),C$1),INDEX(Magento_products!$A$1:$AJ$1013,MATCH($A231,Magento_products!$F$1:$F$1000,0),C$1))</f>
        <v>Ōkami – Amaterasu Combo Edition</v>
      </c>
      <c r="D231" s="166">
        <f t="array" ref="D231">IF(ISNA(MATCH($A231,Magento_products!$F$1:$F$1013,0))=TRUE,INDEX(Special_products!$A$1:$AL$748,MATCH($A231,Special_products!$F$1:$F$748,0),D$1),INDEX(Magento_products!$A$1:$AJ$1013,MATCH($A231,Magento_products!$F$1:$F$1013,0),D$1))</f>
        <v>43637</v>
      </c>
      <c r="E231" s="167">
        <f t="shared" si="1"/>
        <v>2019</v>
      </c>
      <c r="F231" s="168" t="str">
        <f t="array" ref="F231">IF(ISNA(MATCH($A231,'License characters'!$H$2:$H$1126,0))=TRUE,0,INDEX('License characters'!$A$2:$AH$1126,MATCH($A231,'License characters'!$H$2:$H$1126,0),F$1))</f>
        <v>Capcom</v>
      </c>
      <c r="G231" s="165" t="str">
        <f t="array" ref="G231">IF(ISNA(MATCH($A231,Magento_products!$F$1:$F$1000,0))=TRUE,INDEX(Special_products!$A$1:$AL$1000,MATCH($A231,Special_products!$F$1:$F$1000,0),G$1),INDEX(Magento_products!$A$1:$AJ$1013,MATCH($A231,Magento_products!$F$1:$F$1000,0),G$1))</f>
        <v>OKAV</v>
      </c>
      <c r="H231" s="168" t="str">
        <f t="array" ref="H231">IF(ISNA(MATCH($B231,Magento_products!$E$1:$E$1013,0))=TRUE,INDEX(Special_products!$A$1:$AL$748,MATCH($B231,Special_products!$E$1:$E$748,0),H$1+2),INDEX(Magento_products!$A$1:$AJ$1013,MATCH($B231,Magento_products!$E$1:$E$1013,0),H$1))</f>
        <v>PVC</v>
      </c>
      <c r="I231" s="169">
        <f t="array" ref="I231">IF(ISNA(MATCH($B231,Magento_products!$E$1:$E$1013,0))=TRUE,INDEX(Special_products!$A$1:$AL$748,MATCH($B231,Special_products!$E$1:$E$748,0),I$1),INDEX(Magento_products!$A$1:$AJ$1013,MATCH($B231,Magento_products!$E$1:$E$1013,0),I$1))</f>
        <v>199.99</v>
      </c>
      <c r="J231" s="170"/>
      <c r="K231" s="171">
        <f t="shared" si="2"/>
        <v>199.99</v>
      </c>
      <c r="L231" s="172">
        <v>28.6</v>
      </c>
      <c r="M231" s="173" t="str">
        <f>ARRAY_CONSTRAIN(ARRAYFORMULA(IF(B231=0,0,IF(ISNA(MATCH($A231,[1]PO_base!$E$1:$E$8753,0))=TRUE,0,INDEX([1]PO_base!$A$1:$CD$8753,MATCH($A231,[1]PO_base!$E$1:$E$8753,0),M$1)))), 1, 1)</f>
        <v>#ERROR!</v>
      </c>
      <c r="N231" s="172" t="str">
        <f>ARRAY_CONSTRAIN(ARRAYFORMULA(IF(M231=0,0,IF(ISNA(MATCH($M231,[1]PO_base!$C$1:$C$8753,0))=TRUE,0,INDEX([1]PO_base!$A$1:$CD$8753,MATCH($M231,[1]PO_base!$C$1:$C$8753,0),N$1)))), 1, 1)</f>
        <v>#ERROR!</v>
      </c>
      <c r="O231" s="174" t="str">
        <f t="shared" si="3"/>
        <v>#ERROR!</v>
      </c>
      <c r="P231" s="172" t="str">
        <f t="shared" si="4"/>
        <v>#ERROR!</v>
      </c>
      <c r="Q231" s="175" t="str">
        <f t="shared" si="5"/>
        <v>#ERROR!</v>
      </c>
      <c r="R231" s="176">
        <v>0.0</v>
      </c>
      <c r="S231" s="177" t="str">
        <f>ARRAY_CONSTRAIN(ARRAYFORMULA(IF(ISNA(MATCH($G231,[1]Summary!$B$1:$B$8418,0))=TRUE,0,INDEX([1]Summary!$A$1:$CF$8418,MATCH($G231,[1]Summary!$B$1:$B$8418,0),S$1))), 1, 1)</f>
        <v>#ERROR!</v>
      </c>
      <c r="T231" s="176" t="str">
        <f>ARRAY_CONSTRAIN(ARRAYFORMULA(IF(S231=0,0,IF(ISNA(MATCH(S231,[1]Summary!$A$1:$A$8418,0))=TRUE,0,INDEX([1]Summary!$A$1:$CF$8418,MATCH(S231,[1]Summary!$A$1:$A$8418,0),T$1)))), 1, 1)</f>
        <v>#ERROR!</v>
      </c>
      <c r="U231" s="174">
        <f t="shared" si="23"/>
        <v>0</v>
      </c>
      <c r="V231" s="172"/>
      <c r="W231" s="175" t="str">
        <f t="shared" si="7"/>
        <v>#ERROR!</v>
      </c>
      <c r="X231" s="172"/>
      <c r="Y231" s="173"/>
      <c r="Z231" s="176" t="str">
        <f>ARRAY_CONSTRAIN(ARRAYFORMULA(IF(Y231=0,0,IF(ISNA(MATCH(Y231,[1]Summary!$A$1:$A$8418,0))=TRUE,0,INDEX([1]Summary!$A$1:$CF$8418,MATCH(Y231,[1]Summary!$A$1:$A$8418,0),Z$1)))), 1, 1)</f>
        <v>#ERROR!</v>
      </c>
      <c r="AA231" s="174">
        <f t="shared" si="24"/>
        <v>0</v>
      </c>
      <c r="AB231" s="172" t="str">
        <f t="shared" si="28"/>
        <v>#ERROR!</v>
      </c>
      <c r="AC231" s="175" t="str">
        <f t="shared" si="9"/>
        <v>#ERROR!</v>
      </c>
      <c r="AD231" s="176"/>
      <c r="AE231" s="1"/>
      <c r="AF231" s="176" t="str">
        <f>ARRAY_CONSTRAIN(ARRAYFORMULA(IF(AE231=0,0,IF(ISNA(MATCH(AE231,[1]Summary!$A$1:$A$8418,0))=TRUE,0,INDEX([1]Summary!$A$1:$CF$8418,MATCH(AE231,[1]Summary!$A$1:$A$8418,0),AF$1)))), 1, 1)</f>
        <v>#ERROR!</v>
      </c>
      <c r="AG231" s="174">
        <f t="shared" si="10"/>
        <v>0</v>
      </c>
      <c r="AH231" s="172">
        <f t="shared" si="11"/>
        <v>0</v>
      </c>
      <c r="AI231" s="175" t="str">
        <f t="shared" si="12"/>
        <v>#ERROR!</v>
      </c>
      <c r="AJ231" s="175" t="str">
        <f t="shared" si="13"/>
        <v>#ERROR!</v>
      </c>
      <c r="AK231" s="178" t="str">
        <f t="shared" si="14"/>
        <v>#ERROR!</v>
      </c>
    </row>
    <row r="232" ht="10.5" customHeight="1">
      <c r="A232" s="6" t="s">
        <v>1122</v>
      </c>
      <c r="B232" s="165">
        <f t="array" ref="B232">IF(ISNA(MATCH($A232,Magento_products!$F$1:$F$1000,0))=TRUE,INDEX(Special_products!$A$1:$AL$1000,MATCH($A232,Special_products!$F$1:$F$1000,0),B$1),INDEX(Magento_products!$A$1:$AJ$1013,MATCH($A232,Magento_products!$F$1:$F$1000,0),B$1))</f>
        <v>173</v>
      </c>
      <c r="C232" s="165" t="str">
        <f t="array" ref="C232">IF(ISNA(MATCH($A232,Magento_products!$F$1:$F$1000,0))=TRUE,INDEX(Special_products!$A$1:$AL$1000,MATCH($A232,Special_products!$F$1:$F$1000,0),C$1),INDEX(Magento_products!$A$1:$AJ$1013,MATCH($A232,Magento_products!$F$1:$F$1000,0),C$1))</f>
        <v>PAC-MAN Exclusive</v>
      </c>
      <c r="D232" s="166">
        <f t="array" ref="D232">IF(ISNA(MATCH($A232,Magento_products!$F$1:$F$1013,0))=TRUE,INDEX(Special_products!$A$1:$AL$748,MATCH($A232,Special_products!$F$1:$F$748,0),D$1),INDEX(Magento_products!$A$1:$AJ$1013,MATCH($A232,Magento_products!$F$1:$F$1013,0),D$1))</f>
        <v>42556</v>
      </c>
      <c r="E232" s="167">
        <f t="shared" si="1"/>
        <v>2016</v>
      </c>
      <c r="F232" s="168" t="str">
        <f t="array" ref="F232">IF(ISNA(MATCH($A232,'License characters'!$H$2:$H$1126,0))=TRUE,0,INDEX('License characters'!$A$2:$AH$1126,MATCH($A232,'License characters'!$H$2:$H$1126,0),F$1))</f>
        <v>Namco Bandai</v>
      </c>
      <c r="G232" s="165" t="str">
        <f t="array" ref="G232">IF(ISNA(MATCH($A232,Magento_products!$F$1:$F$1000,0))=TRUE,INDEX(Special_products!$A$1:$AL$1000,MATCH($A232,Special_products!$F$1:$F$1000,0),G$1),INDEX(Magento_products!$A$1:$AJ$1013,MATCH($A232,Magento_products!$F$1:$F$1000,0),G$1))</f>
        <v>PAC</v>
      </c>
      <c r="H232" s="168" t="str">
        <f t="array" ref="H232">IF(ISNA(MATCH($B232,Magento_products!$E$1:$E$1013,0))=TRUE,INDEX(Special_products!$A$1:$AL$748,MATCH($B232,Special_products!$E$1:$E$748,0),H$1+2),INDEX(Magento_products!$A$1:$AJ$1013,MATCH($B232,Magento_products!$E$1:$E$1013,0),H$1))</f>
        <v>Resin</v>
      </c>
      <c r="I232" s="169">
        <f t="array" ref="I232">IF(ISNA(MATCH($B232,Magento_products!$E$1:$E$1013,0))=TRUE,INDEX(Special_products!$A$1:$AL$748,MATCH($B232,Special_products!$E$1:$E$748,0),I$1),INDEX(Magento_products!$A$1:$AJ$1013,MATCH($B232,Magento_products!$E$1:$E$1013,0),I$1))</f>
        <v>199.99</v>
      </c>
      <c r="J232" s="170"/>
      <c r="K232" s="171">
        <f t="shared" si="2"/>
        <v>199.99</v>
      </c>
      <c r="L232" s="172">
        <v>0.0</v>
      </c>
      <c r="M232" s="173" t="str">
        <f>ARRAY_CONSTRAIN(ARRAYFORMULA(IF(B232=0,0,IF(ISNA(MATCH($A232,[1]PO_base!$E$1:$E$8753,0))=TRUE,0,INDEX([1]PO_base!$A$1:$CD$8753,MATCH($A232,[1]PO_base!$E$1:$E$8753,0),M$1)))), 1, 1)</f>
        <v>#ERROR!</v>
      </c>
      <c r="N232" s="172" t="str">
        <f>ARRAY_CONSTRAIN(ARRAYFORMULA(IF(M232=0,0,IF(ISNA(MATCH($M232,[1]PO_base!$C$1:$C$8753,0))=TRUE,0,INDEX([1]PO_base!$A$1:$CD$8753,MATCH($M232,[1]PO_base!$C$1:$C$8753,0),N$1)))), 1, 1)</f>
        <v>#ERROR!</v>
      </c>
      <c r="O232" s="174" t="str">
        <f t="shared" si="3"/>
        <v>#ERROR!</v>
      </c>
      <c r="P232" s="172" t="str">
        <f t="shared" si="4"/>
        <v>#ERROR!</v>
      </c>
      <c r="Q232" s="175" t="str">
        <f t="shared" si="5"/>
        <v>#ERROR!</v>
      </c>
      <c r="R232" s="176">
        <v>0.0</v>
      </c>
      <c r="S232" s="177" t="str">
        <f>ARRAY_CONSTRAIN(ARRAYFORMULA(IF(ISNA(MATCH($G232,[1]Summary!$B$1:$B$8418,0))=TRUE,0,INDEX([1]Summary!$A$1:$CF$8418,MATCH($G232,[1]Summary!$B$1:$B$8418,0),S$1))), 1, 1)</f>
        <v>#ERROR!</v>
      </c>
      <c r="T232" s="176" t="str">
        <f>ARRAY_CONSTRAIN(ARRAYFORMULA(IF(S232=0,0,IF(ISNA(MATCH(S232,[1]Summary!$A$1:$A$8418,0))=TRUE,0,INDEX([1]Summary!$A$1:$CF$8418,MATCH(S232,[1]Summary!$A$1:$A$8418,0),T$1)))), 1, 1)</f>
        <v>#ERROR!</v>
      </c>
      <c r="U232" s="174">
        <f t="shared" si="23"/>
        <v>0</v>
      </c>
      <c r="V232" s="172"/>
      <c r="W232" s="175" t="str">
        <f t="shared" si="7"/>
        <v>#ERROR!</v>
      </c>
      <c r="X232" s="172"/>
      <c r="Y232" s="173"/>
      <c r="Z232" s="176" t="str">
        <f>ARRAY_CONSTRAIN(ARRAYFORMULA(IF(Y232=0,0,IF(ISNA(MATCH(Y232,[1]Summary!$A$1:$A$8418,0))=TRUE,0,INDEX([1]Summary!$A$1:$CF$8418,MATCH(Y232,[1]Summary!$A$1:$A$8418,0),Z$1)))), 1, 1)</f>
        <v>#ERROR!</v>
      </c>
      <c r="AA232" s="174">
        <f t="shared" si="24"/>
        <v>0</v>
      </c>
      <c r="AB232" s="172" t="str">
        <f t="shared" si="28"/>
        <v>#ERROR!</v>
      </c>
      <c r="AC232" s="175" t="str">
        <f t="shared" si="9"/>
        <v>#ERROR!</v>
      </c>
      <c r="AD232" s="176"/>
      <c r="AE232" s="1"/>
      <c r="AF232" s="176" t="str">
        <f>ARRAY_CONSTRAIN(ARRAYFORMULA(IF(AE232=0,0,IF(ISNA(MATCH(AE232,[1]Summary!$A$1:$A$8418,0))=TRUE,0,INDEX([1]Summary!$A$1:$CF$8418,MATCH(AE232,[1]Summary!$A$1:$A$8418,0),AF$1)))), 1, 1)</f>
        <v>#ERROR!</v>
      </c>
      <c r="AG232" s="174">
        <f t="shared" si="10"/>
        <v>0</v>
      </c>
      <c r="AH232" s="172">
        <f t="shared" si="11"/>
        <v>0</v>
      </c>
      <c r="AI232" s="175" t="str">
        <f t="shared" si="12"/>
        <v>#ERROR!</v>
      </c>
      <c r="AJ232" s="175" t="str">
        <f t="shared" si="13"/>
        <v>#ERROR!</v>
      </c>
      <c r="AK232" s="178" t="str">
        <f t="shared" si="14"/>
        <v>#ERROR!</v>
      </c>
    </row>
    <row r="233" ht="10.5" customHeight="1">
      <c r="A233" s="6" t="s">
        <v>1122</v>
      </c>
      <c r="B233" s="165">
        <f t="array" ref="B233">IF(ISNA(MATCH($A233,Magento_products!$F$1:$F$1000,0))=TRUE,INDEX(Special_products!$A$1:$AL$1000,MATCH($A233,Special_products!$F$1:$F$1000,0),B$1),INDEX(Magento_products!$A$1:$AJ$1013,MATCH($A233,Magento_products!$F$1:$F$1000,0),B$1))</f>
        <v>173</v>
      </c>
      <c r="C233" s="165" t="str">
        <f t="array" ref="C233">IF(ISNA(MATCH($A233,Magento_products!$F$1:$F$1000,0))=TRUE,INDEX(Special_products!$A$1:$AL$1000,MATCH($A233,Special_products!$F$1:$F$1000,0),C$1),INDEX(Magento_products!$A$1:$AJ$1013,MATCH($A233,Magento_products!$F$1:$F$1000,0),C$1))</f>
        <v>PAC-MAN Exclusive</v>
      </c>
      <c r="D233" s="166">
        <f t="array" ref="D233">IF(ISNA(MATCH($A233,Magento_products!$F$1:$F$1013,0))=TRUE,INDEX(Special_products!$A$1:$AL$748,MATCH($A233,Special_products!$F$1:$F$748,0),D$1),INDEX(Magento_products!$A$1:$AJ$1013,MATCH($A233,Magento_products!$F$1:$F$1013,0),D$1))</f>
        <v>42556</v>
      </c>
      <c r="E233" s="167">
        <f t="shared" si="1"/>
        <v>2016</v>
      </c>
      <c r="F233" s="168" t="str">
        <f t="array" ref="F233">IF(ISNA(MATCH($A233,'License characters'!$H$2:$H$1126,0))=TRUE,0,INDEX('License characters'!$A$2:$AH$1126,MATCH($A233,'License characters'!$H$2:$H$1126,0),F$1))</f>
        <v>Namco Bandai</v>
      </c>
      <c r="G233" s="165" t="str">
        <f t="array" ref="G233">IF(ISNA(MATCH($A233,Magento_products!$F$1:$F$1000,0))=TRUE,INDEX(Special_products!$A$1:$AL$1000,MATCH($A233,Special_products!$F$1:$F$1000,0),G$1),INDEX(Magento_products!$A$1:$AJ$1013,MATCH($A233,Magento_products!$F$1:$F$1000,0),G$1))</f>
        <v>PAC</v>
      </c>
      <c r="H233" s="168" t="str">
        <f t="array" ref="H233">IF(ISNA(MATCH($B233,Magento_products!$E$1:$E$1013,0))=TRUE,INDEX(Special_products!$A$1:$AL$748,MATCH($B233,Special_products!$E$1:$E$748,0),H$1+2),INDEX(Magento_products!$A$1:$AJ$1013,MATCH($B233,Magento_products!$E$1:$E$1013,0),H$1))</f>
        <v>Resin</v>
      </c>
      <c r="I233" s="169">
        <f t="array" ref="I233">IF(ISNA(MATCH($B233,Magento_products!$E$1:$E$1013,0))=TRUE,INDEX(Special_products!$A$1:$AL$748,MATCH($B233,Special_products!$E$1:$E$748,0),I$1),INDEX(Magento_products!$A$1:$AJ$1013,MATCH($B233,Magento_products!$E$1:$E$1013,0),I$1))</f>
        <v>199.99</v>
      </c>
      <c r="J233" s="170"/>
      <c r="K233" s="171">
        <f t="shared" si="2"/>
        <v>199.99</v>
      </c>
      <c r="L233" s="172">
        <v>0.0</v>
      </c>
      <c r="M233" s="173" t="str">
        <f>ARRAY_CONSTRAIN(ARRAYFORMULA(IF(B233=0,0,IF(ISNA(MATCH($A233,[1]PO_base!$E$1:$E$8753,0))=TRUE,0,INDEX([1]PO_base!$A$1:$CD$8753,MATCH($A233,[1]PO_base!$E$1:$E$8753,0),M$1)))), 1, 1)</f>
        <v>#ERROR!</v>
      </c>
      <c r="N233" s="172" t="str">
        <f>ARRAY_CONSTRAIN(ARRAYFORMULA(IF(M233=0,0,IF(ISNA(MATCH($M233,[1]PO_base!$C$1:$C$8753,0))=TRUE,0,INDEX([1]PO_base!$A$1:$CD$8753,MATCH($M233,[1]PO_base!$C$1:$C$8753,0),N$1)))), 1, 1)</f>
        <v>#ERROR!</v>
      </c>
      <c r="O233" s="174" t="str">
        <f t="shared" si="3"/>
        <v>#ERROR!</v>
      </c>
      <c r="P233" s="172" t="str">
        <f t="shared" si="4"/>
        <v>#ERROR!</v>
      </c>
      <c r="Q233" s="175" t="str">
        <f t="shared" si="5"/>
        <v>#ERROR!</v>
      </c>
      <c r="R233" s="176">
        <v>0.0</v>
      </c>
      <c r="S233" s="177" t="str">
        <f>ARRAY_CONSTRAIN(ARRAYFORMULA(IF(ISNA(MATCH($G233,[1]Summary!$B$1:$B$8418,0))=TRUE,0,INDEX([1]Summary!$A$1:$CF$8418,MATCH($G233,[1]Summary!$B$1:$B$8418,0),S$1))), 1, 1)</f>
        <v>#ERROR!</v>
      </c>
      <c r="T233" s="176" t="str">
        <f>ARRAY_CONSTRAIN(ARRAYFORMULA(IF(S233=0,0,IF(ISNA(MATCH(S233,[1]Summary!$A$1:$A$8418,0))=TRUE,0,INDEX([1]Summary!$A$1:$CF$8418,MATCH(S233,[1]Summary!$A$1:$A$8418,0),T$1)))), 1, 1)</f>
        <v>#ERROR!</v>
      </c>
      <c r="U233" s="174">
        <f t="shared" si="23"/>
        <v>0</v>
      </c>
      <c r="V233" s="172"/>
      <c r="W233" s="175" t="str">
        <f t="shared" si="7"/>
        <v>#ERROR!</v>
      </c>
      <c r="X233" s="172"/>
      <c r="Y233" s="173"/>
      <c r="Z233" s="176" t="str">
        <f>ARRAY_CONSTRAIN(ARRAYFORMULA(IF(Y233=0,0,IF(ISNA(MATCH(Y233,[1]Summary!$A$1:$A$8418,0))=TRUE,0,INDEX([1]Summary!$A$1:$CF$8418,MATCH(Y233,[1]Summary!$A$1:$A$8418,0),Z$1)))), 1, 1)</f>
        <v>#ERROR!</v>
      </c>
      <c r="AA233" s="174">
        <f t="shared" si="24"/>
        <v>0</v>
      </c>
      <c r="AB233" s="172" t="str">
        <f t="shared" si="28"/>
        <v>#ERROR!</v>
      </c>
      <c r="AC233" s="175" t="str">
        <f t="shared" si="9"/>
        <v>#ERROR!</v>
      </c>
      <c r="AD233" s="176"/>
      <c r="AE233" s="1"/>
      <c r="AF233" s="176" t="str">
        <f>ARRAY_CONSTRAIN(ARRAYFORMULA(IF(AE233=0,0,IF(ISNA(MATCH(AE233,[1]Summary!$A$1:$A$8418,0))=TRUE,0,INDEX([1]Summary!$A$1:$CF$8418,MATCH(AE233,[1]Summary!$A$1:$A$8418,0),AF$1)))), 1, 1)</f>
        <v>#ERROR!</v>
      </c>
      <c r="AG233" s="174">
        <f t="shared" si="10"/>
        <v>0</v>
      </c>
      <c r="AH233" s="172">
        <f t="shared" si="11"/>
        <v>0</v>
      </c>
      <c r="AI233" s="175" t="str">
        <f t="shared" si="12"/>
        <v>#ERROR!</v>
      </c>
      <c r="AJ233" s="175" t="str">
        <f t="shared" si="13"/>
        <v>#ERROR!</v>
      </c>
      <c r="AK233" s="178" t="str">
        <f t="shared" si="14"/>
        <v>#ERROR!</v>
      </c>
    </row>
    <row r="234" ht="10.5" customHeight="1">
      <c r="A234" s="14" t="s">
        <v>1260</v>
      </c>
      <c r="B234" s="165">
        <f t="array" ref="B234">IF(ISNA(MATCH($A234,Magento_products!$F$1:$F$1000,0))=TRUE,INDEX(Special_products!$A$1:$AL$1000,MATCH($A234,Special_products!$F$1:$F$1000,0),B$1),INDEX(Magento_products!$A$1:$AJ$1013,MATCH($A234,Magento_products!$F$1:$F$1000,0),B$1))</f>
        <v>97</v>
      </c>
      <c r="C234" s="165" t="str">
        <f t="array" ref="C234">IF(ISNA(MATCH($A234,Magento_products!$F$1:$F$1000,0))=TRUE,INDEX(Special_products!$A$1:$AL$1000,MATCH($A234,Special_products!$F$1:$F$1000,0),C$1),INDEX(Magento_products!$A$1:$AJ$1013,MATCH($A234,Magento_products!$F$1:$F$1000,0),C$1))</f>
        <v>Tails Exclusive</v>
      </c>
      <c r="D234" s="166">
        <f t="array" ref="D234">IF(ISNA(MATCH($A234,Magento_products!$F$1:$F$1013,0))=TRUE,INDEX(Special_products!$A$1:$AL$748,MATCH($A234,Special_products!$F$1:$F$748,0),D$1),INDEX(Magento_products!$A$1:$AJ$1013,MATCH($A234,Magento_products!$F$1:$F$1013,0),D$1))</f>
        <v>40932</v>
      </c>
      <c r="E234" s="167">
        <f t="shared" si="1"/>
        <v>2012</v>
      </c>
      <c r="F234" s="168" t="str">
        <f t="array" ref="F234">IF(ISNA(MATCH($A234,'License characters'!$H$2:$H$1126,0))=TRUE,0,INDEX('License characters'!$A$2:$AH$1126,MATCH($A234,'License characters'!$H$2:$H$1126,0),F$1))</f>
        <v>Sega</v>
      </c>
      <c r="G234" s="165" t="str">
        <f t="array" ref="G234">IF(ISNA(MATCH($A234,Magento_products!$F$1:$F$1000,0))=TRUE,INDEX(Special_products!$A$1:$AL$1000,MATCH($A234,Special_products!$F$1:$F$1000,0),G$1),INDEX(Magento_products!$A$1:$AJ$1013,MATCH($A234,Magento_products!$F$1:$F$1000,0),G$1))</f>
        <v>TAI</v>
      </c>
      <c r="H234" s="168" t="str">
        <f t="array" ref="H234">IF(ISNA(MATCH($B234,Magento_products!$E$1:$E$1013,0))=TRUE,INDEX(Special_products!$A$1:$AL$748,MATCH($B234,Special_products!$E$1:$E$748,0),H$1+2),INDEX(Magento_products!$A$1:$AJ$1013,MATCH($B234,Magento_products!$E$1:$E$1013,0),H$1))</f>
        <v>Resin</v>
      </c>
      <c r="I234" s="169">
        <f t="array" ref="I234">IF(ISNA(MATCH($B234,Magento_products!$E$1:$E$1013,0))=TRUE,INDEX(Special_products!$A$1:$AL$748,MATCH($B234,Special_products!$E$1:$E$748,0),I$1),INDEX(Magento_products!$A$1:$AJ$1013,MATCH($B234,Magento_products!$E$1:$E$1013,0),I$1))</f>
        <v>199.99</v>
      </c>
      <c r="J234" s="170"/>
      <c r="K234" s="171">
        <f t="shared" si="2"/>
        <v>199.99</v>
      </c>
      <c r="L234" s="172">
        <v>0.0</v>
      </c>
      <c r="M234" s="173" t="str">
        <f>ARRAY_CONSTRAIN(ARRAYFORMULA(IF(B234=0,0,IF(ISNA(MATCH($A234,[1]PO_base!$E$1:$E$8753,0))=TRUE,0,INDEX([1]PO_base!$A$1:$CD$8753,MATCH($A234,[1]PO_base!$E$1:$E$8753,0),M$1)))), 1, 1)</f>
        <v>#ERROR!</v>
      </c>
      <c r="N234" s="172" t="str">
        <f>ARRAY_CONSTRAIN(ARRAYFORMULA(IF(M234=0,0,IF(ISNA(MATCH($M234,[1]PO_base!$C$1:$C$8753,0))=TRUE,0,INDEX([1]PO_base!$A$1:$CD$8753,MATCH($M234,[1]PO_base!$C$1:$C$8753,0),N$1)))), 1, 1)</f>
        <v>#ERROR!</v>
      </c>
      <c r="O234" s="174" t="str">
        <f t="shared" si="3"/>
        <v>#ERROR!</v>
      </c>
      <c r="P234" s="172" t="str">
        <f t="shared" si="4"/>
        <v>#ERROR!</v>
      </c>
      <c r="Q234" s="175" t="str">
        <f t="shared" si="5"/>
        <v>#ERROR!</v>
      </c>
      <c r="R234" s="176">
        <v>0.0</v>
      </c>
      <c r="S234" s="177" t="str">
        <f>ARRAY_CONSTRAIN(ARRAYFORMULA(IF(ISNA(MATCH($G234,[1]Summary!$B$1:$B$8418,0))=TRUE,0,INDEX([1]Summary!$A$1:$CF$8418,MATCH($G234,[1]Summary!$B$1:$B$8418,0),S$1))), 1, 1)</f>
        <v>#ERROR!</v>
      </c>
      <c r="T234" s="176" t="str">
        <f>ARRAY_CONSTRAIN(ARRAYFORMULA(IF(S234=0,0,IF(ISNA(MATCH(S234,[1]Summary!$A$1:$A$8418,0))=TRUE,0,INDEX([1]Summary!$A$1:$CF$8418,MATCH(S234,[1]Summary!$A$1:$A$8418,0),T$1)))), 1, 1)</f>
        <v>#ERROR!</v>
      </c>
      <c r="U234" s="174">
        <f t="shared" si="23"/>
        <v>0</v>
      </c>
      <c r="V234" s="172"/>
      <c r="W234" s="175" t="str">
        <f t="shared" si="7"/>
        <v>#ERROR!</v>
      </c>
      <c r="X234" s="172"/>
      <c r="Y234" s="173"/>
      <c r="Z234" s="176" t="str">
        <f>ARRAY_CONSTRAIN(ARRAYFORMULA(IF(Y234=0,0,IF(ISNA(MATCH(Y234,[1]Summary!$A$1:$A$8418,0))=TRUE,0,INDEX([1]Summary!$A$1:$CF$8418,MATCH(Y234,[1]Summary!$A$1:$A$8418,0),Z$1)))), 1, 1)</f>
        <v>#ERROR!</v>
      </c>
      <c r="AA234" s="174">
        <f t="shared" si="24"/>
        <v>0</v>
      </c>
      <c r="AB234" s="172" t="str">
        <f t="shared" si="28"/>
        <v>#ERROR!</v>
      </c>
      <c r="AC234" s="175" t="str">
        <f t="shared" si="9"/>
        <v>#ERROR!</v>
      </c>
      <c r="AD234" s="176"/>
      <c r="AE234" s="1"/>
      <c r="AF234" s="176" t="str">
        <f>ARRAY_CONSTRAIN(ARRAYFORMULA(IF(AE234=0,0,IF(ISNA(MATCH(AE234,[1]Summary!$A$1:$A$8418,0))=TRUE,0,INDEX([1]Summary!$A$1:$CF$8418,MATCH(AE234,[1]Summary!$A$1:$A$8418,0),AF$1)))), 1, 1)</f>
        <v>#ERROR!</v>
      </c>
      <c r="AG234" s="174">
        <f t="shared" si="10"/>
        <v>0</v>
      </c>
      <c r="AH234" s="172">
        <f t="shared" si="11"/>
        <v>0</v>
      </c>
      <c r="AI234" s="175" t="str">
        <f t="shared" si="12"/>
        <v>#ERROR!</v>
      </c>
      <c r="AJ234" s="175" t="str">
        <f t="shared" si="13"/>
        <v>#ERROR!</v>
      </c>
      <c r="AK234" s="178" t="str">
        <f t="shared" si="14"/>
        <v>#ERROR!</v>
      </c>
    </row>
    <row r="235" ht="10.5" customHeight="1">
      <c r="A235" s="6" t="s">
        <v>1260</v>
      </c>
      <c r="B235" s="165">
        <f t="array" ref="B235">IF(ISNA(MATCH($A235,Magento_products!$F$1:$F$1000,0))=TRUE,INDEX(Special_products!$A$1:$AL$1000,MATCH($A235,Special_products!$F$1:$F$1000,0),B$1),INDEX(Magento_products!$A$1:$AJ$1013,MATCH($A235,Magento_products!$F$1:$F$1000,0),B$1))</f>
        <v>97</v>
      </c>
      <c r="C235" s="165" t="str">
        <f t="array" ref="C235">IF(ISNA(MATCH($A235,Magento_products!$F$1:$F$1000,0))=TRUE,INDEX(Special_products!$A$1:$AL$1000,MATCH($A235,Special_products!$F$1:$F$1000,0),C$1),INDEX(Magento_products!$A$1:$AJ$1013,MATCH($A235,Magento_products!$F$1:$F$1000,0),C$1))</f>
        <v>Tails Exclusive</v>
      </c>
      <c r="D235" s="166">
        <f t="array" ref="D235">IF(ISNA(MATCH($A235,Magento_products!$F$1:$F$1013,0))=TRUE,INDEX(Special_products!$A$1:$AL$748,MATCH($A235,Special_products!$F$1:$F$748,0),D$1),INDEX(Magento_products!$A$1:$AJ$1013,MATCH($A235,Magento_products!$F$1:$F$1013,0),D$1))</f>
        <v>40932</v>
      </c>
      <c r="E235" s="167">
        <f t="shared" si="1"/>
        <v>2012</v>
      </c>
      <c r="F235" s="168" t="str">
        <f t="array" ref="F235">IF(ISNA(MATCH($A235,'License characters'!$H$2:$H$1126,0))=TRUE,0,INDEX('License characters'!$A$2:$AH$1126,MATCH($A235,'License characters'!$H$2:$H$1126,0),F$1))</f>
        <v>Sega</v>
      </c>
      <c r="G235" s="165" t="str">
        <f t="array" ref="G235">IF(ISNA(MATCH($A235,Magento_products!$F$1:$F$1000,0))=TRUE,INDEX(Special_products!$A$1:$AL$1000,MATCH($A235,Special_products!$F$1:$F$1000,0),G$1),INDEX(Magento_products!$A$1:$AJ$1013,MATCH($A235,Magento_products!$F$1:$F$1000,0),G$1))</f>
        <v>TAI</v>
      </c>
      <c r="H235" s="168" t="str">
        <f t="array" ref="H235">IF(ISNA(MATCH($B235,Magento_products!$E$1:$E$1013,0))=TRUE,INDEX(Special_products!$A$1:$AL$748,MATCH($B235,Special_products!$E$1:$E$748,0),H$1+2),INDEX(Magento_products!$A$1:$AJ$1013,MATCH($B235,Magento_products!$E$1:$E$1013,0),H$1))</f>
        <v>Resin</v>
      </c>
      <c r="I235" s="169">
        <f t="array" ref="I235">IF(ISNA(MATCH($B235,Magento_products!$E$1:$E$1013,0))=TRUE,INDEX(Special_products!$A$1:$AL$748,MATCH($B235,Special_products!$E$1:$E$748,0),I$1),INDEX(Magento_products!$A$1:$AJ$1013,MATCH($B235,Magento_products!$E$1:$E$1013,0),I$1))</f>
        <v>199.99</v>
      </c>
      <c r="J235" s="170"/>
      <c r="K235" s="171">
        <f t="shared" si="2"/>
        <v>199.99</v>
      </c>
      <c r="L235" s="172">
        <v>0.0</v>
      </c>
      <c r="M235" s="173" t="str">
        <f>ARRAY_CONSTRAIN(ARRAYFORMULA(IF(B235=0,0,IF(ISNA(MATCH($A235,[1]PO_base!$E$1:$E$8753,0))=TRUE,0,INDEX([1]PO_base!$A$1:$CD$8753,MATCH($A235,[1]PO_base!$E$1:$E$8753,0),M$1)))), 1, 1)</f>
        <v>#ERROR!</v>
      </c>
      <c r="N235" s="172" t="str">
        <f>ARRAY_CONSTRAIN(ARRAYFORMULA(IF(M235=0,0,IF(ISNA(MATCH($M235,[1]PO_base!$C$1:$C$8753,0))=TRUE,0,INDEX([1]PO_base!$A$1:$CD$8753,MATCH($M235,[1]PO_base!$C$1:$C$8753,0),N$1)))), 1, 1)</f>
        <v>#ERROR!</v>
      </c>
      <c r="O235" s="174" t="str">
        <f t="shared" si="3"/>
        <v>#ERROR!</v>
      </c>
      <c r="P235" s="172" t="str">
        <f t="shared" si="4"/>
        <v>#ERROR!</v>
      </c>
      <c r="Q235" s="175" t="str">
        <f t="shared" si="5"/>
        <v>#ERROR!</v>
      </c>
      <c r="R235" s="176">
        <v>0.0</v>
      </c>
      <c r="S235" s="177" t="str">
        <f>ARRAY_CONSTRAIN(ARRAYFORMULA(IF(ISNA(MATCH($G235,[1]Summary!$B$1:$B$8418,0))=TRUE,0,INDEX([1]Summary!$A$1:$CF$8418,MATCH($G235,[1]Summary!$B$1:$B$8418,0),S$1))), 1, 1)</f>
        <v>#ERROR!</v>
      </c>
      <c r="T235" s="176" t="str">
        <f>ARRAY_CONSTRAIN(ARRAYFORMULA(IF(S235=0,0,IF(ISNA(MATCH(S235,[1]Summary!$A$1:$A$8418,0))=TRUE,0,INDEX([1]Summary!$A$1:$CF$8418,MATCH(S235,[1]Summary!$A$1:$A$8418,0),T$1)))), 1, 1)</f>
        <v>#ERROR!</v>
      </c>
      <c r="U235" s="174">
        <f t="shared" si="23"/>
        <v>0</v>
      </c>
      <c r="V235" s="172"/>
      <c r="W235" s="175" t="str">
        <f t="shared" si="7"/>
        <v>#ERROR!</v>
      </c>
      <c r="X235" s="172"/>
      <c r="Y235" s="173"/>
      <c r="Z235" s="176" t="str">
        <f>ARRAY_CONSTRAIN(ARRAYFORMULA(IF(Y235=0,0,IF(ISNA(MATCH(Y235,[1]Summary!$A$1:$A$8418,0))=TRUE,0,INDEX([1]Summary!$A$1:$CF$8418,MATCH(Y235,[1]Summary!$A$1:$A$8418,0),Z$1)))), 1, 1)</f>
        <v>#ERROR!</v>
      </c>
      <c r="AA235" s="174">
        <f t="shared" si="24"/>
        <v>0</v>
      </c>
      <c r="AB235" s="172" t="str">
        <f t="shared" si="28"/>
        <v>#ERROR!</v>
      </c>
      <c r="AC235" s="175" t="str">
        <f t="shared" si="9"/>
        <v>#ERROR!</v>
      </c>
      <c r="AD235" s="176"/>
      <c r="AE235" s="1"/>
      <c r="AF235" s="176" t="str">
        <f>ARRAY_CONSTRAIN(ARRAYFORMULA(IF(AE235=0,0,IF(ISNA(MATCH(AE235,[1]Summary!$A$1:$A$8418,0))=TRUE,0,INDEX([1]Summary!$A$1:$CF$8418,MATCH(AE235,[1]Summary!$A$1:$A$8418,0),AF$1)))), 1, 1)</f>
        <v>#ERROR!</v>
      </c>
      <c r="AG235" s="174">
        <f t="shared" si="10"/>
        <v>0</v>
      </c>
      <c r="AH235" s="172">
        <f t="shared" si="11"/>
        <v>0</v>
      </c>
      <c r="AI235" s="175" t="str">
        <f t="shared" si="12"/>
        <v>#ERROR!</v>
      </c>
      <c r="AJ235" s="175" t="str">
        <f t="shared" si="13"/>
        <v>#ERROR!</v>
      </c>
      <c r="AK235" s="178" t="str">
        <f t="shared" si="14"/>
        <v>#ERROR!</v>
      </c>
    </row>
    <row r="236" ht="10.5" customHeight="1">
      <c r="A236" s="6" t="s">
        <v>1260</v>
      </c>
      <c r="B236" s="165">
        <f t="array" ref="B236">IF(ISNA(MATCH($A236,Magento_products!$F$1:$F$1000,0))=TRUE,INDEX(Special_products!$A$1:$AL$1000,MATCH($A236,Special_products!$F$1:$F$1000,0),B$1),INDEX(Magento_products!$A$1:$AJ$1013,MATCH($A236,Magento_products!$F$1:$F$1000,0),B$1))</f>
        <v>97</v>
      </c>
      <c r="C236" s="165" t="str">
        <f t="array" ref="C236">IF(ISNA(MATCH($A236,Magento_products!$F$1:$F$1000,0))=TRUE,INDEX(Special_products!$A$1:$AL$1000,MATCH($A236,Special_products!$F$1:$F$1000,0),C$1),INDEX(Magento_products!$A$1:$AJ$1013,MATCH($A236,Magento_products!$F$1:$F$1000,0),C$1))</f>
        <v>Tails Exclusive</v>
      </c>
      <c r="D236" s="166">
        <f t="array" ref="D236">IF(ISNA(MATCH($A236,Magento_products!$F$1:$F$1013,0))=TRUE,INDEX(Special_products!$A$1:$AL$748,MATCH($A236,Special_products!$F$1:$F$748,0),D$1),INDEX(Magento_products!$A$1:$AJ$1013,MATCH($A236,Magento_products!$F$1:$F$1013,0),D$1))</f>
        <v>40932</v>
      </c>
      <c r="E236" s="167">
        <f t="shared" si="1"/>
        <v>2012</v>
      </c>
      <c r="F236" s="168" t="str">
        <f t="array" ref="F236">IF(ISNA(MATCH($A236,'License characters'!$H$2:$H$1126,0))=TRUE,0,INDEX('License characters'!$A$2:$AH$1126,MATCH($A236,'License characters'!$H$2:$H$1126,0),F$1))</f>
        <v>Sega</v>
      </c>
      <c r="G236" s="165" t="str">
        <f t="array" ref="G236">IF(ISNA(MATCH($A236,Magento_products!$F$1:$F$1000,0))=TRUE,INDEX(Special_products!$A$1:$AL$1000,MATCH($A236,Special_products!$F$1:$F$1000,0),G$1),INDEX(Magento_products!$A$1:$AJ$1013,MATCH($A236,Magento_products!$F$1:$F$1000,0),G$1))</f>
        <v>TAI</v>
      </c>
      <c r="H236" s="168" t="str">
        <f t="array" ref="H236">IF(ISNA(MATCH($B236,Magento_products!$E$1:$E$1013,0))=TRUE,INDEX(Special_products!$A$1:$AL$748,MATCH($B236,Special_products!$E$1:$E$748,0),H$1+2),INDEX(Magento_products!$A$1:$AJ$1013,MATCH($B236,Magento_products!$E$1:$E$1013,0),H$1))</f>
        <v>Resin</v>
      </c>
      <c r="I236" s="169">
        <f t="array" ref="I236">IF(ISNA(MATCH($B236,Magento_products!$E$1:$E$1013,0))=TRUE,INDEX(Special_products!$A$1:$AL$748,MATCH($B236,Special_products!$E$1:$E$748,0),I$1),INDEX(Magento_products!$A$1:$AJ$1013,MATCH($B236,Magento_products!$E$1:$E$1013,0),I$1))</f>
        <v>199.99</v>
      </c>
      <c r="J236" s="170"/>
      <c r="K236" s="171">
        <f t="shared" si="2"/>
        <v>199.99</v>
      </c>
      <c r="L236" s="172">
        <v>0.0</v>
      </c>
      <c r="M236" s="173" t="str">
        <f>ARRAY_CONSTRAIN(ARRAYFORMULA(IF(B236=0,0,IF(ISNA(MATCH($A236,[1]PO_base!$E$1:$E$8753,0))=TRUE,0,INDEX([1]PO_base!$A$1:$CD$8753,MATCH($A236,[1]PO_base!$E$1:$E$8753,0),M$1)))), 1, 1)</f>
        <v>#ERROR!</v>
      </c>
      <c r="N236" s="172" t="str">
        <f>ARRAY_CONSTRAIN(ARRAYFORMULA(IF(M236=0,0,IF(ISNA(MATCH($M236,[1]PO_base!$C$1:$C$8753,0))=TRUE,0,INDEX([1]PO_base!$A$1:$CD$8753,MATCH($M236,[1]PO_base!$C$1:$C$8753,0),N$1)))), 1, 1)</f>
        <v>#ERROR!</v>
      </c>
      <c r="O236" s="174" t="str">
        <f t="shared" si="3"/>
        <v>#ERROR!</v>
      </c>
      <c r="P236" s="172" t="str">
        <f t="shared" si="4"/>
        <v>#ERROR!</v>
      </c>
      <c r="Q236" s="175" t="str">
        <f t="shared" si="5"/>
        <v>#ERROR!</v>
      </c>
      <c r="R236" s="176">
        <v>0.0</v>
      </c>
      <c r="S236" s="177" t="str">
        <f>ARRAY_CONSTRAIN(ARRAYFORMULA(IF(ISNA(MATCH($G236,[1]Summary!$B$1:$B$8418,0))=TRUE,0,INDEX([1]Summary!$A$1:$CF$8418,MATCH($G236,[1]Summary!$B$1:$B$8418,0),S$1))), 1, 1)</f>
        <v>#ERROR!</v>
      </c>
      <c r="T236" s="176" t="str">
        <f>ARRAY_CONSTRAIN(ARRAYFORMULA(IF(S236=0,0,IF(ISNA(MATCH(S236,[1]Summary!$A$1:$A$8418,0))=TRUE,0,INDEX([1]Summary!$A$1:$CF$8418,MATCH(S236,[1]Summary!$A$1:$A$8418,0),T$1)))), 1, 1)</f>
        <v>#ERROR!</v>
      </c>
      <c r="U236" s="174">
        <f t="shared" si="23"/>
        <v>0</v>
      </c>
      <c r="V236" s="172"/>
      <c r="W236" s="175" t="str">
        <f t="shared" si="7"/>
        <v>#ERROR!</v>
      </c>
      <c r="X236" s="172"/>
      <c r="Y236" s="173"/>
      <c r="Z236" s="176" t="str">
        <f>ARRAY_CONSTRAIN(ARRAYFORMULA(IF(Y236=0,0,IF(ISNA(MATCH(Y236,[1]Summary!$A$1:$A$8418,0))=TRUE,0,INDEX([1]Summary!$A$1:$CF$8418,MATCH(Y236,[1]Summary!$A$1:$A$8418,0),Z$1)))), 1, 1)</f>
        <v>#ERROR!</v>
      </c>
      <c r="AA236" s="174">
        <f t="shared" si="24"/>
        <v>0</v>
      </c>
      <c r="AB236" s="172" t="str">
        <f t="shared" si="28"/>
        <v>#ERROR!</v>
      </c>
      <c r="AC236" s="175" t="str">
        <f t="shared" si="9"/>
        <v>#ERROR!</v>
      </c>
      <c r="AD236" s="176"/>
      <c r="AE236" s="1"/>
      <c r="AF236" s="176" t="str">
        <f>ARRAY_CONSTRAIN(ARRAYFORMULA(IF(AE236=0,0,IF(ISNA(MATCH(AE236,[1]Summary!$A$1:$A$8418,0))=TRUE,0,INDEX([1]Summary!$A$1:$CF$8418,MATCH(AE236,[1]Summary!$A$1:$A$8418,0),AF$1)))), 1, 1)</f>
        <v>#ERROR!</v>
      </c>
      <c r="AG236" s="174">
        <f t="shared" si="10"/>
        <v>0</v>
      </c>
      <c r="AH236" s="172">
        <f t="shared" si="11"/>
        <v>0</v>
      </c>
      <c r="AI236" s="175" t="str">
        <f t="shared" si="12"/>
        <v>#ERROR!</v>
      </c>
      <c r="AJ236" s="175" t="str">
        <f t="shared" si="13"/>
        <v>#ERROR!</v>
      </c>
      <c r="AK236" s="178" t="str">
        <f t="shared" si="14"/>
        <v>#ERROR!</v>
      </c>
    </row>
    <row r="237" ht="10.5" customHeight="1">
      <c r="A237" s="6" t="s">
        <v>1260</v>
      </c>
      <c r="B237" s="165">
        <f t="array" ref="B237">IF(ISNA(MATCH($A237,Magento_products!$F$1:$F$1000,0))=TRUE,INDEX(Special_products!$A$1:$AL$1000,MATCH($A237,Special_products!$F$1:$F$1000,0),B$1),INDEX(Magento_products!$A$1:$AJ$1013,MATCH($A237,Magento_products!$F$1:$F$1000,0),B$1))</f>
        <v>97</v>
      </c>
      <c r="C237" s="165" t="str">
        <f t="array" ref="C237">IF(ISNA(MATCH($A237,Magento_products!$F$1:$F$1000,0))=TRUE,INDEX(Special_products!$A$1:$AL$1000,MATCH($A237,Special_products!$F$1:$F$1000,0),C$1),INDEX(Magento_products!$A$1:$AJ$1013,MATCH($A237,Magento_products!$F$1:$F$1000,0),C$1))</f>
        <v>Tails Exclusive</v>
      </c>
      <c r="D237" s="166">
        <f t="array" ref="D237">IF(ISNA(MATCH($A237,Magento_products!$F$1:$F$1013,0))=TRUE,INDEX(Special_products!$A$1:$AL$748,MATCH($A237,Special_products!$F$1:$F$748,0),D$1),INDEX(Magento_products!$A$1:$AJ$1013,MATCH($A237,Magento_products!$F$1:$F$1013,0),D$1))</f>
        <v>40932</v>
      </c>
      <c r="E237" s="167">
        <f t="shared" si="1"/>
        <v>2012</v>
      </c>
      <c r="F237" s="168" t="str">
        <f t="array" ref="F237">IF(ISNA(MATCH($A237,'License characters'!$H$2:$H$1126,0))=TRUE,0,INDEX('License characters'!$A$2:$AH$1126,MATCH($A237,'License characters'!$H$2:$H$1126,0),F$1))</f>
        <v>Sega</v>
      </c>
      <c r="G237" s="165" t="str">
        <f t="array" ref="G237">IF(ISNA(MATCH($A237,Magento_products!$F$1:$F$1000,0))=TRUE,INDEX(Special_products!$A$1:$AL$1000,MATCH($A237,Special_products!$F$1:$F$1000,0),G$1),INDEX(Magento_products!$A$1:$AJ$1013,MATCH($A237,Magento_products!$F$1:$F$1000,0),G$1))</f>
        <v>TAI</v>
      </c>
      <c r="H237" s="168" t="str">
        <f t="array" ref="H237">IF(ISNA(MATCH($B237,Magento_products!$E$1:$E$1013,0))=TRUE,INDEX(Special_products!$A$1:$AL$748,MATCH($B237,Special_products!$E$1:$E$748,0),H$1+2),INDEX(Magento_products!$A$1:$AJ$1013,MATCH($B237,Magento_products!$E$1:$E$1013,0),H$1))</f>
        <v>Resin</v>
      </c>
      <c r="I237" s="169">
        <f t="array" ref="I237">IF(ISNA(MATCH($B237,Magento_products!$E$1:$E$1013,0))=TRUE,INDEX(Special_products!$A$1:$AL$748,MATCH($B237,Special_products!$E$1:$E$748,0),I$1),INDEX(Magento_products!$A$1:$AJ$1013,MATCH($B237,Magento_products!$E$1:$E$1013,0),I$1))</f>
        <v>199.99</v>
      </c>
      <c r="J237" s="170"/>
      <c r="K237" s="171">
        <f t="shared" si="2"/>
        <v>199.99</v>
      </c>
      <c r="L237" s="172">
        <v>0.0</v>
      </c>
      <c r="M237" s="173" t="str">
        <f>ARRAY_CONSTRAIN(ARRAYFORMULA(IF(B237=0,0,IF(ISNA(MATCH($A237,[1]PO_base!$E$1:$E$8753,0))=TRUE,0,INDEX([1]PO_base!$A$1:$CD$8753,MATCH($A237,[1]PO_base!$E$1:$E$8753,0),M$1)))), 1, 1)</f>
        <v>#ERROR!</v>
      </c>
      <c r="N237" s="172" t="str">
        <f>ARRAY_CONSTRAIN(ARRAYFORMULA(IF(M237=0,0,IF(ISNA(MATCH($M237,[1]PO_base!$C$1:$C$8753,0))=TRUE,0,INDEX([1]PO_base!$A$1:$CD$8753,MATCH($M237,[1]PO_base!$C$1:$C$8753,0),N$1)))), 1, 1)</f>
        <v>#ERROR!</v>
      </c>
      <c r="O237" s="174" t="str">
        <f t="shared" si="3"/>
        <v>#ERROR!</v>
      </c>
      <c r="P237" s="172" t="str">
        <f t="shared" si="4"/>
        <v>#ERROR!</v>
      </c>
      <c r="Q237" s="175" t="str">
        <f t="shared" si="5"/>
        <v>#ERROR!</v>
      </c>
      <c r="R237" s="176">
        <v>0.0</v>
      </c>
      <c r="S237" s="177" t="str">
        <f>ARRAY_CONSTRAIN(ARRAYFORMULA(IF(ISNA(MATCH($G237,[1]Summary!$B$1:$B$8418,0))=TRUE,0,INDEX([1]Summary!$A$1:$CF$8418,MATCH($G237,[1]Summary!$B$1:$B$8418,0),S$1))), 1, 1)</f>
        <v>#ERROR!</v>
      </c>
      <c r="T237" s="176" t="str">
        <f>ARRAY_CONSTRAIN(ARRAYFORMULA(IF(S237=0,0,IF(ISNA(MATCH(S237,[1]Summary!$A$1:$A$8418,0))=TRUE,0,INDEX([1]Summary!$A$1:$CF$8418,MATCH(S237,[1]Summary!$A$1:$A$8418,0),T$1)))), 1, 1)</f>
        <v>#ERROR!</v>
      </c>
      <c r="U237" s="174">
        <f t="shared" si="23"/>
        <v>0</v>
      </c>
      <c r="V237" s="172"/>
      <c r="W237" s="175" t="str">
        <f t="shared" si="7"/>
        <v>#ERROR!</v>
      </c>
      <c r="X237" s="172"/>
      <c r="Y237" s="173"/>
      <c r="Z237" s="176" t="str">
        <f>ARRAY_CONSTRAIN(ARRAYFORMULA(IF(Y237=0,0,IF(ISNA(MATCH(Y237,[1]Summary!$A$1:$A$8418,0))=TRUE,0,INDEX([1]Summary!$A$1:$CF$8418,MATCH(Y237,[1]Summary!$A$1:$A$8418,0),Z$1)))), 1, 1)</f>
        <v>#ERROR!</v>
      </c>
      <c r="AA237" s="174">
        <f t="shared" si="24"/>
        <v>0</v>
      </c>
      <c r="AB237" s="172" t="str">
        <f t="shared" si="28"/>
        <v>#ERROR!</v>
      </c>
      <c r="AC237" s="175" t="str">
        <f t="shared" si="9"/>
        <v>#ERROR!</v>
      </c>
      <c r="AD237" s="176"/>
      <c r="AE237" s="1"/>
      <c r="AF237" s="176" t="str">
        <f>ARRAY_CONSTRAIN(ARRAYFORMULA(IF(AE237=0,0,IF(ISNA(MATCH(AE237,[1]Summary!$A$1:$A$8418,0))=TRUE,0,INDEX([1]Summary!$A$1:$CF$8418,MATCH(AE237,[1]Summary!$A$1:$A$8418,0),AF$1)))), 1, 1)</f>
        <v>#ERROR!</v>
      </c>
      <c r="AG237" s="174">
        <f t="shared" si="10"/>
        <v>0</v>
      </c>
      <c r="AH237" s="172">
        <f t="shared" si="11"/>
        <v>0</v>
      </c>
      <c r="AI237" s="175" t="str">
        <f t="shared" si="12"/>
        <v>#ERROR!</v>
      </c>
      <c r="AJ237" s="175" t="str">
        <f t="shared" si="13"/>
        <v>#ERROR!</v>
      </c>
      <c r="AK237" s="178" t="str">
        <f t="shared" si="14"/>
        <v>#ERROR!</v>
      </c>
    </row>
    <row r="238" ht="10.5" customHeight="1">
      <c r="A238" s="14" t="s">
        <v>1239</v>
      </c>
      <c r="B238" s="165">
        <f t="array" ref="B238">IF(ISNA(MATCH($A238,Magento_products!$F$1:$F$1000,0))=TRUE,INDEX(Special_products!$A$1:$AL$1000,MATCH($A238,Special_products!$F$1:$F$1000,0),B$1),INDEX(Magento_products!$A$1:$AJ$1013,MATCH($A238,Magento_products!$F$1:$F$1000,0),B$1))</f>
        <v>108</v>
      </c>
      <c r="C238" s="165" t="str">
        <f t="array" ref="C238">IF(ISNA(MATCH($A238,Magento_products!$F$1:$F$1000,0))=TRUE,INDEX(Special_products!$A$1:$AL$1000,MATCH($A238,Special_products!$F$1:$F$1000,0),C$1),INDEX(Magento_products!$A$1:$AJ$1013,MATCH($A238,Magento_products!$F$1:$F$1000,0),C$1))</f>
        <v>Tanooki Mario </v>
      </c>
      <c r="D238" s="166">
        <f t="array" ref="D238">IF(ISNA(MATCH($A238,Magento_products!$F$1:$F$1013,0))=TRUE,INDEX(Special_products!$A$1:$AL$748,MATCH($A238,Special_products!$F$1:$F$748,0),D$1),INDEX(Magento_products!$A$1:$AJ$1013,MATCH($A238,Magento_products!$F$1:$F$1013,0),D$1))</f>
        <v>41540</v>
      </c>
      <c r="E238" s="167">
        <f t="shared" si="1"/>
        <v>2013</v>
      </c>
      <c r="F238" s="168" t="str">
        <f t="array" ref="F238">IF(ISNA(MATCH($A238,'License characters'!$H$2:$H$1126,0))=TRUE,0,INDEX('License characters'!$A$2:$AH$1126,MATCH($A238,'License characters'!$H$2:$H$1126,0),F$1))</f>
        <v>Nintendo</v>
      </c>
      <c r="G238" s="165" t="str">
        <f t="array" ref="G238">IF(ISNA(MATCH($A238,Magento_products!$F$1:$F$1000,0))=TRUE,INDEX(Special_products!$A$1:$AL$1000,MATCH($A238,Special_products!$F$1:$F$1000,0),G$1),INDEX(Magento_products!$A$1:$AJ$1013,MATCH($A238,Magento_products!$F$1:$F$1000,0),G$1))</f>
        <v>TAN</v>
      </c>
      <c r="H238" s="168" t="str">
        <f t="array" ref="H238">IF(ISNA(MATCH($B238,Magento_products!$E$1:$E$1013,0))=TRUE,INDEX(Special_products!$A$1:$AL$748,MATCH($B238,Special_products!$E$1:$E$748,0),H$1+2),INDEX(Magento_products!$A$1:$AJ$1013,MATCH($B238,Magento_products!$E$1:$E$1013,0),H$1))</f>
        <v>Resin</v>
      </c>
      <c r="I238" s="169">
        <f t="array" ref="I238">IF(ISNA(MATCH($B238,Magento_products!$E$1:$E$1013,0))=TRUE,INDEX(Special_products!$A$1:$AL$748,MATCH($B238,Special_products!$E$1:$E$748,0),I$1),INDEX(Magento_products!$A$1:$AJ$1013,MATCH($B238,Magento_products!$E$1:$E$1013,0),I$1))</f>
        <v>199.99</v>
      </c>
      <c r="J238" s="170"/>
      <c r="K238" s="171">
        <f t="shared" si="2"/>
        <v>199.99</v>
      </c>
      <c r="L238" s="172">
        <v>0.0</v>
      </c>
      <c r="M238" s="173" t="str">
        <f>ARRAY_CONSTRAIN(ARRAYFORMULA(IF(B238=0,0,IF(ISNA(MATCH($A238,[1]PO_base!$E$1:$E$8753,0))=TRUE,0,INDEX([1]PO_base!$A$1:$CD$8753,MATCH($A238,[1]PO_base!$E$1:$E$8753,0),M$1)))), 1, 1)</f>
        <v>#ERROR!</v>
      </c>
      <c r="N238" s="172" t="str">
        <f>ARRAY_CONSTRAIN(ARRAYFORMULA(IF(M238=0,0,IF(ISNA(MATCH($M238,[1]PO_base!$C$1:$C$8753,0))=TRUE,0,INDEX([1]PO_base!$A$1:$CD$8753,MATCH($M238,[1]PO_base!$C$1:$C$8753,0),N$1)))), 1, 1)</f>
        <v>#ERROR!</v>
      </c>
      <c r="O238" s="174" t="str">
        <f t="shared" si="3"/>
        <v>#ERROR!</v>
      </c>
      <c r="P238" s="172" t="str">
        <f t="shared" si="4"/>
        <v>#ERROR!</v>
      </c>
      <c r="Q238" s="175" t="str">
        <f t="shared" si="5"/>
        <v>#ERROR!</v>
      </c>
      <c r="R238" s="176">
        <v>0.0</v>
      </c>
      <c r="S238" s="177" t="str">
        <f>ARRAY_CONSTRAIN(ARRAYFORMULA(IF(ISNA(MATCH($G238,[1]Summary!$B$1:$B$8418,0))=TRUE,0,INDEX([1]Summary!$A$1:$CF$8418,MATCH($G238,[1]Summary!$B$1:$B$8418,0),S$1))), 1, 1)</f>
        <v>#ERROR!</v>
      </c>
      <c r="T238" s="176" t="str">
        <f>ARRAY_CONSTRAIN(ARRAYFORMULA(IF(S238=0,0,IF(ISNA(MATCH(S238,[1]Summary!$A$1:$A$8418,0))=TRUE,0,INDEX([1]Summary!$A$1:$CF$8418,MATCH(S238,[1]Summary!$A$1:$A$8418,0),T$1)))), 1, 1)</f>
        <v>#ERROR!</v>
      </c>
      <c r="U238" s="174">
        <f t="shared" si="23"/>
        <v>0</v>
      </c>
      <c r="V238" s="172"/>
      <c r="W238" s="175" t="str">
        <f t="shared" si="7"/>
        <v>#ERROR!</v>
      </c>
      <c r="X238" s="172"/>
      <c r="Y238" s="173"/>
      <c r="Z238" s="176" t="str">
        <f>ARRAY_CONSTRAIN(ARRAYFORMULA(IF(Y238=0,0,IF(ISNA(MATCH(Y238,[1]Summary!$A$1:$A$8418,0))=TRUE,0,INDEX([1]Summary!$A$1:$CF$8418,MATCH(Y238,[1]Summary!$A$1:$A$8418,0),Z$1)))), 1, 1)</f>
        <v>#ERROR!</v>
      </c>
      <c r="AA238" s="174">
        <f t="shared" si="24"/>
        <v>0</v>
      </c>
      <c r="AB238" s="172" t="str">
        <f t="shared" si="28"/>
        <v>#ERROR!</v>
      </c>
      <c r="AC238" s="175" t="str">
        <f t="shared" si="9"/>
        <v>#ERROR!</v>
      </c>
      <c r="AD238" s="176"/>
      <c r="AE238" s="1"/>
      <c r="AF238" s="176" t="str">
        <f>ARRAY_CONSTRAIN(ARRAYFORMULA(IF(AE238=0,0,IF(ISNA(MATCH(AE238,[1]Summary!$A$1:$A$8418,0))=TRUE,0,INDEX([1]Summary!$A$1:$CF$8418,MATCH(AE238,[1]Summary!$A$1:$A$8418,0),AF$1)))), 1, 1)</f>
        <v>#ERROR!</v>
      </c>
      <c r="AG238" s="174">
        <f t="shared" si="10"/>
        <v>0</v>
      </c>
      <c r="AH238" s="172">
        <f t="shared" si="11"/>
        <v>0</v>
      </c>
      <c r="AI238" s="175" t="str">
        <f t="shared" si="12"/>
        <v>#ERROR!</v>
      </c>
      <c r="AJ238" s="175" t="str">
        <f t="shared" si="13"/>
        <v>#ERROR!</v>
      </c>
      <c r="AK238" s="178" t="str">
        <f t="shared" si="14"/>
        <v>#ERROR!</v>
      </c>
    </row>
    <row r="239" ht="10.5" customHeight="1">
      <c r="A239" s="6" t="s">
        <v>1239</v>
      </c>
      <c r="B239" s="165">
        <f t="array" ref="B239">IF(ISNA(MATCH($A239,Magento_products!$F$1:$F$1000,0))=TRUE,INDEX(Special_products!$A$1:$AL$1000,MATCH($A239,Special_products!$F$1:$F$1000,0),B$1),INDEX(Magento_products!$A$1:$AJ$1013,MATCH($A239,Magento_products!$F$1:$F$1000,0),B$1))</f>
        <v>108</v>
      </c>
      <c r="C239" s="165" t="str">
        <f t="array" ref="C239">IF(ISNA(MATCH($A239,Magento_products!$F$1:$F$1000,0))=TRUE,INDEX(Special_products!$A$1:$AL$1000,MATCH($A239,Special_products!$F$1:$F$1000,0),C$1),INDEX(Magento_products!$A$1:$AJ$1013,MATCH($A239,Magento_products!$F$1:$F$1000,0),C$1))</f>
        <v>Tanooki Mario </v>
      </c>
      <c r="D239" s="166">
        <f t="array" ref="D239">IF(ISNA(MATCH($A239,Magento_products!$F$1:$F$1013,0))=TRUE,INDEX(Special_products!$A$1:$AL$748,MATCH($A239,Special_products!$F$1:$F$748,0),D$1),INDEX(Magento_products!$A$1:$AJ$1013,MATCH($A239,Magento_products!$F$1:$F$1013,0),D$1))</f>
        <v>41540</v>
      </c>
      <c r="E239" s="167">
        <f t="shared" si="1"/>
        <v>2013</v>
      </c>
      <c r="F239" s="168" t="str">
        <f t="array" ref="F239">IF(ISNA(MATCH($A239,'License characters'!$H$2:$H$1126,0))=TRUE,0,INDEX('License characters'!$A$2:$AH$1126,MATCH($A239,'License characters'!$H$2:$H$1126,0),F$1))</f>
        <v>Nintendo</v>
      </c>
      <c r="G239" s="165" t="str">
        <f t="array" ref="G239">IF(ISNA(MATCH($A239,Magento_products!$F$1:$F$1000,0))=TRUE,INDEX(Special_products!$A$1:$AL$1000,MATCH($A239,Special_products!$F$1:$F$1000,0),G$1),INDEX(Magento_products!$A$1:$AJ$1013,MATCH($A239,Magento_products!$F$1:$F$1000,0),G$1))</f>
        <v>TAN</v>
      </c>
      <c r="H239" s="168" t="str">
        <f t="array" ref="H239">IF(ISNA(MATCH($B239,Magento_products!$E$1:$E$1013,0))=TRUE,INDEX(Special_products!$A$1:$AL$748,MATCH($B239,Special_products!$E$1:$E$748,0),H$1+2),INDEX(Magento_products!$A$1:$AJ$1013,MATCH($B239,Magento_products!$E$1:$E$1013,0),H$1))</f>
        <v>Resin</v>
      </c>
      <c r="I239" s="169">
        <f t="array" ref="I239">IF(ISNA(MATCH($B239,Magento_products!$E$1:$E$1013,0))=TRUE,INDEX(Special_products!$A$1:$AL$748,MATCH($B239,Special_products!$E$1:$E$748,0),I$1),INDEX(Magento_products!$A$1:$AJ$1013,MATCH($B239,Magento_products!$E$1:$E$1013,0),I$1))</f>
        <v>199.99</v>
      </c>
      <c r="J239" s="170"/>
      <c r="K239" s="171">
        <f t="shared" si="2"/>
        <v>199.99</v>
      </c>
      <c r="L239" s="172">
        <v>0.0</v>
      </c>
      <c r="M239" s="173" t="str">
        <f>ARRAY_CONSTRAIN(ARRAYFORMULA(IF(B239=0,0,IF(ISNA(MATCH($A239,[1]PO_base!$E$1:$E$8753,0))=TRUE,0,INDEX([1]PO_base!$A$1:$CD$8753,MATCH($A239,[1]PO_base!$E$1:$E$8753,0),M$1)))), 1, 1)</f>
        <v>#ERROR!</v>
      </c>
      <c r="N239" s="172" t="str">
        <f>ARRAY_CONSTRAIN(ARRAYFORMULA(IF(M239=0,0,IF(ISNA(MATCH($M239,[1]PO_base!$C$1:$C$8753,0))=TRUE,0,INDEX([1]PO_base!$A$1:$CD$8753,MATCH($M239,[1]PO_base!$C$1:$C$8753,0),N$1)))), 1, 1)</f>
        <v>#ERROR!</v>
      </c>
      <c r="O239" s="174" t="str">
        <f t="shared" si="3"/>
        <v>#ERROR!</v>
      </c>
      <c r="P239" s="172" t="str">
        <f t="shared" si="4"/>
        <v>#ERROR!</v>
      </c>
      <c r="Q239" s="175" t="str">
        <f t="shared" si="5"/>
        <v>#ERROR!</v>
      </c>
      <c r="R239" s="176">
        <v>0.0</v>
      </c>
      <c r="S239" s="177" t="str">
        <f>ARRAY_CONSTRAIN(ARRAYFORMULA(IF(ISNA(MATCH($G239,[1]Summary!$B$1:$B$8418,0))=TRUE,0,INDEX([1]Summary!$A$1:$CF$8418,MATCH($G239,[1]Summary!$B$1:$B$8418,0),S$1))), 1, 1)</f>
        <v>#ERROR!</v>
      </c>
      <c r="T239" s="176" t="str">
        <f>ARRAY_CONSTRAIN(ARRAYFORMULA(IF(S239=0,0,IF(ISNA(MATCH(S239,[1]Summary!$A$1:$A$8418,0))=TRUE,0,INDEX([1]Summary!$A$1:$CF$8418,MATCH(S239,[1]Summary!$A$1:$A$8418,0),T$1)))), 1, 1)</f>
        <v>#ERROR!</v>
      </c>
      <c r="U239" s="174">
        <f t="shared" si="23"/>
        <v>0</v>
      </c>
      <c r="V239" s="172"/>
      <c r="W239" s="175" t="str">
        <f t="shared" si="7"/>
        <v>#ERROR!</v>
      </c>
      <c r="X239" s="172"/>
      <c r="Y239" s="173"/>
      <c r="Z239" s="176" t="str">
        <f>ARRAY_CONSTRAIN(ARRAYFORMULA(IF(Y239=0,0,IF(ISNA(MATCH(Y239,[1]Summary!$A$1:$A$8418,0))=TRUE,0,INDEX([1]Summary!$A$1:$CF$8418,MATCH(Y239,[1]Summary!$A$1:$A$8418,0),Z$1)))), 1, 1)</f>
        <v>#ERROR!</v>
      </c>
      <c r="AA239" s="174">
        <f t="shared" si="24"/>
        <v>0</v>
      </c>
      <c r="AB239" s="172" t="str">
        <f t="shared" si="28"/>
        <v>#ERROR!</v>
      </c>
      <c r="AC239" s="175" t="str">
        <f t="shared" si="9"/>
        <v>#ERROR!</v>
      </c>
      <c r="AD239" s="176"/>
      <c r="AE239" s="1"/>
      <c r="AF239" s="176" t="str">
        <f>ARRAY_CONSTRAIN(ARRAYFORMULA(IF(AE239=0,0,IF(ISNA(MATCH(AE239,[1]Summary!$A$1:$A$8418,0))=TRUE,0,INDEX([1]Summary!$A$1:$CF$8418,MATCH(AE239,[1]Summary!$A$1:$A$8418,0),AF$1)))), 1, 1)</f>
        <v>#ERROR!</v>
      </c>
      <c r="AG239" s="174">
        <f t="shared" si="10"/>
        <v>0</v>
      </c>
      <c r="AH239" s="172">
        <f t="shared" si="11"/>
        <v>0</v>
      </c>
      <c r="AI239" s="175" t="str">
        <f t="shared" si="12"/>
        <v>#ERROR!</v>
      </c>
      <c r="AJ239" s="175" t="str">
        <f t="shared" si="13"/>
        <v>#ERROR!</v>
      </c>
      <c r="AK239" s="178" t="str">
        <f t="shared" si="14"/>
        <v>#ERROR!</v>
      </c>
    </row>
    <row r="240" ht="10.5" customHeight="1">
      <c r="A240" s="14" t="s">
        <v>1228</v>
      </c>
      <c r="B240" s="165">
        <f t="array" ref="B240">IF(ISNA(MATCH($A240,Magento_products!$F$1:$F$1000,0))=TRUE,INDEX(Special_products!$A$1:$AL$1000,MATCH($A240,Special_products!$F$1:$F$1000,0),B$1),INDEX(Magento_products!$A$1:$AJ$1013,MATCH($A240,Magento_products!$F$1:$F$1000,0),B$1))</f>
        <v>114</v>
      </c>
      <c r="C240" s="165" t="str">
        <f t="array" ref="C240">IF(ISNA(MATCH($A240,Magento_products!$F$1:$F$1000,0))=TRUE,INDEX(Special_products!$A$1:$AL$1000,MATCH($A240,Special_products!$F$1:$F$1000,0),C$1),INDEX(Magento_products!$A$1:$AJ$1013,MATCH($A240,Magento_products!$F$1:$F$1000,0),C$1))</f>
        <v>Vyse </v>
      </c>
      <c r="D240" s="166">
        <f t="array" ref="D240">IF(ISNA(MATCH($A240,Magento_products!$F$1:$F$1013,0))=TRUE,INDEX(Special_products!$A$1:$AL$748,MATCH($A240,Special_products!$F$1:$F$748,0),D$1),INDEX(Magento_products!$A$1:$AJ$1013,MATCH($A240,Magento_products!$F$1:$F$1013,0),D$1))</f>
        <v>41758</v>
      </c>
      <c r="E240" s="167">
        <f t="shared" si="1"/>
        <v>2014</v>
      </c>
      <c r="F240" s="168" t="str">
        <f t="array" ref="F240">IF(ISNA(MATCH($A240,'License characters'!$H$2:$H$1126,0))=TRUE,0,INDEX('License characters'!$A$2:$AH$1126,MATCH($A240,'License characters'!$H$2:$H$1126,0),F$1))</f>
        <v>Sega</v>
      </c>
      <c r="G240" s="165" t="str">
        <f t="array" ref="G240">IF(ISNA(MATCH($A240,Magento_products!$F$1:$F$1000,0))=TRUE,INDEX(Special_products!$A$1:$AL$1000,MATCH($A240,Special_products!$F$1:$F$1000,0),G$1),INDEX(Magento_products!$A$1:$AJ$1013,MATCH($A240,Magento_products!$F$1:$F$1000,0),G$1))</f>
        <v>VYS</v>
      </c>
      <c r="H240" s="168" t="str">
        <f t="array" ref="H240">IF(ISNA(MATCH($B240,Magento_products!$E$1:$E$1013,0))=TRUE,INDEX(Special_products!$A$1:$AL$748,MATCH($B240,Special_products!$E$1:$E$748,0),H$1+2),INDEX(Magento_products!$A$1:$AJ$1013,MATCH($B240,Magento_products!$E$1:$E$1013,0),H$1))</f>
        <v>Resin</v>
      </c>
      <c r="I240" s="169">
        <f t="array" ref="I240">IF(ISNA(MATCH($B240,Magento_products!$E$1:$E$1013,0))=TRUE,INDEX(Special_products!$A$1:$AL$748,MATCH($B240,Special_products!$E$1:$E$748,0),I$1),INDEX(Magento_products!$A$1:$AJ$1013,MATCH($B240,Magento_products!$E$1:$E$1013,0),I$1))</f>
        <v>199.99</v>
      </c>
      <c r="J240" s="170"/>
      <c r="K240" s="171">
        <f t="shared" si="2"/>
        <v>199.99</v>
      </c>
      <c r="L240" s="172">
        <v>0.0</v>
      </c>
      <c r="M240" s="173" t="str">
        <f>ARRAY_CONSTRAIN(ARRAYFORMULA(IF(B240=0,0,IF(ISNA(MATCH($A240,[1]PO_base!$E$1:$E$8753,0))=TRUE,0,INDEX([1]PO_base!$A$1:$CD$8753,MATCH($A240,[1]PO_base!$E$1:$E$8753,0),M$1)))), 1, 1)</f>
        <v>#ERROR!</v>
      </c>
      <c r="N240" s="172" t="str">
        <f>ARRAY_CONSTRAIN(ARRAYFORMULA(IF(M240=0,0,IF(ISNA(MATCH($M240,[1]PO_base!$C$1:$C$8753,0))=TRUE,0,INDEX([1]PO_base!$A$1:$CD$8753,MATCH($M240,[1]PO_base!$C$1:$C$8753,0),N$1)))), 1, 1)</f>
        <v>#ERROR!</v>
      </c>
      <c r="O240" s="174" t="str">
        <f t="shared" si="3"/>
        <v>#ERROR!</v>
      </c>
      <c r="P240" s="172" t="str">
        <f t="shared" si="4"/>
        <v>#ERROR!</v>
      </c>
      <c r="Q240" s="175" t="str">
        <f t="shared" si="5"/>
        <v>#ERROR!</v>
      </c>
      <c r="R240" s="176">
        <v>0.0</v>
      </c>
      <c r="S240" s="177" t="str">
        <f>ARRAY_CONSTRAIN(ARRAYFORMULA(IF(ISNA(MATCH($G240,[1]Summary!$B$1:$B$8418,0))=TRUE,0,INDEX([1]Summary!$A$1:$CF$8418,MATCH($G240,[1]Summary!$B$1:$B$8418,0),S$1))), 1, 1)</f>
        <v>#ERROR!</v>
      </c>
      <c r="T240" s="176" t="str">
        <f>ARRAY_CONSTRAIN(ARRAYFORMULA(IF(S240=0,0,IF(ISNA(MATCH(S240,[1]Summary!$A$1:$A$8418,0))=TRUE,0,INDEX([1]Summary!$A$1:$CF$8418,MATCH(S240,[1]Summary!$A$1:$A$8418,0),T$1)))), 1, 1)</f>
        <v>#ERROR!</v>
      </c>
      <c r="U240" s="174">
        <f t="shared" si="23"/>
        <v>0</v>
      </c>
      <c r="V240" s="172"/>
      <c r="W240" s="175" t="str">
        <f t="shared" si="7"/>
        <v>#ERROR!</v>
      </c>
      <c r="X240" s="172"/>
      <c r="Y240" s="173"/>
      <c r="Z240" s="176" t="str">
        <f>ARRAY_CONSTRAIN(ARRAYFORMULA(IF(Y240=0,0,IF(ISNA(MATCH(Y240,[1]Summary!$A$1:$A$8418,0))=TRUE,0,INDEX([1]Summary!$A$1:$CF$8418,MATCH(Y240,[1]Summary!$A$1:$A$8418,0),Z$1)))), 1, 1)</f>
        <v>#ERROR!</v>
      </c>
      <c r="AA240" s="174">
        <f t="shared" si="24"/>
        <v>0</v>
      </c>
      <c r="AB240" s="172" t="str">
        <f t="shared" si="28"/>
        <v>#ERROR!</v>
      </c>
      <c r="AC240" s="175" t="str">
        <f t="shared" si="9"/>
        <v>#ERROR!</v>
      </c>
      <c r="AD240" s="176"/>
      <c r="AE240" s="1"/>
      <c r="AF240" s="176" t="str">
        <f>ARRAY_CONSTRAIN(ARRAYFORMULA(IF(AE240=0,0,IF(ISNA(MATCH(AE240,[1]Summary!$A$1:$A$8418,0))=TRUE,0,INDEX([1]Summary!$A$1:$CF$8418,MATCH(AE240,[1]Summary!$A$1:$A$8418,0),AF$1)))), 1, 1)</f>
        <v>#ERROR!</v>
      </c>
      <c r="AG240" s="174">
        <f t="shared" si="10"/>
        <v>0</v>
      </c>
      <c r="AH240" s="172">
        <f t="shared" si="11"/>
        <v>0</v>
      </c>
      <c r="AI240" s="175" t="str">
        <f t="shared" si="12"/>
        <v>#ERROR!</v>
      </c>
      <c r="AJ240" s="175" t="str">
        <f t="shared" si="13"/>
        <v>#ERROR!</v>
      </c>
      <c r="AK240" s="178" t="str">
        <f t="shared" si="14"/>
        <v>#ERROR!</v>
      </c>
    </row>
    <row r="241" ht="10.5" customHeight="1">
      <c r="A241" s="14" t="s">
        <v>1177</v>
      </c>
      <c r="B241" s="165">
        <f t="array" ref="B241">IF(ISNA(MATCH($A241,Magento_products!$F$1:$F$1000,0))=TRUE,INDEX(Special_products!$A$1:$AL$1000,MATCH($A241,Special_products!$F$1:$F$1000,0),B$1),INDEX(Magento_products!$A$1:$AJ$1013,MATCH($A241,Magento_products!$F$1:$F$1000,0),B$1))</f>
        <v>144</v>
      </c>
      <c r="C241" s="165" t="str">
        <f t="array" ref="C241">IF(ISNA(MATCH($A241,Magento_products!$F$1:$F$1000,0))=TRUE,INDEX(Special_products!$A$1:$AL$1000,MATCH($A241,Special_products!$F$1:$F$1000,0),C$1),INDEX(Magento_products!$A$1:$AJ$1013,MATCH($A241,Magento_products!$F$1:$F$1000,0),C$1))</f>
        <v>Cat Mario </v>
      </c>
      <c r="D241" s="166">
        <f t="array" ref="D241">IF(ISNA(MATCH($A241,Magento_products!$F$1:$F$1013,0))=TRUE,INDEX(Special_products!$A$1:$AL$748,MATCH($A241,Special_products!$F$1:$F$748,0),D$1),INDEX(Magento_products!$A$1:$AJ$1013,MATCH($A241,Magento_products!$F$1:$F$1013,0),D$1))</f>
        <v>42270</v>
      </c>
      <c r="E241" s="167">
        <f t="shared" si="1"/>
        <v>2015</v>
      </c>
      <c r="F241" s="168" t="str">
        <f t="array" ref="F241">IF(ISNA(MATCH($A241,'License characters'!$H$2:$H$1126,0))=TRUE,0,INDEX('License characters'!$A$2:$AH$1126,MATCH($A241,'License characters'!$H$2:$H$1126,0),F$1))</f>
        <v>Nintendo</v>
      </c>
      <c r="G241" s="165" t="str">
        <f t="array" ref="G241">IF(ISNA(MATCH($A241,Magento_products!$F$1:$F$1000,0))=TRUE,INDEX(Special_products!$A$1:$AL$1000,MATCH($A241,Special_products!$F$1:$F$1000,0),G$1),INDEX(Magento_products!$A$1:$AJ$1013,MATCH($A241,Magento_products!$F$1:$F$1000,0),G$1))</f>
        <v>CAT</v>
      </c>
      <c r="H241" s="168" t="str">
        <f t="array" ref="H241">IF(ISNA(MATCH($B241,Magento_products!$E$1:$E$1013,0))=TRUE,INDEX(Special_products!$A$1:$AL$748,MATCH($B241,Special_products!$E$1:$E$748,0),H$1+2),INDEX(Magento_products!$A$1:$AJ$1013,MATCH($B241,Magento_products!$E$1:$E$1013,0),H$1))</f>
        <v>Resin</v>
      </c>
      <c r="I241" s="169">
        <f t="array" ref="I241">IF(ISNA(MATCH($B241,Magento_products!$E$1:$E$1013,0))=TRUE,INDEX(Special_products!$A$1:$AL$748,MATCH($B241,Special_products!$E$1:$E$748,0),I$1),INDEX(Magento_products!$A$1:$AJ$1013,MATCH($B241,Magento_products!$E$1:$E$1013,0),I$1))</f>
        <v>209.99</v>
      </c>
      <c r="J241" s="170"/>
      <c r="K241" s="171">
        <f t="shared" si="2"/>
        <v>209.99</v>
      </c>
      <c r="L241" s="172">
        <v>0.0</v>
      </c>
      <c r="M241" s="173" t="str">
        <f>ARRAY_CONSTRAIN(ARRAYFORMULA(IF(B241=0,0,IF(ISNA(MATCH($A241,[1]PO_base!$E$1:$E$8753,0))=TRUE,0,INDEX([1]PO_base!$A$1:$CD$8753,MATCH($A241,[1]PO_base!$E$1:$E$8753,0),M$1)))), 1, 1)</f>
        <v>#ERROR!</v>
      </c>
      <c r="N241" s="172" t="str">
        <f>ARRAY_CONSTRAIN(ARRAYFORMULA(IF(M241=0,0,IF(ISNA(MATCH($M241,[1]PO_base!$C$1:$C$8753,0))=TRUE,0,INDEX([1]PO_base!$A$1:$CD$8753,MATCH($M241,[1]PO_base!$C$1:$C$8753,0),N$1)))), 1, 1)</f>
        <v>#ERROR!</v>
      </c>
      <c r="O241" s="174" t="str">
        <f t="shared" si="3"/>
        <v>#ERROR!</v>
      </c>
      <c r="P241" s="172" t="str">
        <f t="shared" si="4"/>
        <v>#ERROR!</v>
      </c>
      <c r="Q241" s="175" t="str">
        <f t="shared" si="5"/>
        <v>#ERROR!</v>
      </c>
      <c r="R241" s="176">
        <v>0.0</v>
      </c>
      <c r="S241" s="177" t="str">
        <f>ARRAY_CONSTRAIN(ARRAYFORMULA(IF(ISNA(MATCH($G241,[1]Summary!$B$1:$B$8418,0))=TRUE,0,INDEX([1]Summary!$A$1:$CF$8418,MATCH($G241,[1]Summary!$B$1:$B$8418,0),S$1))), 1, 1)</f>
        <v>#ERROR!</v>
      </c>
      <c r="T241" s="176" t="str">
        <f>ARRAY_CONSTRAIN(ARRAYFORMULA(IF(S241=0,0,IF(ISNA(MATCH(S241,[1]Summary!$A$1:$A$8418,0))=TRUE,0,INDEX([1]Summary!$A$1:$CF$8418,MATCH(S241,[1]Summary!$A$1:$A$8418,0),T$1)))), 1, 1)</f>
        <v>#ERROR!</v>
      </c>
      <c r="U241" s="174">
        <f t="shared" si="23"/>
        <v>0</v>
      </c>
      <c r="V241" s="172"/>
      <c r="W241" s="175" t="str">
        <f t="shared" si="7"/>
        <v>#ERROR!</v>
      </c>
      <c r="X241" s="172"/>
      <c r="Y241" s="173"/>
      <c r="Z241" s="176" t="str">
        <f>ARRAY_CONSTRAIN(ARRAYFORMULA(IF(Y241=0,0,IF(ISNA(MATCH(Y241,[1]Summary!$A$1:$A$8418,0))=TRUE,0,INDEX([1]Summary!$A$1:$CF$8418,MATCH(Y241,[1]Summary!$A$1:$A$8418,0),Z$1)))), 1, 1)</f>
        <v>#ERROR!</v>
      </c>
      <c r="AA241" s="174">
        <f t="shared" si="24"/>
        <v>0</v>
      </c>
      <c r="AB241" s="172" t="str">
        <f t="shared" si="28"/>
        <v>#ERROR!</v>
      </c>
      <c r="AC241" s="175" t="str">
        <f t="shared" si="9"/>
        <v>#ERROR!</v>
      </c>
      <c r="AD241" s="176"/>
      <c r="AE241" s="1"/>
      <c r="AF241" s="176" t="str">
        <f>ARRAY_CONSTRAIN(ARRAYFORMULA(IF(AE241=0,0,IF(ISNA(MATCH(AE241,[1]Summary!$A$1:$A$8418,0))=TRUE,0,INDEX([1]Summary!$A$1:$CF$8418,MATCH(AE241,[1]Summary!$A$1:$A$8418,0),AF$1)))), 1, 1)</f>
        <v>#ERROR!</v>
      </c>
      <c r="AG241" s="174">
        <f t="shared" si="10"/>
        <v>0</v>
      </c>
      <c r="AH241" s="172">
        <f t="shared" si="11"/>
        <v>0</v>
      </c>
      <c r="AI241" s="175" t="str">
        <f t="shared" si="12"/>
        <v>#ERROR!</v>
      </c>
      <c r="AJ241" s="175" t="str">
        <f t="shared" si="13"/>
        <v>#ERROR!</v>
      </c>
      <c r="AK241" s="178" t="str">
        <f t="shared" si="14"/>
        <v>#ERROR!</v>
      </c>
    </row>
    <row r="242" ht="10.5" customHeight="1">
      <c r="A242" s="6" t="s">
        <v>1187</v>
      </c>
      <c r="B242" s="165">
        <f t="array" ref="B242">IF(ISNA(MATCH($A242,Magento_products!$F$1:$F$1000,0))=TRUE,INDEX(Special_products!$A$1:$AL$1000,MATCH($A242,Special_products!$F$1:$F$1000,0),B$1),INDEX(Magento_products!$A$1:$AJ$1013,MATCH($A242,Magento_products!$F$1:$F$1000,0),B$1))</f>
        <v>139</v>
      </c>
      <c r="C242" s="165" t="str">
        <f t="array" ref="C242">IF(ISNA(MATCH($A242,Magento_products!$F$1:$F$1000,0))=TRUE,INDEX(Special_products!$A$1:$AL$1000,MATCH($A242,Special_products!$F$1:$F$1000,0),C$1),INDEX(Magento_products!$A$1:$AJ$1013,MATCH($A242,Magento_products!$F$1:$F$1000,0),C$1))</f>
        <v>Proto Man </v>
      </c>
      <c r="D242" s="166">
        <f t="array" ref="D242">IF(ISNA(MATCH($A242,Magento_products!$F$1:$F$1013,0))=TRUE,INDEX(Special_products!$A$1:$AL$748,MATCH($A242,Special_products!$F$1:$F$748,0),D$1),INDEX(Magento_products!$A$1:$AJ$1013,MATCH($A242,Magento_products!$F$1:$F$1013,0),D$1))</f>
        <v>42108</v>
      </c>
      <c r="E242" s="167">
        <f t="shared" si="1"/>
        <v>2015</v>
      </c>
      <c r="F242" s="168" t="str">
        <f t="array" ref="F242">IF(ISNA(MATCH($A242,'License characters'!$H$2:$H$1126,0))=TRUE,0,INDEX('License characters'!$A$2:$AH$1126,MATCH($A242,'License characters'!$H$2:$H$1126,0),F$1))</f>
        <v>Capcom</v>
      </c>
      <c r="G242" s="165" t="str">
        <f t="array" ref="G242">IF(ISNA(MATCH($A242,Magento_products!$F$1:$F$1000,0))=TRUE,INDEX(Special_products!$A$1:$AL$1000,MATCH($A242,Special_products!$F$1:$F$1000,0),G$1),INDEX(Magento_products!$A$1:$AJ$1013,MATCH($A242,Magento_products!$F$1:$F$1000,0),G$1))</f>
        <v>MMPM</v>
      </c>
      <c r="H242" s="168" t="str">
        <f t="array" ref="H242">IF(ISNA(MATCH($B242,Magento_products!$E$1:$E$1013,0))=TRUE,INDEX(Special_products!$A$1:$AL$748,MATCH($B242,Special_products!$E$1:$E$748,0),H$1+2),INDEX(Magento_products!$A$1:$AJ$1013,MATCH($B242,Magento_products!$E$1:$E$1013,0),H$1))</f>
        <v/>
      </c>
      <c r="I242" s="169">
        <f t="array" ref="I242">IF(ISNA(MATCH($B242,Magento_products!$E$1:$E$1013,0))=TRUE,INDEX(Special_products!$A$1:$AL$748,MATCH($B242,Special_products!$E$1:$E$748,0),I$1),INDEX(Magento_products!$A$1:$AJ$1013,MATCH($B242,Magento_products!$E$1:$E$1013,0),I$1))</f>
        <v>209.99</v>
      </c>
      <c r="J242" s="170"/>
      <c r="K242" s="171">
        <f t="shared" si="2"/>
        <v>209.99</v>
      </c>
      <c r="L242" s="172">
        <v>0.0</v>
      </c>
      <c r="M242" s="173" t="str">
        <f>ARRAY_CONSTRAIN(ARRAYFORMULA(IF(B242=0,0,IF(ISNA(MATCH($A242,[1]PO_base!$E$1:$E$8753,0))=TRUE,0,INDEX([1]PO_base!$A$1:$CD$8753,MATCH($A242,[1]PO_base!$E$1:$E$8753,0),M$1)))), 1, 1)</f>
        <v>#ERROR!</v>
      </c>
      <c r="N242" s="172" t="str">
        <f>ARRAY_CONSTRAIN(ARRAYFORMULA(IF(M242=0,0,IF(ISNA(MATCH($M242,[1]PO_base!$C$1:$C$8753,0))=TRUE,0,INDEX([1]PO_base!$A$1:$CD$8753,MATCH($M242,[1]PO_base!$C$1:$C$8753,0),N$1)))), 1, 1)</f>
        <v>#ERROR!</v>
      </c>
      <c r="O242" s="174" t="str">
        <f t="shared" si="3"/>
        <v>#ERROR!</v>
      </c>
      <c r="P242" s="172" t="str">
        <f t="shared" si="4"/>
        <v>#ERROR!</v>
      </c>
      <c r="Q242" s="175" t="str">
        <f t="shared" si="5"/>
        <v>#ERROR!</v>
      </c>
      <c r="R242" s="176">
        <v>0.0</v>
      </c>
      <c r="S242" s="177" t="str">
        <f>ARRAY_CONSTRAIN(ARRAYFORMULA(IF(ISNA(MATCH($G242,[1]Summary!$B$1:$B$8418,0))=TRUE,0,INDEX([1]Summary!$A$1:$CF$8418,MATCH($G242,[1]Summary!$B$1:$B$8418,0),S$1))), 1, 1)</f>
        <v>#ERROR!</v>
      </c>
      <c r="T242" s="176" t="str">
        <f>ARRAY_CONSTRAIN(ARRAYFORMULA(IF(S242=0,0,IF(ISNA(MATCH(S242,[1]Summary!$A$1:$A$8418,0))=TRUE,0,INDEX([1]Summary!$A$1:$CF$8418,MATCH(S242,[1]Summary!$A$1:$A$8418,0),T$1)))), 1, 1)</f>
        <v>#ERROR!</v>
      </c>
      <c r="U242" s="174">
        <f t="shared" si="23"/>
        <v>0</v>
      </c>
      <c r="V242" s="172"/>
      <c r="W242" s="175" t="str">
        <f t="shared" si="7"/>
        <v>#ERROR!</v>
      </c>
      <c r="X242" s="172"/>
      <c r="Y242" s="173"/>
      <c r="Z242" s="176" t="str">
        <f>ARRAY_CONSTRAIN(ARRAYFORMULA(IF(Y242=0,0,IF(ISNA(MATCH(Y242,[1]Summary!$A$1:$A$8418,0))=TRUE,0,INDEX([1]Summary!$A$1:$CF$8418,MATCH(Y242,[1]Summary!$A$1:$A$8418,0),Z$1)))), 1, 1)</f>
        <v>#ERROR!</v>
      </c>
      <c r="AA242" s="174">
        <f t="shared" si="24"/>
        <v>0</v>
      </c>
      <c r="AB242" s="172" t="str">
        <f t="shared" si="28"/>
        <v>#ERROR!</v>
      </c>
      <c r="AC242" s="175" t="str">
        <f t="shared" si="9"/>
        <v>#ERROR!</v>
      </c>
      <c r="AD242" s="176"/>
      <c r="AE242" s="1"/>
      <c r="AF242" s="176" t="str">
        <f>ARRAY_CONSTRAIN(ARRAYFORMULA(IF(AE242=0,0,IF(ISNA(MATCH(AE242,[1]Summary!$A$1:$A$8418,0))=TRUE,0,INDEX([1]Summary!$A$1:$CF$8418,MATCH(AE242,[1]Summary!$A$1:$A$8418,0),AF$1)))), 1, 1)</f>
        <v>#ERROR!</v>
      </c>
      <c r="AG242" s="174">
        <f t="shared" si="10"/>
        <v>0</v>
      </c>
      <c r="AH242" s="172">
        <f t="shared" si="11"/>
        <v>0</v>
      </c>
      <c r="AI242" s="175" t="str">
        <f t="shared" si="12"/>
        <v>#ERROR!</v>
      </c>
      <c r="AJ242" s="175" t="str">
        <f t="shared" si="13"/>
        <v>#ERROR!</v>
      </c>
      <c r="AK242" s="178" t="str">
        <f t="shared" si="14"/>
        <v>#ERROR!</v>
      </c>
    </row>
    <row r="243" ht="10.5" customHeight="1">
      <c r="A243" s="6" t="s">
        <v>1193</v>
      </c>
      <c r="B243" s="165">
        <f t="array" ref="B243">IF(ISNA(MATCH($A243,Magento_products!$F$1:$F$1000,0))=TRUE,INDEX(Special_products!$A$1:$AL$1000,MATCH($A243,Special_products!$F$1:$F$1000,0),B$1),INDEX(Magento_products!$A$1:$AJ$1013,MATCH($A243,Magento_products!$F$1:$F$1000,0),B$1))</f>
        <v>136</v>
      </c>
      <c r="C243" s="165" t="str">
        <f t="array" ref="C243">IF(ISNA(MATCH($A243,Magento_products!$F$1:$F$1000,0))=TRUE,INDEX(Special_products!$A$1:$AL$1000,MATCH($A243,Special_products!$F$1:$F$1000,0),C$1),INDEX(Magento_products!$A$1:$AJ$1013,MATCH($A243,Magento_products!$F$1:$F$1000,0),C$1))</f>
        <v>NiGHTS</v>
      </c>
      <c r="D243" s="166">
        <f t="array" ref="D243">IF(ISNA(MATCH($A243,Magento_products!$F$1:$F$1013,0))=TRUE,INDEX(Special_products!$A$1:$AL$748,MATCH($A243,Special_products!$F$1:$F$748,0),D$1),INDEX(Magento_products!$A$1:$AJ$1013,MATCH($A243,Magento_products!$F$1:$F$1013,0),D$1))</f>
        <v>42087</v>
      </c>
      <c r="E243" s="167">
        <f t="shared" si="1"/>
        <v>2015</v>
      </c>
      <c r="F243" s="168" t="str">
        <f t="array" ref="F243">IF(ISNA(MATCH($A243,'License characters'!$H$2:$H$1126,0))=TRUE,0,INDEX('License characters'!$A$2:$AH$1126,MATCH($A243,'License characters'!$H$2:$H$1126,0),F$1))</f>
        <v>Sega</v>
      </c>
      <c r="G243" s="165" t="str">
        <f t="array" ref="G243">IF(ISNA(MATCH($A243,Magento_products!$F$1:$F$1000,0))=TRUE,INDEX(Special_products!$A$1:$AL$1000,MATCH($A243,Special_products!$F$1:$F$1000,0),G$1),INDEX(Magento_products!$A$1:$AJ$1013,MATCH($A243,Magento_products!$F$1:$F$1000,0),G$1))</f>
        <v>NIG</v>
      </c>
      <c r="H243" s="168" t="str">
        <f t="array" ref="H243">IF(ISNA(MATCH($B243,Magento_products!$E$1:$E$1013,0))=TRUE,INDEX(Special_products!$A$1:$AL$748,MATCH($B243,Special_products!$E$1:$E$748,0),H$1+2),INDEX(Magento_products!$A$1:$AJ$1013,MATCH($B243,Magento_products!$E$1:$E$1013,0),H$1))</f>
        <v>Resin</v>
      </c>
      <c r="I243" s="169">
        <f t="array" ref="I243">IF(ISNA(MATCH($B243,Magento_products!$E$1:$E$1013,0))=TRUE,INDEX(Special_products!$A$1:$AL$748,MATCH($B243,Special_products!$E$1:$E$748,0),I$1),INDEX(Magento_products!$A$1:$AJ$1013,MATCH($B243,Magento_products!$E$1:$E$1013,0),I$1))</f>
        <v>209.99</v>
      </c>
      <c r="J243" s="170"/>
      <c r="K243" s="171">
        <f t="shared" si="2"/>
        <v>209.99</v>
      </c>
      <c r="L243" s="172">
        <v>0.0</v>
      </c>
      <c r="M243" s="173" t="str">
        <f>ARRAY_CONSTRAIN(ARRAYFORMULA(IF(B243=0,0,IF(ISNA(MATCH($A243,[1]PO_base!$E$1:$E$8753,0))=TRUE,0,INDEX([1]PO_base!$A$1:$CD$8753,MATCH($A243,[1]PO_base!$E$1:$E$8753,0),M$1)))), 1, 1)</f>
        <v>#ERROR!</v>
      </c>
      <c r="N243" s="172" t="str">
        <f>ARRAY_CONSTRAIN(ARRAYFORMULA(IF(M243=0,0,IF(ISNA(MATCH($M243,[1]PO_base!$C$1:$C$8753,0))=TRUE,0,INDEX([1]PO_base!$A$1:$CD$8753,MATCH($M243,[1]PO_base!$C$1:$C$8753,0),N$1)))), 1, 1)</f>
        <v>#ERROR!</v>
      </c>
      <c r="O243" s="174" t="str">
        <f t="shared" si="3"/>
        <v>#ERROR!</v>
      </c>
      <c r="P243" s="172" t="str">
        <f t="shared" si="4"/>
        <v>#ERROR!</v>
      </c>
      <c r="Q243" s="175" t="str">
        <f t="shared" si="5"/>
        <v>#ERROR!</v>
      </c>
      <c r="R243" s="176">
        <v>0.0</v>
      </c>
      <c r="S243" s="177" t="str">
        <f>ARRAY_CONSTRAIN(ARRAYFORMULA(IF(ISNA(MATCH($G243,[1]Summary!$B$1:$B$8418,0))=TRUE,0,INDEX([1]Summary!$A$1:$CF$8418,MATCH($G243,[1]Summary!$B$1:$B$8418,0),S$1))), 1, 1)</f>
        <v>#ERROR!</v>
      </c>
      <c r="T243" s="176" t="str">
        <f>ARRAY_CONSTRAIN(ARRAYFORMULA(IF(S243=0,0,IF(ISNA(MATCH(S243,[1]Summary!$A$1:$A$8418,0))=TRUE,0,INDEX([1]Summary!$A$1:$CF$8418,MATCH(S243,[1]Summary!$A$1:$A$8418,0),T$1)))), 1, 1)</f>
        <v>#ERROR!</v>
      </c>
      <c r="U243" s="174">
        <f t="shared" si="23"/>
        <v>0</v>
      </c>
      <c r="V243" s="172"/>
      <c r="W243" s="175" t="str">
        <f t="shared" si="7"/>
        <v>#ERROR!</v>
      </c>
      <c r="X243" s="172"/>
      <c r="Y243" s="173"/>
      <c r="Z243" s="176" t="str">
        <f>ARRAY_CONSTRAIN(ARRAYFORMULA(IF(Y243=0,0,IF(ISNA(MATCH(Y243,[1]Summary!$A$1:$A$8418,0))=TRUE,0,INDEX([1]Summary!$A$1:$CF$8418,MATCH(Y243,[1]Summary!$A$1:$A$8418,0),Z$1)))), 1, 1)</f>
        <v>#ERROR!</v>
      </c>
      <c r="AA243" s="174">
        <f t="shared" si="24"/>
        <v>0</v>
      </c>
      <c r="AB243" s="172" t="str">
        <f t="shared" si="28"/>
        <v>#ERROR!</v>
      </c>
      <c r="AC243" s="175" t="str">
        <f t="shared" si="9"/>
        <v>#ERROR!</v>
      </c>
      <c r="AD243" s="176"/>
      <c r="AE243" s="1"/>
      <c r="AF243" s="176" t="str">
        <f>ARRAY_CONSTRAIN(ARRAYFORMULA(IF(AE243=0,0,IF(ISNA(MATCH(AE243,[1]Summary!$A$1:$A$8418,0))=TRUE,0,INDEX([1]Summary!$A$1:$CF$8418,MATCH(AE243,[1]Summary!$A$1:$A$8418,0),AF$1)))), 1, 1)</f>
        <v>#ERROR!</v>
      </c>
      <c r="AG243" s="174">
        <f t="shared" si="10"/>
        <v>0</v>
      </c>
      <c r="AH243" s="172">
        <f t="shared" si="11"/>
        <v>0</v>
      </c>
      <c r="AI243" s="175" t="str">
        <f t="shared" si="12"/>
        <v>#ERROR!</v>
      </c>
      <c r="AJ243" s="175" t="str">
        <f t="shared" si="13"/>
        <v>#ERROR!</v>
      </c>
      <c r="AK243" s="178" t="str">
        <f t="shared" si="14"/>
        <v>#ERROR!</v>
      </c>
    </row>
    <row r="244" ht="10.5" customHeight="1">
      <c r="A244" s="6" t="s">
        <v>1165</v>
      </c>
      <c r="B244" s="165">
        <f t="array" ref="B244">IF(ISNA(MATCH($A244,Magento_products!$F$1:$F$1000,0))=TRUE,INDEX(Special_products!$A$1:$AL$1000,MATCH($A244,Special_products!$F$1:$F$1000,0),B$1),INDEX(Magento_products!$A$1:$AJ$1013,MATCH($A244,Magento_products!$F$1:$F$1000,0),B$1))</f>
        <v>151</v>
      </c>
      <c r="C244" s="165" t="str">
        <f t="array" ref="C244">IF(ISNA(MATCH($A244,Magento_products!$F$1:$F$1000,0))=TRUE,INDEX(Special_products!$A$1:$AL$1000,MATCH($A244,Special_products!$F$1:$F$1000,0),C$1),INDEX(Magento_products!$A$1:$AJ$1013,MATCH($A244,Magento_products!$F$1:$F$1000,0),C$1))</f>
        <v>Lan Di </v>
      </c>
      <c r="D244" s="166">
        <f t="array" ref="D244">IF(ISNA(MATCH($A244,Magento_products!$F$1:$F$1013,0))=TRUE,INDEX(Special_products!$A$1:$AL$748,MATCH($A244,Special_products!$F$1:$F$748,0),D$1),INDEX(Magento_products!$A$1:$AJ$1013,MATCH($A244,Magento_products!$F$1:$F$1013,0),D$1))</f>
        <v>42312</v>
      </c>
      <c r="E244" s="167">
        <f t="shared" si="1"/>
        <v>2015</v>
      </c>
      <c r="F244" s="168" t="str">
        <f t="array" ref="F244">IF(ISNA(MATCH($A244,'License characters'!$H$2:$H$1126,0))=TRUE,0,INDEX('License characters'!$A$2:$AH$1126,MATCH($A244,'License characters'!$H$2:$H$1126,0),F$1))</f>
        <v>Sega</v>
      </c>
      <c r="G244" s="165" t="str">
        <f t="array" ref="G244">IF(ISNA(MATCH($A244,Magento_products!$F$1:$F$1000,0))=TRUE,INDEX(Special_products!$A$1:$AL$1000,MATCH($A244,Special_products!$F$1:$F$1000,0),G$1),INDEX(Magento_products!$A$1:$AJ$1013,MATCH($A244,Magento_products!$F$1:$F$1000,0),G$1))</f>
        <v>SLAN</v>
      </c>
      <c r="H244" s="168" t="str">
        <f t="array" ref="H244">IF(ISNA(MATCH($B244,Magento_products!$E$1:$E$1013,0))=TRUE,INDEX(Special_products!$A$1:$AL$748,MATCH($B244,Special_products!$E$1:$E$748,0),H$1+2),INDEX(Magento_products!$A$1:$AJ$1013,MATCH($B244,Magento_products!$E$1:$E$1013,0),H$1))</f>
        <v>Resin</v>
      </c>
      <c r="I244" s="169">
        <f t="array" ref="I244">IF(ISNA(MATCH($B244,Magento_products!$E$1:$E$1013,0))=TRUE,INDEX(Special_products!$A$1:$AL$748,MATCH($B244,Special_products!$E$1:$E$748,0),I$1),INDEX(Magento_products!$A$1:$AJ$1013,MATCH($B244,Magento_products!$E$1:$E$1013,0),I$1))</f>
        <v>209.99</v>
      </c>
      <c r="J244" s="170"/>
      <c r="K244" s="171">
        <f t="shared" si="2"/>
        <v>209.99</v>
      </c>
      <c r="L244" s="172">
        <v>0.0</v>
      </c>
      <c r="M244" s="173" t="str">
        <f>ARRAY_CONSTRAIN(ARRAYFORMULA(IF(B244=0,0,IF(ISNA(MATCH($A244,[1]PO_base!$E$1:$E$8753,0))=TRUE,0,INDEX([1]PO_base!$A$1:$CD$8753,MATCH($A244,[1]PO_base!$E$1:$E$8753,0),M$1)))), 1, 1)</f>
        <v>#ERROR!</v>
      </c>
      <c r="N244" s="172" t="str">
        <f>ARRAY_CONSTRAIN(ARRAYFORMULA(IF(M244=0,0,IF(ISNA(MATCH($M244,[1]PO_base!$C$1:$C$8753,0))=TRUE,0,INDEX([1]PO_base!$A$1:$CD$8753,MATCH($M244,[1]PO_base!$C$1:$C$8753,0),N$1)))), 1, 1)</f>
        <v>#ERROR!</v>
      </c>
      <c r="O244" s="174" t="str">
        <f t="shared" si="3"/>
        <v>#ERROR!</v>
      </c>
      <c r="P244" s="172" t="str">
        <f t="shared" si="4"/>
        <v>#ERROR!</v>
      </c>
      <c r="Q244" s="175" t="str">
        <f t="shared" si="5"/>
        <v>#ERROR!</v>
      </c>
      <c r="R244" s="176">
        <v>0.0</v>
      </c>
      <c r="S244" s="177" t="str">
        <f>ARRAY_CONSTRAIN(ARRAYFORMULA(IF(ISNA(MATCH($G244,[1]Summary!$B$1:$B$8418,0))=TRUE,0,INDEX([1]Summary!$A$1:$CF$8418,MATCH($G244,[1]Summary!$B$1:$B$8418,0),S$1))), 1, 1)</f>
        <v>#ERROR!</v>
      </c>
      <c r="T244" s="176" t="str">
        <f>ARRAY_CONSTRAIN(ARRAYFORMULA(IF(S244=0,0,IF(ISNA(MATCH(S244,[1]Summary!$A$1:$A$8418,0))=TRUE,0,INDEX([1]Summary!$A$1:$CF$8418,MATCH(S244,[1]Summary!$A$1:$A$8418,0),T$1)))), 1, 1)</f>
        <v>#ERROR!</v>
      </c>
      <c r="U244" s="174">
        <f t="shared" si="23"/>
        <v>0</v>
      </c>
      <c r="V244" s="172"/>
      <c r="W244" s="175" t="str">
        <f t="shared" si="7"/>
        <v>#ERROR!</v>
      </c>
      <c r="X244" s="172"/>
      <c r="Y244" s="173"/>
      <c r="Z244" s="176" t="str">
        <f>ARRAY_CONSTRAIN(ARRAYFORMULA(IF(Y244=0,0,IF(ISNA(MATCH(Y244,[1]Summary!$A$1:$A$8418,0))=TRUE,0,INDEX([1]Summary!$A$1:$CF$8418,MATCH(Y244,[1]Summary!$A$1:$A$8418,0),Z$1)))), 1, 1)</f>
        <v>#ERROR!</v>
      </c>
      <c r="AA244" s="174">
        <f t="shared" si="24"/>
        <v>0</v>
      </c>
      <c r="AB244" s="172" t="str">
        <f t="shared" si="28"/>
        <v>#ERROR!</v>
      </c>
      <c r="AC244" s="175" t="str">
        <f t="shared" si="9"/>
        <v>#ERROR!</v>
      </c>
      <c r="AD244" s="176"/>
      <c r="AE244" s="1"/>
      <c r="AF244" s="176" t="str">
        <f>ARRAY_CONSTRAIN(ARRAYFORMULA(IF(AE244=0,0,IF(ISNA(MATCH(AE244,[1]Summary!$A$1:$A$8418,0))=TRUE,0,INDEX([1]Summary!$A$1:$CF$8418,MATCH(AE244,[1]Summary!$A$1:$A$8418,0),AF$1)))), 1, 1)</f>
        <v>#ERROR!</v>
      </c>
      <c r="AG244" s="174">
        <f t="shared" si="10"/>
        <v>0</v>
      </c>
      <c r="AH244" s="172">
        <f t="shared" si="11"/>
        <v>0</v>
      </c>
      <c r="AI244" s="175" t="str">
        <f t="shared" si="12"/>
        <v>#ERROR!</v>
      </c>
      <c r="AJ244" s="175" t="str">
        <f t="shared" si="13"/>
        <v>#ERROR!</v>
      </c>
      <c r="AK244" s="178" t="str">
        <f t="shared" si="14"/>
        <v>#ERROR!</v>
      </c>
    </row>
    <row r="245" ht="10.5" customHeight="1">
      <c r="A245" s="14" t="s">
        <v>706</v>
      </c>
      <c r="B245" s="165">
        <f t="array" ref="B245">IF(ISNA(MATCH($A245,Magento_products!$F$1:$F$1000,0))=TRUE,INDEX(Special_products!$A$1:$AL$1000,MATCH($A245,Special_products!$F$1:$F$1000,0),B$1),INDEX(Magento_products!$A$1:$AJ$1013,MATCH($A245,Magento_products!$F$1:$F$1000,0),B$1))</f>
        <v>377</v>
      </c>
      <c r="C245" s="165" t="str">
        <f t="array" ref="C245">IF(ISNA(MATCH($A245,Magento_products!$F$1:$F$1000,0))=TRUE,INDEX(Special_products!$A$1:$AL$1000,MATCH($A245,Special_products!$F$1:$F$1000,0),C$1),INDEX(Magento_products!$A$1:$AJ$1013,MATCH($A245,Magento_products!$F$1:$F$1000,0),C$1))</f>
        <v>Crash Bandicoot™ - Mini Aku Aku Mask Exclusive Companion Edition</v>
      </c>
      <c r="D245" s="166">
        <f t="array" ref="D245">IF(ISNA(MATCH($A245,Magento_products!$F$1:$F$1013,0))=TRUE,INDEX(Special_products!$A$1:$AL$748,MATCH($A245,Special_products!$F$1:$F$748,0),D$1),INDEX(Magento_products!$A$1:$AJ$1013,MATCH($A245,Magento_products!$F$1:$F$1013,0),D$1))</f>
        <v>43574</v>
      </c>
      <c r="E245" s="167">
        <f t="shared" si="1"/>
        <v>2019</v>
      </c>
      <c r="F245" s="168" t="str">
        <f t="array" ref="F245">IF(ISNA(MATCH($A245,'License characters'!$H$2:$H$1126,0))=TRUE,0,INDEX('License characters'!$A$2:$AH$1126,MATCH($A245,'License characters'!$H$2:$H$1126,0),F$1))</f>
        <v>Activision</v>
      </c>
      <c r="G245" s="165" t="str">
        <f t="array" ref="G245">IF(ISNA(MATCH($A245,Magento_products!$F$1:$F$1000,0))=TRUE,INDEX(Special_products!$A$1:$AL$1000,MATCH($A245,Special_products!$F$1:$F$1000,0),G$1),INDEX(Magento_products!$A$1:$AJ$1013,MATCH($A245,Magento_products!$F$1:$F$1000,0),G$1))</f>
        <v>MSAKU</v>
      </c>
      <c r="H245" s="168" t="str">
        <f t="array" ref="H245">IF(ISNA(MATCH($B245,Magento_products!$E$1:$E$1013,0))=TRUE,INDEX(Special_products!$A$1:$AL$748,MATCH($B245,Special_products!$E$1:$E$748,0),H$1+2),INDEX(Magento_products!$A$1:$AJ$1013,MATCH($B245,Magento_products!$E$1:$E$1013,0),H$1))</f>
        <v>Resin</v>
      </c>
      <c r="I245" s="169">
        <f t="array" ref="I245">IF(ISNA(MATCH($B245,Magento_products!$E$1:$E$1013,0))=TRUE,INDEX(Special_products!$A$1:$AL$748,MATCH($B245,Special_products!$E$1:$E$748,0),I$1),INDEX(Magento_products!$A$1:$AJ$1013,MATCH($B245,Magento_products!$E$1:$E$1013,0),I$1))</f>
        <v>214.99</v>
      </c>
      <c r="J245" s="170"/>
      <c r="K245" s="171">
        <f t="shared" si="2"/>
        <v>214.99</v>
      </c>
      <c r="L245" s="172"/>
      <c r="M245" s="173" t="str">
        <f>ARRAY_CONSTRAIN(ARRAYFORMULA(IF(B245=0,0,IF(ISNA(MATCH($A245,[1]PO_base!$E$1:$E$8753,0))=TRUE,0,INDEX([1]PO_base!$A$1:$CD$8753,MATCH($A245,[1]PO_base!$E$1:$E$8753,0),M$1)))), 1, 1)</f>
        <v>#ERROR!</v>
      </c>
      <c r="N245" s="172" t="str">
        <f>ARRAY_CONSTRAIN(ARRAYFORMULA(IF(M245=0,0,IF(ISNA(MATCH($M245,[1]PO_base!$C$1:$C$8753,0))=TRUE,0,INDEX([1]PO_base!$A$1:$CD$8753,MATCH($M245,[1]PO_base!$C$1:$C$8753,0),N$1)))), 1, 1)</f>
        <v>#ERROR!</v>
      </c>
      <c r="O245" s="174" t="str">
        <f t="shared" si="3"/>
        <v>#ERROR!</v>
      </c>
      <c r="P245" s="172" t="str">
        <f t="shared" si="4"/>
        <v>#ERROR!</v>
      </c>
      <c r="Q245" s="175" t="str">
        <f t="shared" si="5"/>
        <v>#ERROR!</v>
      </c>
      <c r="R245" s="176"/>
      <c r="S245" s="177" t="str">
        <f>ARRAY_CONSTRAIN(ARRAYFORMULA(IF(ISNA(MATCH($G245,[1]Summary!$B$1:$B$8418,0))=TRUE,0,INDEX([1]Summary!$A$1:$CF$8418,MATCH($G245,[1]Summary!$B$1:$B$8418,0),S$1))), 1, 1)</f>
        <v>#ERROR!</v>
      </c>
      <c r="T245" s="176" t="str">
        <f>ARRAY_CONSTRAIN(ARRAYFORMULA(IF(S245=0,0,IF(ISNA(MATCH(S245,[1]Summary!$A$1:$A$8418,0))=TRUE,0,INDEX([1]Summary!$A$1:$CF$8418,MATCH(S245,[1]Summary!$A$1:$A$8418,0),T$1)))), 1, 1)</f>
        <v>#ERROR!</v>
      </c>
      <c r="U245" s="174">
        <f t="shared" si="23"/>
        <v>0</v>
      </c>
      <c r="V245" s="172"/>
      <c r="W245" s="175" t="str">
        <f t="shared" si="7"/>
        <v>#ERROR!</v>
      </c>
      <c r="X245" s="172"/>
      <c r="Y245" s="173"/>
      <c r="Z245" s="176" t="str">
        <f>ARRAY_CONSTRAIN(ARRAYFORMULA(IF(Y245=0,0,IF(ISNA(MATCH(Y245,[1]Summary!$A$1:$A$8418,0))=TRUE,0,INDEX([1]Summary!$A$1:$CF$8418,MATCH(Y245,[1]Summary!$A$1:$A$8418,0),Z$1)))), 1, 1)</f>
        <v>#ERROR!</v>
      </c>
      <c r="AA245" s="174">
        <f t="shared" si="24"/>
        <v>0</v>
      </c>
      <c r="AB245" s="172" t="str">
        <f t="shared" si="28"/>
        <v>#ERROR!</v>
      </c>
      <c r="AC245" s="175" t="str">
        <f t="shared" si="9"/>
        <v>#ERROR!</v>
      </c>
      <c r="AD245" s="176"/>
      <c r="AE245" s="1"/>
      <c r="AF245" s="176" t="str">
        <f>ARRAY_CONSTRAIN(ARRAYFORMULA(IF(AE245=0,0,IF(ISNA(MATCH(AE245,[1]Summary!$A$1:$A$8418,0))=TRUE,0,INDEX([1]Summary!$A$1:$CF$8418,MATCH(AE245,[1]Summary!$A$1:$A$8418,0),AF$1)))), 1, 1)</f>
        <v>#ERROR!</v>
      </c>
      <c r="AG245" s="174">
        <f t="shared" si="10"/>
        <v>0</v>
      </c>
      <c r="AH245" s="172">
        <f t="shared" si="11"/>
        <v>0</v>
      </c>
      <c r="AI245" s="175" t="str">
        <f t="shared" si="12"/>
        <v>#ERROR!</v>
      </c>
      <c r="AJ245" s="175" t="str">
        <f t="shared" si="13"/>
        <v>#ERROR!</v>
      </c>
      <c r="AK245" s="178" t="str">
        <f t="shared" si="14"/>
        <v>#ERROR!</v>
      </c>
    </row>
    <row r="246" ht="10.5" customHeight="1">
      <c r="A246" s="14" t="s">
        <v>704</v>
      </c>
      <c r="B246" s="165">
        <f t="array" ref="B246">IF(ISNA(MATCH($A246,Magento_products!$F$1:$F$1000,0))=TRUE,INDEX(Special_products!$A$1:$AL$1000,MATCH($A246,Special_products!$F$1:$F$1000,0),B$1),INDEX(Magento_products!$A$1:$AJ$1013,MATCH($A246,Magento_products!$F$1:$F$1000,0),B$1))</f>
        <v>378</v>
      </c>
      <c r="C246" s="165" t="str">
        <f t="array" ref="C246">IF(ISNA(MATCH($A246,Magento_products!$F$1:$F$1000,0))=TRUE,INDEX(Special_products!$A$1:$AL$1000,MATCH($A246,Special_products!$F$1:$F$1000,0),C$1),INDEX(Magento_products!$A$1:$AJ$1013,MATCH($A246,Magento_products!$F$1:$F$1000,0),C$1))</f>
        <v>Crash Bandicoot™ - Mini Golden Aku Aku Mask Companion Edition </v>
      </c>
      <c r="D246" s="166">
        <f t="array" ref="D246">IF(ISNA(MATCH($A246,Magento_products!$F$1:$F$1013,0))=TRUE,INDEX(Special_products!$A$1:$AL$748,MATCH($A246,Special_products!$F$1:$F$748,0),D$1),INDEX(Magento_products!$A$1:$AJ$1013,MATCH($A246,Magento_products!$F$1:$F$1013,0),D$1))</f>
        <v>43574</v>
      </c>
      <c r="E246" s="167">
        <f t="shared" si="1"/>
        <v>2019</v>
      </c>
      <c r="F246" s="168" t="str">
        <f t="array" ref="F246">IF(ISNA(MATCH($A246,'License characters'!$H$2:$H$1126,0))=TRUE,0,INDEX('License characters'!$A$2:$AH$1126,MATCH($A246,'License characters'!$H$2:$H$1126,0),F$1))</f>
        <v>Activision</v>
      </c>
      <c r="G246" s="165" t="str">
        <f t="array" ref="G246">IF(ISNA(MATCH($A246,Magento_products!$F$1:$F$1000,0))=TRUE,INDEX(Special_products!$A$1:$AL$1000,MATCH($A246,Special_products!$F$1:$F$1000,0),G$1),INDEX(Magento_products!$A$1:$AJ$1013,MATCH($A246,Magento_products!$F$1:$F$1000,0),G$1))</f>
        <v>MSAKU</v>
      </c>
      <c r="H246" s="168" t="str">
        <f t="array" ref="H246">IF(ISNA(MATCH($B246,Magento_products!$E$1:$E$1013,0))=TRUE,INDEX(Special_products!$A$1:$AL$748,MATCH($B246,Special_products!$E$1:$E$748,0),H$1+2),INDEX(Magento_products!$A$1:$AJ$1013,MATCH($B246,Magento_products!$E$1:$E$1013,0),H$1))</f>
        <v>Resin</v>
      </c>
      <c r="I246" s="169">
        <f t="array" ref="I246">IF(ISNA(MATCH($B246,Magento_products!$E$1:$E$1013,0))=TRUE,INDEX(Special_products!$A$1:$AL$748,MATCH($B246,Special_products!$E$1:$E$748,0),I$1),INDEX(Magento_products!$A$1:$AJ$1013,MATCH($B246,Magento_products!$E$1:$E$1013,0),I$1))</f>
        <v>214.99</v>
      </c>
      <c r="J246" s="170"/>
      <c r="K246" s="171">
        <f t="shared" si="2"/>
        <v>214.99</v>
      </c>
      <c r="L246" s="172"/>
      <c r="M246" s="173" t="str">
        <f>ARRAY_CONSTRAIN(ARRAYFORMULA(IF(B246=0,0,IF(ISNA(MATCH($A246,[1]PO_base!$E$1:$E$8753,0))=TRUE,0,INDEX([1]PO_base!$A$1:$CD$8753,MATCH($A246,[1]PO_base!$E$1:$E$8753,0),M$1)))), 1, 1)</f>
        <v>#ERROR!</v>
      </c>
      <c r="N246" s="172" t="str">
        <f>ARRAY_CONSTRAIN(ARRAYFORMULA(IF(M246=0,0,IF(ISNA(MATCH($M246,[1]PO_base!$C$1:$C$8753,0))=TRUE,0,INDEX([1]PO_base!$A$1:$CD$8753,MATCH($M246,[1]PO_base!$C$1:$C$8753,0),N$1)))), 1, 1)</f>
        <v>#ERROR!</v>
      </c>
      <c r="O246" s="174" t="str">
        <f t="shared" si="3"/>
        <v>#ERROR!</v>
      </c>
      <c r="P246" s="172" t="str">
        <f t="shared" si="4"/>
        <v>#ERROR!</v>
      </c>
      <c r="Q246" s="175" t="str">
        <f t="shared" si="5"/>
        <v>#ERROR!</v>
      </c>
      <c r="R246" s="176"/>
      <c r="S246" s="177" t="str">
        <f>ARRAY_CONSTRAIN(ARRAYFORMULA(IF(ISNA(MATCH($G246,[1]Summary!$B$1:$B$8418,0))=TRUE,0,INDEX([1]Summary!$A$1:$CF$8418,MATCH($G246,[1]Summary!$B$1:$B$8418,0),S$1))), 1, 1)</f>
        <v>#ERROR!</v>
      </c>
      <c r="T246" s="176" t="str">
        <f>ARRAY_CONSTRAIN(ARRAYFORMULA(IF(S246=0,0,IF(ISNA(MATCH(S246,[1]Summary!$A$1:$A$8418,0))=TRUE,0,INDEX([1]Summary!$A$1:$CF$8418,MATCH(S246,[1]Summary!$A$1:$A$8418,0),T$1)))), 1, 1)</f>
        <v>#ERROR!</v>
      </c>
      <c r="U246" s="174">
        <f t="shared" si="23"/>
        <v>0</v>
      </c>
      <c r="V246" s="172"/>
      <c r="W246" s="175" t="str">
        <f t="shared" si="7"/>
        <v>#ERROR!</v>
      </c>
      <c r="X246" s="172"/>
      <c r="Y246" s="173"/>
      <c r="Z246" s="176" t="str">
        <f>ARRAY_CONSTRAIN(ARRAYFORMULA(IF(Y246=0,0,IF(ISNA(MATCH(Y246,[1]Summary!$A$1:$A$8418,0))=TRUE,0,INDEX([1]Summary!$A$1:$CF$8418,MATCH(Y246,[1]Summary!$A$1:$A$8418,0),Z$1)))), 1, 1)</f>
        <v>#ERROR!</v>
      </c>
      <c r="AA246" s="174">
        <f t="shared" si="24"/>
        <v>0</v>
      </c>
      <c r="AB246" s="172" t="str">
        <f t="shared" si="28"/>
        <v>#ERROR!</v>
      </c>
      <c r="AC246" s="175" t="str">
        <f t="shared" si="9"/>
        <v>#ERROR!</v>
      </c>
      <c r="AD246" s="176"/>
      <c r="AE246" s="1"/>
      <c r="AF246" s="176" t="str">
        <f>ARRAY_CONSTRAIN(ARRAYFORMULA(IF(AE246=0,0,IF(ISNA(MATCH(AE246,[1]Summary!$A$1:$A$8418,0))=TRUE,0,INDEX([1]Summary!$A$1:$CF$8418,MATCH(AE246,[1]Summary!$A$1:$A$8418,0),AF$1)))), 1, 1)</f>
        <v>#ERROR!</v>
      </c>
      <c r="AG246" s="174">
        <f t="shared" si="10"/>
        <v>0</v>
      </c>
      <c r="AH246" s="172">
        <f t="shared" si="11"/>
        <v>0</v>
      </c>
      <c r="AI246" s="175" t="str">
        <f t="shared" si="12"/>
        <v>#ERROR!</v>
      </c>
      <c r="AJ246" s="175" t="str">
        <f t="shared" si="13"/>
        <v>#ERROR!</v>
      </c>
      <c r="AK246" s="178" t="str">
        <f t="shared" si="14"/>
        <v>#ERROR!</v>
      </c>
    </row>
    <row r="247" ht="10.5" customHeight="1">
      <c r="A247" s="14" t="s">
        <v>708</v>
      </c>
      <c r="B247" s="165">
        <f t="array" ref="B247">IF(ISNA(MATCH($A247,Magento_products!$F$1:$F$1000,0))=TRUE,INDEX(Special_products!$A$1:$AL$1000,MATCH($A247,Special_products!$F$1:$F$1000,0),B$1),INDEX(Magento_products!$A$1:$AJ$1013,MATCH($A247,Magento_products!$F$1:$F$1000,0),B$1))</f>
        <v>376</v>
      </c>
      <c r="C247" s="165" t="str">
        <f t="array" ref="C247">IF(ISNA(MATCH($A247,Magento_products!$F$1:$F$1000,0))=TRUE,INDEX(Special_products!$A$1:$AL$1000,MATCH($A247,Special_products!$F$1:$F$1000,0),C$1),INDEX(Magento_products!$A$1:$AJ$1013,MATCH($A247,Magento_products!$F$1:$F$1000,0),C$1))</f>
        <v>Crash Bandicoot™ - Mini Aku Aku Mask Standard Companion Edition</v>
      </c>
      <c r="D247" s="166">
        <f t="array" ref="D247">IF(ISNA(MATCH($A247,Magento_products!$F$1:$F$1013,0))=TRUE,INDEX(Special_products!$A$1:$AL$748,MATCH($A247,Special_products!$F$1:$F$748,0),D$1),INDEX(Magento_products!$A$1:$AJ$1013,MATCH($A247,Magento_products!$F$1:$F$1013,0),D$1))</f>
        <v>43574</v>
      </c>
      <c r="E247" s="167">
        <f t="shared" si="1"/>
        <v>2019</v>
      </c>
      <c r="F247" s="168" t="str">
        <f t="array" ref="F247">IF(ISNA(MATCH($A247,'License characters'!$H$2:$H$1126,0))=TRUE,0,INDEX('License characters'!$A$2:$AH$1126,MATCH($A247,'License characters'!$H$2:$H$1126,0),F$1))</f>
        <v>Activision</v>
      </c>
      <c r="G247" s="165" t="str">
        <f t="array" ref="G247">IF(ISNA(MATCH($A247,Magento_products!$F$1:$F$1000,0))=TRUE,INDEX(Special_products!$A$1:$AL$1000,MATCH($A247,Special_products!$F$1:$F$1000,0),G$1),INDEX(Magento_products!$A$1:$AJ$1013,MATCH($A247,Magento_products!$F$1:$F$1000,0),G$1))</f>
        <v>MSAKU</v>
      </c>
      <c r="H247" s="168" t="str">
        <f t="array" ref="H247">IF(ISNA(MATCH($B247,Magento_products!$E$1:$E$1013,0))=TRUE,INDEX(Special_products!$A$1:$AL$748,MATCH($B247,Special_products!$E$1:$E$748,0),H$1+2),INDEX(Magento_products!$A$1:$AJ$1013,MATCH($B247,Magento_products!$E$1:$E$1013,0),H$1))</f>
        <v>Resin</v>
      </c>
      <c r="I247" s="169">
        <f t="array" ref="I247">IF(ISNA(MATCH($B247,Magento_products!$E$1:$E$1013,0))=TRUE,INDEX(Special_products!$A$1:$AL$748,MATCH($B247,Special_products!$E$1:$E$748,0),I$1),INDEX(Magento_products!$A$1:$AJ$1013,MATCH($B247,Magento_products!$E$1:$E$1013,0),I$1))</f>
        <v>214.99</v>
      </c>
      <c r="J247" s="170"/>
      <c r="K247" s="171">
        <f t="shared" si="2"/>
        <v>214.99</v>
      </c>
      <c r="L247" s="172"/>
      <c r="M247" s="173" t="str">
        <f>ARRAY_CONSTRAIN(ARRAYFORMULA(IF(B247=0,0,IF(ISNA(MATCH($A247,[1]PO_base!$E$1:$E$8753,0))=TRUE,0,INDEX([1]PO_base!$A$1:$CD$8753,MATCH($A247,[1]PO_base!$E$1:$E$8753,0),M$1)))), 1, 1)</f>
        <v>#ERROR!</v>
      </c>
      <c r="N247" s="172" t="str">
        <f>ARRAY_CONSTRAIN(ARRAYFORMULA(IF(M247=0,0,IF(ISNA(MATCH($M247,[1]PO_base!$C$1:$C$8753,0))=TRUE,0,INDEX([1]PO_base!$A$1:$CD$8753,MATCH($M247,[1]PO_base!$C$1:$C$8753,0),N$1)))), 1, 1)</f>
        <v>#ERROR!</v>
      </c>
      <c r="O247" s="174" t="str">
        <f t="shared" si="3"/>
        <v>#ERROR!</v>
      </c>
      <c r="P247" s="172" t="str">
        <f t="shared" si="4"/>
        <v>#ERROR!</v>
      </c>
      <c r="Q247" s="175" t="str">
        <f t="shared" si="5"/>
        <v>#ERROR!</v>
      </c>
      <c r="R247" s="176"/>
      <c r="S247" s="177" t="str">
        <f>ARRAY_CONSTRAIN(ARRAYFORMULA(IF(ISNA(MATCH($G247,[1]Summary!$B$1:$B$8418,0))=TRUE,0,INDEX([1]Summary!$A$1:$CF$8418,MATCH($G247,[1]Summary!$B$1:$B$8418,0),S$1))), 1, 1)</f>
        <v>#ERROR!</v>
      </c>
      <c r="T247" s="176" t="str">
        <f>ARRAY_CONSTRAIN(ARRAYFORMULA(IF(S247=0,0,IF(ISNA(MATCH(S247,[1]Summary!$A$1:$A$8418,0))=TRUE,0,INDEX([1]Summary!$A$1:$CF$8418,MATCH(S247,[1]Summary!$A$1:$A$8418,0),T$1)))), 1, 1)</f>
        <v>#ERROR!</v>
      </c>
      <c r="U247" s="174">
        <f t="shared" si="23"/>
        <v>0</v>
      </c>
      <c r="V247" s="172"/>
      <c r="W247" s="175" t="str">
        <f t="shared" si="7"/>
        <v>#ERROR!</v>
      </c>
      <c r="X247" s="172"/>
      <c r="Y247" s="173"/>
      <c r="Z247" s="176" t="str">
        <f>ARRAY_CONSTRAIN(ARRAYFORMULA(IF(Y247=0,0,IF(ISNA(MATCH(Y247,[1]Summary!$A$1:$A$8418,0))=TRUE,0,INDEX([1]Summary!$A$1:$CF$8418,MATCH(Y247,[1]Summary!$A$1:$A$8418,0),Z$1)))), 1, 1)</f>
        <v>#ERROR!</v>
      </c>
      <c r="AA247" s="174">
        <f t="shared" si="24"/>
        <v>0</v>
      </c>
      <c r="AB247" s="172" t="str">
        <f t="shared" si="28"/>
        <v>#ERROR!</v>
      </c>
      <c r="AC247" s="175" t="str">
        <f t="shared" si="9"/>
        <v>#ERROR!</v>
      </c>
      <c r="AD247" s="176"/>
      <c r="AE247" s="1"/>
      <c r="AF247" s="176" t="str">
        <f>ARRAY_CONSTRAIN(ARRAYFORMULA(IF(AE247=0,0,IF(ISNA(MATCH(AE247,[1]Summary!$A$1:$A$8418,0))=TRUE,0,INDEX([1]Summary!$A$1:$CF$8418,MATCH(AE247,[1]Summary!$A$1:$A$8418,0),AF$1)))), 1, 1)</f>
        <v>#ERROR!</v>
      </c>
      <c r="AG247" s="174">
        <f t="shared" si="10"/>
        <v>0</v>
      </c>
      <c r="AH247" s="172">
        <f t="shared" si="11"/>
        <v>0</v>
      </c>
      <c r="AI247" s="175" t="str">
        <f t="shared" si="12"/>
        <v>#ERROR!</v>
      </c>
      <c r="AJ247" s="175" t="str">
        <f t="shared" si="13"/>
        <v>#ERROR!</v>
      </c>
      <c r="AK247" s="178" t="str">
        <f t="shared" si="14"/>
        <v>#ERROR!</v>
      </c>
    </row>
    <row r="248" ht="10.5" customHeight="1">
      <c r="A248" s="6" t="s">
        <v>1221</v>
      </c>
      <c r="B248" s="165">
        <f t="array" ref="B248">IF(ISNA(MATCH($A248,Magento_products!$F$1:$F$1000,0))=TRUE,INDEX(Special_products!$A$1:$AL$1000,MATCH($A248,Special_products!$F$1:$F$1000,0),B$1),INDEX(Magento_products!$A$1:$AJ$1013,MATCH($A248,Magento_products!$F$1:$F$1000,0),B$1))</f>
        <v>119</v>
      </c>
      <c r="C248" s="165" t="str">
        <f t="array" ref="C248">IF(ISNA(MATCH($A248,Magento_products!$F$1:$F$1000,0))=TRUE,INDEX(Special_products!$A$1:$AL$1000,MATCH($A248,Special_products!$F$1:$F$1000,0),C$1),INDEX(Magento_products!$A$1:$AJ$1013,MATCH($A248,Magento_products!$F$1:$F$1000,0),C$1))</f>
        <v>Sword Kirby</v>
      </c>
      <c r="D248" s="166">
        <f t="array" ref="D248">IF(ISNA(MATCH($A248,Magento_products!$F$1:$F$1013,0))=TRUE,INDEX(Special_products!$A$1:$AL$748,MATCH($A248,Special_products!$F$1:$F$748,0),D$1),INDEX(Magento_products!$A$1:$AJ$1013,MATCH($A248,Magento_products!$F$1:$F$1013,0),D$1))</f>
        <v>41870</v>
      </c>
      <c r="E248" s="167">
        <f t="shared" si="1"/>
        <v>2014</v>
      </c>
      <c r="F248" s="168" t="str">
        <f t="array" ref="F248">IF(ISNA(MATCH($A248,'License characters'!$H$2:$H$1126,0))=TRUE,0,INDEX('License characters'!$A$2:$AH$1126,MATCH($A248,'License characters'!$H$2:$H$1126,0),F$1))</f>
        <v>Warpstar</v>
      </c>
      <c r="G248" s="165" t="str">
        <f t="array" ref="G248">IF(ISNA(MATCH($A248,Magento_products!$F$1:$F$1000,0))=TRUE,INDEX(Special_products!$A$1:$AL$1000,MATCH($A248,Special_products!$F$1:$F$1000,0),G$1),INDEX(Magento_products!$A$1:$AJ$1013,MATCH($A248,Magento_products!$F$1:$F$1000,0),G$1))</f>
        <v>SWO</v>
      </c>
      <c r="H248" s="168" t="str">
        <f t="array" ref="H248">IF(ISNA(MATCH($B248,Magento_products!$E$1:$E$1013,0))=TRUE,INDEX(Special_products!$A$1:$AL$748,MATCH($B248,Special_products!$E$1:$E$748,0),H$1+2),INDEX(Magento_products!$A$1:$AJ$1013,MATCH($B248,Magento_products!$E$1:$E$1013,0),H$1))</f>
        <v/>
      </c>
      <c r="I248" s="169">
        <f t="array" ref="I248">IF(ISNA(MATCH($B248,Magento_products!$E$1:$E$1013,0))=TRUE,INDEX(Special_products!$A$1:$AL$748,MATCH($B248,Special_products!$E$1:$E$748,0),I$1),INDEX(Magento_products!$A$1:$AJ$1013,MATCH($B248,Magento_products!$E$1:$E$1013,0),I$1))</f>
        <v>219.99</v>
      </c>
      <c r="J248" s="170"/>
      <c r="K248" s="171">
        <f t="shared" si="2"/>
        <v>219.99</v>
      </c>
      <c r="L248" s="172">
        <v>0.0</v>
      </c>
      <c r="M248" s="173" t="str">
        <f>ARRAY_CONSTRAIN(ARRAYFORMULA(IF(B248=0,0,IF(ISNA(MATCH($A248,[1]PO_base!$E$1:$E$8753,0))=TRUE,0,INDEX([1]PO_base!$A$1:$CD$8753,MATCH($A248,[1]PO_base!$E$1:$E$8753,0),M$1)))), 1, 1)</f>
        <v>#ERROR!</v>
      </c>
      <c r="N248" s="172" t="str">
        <f>ARRAY_CONSTRAIN(ARRAYFORMULA(IF(M248=0,0,IF(ISNA(MATCH($M248,[1]PO_base!$C$1:$C$8753,0))=TRUE,0,INDEX([1]PO_base!$A$1:$CD$8753,MATCH($M248,[1]PO_base!$C$1:$C$8753,0),N$1)))), 1, 1)</f>
        <v>#ERROR!</v>
      </c>
      <c r="O248" s="174" t="str">
        <f t="shared" si="3"/>
        <v>#ERROR!</v>
      </c>
      <c r="P248" s="172" t="str">
        <f t="shared" si="4"/>
        <v>#ERROR!</v>
      </c>
      <c r="Q248" s="175" t="str">
        <f t="shared" si="5"/>
        <v>#ERROR!</v>
      </c>
      <c r="R248" s="176">
        <v>0.0</v>
      </c>
      <c r="S248" s="177" t="str">
        <f>ARRAY_CONSTRAIN(ARRAYFORMULA(IF(ISNA(MATCH($G248,[1]Summary!$B$1:$B$8418,0))=TRUE,0,INDEX([1]Summary!$A$1:$CF$8418,MATCH($G248,[1]Summary!$B$1:$B$8418,0),S$1))), 1, 1)</f>
        <v>#ERROR!</v>
      </c>
      <c r="T248" s="176" t="str">
        <f>ARRAY_CONSTRAIN(ARRAYFORMULA(IF(S248=0,0,IF(ISNA(MATCH(S248,[1]Summary!$A$1:$A$8418,0))=TRUE,0,INDEX([1]Summary!$A$1:$CF$8418,MATCH(S248,[1]Summary!$A$1:$A$8418,0),T$1)))), 1, 1)</f>
        <v>#ERROR!</v>
      </c>
      <c r="U248" s="174">
        <f t="shared" si="23"/>
        <v>0</v>
      </c>
      <c r="V248" s="172"/>
      <c r="W248" s="175" t="str">
        <f t="shared" si="7"/>
        <v>#ERROR!</v>
      </c>
      <c r="X248" s="172"/>
      <c r="Y248" s="173"/>
      <c r="Z248" s="176" t="str">
        <f>ARRAY_CONSTRAIN(ARRAYFORMULA(IF(Y248=0,0,IF(ISNA(MATCH(Y248,[1]Summary!$A$1:$A$8418,0))=TRUE,0,INDEX([1]Summary!$A$1:$CF$8418,MATCH(Y248,[1]Summary!$A$1:$A$8418,0),Z$1)))), 1, 1)</f>
        <v>#ERROR!</v>
      </c>
      <c r="AA248" s="174">
        <f t="shared" si="24"/>
        <v>0</v>
      </c>
      <c r="AB248" s="172" t="str">
        <f t="shared" si="28"/>
        <v>#ERROR!</v>
      </c>
      <c r="AC248" s="175" t="str">
        <f t="shared" si="9"/>
        <v>#ERROR!</v>
      </c>
      <c r="AD248" s="176"/>
      <c r="AE248" s="1"/>
      <c r="AF248" s="176" t="str">
        <f>ARRAY_CONSTRAIN(ARRAYFORMULA(IF(AE248=0,0,IF(ISNA(MATCH(AE248,[1]Summary!$A$1:$A$8418,0))=TRUE,0,INDEX([1]Summary!$A$1:$CF$8418,MATCH(AE248,[1]Summary!$A$1:$A$8418,0),AF$1)))), 1, 1)</f>
        <v>#ERROR!</v>
      </c>
      <c r="AG248" s="174">
        <f t="shared" si="10"/>
        <v>0</v>
      </c>
      <c r="AH248" s="172">
        <f t="shared" si="11"/>
        <v>0</v>
      </c>
      <c r="AI248" s="175" t="str">
        <f t="shared" si="12"/>
        <v>#ERROR!</v>
      </c>
      <c r="AJ248" s="175" t="str">
        <f t="shared" si="13"/>
        <v>#ERROR!</v>
      </c>
      <c r="AK248" s="178" t="str">
        <f t="shared" si="14"/>
        <v>#ERROR!</v>
      </c>
    </row>
    <row r="249" ht="10.5" customHeight="1">
      <c r="A249" s="14" t="s">
        <v>1185</v>
      </c>
      <c r="B249" s="165">
        <f t="array" ref="B249">IF(ISNA(MATCH($A249,Magento_products!$F$1:$F$1000,0))=TRUE,INDEX(Special_products!$A$1:$AL$1000,MATCH($A249,Special_products!$F$1:$F$1000,0),B$1),INDEX(Magento_products!$A$1:$AJ$1013,MATCH($A249,Magento_products!$F$1:$F$1000,0),B$1))</f>
        <v>140</v>
      </c>
      <c r="C249" s="165" t="str">
        <f t="array" ref="C249">IF(ISNA(MATCH($A249,Magento_products!$F$1:$F$1000,0))=TRUE,INDEX(Special_products!$A$1:$AL$1000,MATCH($A249,Special_products!$F$1:$F$1000,0),C$1),INDEX(Magento_products!$A$1:$AJ$1013,MATCH($A249,Magento_products!$F$1:$F$1000,0),C$1))</f>
        <v>Modern Super Sonic </v>
      </c>
      <c r="D249" s="166">
        <f t="array" ref="D249">IF(ISNA(MATCH($A249,Magento_products!$F$1:$F$1013,0))=TRUE,INDEX(Special_products!$A$1:$AL$748,MATCH($A249,Special_products!$F$1:$F$748,0),D$1),INDEX(Magento_products!$A$1:$AJ$1013,MATCH($A249,Magento_products!$F$1:$F$1013,0),D$1))</f>
        <v>42129</v>
      </c>
      <c r="E249" s="167">
        <f t="shared" si="1"/>
        <v>2015</v>
      </c>
      <c r="F249" s="168" t="str">
        <f t="array" ref="F249">IF(ISNA(MATCH($A249,'License characters'!$H$2:$H$1126,0))=TRUE,0,INDEX('License characters'!$A$2:$AH$1126,MATCH($A249,'License characters'!$H$2:$H$1126,0),F$1))</f>
        <v>Sega</v>
      </c>
      <c r="G249" s="165" t="str">
        <f t="array" ref="G249">IF(ISNA(MATCH($A249,Magento_products!$F$1:$F$1000,0))=TRUE,INDEX(Special_products!$A$1:$AL$1000,MATCH($A249,Special_products!$F$1:$F$1000,0),G$1),INDEX(Magento_products!$A$1:$AJ$1013,MATCH($A249,Magento_products!$F$1:$F$1000,0),G$1))</f>
        <v>MODSUP</v>
      </c>
      <c r="H249" s="168" t="str">
        <f t="array" ref="H249">IF(ISNA(MATCH($B249,Magento_products!$E$1:$E$1013,0))=TRUE,INDEX(Special_products!$A$1:$AL$748,MATCH($B249,Special_products!$E$1:$E$748,0),H$1+2),INDEX(Magento_products!$A$1:$AJ$1013,MATCH($B249,Magento_products!$E$1:$E$1013,0),H$1))</f>
        <v>Resin</v>
      </c>
      <c r="I249" s="169">
        <f t="array" ref="I249">IF(ISNA(MATCH($B249,Magento_products!$E$1:$E$1013,0))=TRUE,INDEX(Special_products!$A$1:$AL$748,MATCH($B249,Special_products!$E$1:$E$748,0),I$1),INDEX(Magento_products!$A$1:$AJ$1013,MATCH($B249,Magento_products!$E$1:$E$1013,0),I$1))</f>
        <v>224.99</v>
      </c>
      <c r="J249" s="170"/>
      <c r="K249" s="171">
        <f t="shared" si="2"/>
        <v>224.99</v>
      </c>
      <c r="L249" s="172">
        <v>0.0</v>
      </c>
      <c r="M249" s="173" t="str">
        <f>ARRAY_CONSTRAIN(ARRAYFORMULA(IF(B249=0,0,IF(ISNA(MATCH($A249,[1]PO_base!$E$1:$E$8753,0))=TRUE,0,INDEX([1]PO_base!$A$1:$CD$8753,MATCH($A249,[1]PO_base!$E$1:$E$8753,0),M$1)))), 1, 1)</f>
        <v>#ERROR!</v>
      </c>
      <c r="N249" s="172" t="str">
        <f>ARRAY_CONSTRAIN(ARRAYFORMULA(IF(M249=0,0,IF(ISNA(MATCH($M249,[1]PO_base!$C$1:$C$8753,0))=TRUE,0,INDEX([1]PO_base!$A$1:$CD$8753,MATCH($M249,[1]PO_base!$C$1:$C$8753,0),N$1)))), 1, 1)</f>
        <v>#ERROR!</v>
      </c>
      <c r="O249" s="174" t="str">
        <f t="shared" si="3"/>
        <v>#ERROR!</v>
      </c>
      <c r="P249" s="172" t="str">
        <f t="shared" si="4"/>
        <v>#ERROR!</v>
      </c>
      <c r="Q249" s="175" t="str">
        <f t="shared" si="5"/>
        <v>#ERROR!</v>
      </c>
      <c r="R249" s="176">
        <v>0.0</v>
      </c>
      <c r="S249" s="177" t="str">
        <f>ARRAY_CONSTRAIN(ARRAYFORMULA(IF(ISNA(MATCH($G249,[1]Summary!$B$1:$B$8418,0))=TRUE,0,INDEX([1]Summary!$A$1:$CF$8418,MATCH($G249,[1]Summary!$B$1:$B$8418,0),S$1))), 1, 1)</f>
        <v>#ERROR!</v>
      </c>
      <c r="T249" s="176" t="str">
        <f>ARRAY_CONSTRAIN(ARRAYFORMULA(IF(S249=0,0,IF(ISNA(MATCH(S249,[1]Summary!$A$1:$A$8418,0))=TRUE,0,INDEX([1]Summary!$A$1:$CF$8418,MATCH(S249,[1]Summary!$A$1:$A$8418,0),T$1)))), 1, 1)</f>
        <v>#ERROR!</v>
      </c>
      <c r="U249" s="174">
        <f t="shared" si="23"/>
        <v>0</v>
      </c>
      <c r="V249" s="172"/>
      <c r="W249" s="175" t="str">
        <f t="shared" si="7"/>
        <v>#ERROR!</v>
      </c>
      <c r="X249" s="172"/>
      <c r="Y249" s="173"/>
      <c r="Z249" s="176" t="str">
        <f>ARRAY_CONSTRAIN(ARRAYFORMULA(IF(Y249=0,0,IF(ISNA(MATCH(Y249,[1]Summary!$A$1:$A$8418,0))=TRUE,0,INDEX([1]Summary!$A$1:$CF$8418,MATCH(Y249,[1]Summary!$A$1:$A$8418,0),Z$1)))), 1, 1)</f>
        <v>#ERROR!</v>
      </c>
      <c r="AA249" s="174">
        <f t="shared" si="24"/>
        <v>0</v>
      </c>
      <c r="AB249" s="172" t="str">
        <f t="shared" si="28"/>
        <v>#ERROR!</v>
      </c>
      <c r="AC249" s="175" t="str">
        <f t="shared" si="9"/>
        <v>#ERROR!</v>
      </c>
      <c r="AD249" s="176"/>
      <c r="AE249" s="1"/>
      <c r="AF249" s="176" t="str">
        <f>ARRAY_CONSTRAIN(ARRAYFORMULA(IF(AE249=0,0,IF(ISNA(MATCH(AE249,[1]Summary!$A$1:$A$8418,0))=TRUE,0,INDEX([1]Summary!$A$1:$CF$8418,MATCH(AE249,[1]Summary!$A$1:$A$8418,0),AF$1)))), 1, 1)</f>
        <v>#ERROR!</v>
      </c>
      <c r="AG249" s="174">
        <f t="shared" si="10"/>
        <v>0</v>
      </c>
      <c r="AH249" s="172">
        <f t="shared" si="11"/>
        <v>0</v>
      </c>
      <c r="AI249" s="175" t="str">
        <f t="shared" si="12"/>
        <v>#ERROR!</v>
      </c>
      <c r="AJ249" s="175" t="str">
        <f t="shared" si="13"/>
        <v>#ERROR!</v>
      </c>
      <c r="AK249" s="178" t="str">
        <f t="shared" si="14"/>
        <v>#ERROR!</v>
      </c>
    </row>
    <row r="250" ht="10.5" customHeight="1">
      <c r="A250" s="14" t="s">
        <v>1185</v>
      </c>
      <c r="B250" s="165">
        <f t="array" ref="B250">IF(ISNA(MATCH($A250,Magento_products!$F$1:$F$1000,0))=TRUE,INDEX(Special_products!$A$1:$AL$1000,MATCH($A250,Special_products!$F$1:$F$1000,0),B$1),INDEX(Magento_products!$A$1:$AJ$1013,MATCH($A250,Magento_products!$F$1:$F$1000,0),B$1))</f>
        <v>140</v>
      </c>
      <c r="C250" s="165" t="str">
        <f t="array" ref="C250">IF(ISNA(MATCH($A250,Magento_products!$F$1:$F$1000,0))=TRUE,INDEX(Special_products!$A$1:$AL$1000,MATCH($A250,Special_products!$F$1:$F$1000,0),C$1),INDEX(Magento_products!$A$1:$AJ$1013,MATCH($A250,Magento_products!$F$1:$F$1000,0),C$1))</f>
        <v>Modern Super Sonic </v>
      </c>
      <c r="D250" s="166">
        <f t="array" ref="D250">IF(ISNA(MATCH($A250,Magento_products!$F$1:$F$1013,0))=TRUE,INDEX(Special_products!$A$1:$AL$748,MATCH($A250,Special_products!$F$1:$F$748,0),D$1),INDEX(Magento_products!$A$1:$AJ$1013,MATCH($A250,Magento_products!$F$1:$F$1013,0),D$1))</f>
        <v>42129</v>
      </c>
      <c r="E250" s="167">
        <f t="shared" si="1"/>
        <v>2015</v>
      </c>
      <c r="F250" s="168" t="str">
        <f t="array" ref="F250">IF(ISNA(MATCH($A250,'License characters'!$H$2:$H$1126,0))=TRUE,0,INDEX('License characters'!$A$2:$AH$1126,MATCH($A250,'License characters'!$H$2:$H$1126,0),F$1))</f>
        <v>Sega</v>
      </c>
      <c r="G250" s="165" t="str">
        <f t="array" ref="G250">IF(ISNA(MATCH($A250,Magento_products!$F$1:$F$1000,0))=TRUE,INDEX(Special_products!$A$1:$AL$1000,MATCH($A250,Special_products!$F$1:$F$1000,0),G$1),INDEX(Magento_products!$A$1:$AJ$1013,MATCH($A250,Magento_products!$F$1:$F$1000,0),G$1))</f>
        <v>MODSUP</v>
      </c>
      <c r="H250" s="168" t="str">
        <f t="array" ref="H250">IF(ISNA(MATCH($B250,Magento_products!$E$1:$E$1013,0))=TRUE,INDEX(Special_products!$A$1:$AL$748,MATCH($B250,Special_products!$E$1:$E$748,0),H$1+2),INDEX(Magento_products!$A$1:$AJ$1013,MATCH($B250,Magento_products!$E$1:$E$1013,0),H$1))</f>
        <v>Resin</v>
      </c>
      <c r="I250" s="169">
        <f t="array" ref="I250">IF(ISNA(MATCH($B250,Magento_products!$E$1:$E$1013,0))=TRUE,INDEX(Special_products!$A$1:$AL$748,MATCH($B250,Special_products!$E$1:$E$748,0),I$1),INDEX(Magento_products!$A$1:$AJ$1013,MATCH($B250,Magento_products!$E$1:$E$1013,0),I$1))</f>
        <v>224.99</v>
      </c>
      <c r="J250" s="170"/>
      <c r="K250" s="171">
        <f t="shared" si="2"/>
        <v>224.99</v>
      </c>
      <c r="L250" s="172">
        <v>0.0</v>
      </c>
      <c r="M250" s="173" t="str">
        <f>ARRAY_CONSTRAIN(ARRAYFORMULA(IF(B250=0,0,IF(ISNA(MATCH($A250,[1]PO_base!$E$1:$E$8753,0))=TRUE,0,INDEX([1]PO_base!$A$1:$CD$8753,MATCH($A250,[1]PO_base!$E$1:$E$8753,0),M$1)))), 1, 1)</f>
        <v>#ERROR!</v>
      </c>
      <c r="N250" s="172" t="str">
        <f>ARRAY_CONSTRAIN(ARRAYFORMULA(IF(M250=0,0,IF(ISNA(MATCH($M250,[1]PO_base!$C$1:$C$8753,0))=TRUE,0,INDEX([1]PO_base!$A$1:$CD$8753,MATCH($M250,[1]PO_base!$C$1:$C$8753,0),N$1)))), 1, 1)</f>
        <v>#ERROR!</v>
      </c>
      <c r="O250" s="174" t="str">
        <f t="shared" si="3"/>
        <v>#ERROR!</v>
      </c>
      <c r="P250" s="172" t="str">
        <f t="shared" si="4"/>
        <v>#ERROR!</v>
      </c>
      <c r="Q250" s="175" t="str">
        <f t="shared" si="5"/>
        <v>#ERROR!</v>
      </c>
      <c r="R250" s="176">
        <v>0.0</v>
      </c>
      <c r="S250" s="177" t="str">
        <f>ARRAY_CONSTRAIN(ARRAYFORMULA(IF(ISNA(MATCH($G250,[1]Summary!$B$1:$B$8418,0))=TRUE,0,INDEX([1]Summary!$A$1:$CF$8418,MATCH($G250,[1]Summary!$B$1:$B$8418,0),S$1))), 1, 1)</f>
        <v>#ERROR!</v>
      </c>
      <c r="T250" s="176" t="str">
        <f>ARRAY_CONSTRAIN(ARRAYFORMULA(IF(S250=0,0,IF(ISNA(MATCH(S250,[1]Summary!$A$1:$A$8418,0))=TRUE,0,INDEX([1]Summary!$A$1:$CF$8418,MATCH(S250,[1]Summary!$A$1:$A$8418,0),T$1)))), 1, 1)</f>
        <v>#ERROR!</v>
      </c>
      <c r="U250" s="174">
        <f t="shared" si="23"/>
        <v>0</v>
      </c>
      <c r="V250" s="172"/>
      <c r="W250" s="175" t="str">
        <f t="shared" si="7"/>
        <v>#ERROR!</v>
      </c>
      <c r="X250" s="172"/>
      <c r="Y250" s="173"/>
      <c r="Z250" s="176" t="str">
        <f>ARRAY_CONSTRAIN(ARRAYFORMULA(IF(Y250=0,0,IF(ISNA(MATCH(Y250,[1]Summary!$A$1:$A$8418,0))=TRUE,0,INDEX([1]Summary!$A$1:$CF$8418,MATCH(Y250,[1]Summary!$A$1:$A$8418,0),Z$1)))), 1, 1)</f>
        <v>#ERROR!</v>
      </c>
      <c r="AA250" s="174">
        <f t="shared" si="24"/>
        <v>0</v>
      </c>
      <c r="AB250" s="172" t="str">
        <f t="shared" si="28"/>
        <v>#ERROR!</v>
      </c>
      <c r="AC250" s="175" t="str">
        <f t="shared" si="9"/>
        <v>#ERROR!</v>
      </c>
      <c r="AD250" s="176"/>
      <c r="AE250" s="1"/>
      <c r="AF250" s="176" t="str">
        <f>ARRAY_CONSTRAIN(ARRAYFORMULA(IF(AE250=0,0,IF(ISNA(MATCH(AE250,[1]Summary!$A$1:$A$8418,0))=TRUE,0,INDEX([1]Summary!$A$1:$CF$8418,MATCH(AE250,[1]Summary!$A$1:$A$8418,0),AF$1)))), 1, 1)</f>
        <v>#ERROR!</v>
      </c>
      <c r="AG250" s="174">
        <f t="shared" si="10"/>
        <v>0</v>
      </c>
      <c r="AH250" s="172">
        <f t="shared" si="11"/>
        <v>0</v>
      </c>
      <c r="AI250" s="175" t="str">
        <f t="shared" si="12"/>
        <v>#ERROR!</v>
      </c>
      <c r="AJ250" s="175" t="str">
        <f t="shared" si="13"/>
        <v>#ERROR!</v>
      </c>
      <c r="AK250" s="178" t="str">
        <f t="shared" si="14"/>
        <v>#ERROR!</v>
      </c>
    </row>
    <row r="251" ht="10.5" customHeight="1">
      <c r="A251" s="14" t="s">
        <v>1211</v>
      </c>
      <c r="B251" s="165">
        <f t="array" ref="B251">IF(ISNA(MATCH($A251,Magento_products!$F$1:$F$1000,0))=TRUE,INDEX(Special_products!$A$1:$AL$1000,MATCH($A251,Special_products!$F$1:$F$1000,0),B$1),INDEX(Magento_products!$A$1:$AJ$1013,MATCH($A251,Magento_products!$F$1:$F$1000,0),B$1))</f>
        <v>125</v>
      </c>
      <c r="C251" s="165" t="str">
        <f t="array" ref="C251">IF(ISNA(MATCH($A251,Magento_products!$F$1:$F$1000,0))=TRUE,INDEX(Special_products!$A$1:$AL$1000,MATCH($A251,Special_products!$F$1:$F$1000,0),C$1),INDEX(Magento_products!$A$1:$AJ$1013,MATCH($A251,Magento_products!$F$1:$F$1000,0),C$1))</f>
        <v>Beat</v>
      </c>
      <c r="D251" s="166">
        <f t="array" ref="D251">IF(ISNA(MATCH($A251,Magento_products!$F$1:$F$1013,0))=TRUE,INDEX(Special_products!$A$1:$AL$748,MATCH($A251,Special_products!$F$1:$F$748,0),D$1),INDEX(Magento_products!$A$1:$AJ$1013,MATCH($A251,Magento_products!$F$1:$F$1013,0),D$1))</f>
        <v>41961</v>
      </c>
      <c r="E251" s="167">
        <f t="shared" si="1"/>
        <v>2014</v>
      </c>
      <c r="F251" s="168" t="str">
        <f t="array" ref="F251">IF(ISNA(MATCH($A251,'License characters'!$H$2:$H$1126,0))=TRUE,0,INDEX('License characters'!$A$2:$AH$1126,MATCH($A251,'License characters'!$H$2:$H$1126,0),F$1))</f>
        <v>Sega</v>
      </c>
      <c r="G251" s="165" t="str">
        <f t="array" ref="G251">IF(ISNA(MATCH($A251,Magento_products!$F$1:$F$1000,0))=TRUE,INDEX(Special_products!$A$1:$AL$1000,MATCH($A251,Special_products!$F$1:$F$1000,0),G$1),INDEX(Magento_products!$A$1:$AJ$1013,MATCH($A251,Magento_products!$F$1:$F$1000,0),G$1))</f>
        <v>BEA</v>
      </c>
      <c r="H251" s="168" t="str">
        <f t="array" ref="H251">IF(ISNA(MATCH($B251,Magento_products!$E$1:$E$1013,0))=TRUE,INDEX(Special_products!$A$1:$AL$748,MATCH($B251,Special_products!$E$1:$E$748,0),H$1+2),INDEX(Magento_products!$A$1:$AJ$1013,MATCH($B251,Magento_products!$E$1:$E$1013,0),H$1))</f>
        <v>Resin</v>
      </c>
      <c r="I251" s="169">
        <f t="array" ref="I251">IF(ISNA(MATCH($B251,Magento_products!$E$1:$E$1013,0))=TRUE,INDEX(Special_products!$A$1:$AL$748,MATCH($B251,Special_products!$E$1:$E$748,0),I$1),INDEX(Magento_products!$A$1:$AJ$1013,MATCH($B251,Magento_products!$E$1:$E$1013,0),I$1))</f>
        <v>229.99</v>
      </c>
      <c r="J251" s="170"/>
      <c r="K251" s="171">
        <f t="shared" si="2"/>
        <v>229.99</v>
      </c>
      <c r="L251" s="172">
        <v>0.0</v>
      </c>
      <c r="M251" s="173" t="str">
        <f>ARRAY_CONSTRAIN(ARRAYFORMULA(IF(B251=0,0,IF(ISNA(MATCH($A251,[1]PO_base!$E$1:$E$8753,0))=TRUE,0,INDEX([1]PO_base!$A$1:$CD$8753,MATCH($A251,[1]PO_base!$E$1:$E$8753,0),M$1)))), 1, 1)</f>
        <v>#ERROR!</v>
      </c>
      <c r="N251" s="172" t="str">
        <f>ARRAY_CONSTRAIN(ARRAYFORMULA(IF(M251=0,0,IF(ISNA(MATCH($M251,[1]PO_base!$C$1:$C$8753,0))=TRUE,0,INDEX([1]PO_base!$A$1:$CD$8753,MATCH($M251,[1]PO_base!$C$1:$C$8753,0),N$1)))), 1, 1)</f>
        <v>#ERROR!</v>
      </c>
      <c r="O251" s="174" t="str">
        <f t="shared" si="3"/>
        <v>#ERROR!</v>
      </c>
      <c r="P251" s="172" t="str">
        <f t="shared" si="4"/>
        <v>#ERROR!</v>
      </c>
      <c r="Q251" s="175" t="str">
        <f t="shared" si="5"/>
        <v>#ERROR!</v>
      </c>
      <c r="R251" s="176">
        <v>0.0</v>
      </c>
      <c r="S251" s="177" t="str">
        <f>ARRAY_CONSTRAIN(ARRAYFORMULA(IF(ISNA(MATCH($G251,[1]Summary!$B$1:$B$8418,0))=TRUE,0,INDEX([1]Summary!$A$1:$CF$8418,MATCH($G251,[1]Summary!$B$1:$B$8418,0),S$1))), 1, 1)</f>
        <v>#ERROR!</v>
      </c>
      <c r="T251" s="176" t="str">
        <f>ARRAY_CONSTRAIN(ARRAYFORMULA(IF(S251=0,0,IF(ISNA(MATCH(S251,[1]Summary!$A$1:$A$8418,0))=TRUE,0,INDEX([1]Summary!$A$1:$CF$8418,MATCH(S251,[1]Summary!$A$1:$A$8418,0),T$1)))), 1, 1)</f>
        <v>#ERROR!</v>
      </c>
      <c r="U251" s="174">
        <f t="shared" si="23"/>
        <v>0</v>
      </c>
      <c r="V251" s="172"/>
      <c r="W251" s="175" t="str">
        <f t="shared" si="7"/>
        <v>#ERROR!</v>
      </c>
      <c r="X251" s="172"/>
      <c r="Y251" s="173"/>
      <c r="Z251" s="176" t="str">
        <f>ARRAY_CONSTRAIN(ARRAYFORMULA(IF(Y251=0,0,IF(ISNA(MATCH(Y251,[1]Summary!$A$1:$A$8418,0))=TRUE,0,INDEX([1]Summary!$A$1:$CF$8418,MATCH(Y251,[1]Summary!$A$1:$A$8418,0),Z$1)))), 1, 1)</f>
        <v>#ERROR!</v>
      </c>
      <c r="AA251" s="174">
        <f t="shared" si="24"/>
        <v>0</v>
      </c>
      <c r="AB251" s="172" t="str">
        <f t="shared" si="28"/>
        <v>#ERROR!</v>
      </c>
      <c r="AC251" s="175" t="str">
        <f t="shared" si="9"/>
        <v>#ERROR!</v>
      </c>
      <c r="AD251" s="176"/>
      <c r="AE251" s="1"/>
      <c r="AF251" s="176" t="str">
        <f>ARRAY_CONSTRAIN(ARRAYFORMULA(IF(AE251=0,0,IF(ISNA(MATCH(AE251,[1]Summary!$A$1:$A$8418,0))=TRUE,0,INDEX([1]Summary!$A$1:$CF$8418,MATCH(AE251,[1]Summary!$A$1:$A$8418,0),AF$1)))), 1, 1)</f>
        <v>#ERROR!</v>
      </c>
      <c r="AG251" s="174">
        <f t="shared" si="10"/>
        <v>0</v>
      </c>
      <c r="AH251" s="172">
        <f t="shared" si="11"/>
        <v>0</v>
      </c>
      <c r="AI251" s="175" t="str">
        <f t="shared" si="12"/>
        <v>#ERROR!</v>
      </c>
      <c r="AJ251" s="175" t="str">
        <f t="shared" si="13"/>
        <v>#ERROR!</v>
      </c>
      <c r="AK251" s="178" t="str">
        <f t="shared" si="14"/>
        <v>#ERROR!</v>
      </c>
    </row>
    <row r="252" ht="10.5" customHeight="1">
      <c r="A252" s="14" t="s">
        <v>1211</v>
      </c>
      <c r="B252" s="165">
        <f t="array" ref="B252">IF(ISNA(MATCH($A252,Magento_products!$F$1:$F$1000,0))=TRUE,INDEX(Special_products!$A$1:$AL$1000,MATCH($A252,Special_products!$F$1:$F$1000,0),B$1),INDEX(Magento_products!$A$1:$AJ$1013,MATCH($A252,Magento_products!$F$1:$F$1000,0),B$1))</f>
        <v>125</v>
      </c>
      <c r="C252" s="165" t="str">
        <f t="array" ref="C252">IF(ISNA(MATCH($A252,Magento_products!$F$1:$F$1000,0))=TRUE,INDEX(Special_products!$A$1:$AL$1000,MATCH($A252,Special_products!$F$1:$F$1000,0),C$1),INDEX(Magento_products!$A$1:$AJ$1013,MATCH($A252,Magento_products!$F$1:$F$1000,0),C$1))</f>
        <v>Beat</v>
      </c>
      <c r="D252" s="166">
        <f t="array" ref="D252">IF(ISNA(MATCH($A252,Magento_products!$F$1:$F$1013,0))=TRUE,INDEX(Special_products!$A$1:$AL$748,MATCH($A252,Special_products!$F$1:$F$748,0),D$1),INDEX(Magento_products!$A$1:$AJ$1013,MATCH($A252,Magento_products!$F$1:$F$1013,0),D$1))</f>
        <v>41961</v>
      </c>
      <c r="E252" s="167">
        <f t="shared" si="1"/>
        <v>2014</v>
      </c>
      <c r="F252" s="168" t="str">
        <f t="array" ref="F252">IF(ISNA(MATCH($A252,'License characters'!$H$2:$H$1126,0))=TRUE,0,INDEX('License characters'!$A$2:$AH$1126,MATCH($A252,'License characters'!$H$2:$H$1126,0),F$1))</f>
        <v>Sega</v>
      </c>
      <c r="G252" s="165" t="str">
        <f t="array" ref="G252">IF(ISNA(MATCH($A252,Magento_products!$F$1:$F$1000,0))=TRUE,INDEX(Special_products!$A$1:$AL$1000,MATCH($A252,Special_products!$F$1:$F$1000,0),G$1),INDEX(Magento_products!$A$1:$AJ$1013,MATCH($A252,Magento_products!$F$1:$F$1000,0),G$1))</f>
        <v>BEA</v>
      </c>
      <c r="H252" s="168" t="str">
        <f t="array" ref="H252">IF(ISNA(MATCH($B252,Magento_products!$E$1:$E$1013,0))=TRUE,INDEX(Special_products!$A$1:$AL$748,MATCH($B252,Special_products!$E$1:$E$748,0),H$1+2),INDEX(Magento_products!$A$1:$AJ$1013,MATCH($B252,Magento_products!$E$1:$E$1013,0),H$1))</f>
        <v>Resin</v>
      </c>
      <c r="I252" s="169">
        <f t="array" ref="I252">IF(ISNA(MATCH($B252,Magento_products!$E$1:$E$1013,0))=TRUE,INDEX(Special_products!$A$1:$AL$748,MATCH($B252,Special_products!$E$1:$E$748,0),I$1),INDEX(Magento_products!$A$1:$AJ$1013,MATCH($B252,Magento_products!$E$1:$E$1013,0),I$1))</f>
        <v>229.99</v>
      </c>
      <c r="J252" s="170"/>
      <c r="K252" s="171">
        <f t="shared" si="2"/>
        <v>229.99</v>
      </c>
      <c r="L252" s="172">
        <v>0.0</v>
      </c>
      <c r="M252" s="173" t="str">
        <f>ARRAY_CONSTRAIN(ARRAYFORMULA(IF(B252=0,0,IF(ISNA(MATCH($A252,[1]PO_base!$E$1:$E$8753,0))=TRUE,0,INDEX([1]PO_base!$A$1:$CD$8753,MATCH($A252,[1]PO_base!$E$1:$E$8753,0),M$1)))), 1, 1)</f>
        <v>#ERROR!</v>
      </c>
      <c r="N252" s="172" t="str">
        <f>ARRAY_CONSTRAIN(ARRAYFORMULA(IF(M252=0,0,IF(ISNA(MATCH($M252,[1]PO_base!$C$1:$C$8753,0))=TRUE,0,INDEX([1]PO_base!$A$1:$CD$8753,MATCH($M252,[1]PO_base!$C$1:$C$8753,0),N$1)))), 1, 1)</f>
        <v>#ERROR!</v>
      </c>
      <c r="O252" s="174" t="str">
        <f t="shared" si="3"/>
        <v>#ERROR!</v>
      </c>
      <c r="P252" s="172" t="str">
        <f t="shared" si="4"/>
        <v>#ERROR!</v>
      </c>
      <c r="Q252" s="175" t="str">
        <f t="shared" si="5"/>
        <v>#ERROR!</v>
      </c>
      <c r="R252" s="176">
        <v>0.0</v>
      </c>
      <c r="S252" s="177" t="str">
        <f>ARRAY_CONSTRAIN(ARRAYFORMULA(IF(ISNA(MATCH($G252,[1]Summary!$B$1:$B$8418,0))=TRUE,0,INDEX([1]Summary!$A$1:$CF$8418,MATCH($G252,[1]Summary!$B$1:$B$8418,0),S$1))), 1, 1)</f>
        <v>#ERROR!</v>
      </c>
      <c r="T252" s="176" t="str">
        <f>ARRAY_CONSTRAIN(ARRAYFORMULA(IF(S252=0,0,IF(ISNA(MATCH(S252,[1]Summary!$A$1:$A$8418,0))=TRUE,0,INDEX([1]Summary!$A$1:$CF$8418,MATCH(S252,[1]Summary!$A$1:$A$8418,0),T$1)))), 1, 1)</f>
        <v>#ERROR!</v>
      </c>
      <c r="U252" s="174">
        <f t="shared" si="23"/>
        <v>0</v>
      </c>
      <c r="V252" s="172"/>
      <c r="W252" s="175" t="str">
        <f t="shared" si="7"/>
        <v>#ERROR!</v>
      </c>
      <c r="X252" s="172"/>
      <c r="Y252" s="173"/>
      <c r="Z252" s="176" t="str">
        <f>ARRAY_CONSTRAIN(ARRAYFORMULA(IF(Y252=0,0,IF(ISNA(MATCH(Y252,[1]Summary!$A$1:$A$8418,0))=TRUE,0,INDEX([1]Summary!$A$1:$CF$8418,MATCH(Y252,[1]Summary!$A$1:$A$8418,0),Z$1)))), 1, 1)</f>
        <v>#ERROR!</v>
      </c>
      <c r="AA252" s="174">
        <f t="shared" si="24"/>
        <v>0</v>
      </c>
      <c r="AB252" s="172" t="str">
        <f t="shared" si="28"/>
        <v>#ERROR!</v>
      </c>
      <c r="AC252" s="175" t="str">
        <f t="shared" si="9"/>
        <v>#ERROR!</v>
      </c>
      <c r="AD252" s="176"/>
      <c r="AE252" s="1"/>
      <c r="AF252" s="176" t="str">
        <f>ARRAY_CONSTRAIN(ARRAYFORMULA(IF(AE252=0,0,IF(ISNA(MATCH(AE252,[1]Summary!$A$1:$A$8418,0))=TRUE,0,INDEX([1]Summary!$A$1:$CF$8418,MATCH(AE252,[1]Summary!$A$1:$A$8418,0),AF$1)))), 1, 1)</f>
        <v>#ERROR!</v>
      </c>
      <c r="AG252" s="174">
        <f t="shared" si="10"/>
        <v>0</v>
      </c>
      <c r="AH252" s="172">
        <f t="shared" si="11"/>
        <v>0</v>
      </c>
      <c r="AI252" s="175" t="str">
        <f t="shared" si="12"/>
        <v>#ERROR!</v>
      </c>
      <c r="AJ252" s="175" t="str">
        <f t="shared" si="13"/>
        <v>#ERROR!</v>
      </c>
      <c r="AK252" s="178" t="str">
        <f t="shared" si="14"/>
        <v>#ERROR!</v>
      </c>
    </row>
    <row r="253" ht="10.5" customHeight="1">
      <c r="A253" s="14" t="s">
        <v>1132</v>
      </c>
      <c r="B253" s="165">
        <f t="array" ref="B253">IF(ISNA(MATCH($A253,Magento_products!$F$1:$F$1000,0))=TRUE,INDEX(Special_products!$A$1:$AL$1000,MATCH($A253,Special_products!$F$1:$F$1000,0),B$1),INDEX(Magento_products!$A$1:$AJ$1013,MATCH($A253,Magento_products!$F$1:$F$1000,0),B$1))</f>
        <v>168</v>
      </c>
      <c r="C253" s="165" t="str">
        <f t="array" ref="C253">IF(ISNA(MATCH($A253,Magento_products!$F$1:$F$1000,0))=TRUE,INDEX(Special_products!$A$1:$AL$1000,MATCH($A253,Special_products!$F$1:$F$1000,0),C$1),INDEX(Magento_products!$A$1:$AJ$1013,MATCH($A253,Magento_products!$F$1:$F$1000,0),C$1))</f>
        <v>Item 2 Megaman Regular</v>
      </c>
      <c r="D253" s="166">
        <f t="array" ref="D253">IF(ISNA(MATCH($A253,Magento_products!$F$1:$F$1013,0))=TRUE,INDEX(Special_products!$A$1:$AL$748,MATCH($A253,Special_products!$F$1:$F$748,0),D$1),INDEX(Magento_products!$A$1:$AJ$1013,MATCH($A253,Magento_products!$F$1:$F$1013,0),D$1))</f>
        <v>42521</v>
      </c>
      <c r="E253" s="167">
        <f t="shared" si="1"/>
        <v>2016</v>
      </c>
      <c r="F253" s="168" t="str">
        <f t="array" ref="F253">IF(ISNA(MATCH($A253,'License characters'!$H$2:$H$1126,0))=TRUE,0,INDEX('License characters'!$A$2:$AH$1126,MATCH($A253,'License characters'!$H$2:$H$1126,0),F$1))</f>
        <v>Capcom</v>
      </c>
      <c r="G253" s="165" t="str">
        <f t="array" ref="G253">IF(ISNA(MATCH($A253,Magento_products!$F$1:$F$1000,0))=TRUE,INDEX(Special_products!$A$1:$AL$1000,MATCH($A253,Special_products!$F$1:$F$1000,0),G$1),INDEX(Magento_products!$A$1:$AJ$1013,MATCH($A253,Magento_products!$F$1:$F$1000,0),G$1))</f>
        <v>MMI2</v>
      </c>
      <c r="H253" s="168" t="str">
        <f t="array" ref="H253">IF(ISNA(MATCH($B253,Magento_products!$E$1:$E$1013,0))=TRUE,INDEX(Special_products!$A$1:$AL$748,MATCH($B253,Special_products!$E$1:$E$748,0),H$1+2),INDEX(Magento_products!$A$1:$AJ$1013,MATCH($B253,Magento_products!$E$1:$E$1013,0),H$1))</f>
        <v/>
      </c>
      <c r="I253" s="169">
        <f t="array" ref="I253">IF(ISNA(MATCH($B253,Magento_products!$E$1:$E$1013,0))=TRUE,INDEX(Special_products!$A$1:$AL$748,MATCH($B253,Special_products!$E$1:$E$748,0),I$1),INDEX(Magento_products!$A$1:$AJ$1013,MATCH($B253,Magento_products!$E$1:$E$1013,0),I$1))</f>
        <v>229.99</v>
      </c>
      <c r="J253" s="170"/>
      <c r="K253" s="171">
        <f t="shared" si="2"/>
        <v>229.99</v>
      </c>
      <c r="L253" s="172">
        <v>0.0</v>
      </c>
      <c r="M253" s="173" t="str">
        <f>ARRAY_CONSTRAIN(ARRAYFORMULA(IF(B253=0,0,IF(ISNA(MATCH($A253,[1]PO_base!$E$1:$E$8753,0))=TRUE,0,INDEX([1]PO_base!$A$1:$CD$8753,MATCH($A253,[1]PO_base!$E$1:$E$8753,0),M$1)))), 1, 1)</f>
        <v>#ERROR!</v>
      </c>
      <c r="N253" s="172" t="str">
        <f>ARRAY_CONSTRAIN(ARRAYFORMULA(IF(M253=0,0,IF(ISNA(MATCH($M253,[1]PO_base!$C$1:$C$8753,0))=TRUE,0,INDEX([1]PO_base!$A$1:$CD$8753,MATCH($M253,[1]PO_base!$C$1:$C$8753,0),N$1)))), 1, 1)</f>
        <v>#ERROR!</v>
      </c>
      <c r="O253" s="174" t="str">
        <f t="shared" si="3"/>
        <v>#ERROR!</v>
      </c>
      <c r="P253" s="172" t="str">
        <f t="shared" si="4"/>
        <v>#ERROR!</v>
      </c>
      <c r="Q253" s="175" t="str">
        <f t="shared" si="5"/>
        <v>#ERROR!</v>
      </c>
      <c r="R253" s="176">
        <v>0.0</v>
      </c>
      <c r="S253" s="177" t="str">
        <f>ARRAY_CONSTRAIN(ARRAYFORMULA(IF(ISNA(MATCH($G253,[1]Summary!$B$1:$B$8418,0))=TRUE,0,INDEX([1]Summary!$A$1:$CF$8418,MATCH($G253,[1]Summary!$B$1:$B$8418,0),S$1))), 1, 1)</f>
        <v>#ERROR!</v>
      </c>
      <c r="T253" s="176" t="str">
        <f>ARRAY_CONSTRAIN(ARRAYFORMULA(IF(S253=0,0,IF(ISNA(MATCH(S253,[1]Summary!$A$1:$A$8418,0))=TRUE,0,INDEX([1]Summary!$A$1:$CF$8418,MATCH(S253,[1]Summary!$A$1:$A$8418,0),T$1)))), 1, 1)</f>
        <v>#ERROR!</v>
      </c>
      <c r="U253" s="174">
        <f t="shared" si="23"/>
        <v>0</v>
      </c>
      <c r="V253" s="172"/>
      <c r="W253" s="175" t="str">
        <f t="shared" si="7"/>
        <v>#ERROR!</v>
      </c>
      <c r="X253" s="172"/>
      <c r="Y253" s="173"/>
      <c r="Z253" s="176" t="str">
        <f>ARRAY_CONSTRAIN(ARRAYFORMULA(IF(Y253=0,0,IF(ISNA(MATCH(Y253,[1]Summary!$A$1:$A$8418,0))=TRUE,0,INDEX([1]Summary!$A$1:$CF$8418,MATCH(Y253,[1]Summary!$A$1:$A$8418,0),Z$1)))), 1, 1)</f>
        <v>#ERROR!</v>
      </c>
      <c r="AA253" s="174">
        <f t="shared" si="24"/>
        <v>0</v>
      </c>
      <c r="AB253" s="172" t="str">
        <f t="shared" si="28"/>
        <v>#ERROR!</v>
      </c>
      <c r="AC253" s="175" t="str">
        <f t="shared" si="9"/>
        <v>#ERROR!</v>
      </c>
      <c r="AD253" s="176"/>
      <c r="AE253" s="1"/>
      <c r="AF253" s="176" t="str">
        <f>ARRAY_CONSTRAIN(ARRAYFORMULA(IF(AE253=0,0,IF(ISNA(MATCH(AE253,[1]Summary!$A$1:$A$8418,0))=TRUE,0,INDEX([1]Summary!$A$1:$CF$8418,MATCH(AE253,[1]Summary!$A$1:$A$8418,0),AF$1)))), 1, 1)</f>
        <v>#ERROR!</v>
      </c>
      <c r="AG253" s="174">
        <f t="shared" si="10"/>
        <v>0</v>
      </c>
      <c r="AH253" s="172">
        <f t="shared" si="11"/>
        <v>0</v>
      </c>
      <c r="AI253" s="175" t="str">
        <f t="shared" si="12"/>
        <v>#ERROR!</v>
      </c>
      <c r="AJ253" s="175" t="str">
        <f t="shared" si="13"/>
        <v>#ERROR!</v>
      </c>
      <c r="AK253" s="178" t="str">
        <f t="shared" si="14"/>
        <v>#ERROR!</v>
      </c>
    </row>
    <row r="254" ht="10.5" customHeight="1">
      <c r="A254" s="6" t="s">
        <v>1132</v>
      </c>
      <c r="B254" s="165">
        <f t="array" ref="B254">IF(ISNA(MATCH($A254,Magento_products!$F$1:$F$1000,0))=TRUE,INDEX(Special_products!$A$1:$AL$1000,MATCH($A254,Special_products!$F$1:$F$1000,0),B$1),INDEX(Magento_products!$A$1:$AJ$1013,MATCH($A254,Magento_products!$F$1:$F$1000,0),B$1))</f>
        <v>168</v>
      </c>
      <c r="C254" s="165" t="str">
        <f t="array" ref="C254">IF(ISNA(MATCH($A254,Magento_products!$F$1:$F$1000,0))=TRUE,INDEX(Special_products!$A$1:$AL$1000,MATCH($A254,Special_products!$F$1:$F$1000,0),C$1),INDEX(Magento_products!$A$1:$AJ$1013,MATCH($A254,Magento_products!$F$1:$F$1000,0),C$1))</f>
        <v>Item 2 Megaman Regular</v>
      </c>
      <c r="D254" s="166">
        <f t="array" ref="D254">IF(ISNA(MATCH($A254,Magento_products!$F$1:$F$1013,0))=TRUE,INDEX(Special_products!$A$1:$AL$748,MATCH($A254,Special_products!$F$1:$F$748,0),D$1),INDEX(Magento_products!$A$1:$AJ$1013,MATCH($A254,Magento_products!$F$1:$F$1013,0),D$1))</f>
        <v>42521</v>
      </c>
      <c r="E254" s="167">
        <f t="shared" si="1"/>
        <v>2016</v>
      </c>
      <c r="F254" s="168" t="str">
        <f t="array" ref="F254">IF(ISNA(MATCH($A254,'License characters'!$H$2:$H$1126,0))=TRUE,0,INDEX('License characters'!$A$2:$AH$1126,MATCH($A254,'License characters'!$H$2:$H$1126,0),F$1))</f>
        <v>Capcom</v>
      </c>
      <c r="G254" s="165" t="str">
        <f t="array" ref="G254">IF(ISNA(MATCH($A254,Magento_products!$F$1:$F$1000,0))=TRUE,INDEX(Special_products!$A$1:$AL$1000,MATCH($A254,Special_products!$F$1:$F$1000,0),G$1),INDEX(Magento_products!$A$1:$AJ$1013,MATCH($A254,Magento_products!$F$1:$F$1000,0),G$1))</f>
        <v>MMI2</v>
      </c>
      <c r="H254" s="168" t="str">
        <f t="array" ref="H254">IF(ISNA(MATCH($B254,Magento_products!$E$1:$E$1013,0))=TRUE,INDEX(Special_products!$A$1:$AL$748,MATCH($B254,Special_products!$E$1:$E$748,0),H$1+2),INDEX(Magento_products!$A$1:$AJ$1013,MATCH($B254,Magento_products!$E$1:$E$1013,0),H$1))</f>
        <v/>
      </c>
      <c r="I254" s="169">
        <f t="array" ref="I254">IF(ISNA(MATCH($B254,Magento_products!$E$1:$E$1013,0))=TRUE,INDEX(Special_products!$A$1:$AL$748,MATCH($B254,Special_products!$E$1:$E$748,0),I$1),INDEX(Magento_products!$A$1:$AJ$1013,MATCH($B254,Magento_products!$E$1:$E$1013,0),I$1))</f>
        <v>229.99</v>
      </c>
      <c r="J254" s="170"/>
      <c r="K254" s="171">
        <f t="shared" si="2"/>
        <v>229.99</v>
      </c>
      <c r="L254" s="172">
        <v>0.0</v>
      </c>
      <c r="M254" s="173" t="str">
        <f>ARRAY_CONSTRAIN(ARRAYFORMULA(IF(B254=0,0,IF(ISNA(MATCH($A254,[1]PO_base!$E$1:$E$8753,0))=TRUE,0,INDEX([1]PO_base!$A$1:$CD$8753,MATCH($A254,[1]PO_base!$E$1:$E$8753,0),M$1)))), 1, 1)</f>
        <v>#ERROR!</v>
      </c>
      <c r="N254" s="172" t="str">
        <f>ARRAY_CONSTRAIN(ARRAYFORMULA(IF(M254=0,0,IF(ISNA(MATCH($M254,[1]PO_base!$C$1:$C$8753,0))=TRUE,0,INDEX([1]PO_base!$A$1:$CD$8753,MATCH($M254,[1]PO_base!$C$1:$C$8753,0),N$1)))), 1, 1)</f>
        <v>#ERROR!</v>
      </c>
      <c r="O254" s="174" t="str">
        <f t="shared" si="3"/>
        <v>#ERROR!</v>
      </c>
      <c r="P254" s="172" t="str">
        <f t="shared" si="4"/>
        <v>#ERROR!</v>
      </c>
      <c r="Q254" s="175" t="str">
        <f t="shared" si="5"/>
        <v>#ERROR!</v>
      </c>
      <c r="R254" s="176">
        <v>0.0</v>
      </c>
      <c r="S254" s="177" t="str">
        <f>ARRAY_CONSTRAIN(ARRAYFORMULA(IF(ISNA(MATCH($G254,[1]Summary!$B$1:$B$8418,0))=TRUE,0,INDEX([1]Summary!$A$1:$CF$8418,MATCH($G254,[1]Summary!$B$1:$B$8418,0),S$1))), 1, 1)</f>
        <v>#ERROR!</v>
      </c>
      <c r="T254" s="176" t="str">
        <f>ARRAY_CONSTRAIN(ARRAYFORMULA(IF(S254=0,0,IF(ISNA(MATCH(S254,[1]Summary!$A$1:$A$8418,0))=TRUE,0,INDEX([1]Summary!$A$1:$CF$8418,MATCH(S254,[1]Summary!$A$1:$A$8418,0),T$1)))), 1, 1)</f>
        <v>#ERROR!</v>
      </c>
      <c r="U254" s="174">
        <f t="shared" si="23"/>
        <v>0</v>
      </c>
      <c r="V254" s="172"/>
      <c r="W254" s="175" t="str">
        <f t="shared" si="7"/>
        <v>#ERROR!</v>
      </c>
      <c r="X254" s="172"/>
      <c r="Y254" s="173"/>
      <c r="Z254" s="176" t="str">
        <f>ARRAY_CONSTRAIN(ARRAYFORMULA(IF(Y254=0,0,IF(ISNA(MATCH(Y254,[1]Summary!$A$1:$A$8418,0))=TRUE,0,INDEX([1]Summary!$A$1:$CF$8418,MATCH(Y254,[1]Summary!$A$1:$A$8418,0),Z$1)))), 1, 1)</f>
        <v>#ERROR!</v>
      </c>
      <c r="AA254" s="174">
        <f t="shared" si="24"/>
        <v>0</v>
      </c>
      <c r="AB254" s="172" t="str">
        <f t="shared" si="28"/>
        <v>#ERROR!</v>
      </c>
      <c r="AC254" s="175" t="str">
        <f t="shared" si="9"/>
        <v>#ERROR!</v>
      </c>
      <c r="AD254" s="176"/>
      <c r="AE254" s="1"/>
      <c r="AF254" s="176" t="str">
        <f>ARRAY_CONSTRAIN(ARRAYFORMULA(IF(AE254=0,0,IF(ISNA(MATCH(AE254,[1]Summary!$A$1:$A$8418,0))=TRUE,0,INDEX([1]Summary!$A$1:$CF$8418,MATCH(AE254,[1]Summary!$A$1:$A$8418,0),AF$1)))), 1, 1)</f>
        <v>#ERROR!</v>
      </c>
      <c r="AG254" s="174">
        <f t="shared" si="10"/>
        <v>0</v>
      </c>
      <c r="AH254" s="172">
        <f t="shared" si="11"/>
        <v>0</v>
      </c>
      <c r="AI254" s="175" t="str">
        <f t="shared" si="12"/>
        <v>#ERROR!</v>
      </c>
      <c r="AJ254" s="175" t="str">
        <f t="shared" si="13"/>
        <v>#ERROR!</v>
      </c>
      <c r="AK254" s="178" t="str">
        <f t="shared" si="14"/>
        <v>#ERROR!</v>
      </c>
    </row>
    <row r="255" ht="10.5" customHeight="1">
      <c r="A255" s="14" t="s">
        <v>1216</v>
      </c>
      <c r="B255" s="165">
        <f t="array" ref="B255">IF(ISNA(MATCH($A255,Magento_products!$F$1:$F$1000,0))=TRUE,INDEX(Special_products!$A$1:$AL$1000,MATCH($A255,Special_products!$F$1:$F$1000,0),B$1),INDEX(Magento_products!$A$1:$AJ$1013,MATCH($A255,Magento_products!$F$1:$F$1000,0),B$1))</f>
        <v>122</v>
      </c>
      <c r="C255" s="165" t="str">
        <f t="array" ref="C255">IF(ISNA(MATCH($A255,Magento_products!$F$1:$F$1000,0))=TRUE,INDEX(Special_products!$A$1:$AL$1000,MATCH($A255,Special_products!$F$1:$F$1000,0),C$1),INDEX(Magento_products!$A$1:$AJ$1013,MATCH($A255,Magento_products!$F$1:$F$1000,0),C$1))</f>
        <v>Running Megaman Exclusive</v>
      </c>
      <c r="D255" s="166">
        <f t="array" ref="D255">IF(ISNA(MATCH($A255,Magento_products!$F$1:$F$1013,0))=TRUE,INDEX(Special_products!$A$1:$AL$748,MATCH($A255,Special_products!$F$1:$F$748,0),D$1),INDEX(Magento_products!$A$1:$AJ$1013,MATCH($A255,Magento_products!$F$1:$F$1013,0),D$1))</f>
        <v>41898</v>
      </c>
      <c r="E255" s="167">
        <f t="shared" si="1"/>
        <v>2014</v>
      </c>
      <c r="F255" s="168" t="str">
        <f t="array" ref="F255">IF(ISNA(MATCH($A255,'License characters'!$H$2:$H$1126,0))=TRUE,0,INDEX('License characters'!$A$2:$AH$1126,MATCH($A255,'License characters'!$H$2:$H$1126,0),F$1))</f>
        <v>Capcom</v>
      </c>
      <c r="G255" s="165" t="str">
        <f t="array" ref="G255">IF(ISNA(MATCH($A255,Magento_products!$F$1:$F$1000,0))=TRUE,INDEX(Special_products!$A$1:$AL$1000,MATCH($A255,Special_products!$F$1:$F$1000,0),G$1),INDEX(Magento_products!$A$1:$AJ$1013,MATCH($A255,Magento_products!$F$1:$F$1000,0),G$1))</f>
        <v>MMR</v>
      </c>
      <c r="H255" s="168" t="str">
        <f t="array" ref="H255">IF(ISNA(MATCH($B255,Magento_products!$E$1:$E$1013,0))=TRUE,INDEX(Special_products!$A$1:$AL$748,MATCH($B255,Special_products!$E$1:$E$748,0),H$1+2),INDEX(Magento_products!$A$1:$AJ$1013,MATCH($B255,Magento_products!$E$1:$E$1013,0),H$1))</f>
        <v>Resin</v>
      </c>
      <c r="I255" s="169">
        <f t="array" ref="I255">IF(ISNA(MATCH($B255,Magento_products!$E$1:$E$1013,0))=TRUE,INDEX(Special_products!$A$1:$AL$748,MATCH($B255,Special_products!$E$1:$E$748,0),I$1),INDEX(Magento_products!$A$1:$AJ$1013,MATCH($B255,Magento_products!$E$1:$E$1013,0),I$1))</f>
        <v>229.99</v>
      </c>
      <c r="J255" s="170"/>
      <c r="K255" s="171">
        <f t="shared" si="2"/>
        <v>229.99</v>
      </c>
      <c r="L255" s="172">
        <v>0.0</v>
      </c>
      <c r="M255" s="173" t="str">
        <f>ARRAY_CONSTRAIN(ARRAYFORMULA(IF(B255=0,0,IF(ISNA(MATCH($A255,[1]PO_base!$E$1:$E$8753,0))=TRUE,0,INDEX([1]PO_base!$A$1:$CD$8753,MATCH($A255,[1]PO_base!$E$1:$E$8753,0),M$1)))), 1, 1)</f>
        <v>#ERROR!</v>
      </c>
      <c r="N255" s="172" t="str">
        <f>ARRAY_CONSTRAIN(ARRAYFORMULA(IF(M255=0,0,IF(ISNA(MATCH($M255,[1]PO_base!$C$1:$C$8753,0))=TRUE,0,INDEX([1]PO_base!$A$1:$CD$8753,MATCH($M255,[1]PO_base!$C$1:$C$8753,0),N$1)))), 1, 1)</f>
        <v>#ERROR!</v>
      </c>
      <c r="O255" s="174" t="str">
        <f t="shared" si="3"/>
        <v>#ERROR!</v>
      </c>
      <c r="P255" s="172" t="str">
        <f t="shared" si="4"/>
        <v>#ERROR!</v>
      </c>
      <c r="Q255" s="175" t="str">
        <f t="shared" si="5"/>
        <v>#ERROR!</v>
      </c>
      <c r="R255" s="176">
        <v>0.0</v>
      </c>
      <c r="S255" s="177" t="str">
        <f>ARRAY_CONSTRAIN(ARRAYFORMULA(IF(ISNA(MATCH($G255,[1]Summary!$B$1:$B$8418,0))=TRUE,0,INDEX([1]Summary!$A$1:$CF$8418,MATCH($G255,[1]Summary!$B$1:$B$8418,0),S$1))), 1, 1)</f>
        <v>#ERROR!</v>
      </c>
      <c r="T255" s="176" t="str">
        <f>ARRAY_CONSTRAIN(ARRAYFORMULA(IF(S255=0,0,IF(ISNA(MATCH(S255,[1]Summary!$A$1:$A$8418,0))=TRUE,0,INDEX([1]Summary!$A$1:$CF$8418,MATCH(S255,[1]Summary!$A$1:$A$8418,0),T$1)))), 1, 1)</f>
        <v>#ERROR!</v>
      </c>
      <c r="U255" s="174">
        <f t="shared" si="23"/>
        <v>0</v>
      </c>
      <c r="V255" s="172"/>
      <c r="W255" s="175" t="str">
        <f t="shared" si="7"/>
        <v>#ERROR!</v>
      </c>
      <c r="X255" s="172"/>
      <c r="Y255" s="173"/>
      <c r="Z255" s="176" t="str">
        <f>ARRAY_CONSTRAIN(ARRAYFORMULA(IF(Y255=0,0,IF(ISNA(MATCH(Y255,[1]Summary!$A$1:$A$8418,0))=TRUE,0,INDEX([1]Summary!$A$1:$CF$8418,MATCH(Y255,[1]Summary!$A$1:$A$8418,0),Z$1)))), 1, 1)</f>
        <v>#ERROR!</v>
      </c>
      <c r="AA255" s="174">
        <f t="shared" si="24"/>
        <v>0</v>
      </c>
      <c r="AB255" s="172" t="str">
        <f t="shared" si="28"/>
        <v>#ERROR!</v>
      </c>
      <c r="AC255" s="175" t="str">
        <f t="shared" si="9"/>
        <v>#ERROR!</v>
      </c>
      <c r="AD255" s="176"/>
      <c r="AE255" s="1"/>
      <c r="AF255" s="176" t="str">
        <f>ARRAY_CONSTRAIN(ARRAYFORMULA(IF(AE255=0,0,IF(ISNA(MATCH(AE255,[1]Summary!$A$1:$A$8418,0))=TRUE,0,INDEX([1]Summary!$A$1:$CF$8418,MATCH(AE255,[1]Summary!$A$1:$A$8418,0),AF$1)))), 1, 1)</f>
        <v>#ERROR!</v>
      </c>
      <c r="AG255" s="174">
        <f t="shared" si="10"/>
        <v>0</v>
      </c>
      <c r="AH255" s="172">
        <f t="shared" si="11"/>
        <v>0</v>
      </c>
      <c r="AI255" s="175" t="str">
        <f t="shared" si="12"/>
        <v>#ERROR!</v>
      </c>
      <c r="AJ255" s="175" t="str">
        <f t="shared" si="13"/>
        <v>#ERROR!</v>
      </c>
      <c r="AK255" s="178" t="str">
        <f t="shared" si="14"/>
        <v>#ERROR!</v>
      </c>
    </row>
    <row r="256" ht="10.5" customHeight="1">
      <c r="A256" s="14" t="s">
        <v>792</v>
      </c>
      <c r="B256" s="165">
        <f t="array" ref="B256">IF(ISNA(MATCH($A256,Magento_products!$F$1:$F$1000,0))=TRUE,INDEX(Special_products!$A$1:$AL$1000,MATCH($A256,Special_products!$F$1:$F$1000,0),B$1),INDEX(Magento_products!$A$1:$AJ$1013,MATCH($A256,Magento_products!$F$1:$F$1000,0),B$1))</f>
        <v>336</v>
      </c>
      <c r="C256" s="165" t="str">
        <f t="array" ref="C256">IF(ISNA(MATCH($A256,Magento_products!$F$1:$F$1000,0))=TRUE,INDEX(Special_products!$A$1:$AL$1000,MATCH($A256,Special_products!$F$1:$F$1000,0),C$1),INDEX(Magento_products!$A$1:$AJ$1013,MATCH($A256,Magento_products!$F$1:$F$1000,0),C$1))</f>
        <v>Phoenix Wright: Ace Attorney - Dual Destinies - Phoenix Wright Exclusive Edition</v>
      </c>
      <c r="D256" s="166">
        <f t="array" ref="D256">IF(ISNA(MATCH($A256,Magento_products!$F$1:$F$1013,0))=TRUE,INDEX(Special_products!$A$1:$AL$748,MATCH($A256,Special_products!$F$1:$F$748,0),D$1),INDEX(Magento_products!$A$1:$AJ$1013,MATCH($A256,Magento_products!$F$1:$F$1013,0),D$1))</f>
        <v>43427</v>
      </c>
      <c r="E256" s="167">
        <f t="shared" si="1"/>
        <v>2018</v>
      </c>
      <c r="F256" s="168" t="str">
        <f t="array" ref="F256">IF(ISNA(MATCH($A256,'License characters'!$H$2:$H$1126,0))=TRUE,0,INDEX('License characters'!$A$2:$AH$1126,MATCH($A256,'License characters'!$H$2:$H$1126,0),F$1))</f>
        <v>Capcom</v>
      </c>
      <c r="G256" s="165" t="str">
        <f t="array" ref="G256">IF(ISNA(MATCH($A256,Magento_products!$F$1:$F$1000,0))=TRUE,INDEX(Special_products!$A$1:$AL$1000,MATCH($A256,Special_products!$F$1:$F$1000,0),G$1),INDEX(Magento_products!$A$1:$AJ$1013,MATCH($A256,Magento_products!$F$1:$F$1000,0),G$1))</f>
        <v>PHXW</v>
      </c>
      <c r="H256" s="168" t="str">
        <f t="array" ref="H256">IF(ISNA(MATCH($B256,Magento_products!$E$1:$E$1013,0))=TRUE,INDEX(Special_products!$A$1:$AL$748,MATCH($B256,Special_products!$E$1:$E$748,0),H$1+2),INDEX(Magento_products!$A$1:$AJ$1013,MATCH($B256,Magento_products!$E$1:$E$1013,0),H$1))</f>
        <v>Resin</v>
      </c>
      <c r="I256" s="169">
        <f t="array" ref="I256">IF(ISNA(MATCH($B256,Magento_products!$E$1:$E$1013,0))=TRUE,INDEX(Special_products!$A$1:$AL$748,MATCH($B256,Special_products!$E$1:$E$748,0),I$1),INDEX(Magento_products!$A$1:$AJ$1013,MATCH($B256,Magento_products!$E$1:$E$1013,0),I$1))</f>
        <v>229.99</v>
      </c>
      <c r="J256" s="170"/>
      <c r="K256" s="171">
        <f t="shared" si="2"/>
        <v>229.99</v>
      </c>
      <c r="L256" s="172"/>
      <c r="M256" s="173" t="str">
        <f>ARRAY_CONSTRAIN(ARRAYFORMULA(IF(B256=0,0,IF(ISNA(MATCH($A256,[1]PO_base!$E$1:$E$8753,0))=TRUE,0,INDEX([1]PO_base!$A$1:$CD$8753,MATCH($A256,[1]PO_base!$E$1:$E$8753,0),M$1)))), 1, 1)</f>
        <v>#ERROR!</v>
      </c>
      <c r="N256" s="172" t="str">
        <f>ARRAY_CONSTRAIN(ARRAYFORMULA(IF(M256=0,0,IF(ISNA(MATCH($M256,[1]PO_base!$C$1:$C$8753,0))=TRUE,0,INDEX([1]PO_base!$A$1:$CD$8753,MATCH($M256,[1]PO_base!$C$1:$C$8753,0),N$1)))), 1, 1)</f>
        <v>#ERROR!</v>
      </c>
      <c r="O256" s="174" t="str">
        <f t="shared" si="3"/>
        <v>#ERROR!</v>
      </c>
      <c r="P256" s="172" t="str">
        <f t="shared" si="4"/>
        <v>#ERROR!</v>
      </c>
      <c r="Q256" s="175" t="str">
        <f t="shared" si="5"/>
        <v>#ERROR!</v>
      </c>
      <c r="R256" s="176"/>
      <c r="S256" s="177" t="str">
        <f>ARRAY_CONSTRAIN(ARRAYFORMULA(IF(ISNA(MATCH($G256,[1]Summary!$B$1:$B$8418,0))=TRUE,0,INDEX([1]Summary!$A$1:$CF$8418,MATCH($G256,[1]Summary!$B$1:$B$8418,0),S$1))), 1, 1)</f>
        <v>#ERROR!</v>
      </c>
      <c r="T256" s="176" t="str">
        <f>ARRAY_CONSTRAIN(ARRAYFORMULA(IF(S256=0,0,IF(ISNA(MATCH(S256,[1]Summary!$A$1:$A$8418,0))=TRUE,0,INDEX([1]Summary!$A$1:$CF$8418,MATCH(S256,[1]Summary!$A$1:$A$8418,0),T$1)))), 1, 1)</f>
        <v>#ERROR!</v>
      </c>
      <c r="U256" s="174">
        <f t="shared" si="23"/>
        <v>0</v>
      </c>
      <c r="V256" s="172"/>
      <c r="W256" s="175" t="str">
        <f t="shared" si="7"/>
        <v>#ERROR!</v>
      </c>
      <c r="X256" s="172"/>
      <c r="Y256" s="173"/>
      <c r="Z256" s="176" t="str">
        <f>ARRAY_CONSTRAIN(ARRAYFORMULA(IF(Y256=0,0,IF(ISNA(MATCH(Y256,[1]Summary!$A$1:$A$8418,0))=TRUE,0,INDEX([1]Summary!$A$1:$CF$8418,MATCH(Y256,[1]Summary!$A$1:$A$8418,0),Z$1)))), 1, 1)</f>
        <v>#ERROR!</v>
      </c>
      <c r="AA256" s="174">
        <f t="shared" si="24"/>
        <v>0</v>
      </c>
      <c r="AB256" s="172" t="str">
        <f t="shared" si="28"/>
        <v>#ERROR!</v>
      </c>
      <c r="AC256" s="175" t="str">
        <f t="shared" si="9"/>
        <v>#ERROR!</v>
      </c>
      <c r="AD256" s="176"/>
      <c r="AE256" s="1"/>
      <c r="AF256" s="176" t="str">
        <f>ARRAY_CONSTRAIN(ARRAYFORMULA(IF(AE256=0,0,IF(ISNA(MATCH(AE256,[1]Summary!$A$1:$A$8418,0))=TRUE,0,INDEX([1]Summary!$A$1:$CF$8418,MATCH(AE256,[1]Summary!$A$1:$A$8418,0),AF$1)))), 1, 1)</f>
        <v>#ERROR!</v>
      </c>
      <c r="AG256" s="174">
        <f t="shared" si="10"/>
        <v>0</v>
      </c>
      <c r="AH256" s="172">
        <f t="shared" si="11"/>
        <v>0</v>
      </c>
      <c r="AI256" s="175" t="str">
        <f t="shared" si="12"/>
        <v>#ERROR!</v>
      </c>
      <c r="AJ256" s="175" t="str">
        <f t="shared" si="13"/>
        <v>#ERROR!</v>
      </c>
      <c r="AK256" s="178" t="str">
        <f t="shared" si="14"/>
        <v>#ERROR!</v>
      </c>
    </row>
    <row r="257" ht="10.5" customHeight="1">
      <c r="A257" s="14" t="s">
        <v>794</v>
      </c>
      <c r="B257" s="165">
        <f t="array" ref="B257">IF(ISNA(MATCH($A257,Magento_products!$F$1:$F$1000,0))=TRUE,INDEX(Special_products!$A$1:$AL$1000,MATCH($A257,Special_products!$F$1:$F$1000,0),B$1),INDEX(Magento_products!$A$1:$AJ$1013,MATCH($A257,Magento_products!$F$1:$F$1000,0),B$1))</f>
        <v>335</v>
      </c>
      <c r="C257" s="165" t="str">
        <f t="array" ref="C257">IF(ISNA(MATCH($A257,Magento_products!$F$1:$F$1000,0))=TRUE,INDEX(Special_products!$A$1:$AL$1000,MATCH($A257,Special_products!$F$1:$F$1000,0),C$1),INDEX(Magento_products!$A$1:$AJ$1013,MATCH($A257,Magento_products!$F$1:$F$1000,0),C$1))</f>
        <v>Phoenix Wright: Ace Attorney - Dual Destinies - Phoenix Wright Standard Edition</v>
      </c>
      <c r="D257" s="166">
        <f t="array" ref="D257">IF(ISNA(MATCH($A257,Magento_products!$F$1:$F$1013,0))=TRUE,INDEX(Special_products!$A$1:$AL$748,MATCH($A257,Special_products!$F$1:$F$748,0),D$1),INDEX(Magento_products!$A$1:$AJ$1013,MATCH($A257,Magento_products!$F$1:$F$1013,0),D$1))</f>
        <v>43427</v>
      </c>
      <c r="E257" s="167">
        <f t="shared" si="1"/>
        <v>2018</v>
      </c>
      <c r="F257" s="168" t="str">
        <f t="array" ref="F257">IF(ISNA(MATCH($A257,'License characters'!$H$2:$H$1126,0))=TRUE,0,INDEX('License characters'!$A$2:$AH$1126,MATCH($A257,'License characters'!$H$2:$H$1126,0),F$1))</f>
        <v>Capcom</v>
      </c>
      <c r="G257" s="165" t="str">
        <f t="array" ref="G257">IF(ISNA(MATCH($A257,Magento_products!$F$1:$F$1000,0))=TRUE,INDEX(Special_products!$A$1:$AL$1000,MATCH($A257,Special_products!$F$1:$F$1000,0),G$1),INDEX(Magento_products!$A$1:$AJ$1013,MATCH($A257,Magento_products!$F$1:$F$1000,0),G$1))</f>
        <v>PHXW</v>
      </c>
      <c r="H257" s="168" t="str">
        <f t="array" ref="H257">IF(ISNA(MATCH($B257,Magento_products!$E$1:$E$1013,0))=TRUE,INDEX(Special_products!$A$1:$AL$748,MATCH($B257,Special_products!$E$1:$E$748,0),H$1+2),INDEX(Magento_products!$A$1:$AJ$1013,MATCH($B257,Magento_products!$E$1:$E$1013,0),H$1))</f>
        <v>Resin</v>
      </c>
      <c r="I257" s="169">
        <f t="array" ref="I257">IF(ISNA(MATCH($B257,Magento_products!$E$1:$E$1013,0))=TRUE,INDEX(Special_products!$A$1:$AL$748,MATCH($B257,Special_products!$E$1:$E$748,0),I$1),INDEX(Magento_products!$A$1:$AJ$1013,MATCH($B257,Magento_products!$E$1:$E$1013,0),I$1))</f>
        <v>229.99</v>
      </c>
      <c r="J257" s="170"/>
      <c r="K257" s="171">
        <f t="shared" si="2"/>
        <v>229.99</v>
      </c>
      <c r="L257" s="172"/>
      <c r="M257" s="173" t="str">
        <f>ARRAY_CONSTRAIN(ARRAYFORMULA(IF(B257=0,0,IF(ISNA(MATCH($A257,[1]PO_base!$E$1:$E$8753,0))=TRUE,0,INDEX([1]PO_base!$A$1:$CD$8753,MATCH($A257,[1]PO_base!$E$1:$E$8753,0),M$1)))), 1, 1)</f>
        <v>#ERROR!</v>
      </c>
      <c r="N257" s="172" t="str">
        <f>ARRAY_CONSTRAIN(ARRAYFORMULA(IF(M257=0,0,IF(ISNA(MATCH($M257,[1]PO_base!$C$1:$C$8753,0))=TRUE,0,INDEX([1]PO_base!$A$1:$CD$8753,MATCH($M257,[1]PO_base!$C$1:$C$8753,0),N$1)))), 1, 1)</f>
        <v>#ERROR!</v>
      </c>
      <c r="O257" s="174" t="str">
        <f t="shared" si="3"/>
        <v>#ERROR!</v>
      </c>
      <c r="P257" s="172" t="str">
        <f t="shared" si="4"/>
        <v>#ERROR!</v>
      </c>
      <c r="Q257" s="175" t="str">
        <f t="shared" si="5"/>
        <v>#ERROR!</v>
      </c>
      <c r="R257" s="176"/>
      <c r="S257" s="177" t="str">
        <f>ARRAY_CONSTRAIN(ARRAYFORMULA(IF(ISNA(MATCH($G257,[1]Summary!$B$1:$B$8418,0))=TRUE,0,INDEX([1]Summary!$A$1:$CF$8418,MATCH($G257,[1]Summary!$B$1:$B$8418,0),S$1))), 1, 1)</f>
        <v>#ERROR!</v>
      </c>
      <c r="T257" s="176" t="str">
        <f>ARRAY_CONSTRAIN(ARRAYFORMULA(IF(S257=0,0,IF(ISNA(MATCH(S257,[1]Summary!$A$1:$A$8418,0))=TRUE,0,INDEX([1]Summary!$A$1:$CF$8418,MATCH(S257,[1]Summary!$A$1:$A$8418,0),T$1)))), 1, 1)</f>
        <v>#ERROR!</v>
      </c>
      <c r="U257" s="174">
        <f t="shared" si="23"/>
        <v>0</v>
      </c>
      <c r="V257" s="172"/>
      <c r="W257" s="175" t="str">
        <f t="shared" si="7"/>
        <v>#ERROR!</v>
      </c>
      <c r="X257" s="172"/>
      <c r="Y257" s="173"/>
      <c r="Z257" s="176" t="str">
        <f>ARRAY_CONSTRAIN(ARRAYFORMULA(IF(Y257=0,0,IF(ISNA(MATCH(Y257,[1]Summary!$A$1:$A$8418,0))=TRUE,0,INDEX([1]Summary!$A$1:$CF$8418,MATCH(Y257,[1]Summary!$A$1:$A$8418,0),Z$1)))), 1, 1)</f>
        <v>#ERROR!</v>
      </c>
      <c r="AA257" s="174">
        <f t="shared" si="24"/>
        <v>0</v>
      </c>
      <c r="AB257" s="172" t="str">
        <f t="shared" si="28"/>
        <v>#ERROR!</v>
      </c>
      <c r="AC257" s="175" t="str">
        <f t="shared" si="9"/>
        <v>#ERROR!</v>
      </c>
      <c r="AD257" s="176"/>
      <c r="AE257" s="1"/>
      <c r="AF257" s="176" t="str">
        <f>ARRAY_CONSTRAIN(ARRAYFORMULA(IF(AE257=0,0,IF(ISNA(MATCH(AE257,[1]Summary!$A$1:$A$8418,0))=TRUE,0,INDEX([1]Summary!$A$1:$CF$8418,MATCH(AE257,[1]Summary!$A$1:$A$8418,0),AF$1)))), 1, 1)</f>
        <v>#ERROR!</v>
      </c>
      <c r="AG257" s="174">
        <f t="shared" si="10"/>
        <v>0</v>
      </c>
      <c r="AH257" s="172">
        <f t="shared" si="11"/>
        <v>0</v>
      </c>
      <c r="AI257" s="175" t="str">
        <f t="shared" si="12"/>
        <v>#ERROR!</v>
      </c>
      <c r="AJ257" s="175" t="str">
        <f t="shared" si="13"/>
        <v>#ERROR!</v>
      </c>
      <c r="AK257" s="178" t="str">
        <f t="shared" si="14"/>
        <v>#ERROR!</v>
      </c>
    </row>
    <row r="258" ht="10.5" customHeight="1">
      <c r="A258" s="14" t="s">
        <v>1107</v>
      </c>
      <c r="B258" s="165">
        <f t="array" ref="B258">IF(ISNA(MATCH($A258,Magento_products!$F$1:$F$1000,0))=TRUE,INDEX(Special_products!$A$1:$AL$1000,MATCH($A258,Special_products!$F$1:$F$1000,0),B$1),INDEX(Magento_products!$A$1:$AJ$1013,MATCH($A258,Magento_products!$F$1:$F$1000,0),B$1))</f>
        <v>180</v>
      </c>
      <c r="C258" s="165" t="str">
        <f t="array" ref="C258">IF(ISNA(MATCH($A258,Magento_products!$F$1:$F$1000,0))=TRUE,INDEX(Special_products!$A$1:$AL$1000,MATCH($A258,Special_products!$F$1:$F$1000,0),C$1),INDEX(Magento_products!$A$1:$AJ$1013,MATCH($A258,Magento_products!$F$1:$F$1000,0),C$1))</f>
        <v>Katamari Prince (Regular)</v>
      </c>
      <c r="D258" s="166">
        <f t="array" ref="D258">IF(ISNA(MATCH($A258,Magento_products!$F$1:$F$1013,0))=TRUE,INDEX(Special_products!$A$1:$AL$748,MATCH($A258,Special_products!$F$1:$F$748,0),D$1),INDEX(Magento_products!$A$1:$AJ$1013,MATCH($A258,Magento_products!$F$1:$F$1013,0),D$1))</f>
        <v>42690</v>
      </c>
      <c r="E258" s="167">
        <f t="shared" si="1"/>
        <v>2016</v>
      </c>
      <c r="F258" s="168" t="str">
        <f t="array" ref="F258">IF(ISNA(MATCH($A258,'License characters'!$H$2:$H$1126,0))=TRUE,0,INDEX('License characters'!$A$2:$AH$1126,MATCH($A258,'License characters'!$H$2:$H$1126,0),F$1))</f>
        <v>Namco Bandai</v>
      </c>
      <c r="G258" s="165" t="str">
        <f t="array" ref="G258">IF(ISNA(MATCH($A258,Magento_products!$F$1:$F$1000,0))=TRUE,INDEX(Special_products!$A$1:$AL$1000,MATCH($A258,Special_products!$F$1:$F$1000,0),G$1),INDEX(Magento_products!$A$1:$AJ$1013,MATCH($A258,Magento_products!$F$1:$F$1000,0),G$1))</f>
        <v>KATTA</v>
      </c>
      <c r="H258" s="168" t="str">
        <f t="array" ref="H258">IF(ISNA(MATCH($B258,Magento_products!$E$1:$E$1013,0))=TRUE,INDEX(Special_products!$A$1:$AL$748,MATCH($B258,Special_products!$E$1:$E$748,0),H$1+2),INDEX(Magento_products!$A$1:$AJ$1013,MATCH($B258,Magento_products!$E$1:$E$1013,0),H$1))</f>
        <v>Resin</v>
      </c>
      <c r="I258" s="169">
        <f t="array" ref="I258">IF(ISNA(MATCH($B258,Magento_products!$E$1:$E$1013,0))=TRUE,INDEX(Special_products!$A$1:$AL$748,MATCH($B258,Special_products!$E$1:$E$748,0),I$1),INDEX(Magento_products!$A$1:$AJ$1013,MATCH($B258,Magento_products!$E$1:$E$1013,0),I$1))</f>
        <v>234.99</v>
      </c>
      <c r="J258" s="170"/>
      <c r="K258" s="171">
        <f t="shared" si="2"/>
        <v>234.99</v>
      </c>
      <c r="L258" s="172">
        <v>70.0</v>
      </c>
      <c r="M258" s="173" t="str">
        <f>ARRAY_CONSTRAIN(ARRAYFORMULA(IF(B258=0,0,IF(ISNA(MATCH($A258,[1]PO_base!$E$1:$E$8753,0))=TRUE,0,INDEX([1]PO_base!$A$1:$CD$8753,MATCH($A258,[1]PO_base!$E$1:$E$8753,0),M$1)))), 1, 1)</f>
        <v>#ERROR!</v>
      </c>
      <c r="N258" s="172" t="str">
        <f>ARRAY_CONSTRAIN(ARRAYFORMULA(IF(M258=0,0,IF(ISNA(MATCH($M258,[1]PO_base!$C$1:$C$8753,0))=TRUE,0,INDEX([1]PO_base!$A$1:$CD$8753,MATCH($M258,[1]PO_base!$C$1:$C$8753,0),N$1)))), 1, 1)</f>
        <v>#ERROR!</v>
      </c>
      <c r="O258" s="174" t="str">
        <f t="shared" si="3"/>
        <v>#ERROR!</v>
      </c>
      <c r="P258" s="172" t="str">
        <f t="shared" si="4"/>
        <v>#ERROR!</v>
      </c>
      <c r="Q258" s="175" t="str">
        <f t="shared" si="5"/>
        <v>#ERROR!</v>
      </c>
      <c r="R258" s="176">
        <v>7.163734939759037</v>
      </c>
      <c r="S258" s="177" t="str">
        <f>ARRAY_CONSTRAIN(ARRAYFORMULA(IF(ISNA(MATCH($G258,[1]Summary!$B$1:$B$8418,0))=TRUE,0,INDEX([1]Summary!$A$1:$CF$8418,MATCH($G258,[1]Summary!$B$1:$B$8418,0),S$1))), 1, 1)</f>
        <v>#ERROR!</v>
      </c>
      <c r="T258" s="176" t="str">
        <f>ARRAY_CONSTRAIN(ARRAYFORMULA(IF(S258=0,0,IF(ISNA(MATCH(S258,[1]Summary!$A$1:$A$8418,0))=TRUE,0,INDEX([1]Summary!$A$1:$CF$8418,MATCH(S258,[1]Summary!$A$1:$A$8418,0),T$1)))), 1, 1)</f>
        <v>#ERROR!</v>
      </c>
      <c r="U258" s="174">
        <f t="shared" si="23"/>
        <v>0</v>
      </c>
      <c r="V258" s="172"/>
      <c r="W258" s="175" t="str">
        <f t="shared" si="7"/>
        <v>#ERROR!</v>
      </c>
      <c r="X258" s="172"/>
      <c r="Y258" s="173"/>
      <c r="Z258" s="176" t="str">
        <f>ARRAY_CONSTRAIN(ARRAYFORMULA(IF(Y258=0,0,IF(ISNA(MATCH(Y258,[1]Summary!$A$1:$A$8418,0))=TRUE,0,INDEX([1]Summary!$A$1:$CF$8418,MATCH(Y258,[1]Summary!$A$1:$A$8418,0),Z$1)))), 1, 1)</f>
        <v>#ERROR!</v>
      </c>
      <c r="AA258" s="174">
        <f t="shared" si="24"/>
        <v>0</v>
      </c>
      <c r="AB258" s="172" t="str">
        <f t="shared" si="28"/>
        <v>#ERROR!</v>
      </c>
      <c r="AC258" s="175" t="str">
        <f t="shared" si="9"/>
        <v>#ERROR!</v>
      </c>
      <c r="AD258" s="176"/>
      <c r="AE258" s="1"/>
      <c r="AF258" s="176" t="str">
        <f>ARRAY_CONSTRAIN(ARRAYFORMULA(IF(AE258=0,0,IF(ISNA(MATCH(AE258,[1]Summary!$A$1:$A$8418,0))=TRUE,0,INDEX([1]Summary!$A$1:$CF$8418,MATCH(AE258,[1]Summary!$A$1:$A$8418,0),AF$1)))), 1, 1)</f>
        <v>#ERROR!</v>
      </c>
      <c r="AG258" s="174">
        <f t="shared" si="10"/>
        <v>0</v>
      </c>
      <c r="AH258" s="172">
        <f t="shared" si="11"/>
        <v>0</v>
      </c>
      <c r="AI258" s="175" t="str">
        <f t="shared" si="12"/>
        <v>#ERROR!</v>
      </c>
      <c r="AJ258" s="175" t="str">
        <f t="shared" si="13"/>
        <v>#ERROR!</v>
      </c>
      <c r="AK258" s="178" t="str">
        <f t="shared" si="14"/>
        <v>#ERROR!</v>
      </c>
    </row>
    <row r="259" ht="10.5" customHeight="1">
      <c r="A259" s="14" t="s">
        <v>1167</v>
      </c>
      <c r="B259" s="165">
        <f t="array" ref="B259">IF(ISNA(MATCH($A259,Magento_products!$F$1:$F$1000,0))=TRUE,INDEX(Special_products!$A$1:$AL$1000,MATCH($A259,Special_products!$F$1:$F$1000,0),B$1),INDEX(Magento_products!$A$1:$AJ$1013,MATCH($A259,Magento_products!$F$1:$F$1000,0),B$1))</f>
        <v>150</v>
      </c>
      <c r="C259" s="165" t="str">
        <f t="array" ref="C259">IF(ISNA(MATCH($A259,Magento_products!$F$1:$F$1000,0))=TRUE,INDEX(Special_products!$A$1:$AL$1000,MATCH($A259,Special_products!$F$1:$F$1000,0),C$1),INDEX(Magento_products!$A$1:$AJ$1013,MATCH($A259,Magento_products!$F$1:$F$1000,0),C$1))</f>
        <v>Lan Di Exclusive</v>
      </c>
      <c r="D259" s="166">
        <f t="array" ref="D259">IF(ISNA(MATCH($A259,Magento_products!$F$1:$F$1013,0))=TRUE,INDEX(Special_products!$A$1:$AL$748,MATCH($A259,Special_products!$F$1:$F$748,0),D$1),INDEX(Magento_products!$A$1:$AJ$1013,MATCH($A259,Magento_products!$F$1:$F$1013,0),D$1))</f>
        <v>42312</v>
      </c>
      <c r="E259" s="167">
        <f t="shared" si="1"/>
        <v>2015</v>
      </c>
      <c r="F259" s="168" t="str">
        <f t="array" ref="F259">IF(ISNA(MATCH($A259,'License characters'!$H$2:$H$1126,0))=TRUE,0,INDEX('License characters'!$A$2:$AH$1126,MATCH($A259,'License characters'!$H$2:$H$1126,0),F$1))</f>
        <v>Sega</v>
      </c>
      <c r="G259" s="165" t="str">
        <f t="array" ref="G259">IF(ISNA(MATCH($A259,Magento_products!$F$1:$F$1000,0))=TRUE,INDEX(Special_products!$A$1:$AL$1000,MATCH($A259,Special_products!$F$1:$F$1000,0),G$1),INDEX(Magento_products!$A$1:$AJ$1013,MATCH($A259,Magento_products!$F$1:$F$1000,0),G$1))</f>
        <v>SLAN</v>
      </c>
      <c r="H259" s="168" t="str">
        <f t="array" ref="H259">IF(ISNA(MATCH($B259,Magento_products!$E$1:$E$1013,0))=TRUE,INDEX(Special_products!$A$1:$AL$748,MATCH($B259,Special_products!$E$1:$E$748,0),H$1+2),INDEX(Magento_products!$A$1:$AJ$1013,MATCH($B259,Magento_products!$E$1:$E$1013,0),H$1))</f>
        <v>Resin</v>
      </c>
      <c r="I259" s="169">
        <f t="array" ref="I259">IF(ISNA(MATCH($B259,Magento_products!$E$1:$E$1013,0))=TRUE,INDEX(Special_products!$A$1:$AL$748,MATCH($B259,Special_products!$E$1:$E$748,0),I$1),INDEX(Magento_products!$A$1:$AJ$1013,MATCH($B259,Magento_products!$E$1:$E$1013,0),I$1))</f>
        <v>234.99</v>
      </c>
      <c r="J259" s="170"/>
      <c r="K259" s="171">
        <f t="shared" si="2"/>
        <v>234.99</v>
      </c>
      <c r="L259" s="172">
        <v>0.0</v>
      </c>
      <c r="M259" s="173" t="str">
        <f>ARRAY_CONSTRAIN(ARRAYFORMULA(IF(B259=0,0,IF(ISNA(MATCH($A259,[1]PO_base!$E$1:$E$8753,0))=TRUE,0,INDEX([1]PO_base!$A$1:$CD$8753,MATCH($A259,[1]PO_base!$E$1:$E$8753,0),M$1)))), 1, 1)</f>
        <v>#ERROR!</v>
      </c>
      <c r="N259" s="172" t="str">
        <f>ARRAY_CONSTRAIN(ARRAYFORMULA(IF(M259=0,0,IF(ISNA(MATCH($M259,[1]PO_base!$C$1:$C$8753,0))=TRUE,0,INDEX([1]PO_base!$A$1:$CD$8753,MATCH($M259,[1]PO_base!$C$1:$C$8753,0),N$1)))), 1, 1)</f>
        <v>#ERROR!</v>
      </c>
      <c r="O259" s="174" t="str">
        <f t="shared" si="3"/>
        <v>#ERROR!</v>
      </c>
      <c r="P259" s="172" t="str">
        <f t="shared" si="4"/>
        <v>#ERROR!</v>
      </c>
      <c r="Q259" s="175" t="str">
        <f t="shared" si="5"/>
        <v>#ERROR!</v>
      </c>
      <c r="R259" s="176">
        <v>0.0</v>
      </c>
      <c r="S259" s="177" t="str">
        <f>ARRAY_CONSTRAIN(ARRAYFORMULA(IF(ISNA(MATCH($G259,[1]Summary!$B$1:$B$8418,0))=TRUE,0,INDEX([1]Summary!$A$1:$CF$8418,MATCH($G259,[1]Summary!$B$1:$B$8418,0),S$1))), 1, 1)</f>
        <v>#ERROR!</v>
      </c>
      <c r="T259" s="176" t="str">
        <f>ARRAY_CONSTRAIN(ARRAYFORMULA(IF(S259=0,0,IF(ISNA(MATCH(S259,[1]Summary!$A$1:$A$8418,0))=TRUE,0,INDEX([1]Summary!$A$1:$CF$8418,MATCH(S259,[1]Summary!$A$1:$A$8418,0),T$1)))), 1, 1)</f>
        <v>#ERROR!</v>
      </c>
      <c r="U259" s="174">
        <f t="shared" si="23"/>
        <v>0</v>
      </c>
      <c r="V259" s="172"/>
      <c r="W259" s="175" t="str">
        <f t="shared" si="7"/>
        <v>#ERROR!</v>
      </c>
      <c r="X259" s="172"/>
      <c r="Y259" s="173"/>
      <c r="Z259" s="176" t="str">
        <f>ARRAY_CONSTRAIN(ARRAYFORMULA(IF(Y259=0,0,IF(ISNA(MATCH(Y259,[1]Summary!$A$1:$A$8418,0))=TRUE,0,INDEX([1]Summary!$A$1:$CF$8418,MATCH(Y259,[1]Summary!$A$1:$A$8418,0),Z$1)))), 1, 1)</f>
        <v>#ERROR!</v>
      </c>
      <c r="AA259" s="174">
        <f t="shared" si="24"/>
        <v>0</v>
      </c>
      <c r="AB259" s="172" t="str">
        <f t="shared" si="28"/>
        <v>#ERROR!</v>
      </c>
      <c r="AC259" s="175" t="str">
        <f t="shared" si="9"/>
        <v>#ERROR!</v>
      </c>
      <c r="AD259" s="176"/>
      <c r="AE259" s="1"/>
      <c r="AF259" s="176" t="str">
        <f>ARRAY_CONSTRAIN(ARRAYFORMULA(IF(AE259=0,0,IF(ISNA(MATCH(AE259,[1]Summary!$A$1:$A$8418,0))=TRUE,0,INDEX([1]Summary!$A$1:$CF$8418,MATCH(AE259,[1]Summary!$A$1:$A$8418,0),AF$1)))), 1, 1)</f>
        <v>#ERROR!</v>
      </c>
      <c r="AG259" s="174">
        <f t="shared" si="10"/>
        <v>0</v>
      </c>
      <c r="AH259" s="172">
        <f t="shared" si="11"/>
        <v>0</v>
      </c>
      <c r="AI259" s="175" t="str">
        <f t="shared" si="12"/>
        <v>#ERROR!</v>
      </c>
      <c r="AJ259" s="175" t="str">
        <f t="shared" si="13"/>
        <v>#ERROR!</v>
      </c>
      <c r="AK259" s="178" t="str">
        <f t="shared" si="14"/>
        <v>#ERROR!</v>
      </c>
    </row>
    <row r="260" ht="10.5" customHeight="1">
      <c r="A260" s="14" t="s">
        <v>1179</v>
      </c>
      <c r="B260" s="165">
        <f t="array" ref="B260">IF(ISNA(MATCH($A260,Magento_products!$F$1:$F$1000,0))=TRUE,INDEX(Special_products!$A$1:$AL$1000,MATCH($A260,Special_products!$F$1:$F$1000,0),B$1),INDEX(Magento_products!$A$1:$AJ$1013,MATCH($A260,Magento_products!$F$1:$F$1000,0),B$1))</f>
        <v>143</v>
      </c>
      <c r="C260" s="165" t="str">
        <f t="array" ref="C260">IF(ISNA(MATCH($A260,Magento_products!$F$1:$F$1000,0))=TRUE,INDEX(Special_products!$A$1:$AL$1000,MATCH($A260,Special_products!$F$1:$F$1000,0),C$1),INDEX(Magento_products!$A$1:$AJ$1013,MATCH($A260,Magento_products!$F$1:$F$1000,0),C$1))</f>
        <v>Meta Knight </v>
      </c>
      <c r="D260" s="166">
        <f t="array" ref="D260">IF(ISNA(MATCH($A260,Magento_products!$F$1:$F$1013,0))=TRUE,INDEX(Special_products!$A$1:$AL$748,MATCH($A260,Special_products!$F$1:$F$748,0),D$1),INDEX(Magento_products!$A$1:$AJ$1013,MATCH($A260,Magento_products!$F$1:$F$1013,0),D$1))</f>
        <v>42213</v>
      </c>
      <c r="E260" s="167">
        <f t="shared" si="1"/>
        <v>2015</v>
      </c>
      <c r="F260" s="168" t="str">
        <f t="array" ref="F260">IF(ISNA(MATCH($A260,'License characters'!$H$2:$H$1126,0))=TRUE,0,INDEX('License characters'!$A$2:$AH$1126,MATCH($A260,'License characters'!$H$2:$H$1126,0),F$1))</f>
        <v>Warpstar</v>
      </c>
      <c r="G260" s="165" t="str">
        <f t="array" ref="G260">IF(ISNA(MATCH($A260,Magento_products!$F$1:$F$1000,0))=TRUE,INDEX(Special_products!$A$1:$AL$1000,MATCH($A260,Special_products!$F$1:$F$1000,0),G$1),INDEX(Magento_products!$A$1:$AJ$1013,MATCH($A260,Magento_products!$F$1:$F$1000,0),G$1))</f>
        <v>MKNI</v>
      </c>
      <c r="H260" s="168" t="str">
        <f t="array" ref="H260">IF(ISNA(MATCH($B260,Magento_products!$E$1:$E$1013,0))=TRUE,INDEX(Special_products!$A$1:$AL$748,MATCH($B260,Special_products!$E$1:$E$748,0),H$1+2),INDEX(Magento_products!$A$1:$AJ$1013,MATCH($B260,Magento_products!$E$1:$E$1013,0),H$1))</f>
        <v/>
      </c>
      <c r="I260" s="169">
        <f t="array" ref="I260">IF(ISNA(MATCH($B260,Magento_products!$E$1:$E$1013,0))=TRUE,INDEX(Special_products!$A$1:$AL$748,MATCH($B260,Special_products!$E$1:$E$748,0),I$1),INDEX(Magento_products!$A$1:$AJ$1013,MATCH($B260,Magento_products!$E$1:$E$1013,0),I$1))</f>
        <v>239.99</v>
      </c>
      <c r="J260" s="170"/>
      <c r="K260" s="171">
        <f t="shared" si="2"/>
        <v>239.99</v>
      </c>
      <c r="L260" s="172">
        <v>0.0</v>
      </c>
      <c r="M260" s="173" t="str">
        <f>ARRAY_CONSTRAIN(ARRAYFORMULA(IF(B260=0,0,IF(ISNA(MATCH($A260,[1]PO_base!$E$1:$E$8753,0))=TRUE,0,INDEX([1]PO_base!$A$1:$CD$8753,MATCH($A260,[1]PO_base!$E$1:$E$8753,0),M$1)))), 1, 1)</f>
        <v>#ERROR!</v>
      </c>
      <c r="N260" s="172" t="str">
        <f>ARRAY_CONSTRAIN(ARRAYFORMULA(IF(M260=0,0,IF(ISNA(MATCH($M260,[1]PO_base!$C$1:$C$8753,0))=TRUE,0,INDEX([1]PO_base!$A$1:$CD$8753,MATCH($M260,[1]PO_base!$C$1:$C$8753,0),N$1)))), 1, 1)</f>
        <v>#ERROR!</v>
      </c>
      <c r="O260" s="174" t="str">
        <f t="shared" si="3"/>
        <v>#ERROR!</v>
      </c>
      <c r="P260" s="172" t="str">
        <f t="shared" si="4"/>
        <v>#ERROR!</v>
      </c>
      <c r="Q260" s="175" t="str">
        <f t="shared" si="5"/>
        <v>#ERROR!</v>
      </c>
      <c r="R260" s="176">
        <v>0.0</v>
      </c>
      <c r="S260" s="177" t="str">
        <f>ARRAY_CONSTRAIN(ARRAYFORMULA(IF(ISNA(MATCH($G260,[1]Summary!$B$1:$B$8418,0))=TRUE,0,INDEX([1]Summary!$A$1:$CF$8418,MATCH($G260,[1]Summary!$B$1:$B$8418,0),S$1))), 1, 1)</f>
        <v>#ERROR!</v>
      </c>
      <c r="T260" s="176" t="str">
        <f>ARRAY_CONSTRAIN(ARRAYFORMULA(IF(S260=0,0,IF(ISNA(MATCH(S260,[1]Summary!$A$1:$A$8418,0))=TRUE,0,INDEX([1]Summary!$A$1:$CF$8418,MATCH(S260,[1]Summary!$A$1:$A$8418,0),T$1)))), 1, 1)</f>
        <v>#ERROR!</v>
      </c>
      <c r="U260" s="174">
        <f t="shared" si="23"/>
        <v>0</v>
      </c>
      <c r="V260" s="172"/>
      <c r="W260" s="175" t="str">
        <f t="shared" si="7"/>
        <v>#ERROR!</v>
      </c>
      <c r="X260" s="172"/>
      <c r="Y260" s="173"/>
      <c r="Z260" s="176" t="str">
        <f>ARRAY_CONSTRAIN(ARRAYFORMULA(IF(Y260=0,0,IF(ISNA(MATCH(Y260,[1]Summary!$A$1:$A$8418,0))=TRUE,0,INDEX([1]Summary!$A$1:$CF$8418,MATCH(Y260,[1]Summary!$A$1:$A$8418,0),Z$1)))), 1, 1)</f>
        <v>#ERROR!</v>
      </c>
      <c r="AA260" s="174">
        <f t="shared" si="24"/>
        <v>0</v>
      </c>
      <c r="AB260" s="172" t="str">
        <f t="shared" si="28"/>
        <v>#ERROR!</v>
      </c>
      <c r="AC260" s="175" t="str">
        <f t="shared" si="9"/>
        <v>#ERROR!</v>
      </c>
      <c r="AD260" s="176"/>
      <c r="AE260" s="1"/>
      <c r="AF260" s="176" t="str">
        <f>ARRAY_CONSTRAIN(ARRAYFORMULA(IF(AE260=0,0,IF(ISNA(MATCH(AE260,[1]Summary!$A$1:$A$8418,0))=TRUE,0,INDEX([1]Summary!$A$1:$CF$8418,MATCH(AE260,[1]Summary!$A$1:$A$8418,0),AF$1)))), 1, 1)</f>
        <v>#ERROR!</v>
      </c>
      <c r="AG260" s="174">
        <f t="shared" si="10"/>
        <v>0</v>
      </c>
      <c r="AH260" s="172">
        <f t="shared" si="11"/>
        <v>0</v>
      </c>
      <c r="AI260" s="175" t="str">
        <f t="shared" si="12"/>
        <v>#ERROR!</v>
      </c>
      <c r="AJ260" s="175" t="str">
        <f t="shared" si="13"/>
        <v>#ERROR!</v>
      </c>
      <c r="AK260" s="178" t="str">
        <f t="shared" si="14"/>
        <v>#ERROR!</v>
      </c>
    </row>
    <row r="261" ht="10.5" customHeight="1">
      <c r="A261" s="14" t="s">
        <v>1189</v>
      </c>
      <c r="B261" s="165">
        <f t="array" ref="B261">IF(ISNA(MATCH($A261,Magento_products!$F$1:$F$1000,0))=TRUE,INDEX(Special_products!$A$1:$AL$1000,MATCH($A261,Special_products!$F$1:$F$1000,0),B$1),INDEX(Magento_products!$A$1:$AJ$1013,MATCH($A261,Magento_products!$F$1:$F$1000,0),B$1))</f>
        <v>138</v>
      </c>
      <c r="C261" s="165" t="str">
        <f t="array" ref="C261">IF(ISNA(MATCH($A261,Magento_products!$F$1:$F$1000,0))=TRUE,INDEX(Special_products!$A$1:$AL$1000,MATCH($A261,Special_products!$F$1:$F$1000,0),C$1),INDEX(Magento_products!$A$1:$AJ$1013,MATCH($A261,Magento_products!$F$1:$F$1000,0),C$1))</f>
        <v>Proto Man Exclusive</v>
      </c>
      <c r="D261" s="166">
        <f t="array" ref="D261">IF(ISNA(MATCH($A261,Magento_products!$F$1:$F$1013,0))=TRUE,INDEX(Special_products!$A$1:$AL$748,MATCH($A261,Special_products!$F$1:$F$748,0),D$1),INDEX(Magento_products!$A$1:$AJ$1013,MATCH($A261,Magento_products!$F$1:$F$1013,0),D$1))</f>
        <v>42108</v>
      </c>
      <c r="E261" s="167">
        <f t="shared" si="1"/>
        <v>2015</v>
      </c>
      <c r="F261" s="168" t="str">
        <f t="array" ref="F261">IF(ISNA(MATCH($A261,'License characters'!$H$2:$H$1126,0))=TRUE,0,INDEX('License characters'!$A$2:$AH$1126,MATCH($A261,'License characters'!$H$2:$H$1126,0),F$1))</f>
        <v>Capcom</v>
      </c>
      <c r="G261" s="165" t="str">
        <f t="array" ref="G261">IF(ISNA(MATCH($A261,Magento_products!$F$1:$F$1000,0))=TRUE,INDEX(Special_products!$A$1:$AL$1000,MATCH($A261,Special_products!$F$1:$F$1000,0),G$1),INDEX(Magento_products!$A$1:$AJ$1013,MATCH($A261,Magento_products!$F$1:$F$1000,0),G$1))</f>
        <v>MMPM</v>
      </c>
      <c r="H261" s="168" t="str">
        <f t="array" ref="H261">IF(ISNA(MATCH($B261,Magento_products!$E$1:$E$1013,0))=TRUE,INDEX(Special_products!$A$1:$AL$748,MATCH($B261,Special_products!$E$1:$E$748,0),H$1+2),INDEX(Magento_products!$A$1:$AJ$1013,MATCH($B261,Magento_products!$E$1:$E$1013,0),H$1))</f>
        <v/>
      </c>
      <c r="I261" s="169">
        <f t="array" ref="I261">IF(ISNA(MATCH($B261,Magento_products!$E$1:$E$1013,0))=TRUE,INDEX(Special_products!$A$1:$AL$748,MATCH($B261,Special_products!$E$1:$E$748,0),I$1),INDEX(Magento_products!$A$1:$AJ$1013,MATCH($B261,Magento_products!$E$1:$E$1013,0),I$1))</f>
        <v>239.99</v>
      </c>
      <c r="J261" s="170"/>
      <c r="K261" s="171">
        <f t="shared" si="2"/>
        <v>239.99</v>
      </c>
      <c r="L261" s="172">
        <v>0.0</v>
      </c>
      <c r="M261" s="173" t="str">
        <f>ARRAY_CONSTRAIN(ARRAYFORMULA(IF(B261=0,0,IF(ISNA(MATCH($A261,[1]PO_base!$E$1:$E$8753,0))=TRUE,0,INDEX([1]PO_base!$A$1:$CD$8753,MATCH($A261,[1]PO_base!$E$1:$E$8753,0),M$1)))), 1, 1)</f>
        <v>#ERROR!</v>
      </c>
      <c r="N261" s="172" t="str">
        <f>ARRAY_CONSTRAIN(ARRAYFORMULA(IF(M261=0,0,IF(ISNA(MATCH($M261,[1]PO_base!$C$1:$C$8753,0))=TRUE,0,INDEX([1]PO_base!$A$1:$CD$8753,MATCH($M261,[1]PO_base!$C$1:$C$8753,0),N$1)))), 1, 1)</f>
        <v>#ERROR!</v>
      </c>
      <c r="O261" s="174" t="str">
        <f t="shared" si="3"/>
        <v>#ERROR!</v>
      </c>
      <c r="P261" s="172" t="str">
        <f t="shared" si="4"/>
        <v>#ERROR!</v>
      </c>
      <c r="Q261" s="175" t="str">
        <f t="shared" si="5"/>
        <v>#ERROR!</v>
      </c>
      <c r="R261" s="176">
        <v>0.0</v>
      </c>
      <c r="S261" s="177" t="str">
        <f>ARRAY_CONSTRAIN(ARRAYFORMULA(IF(ISNA(MATCH($G261,[1]Summary!$B$1:$B$8418,0))=TRUE,0,INDEX([1]Summary!$A$1:$CF$8418,MATCH($G261,[1]Summary!$B$1:$B$8418,0),S$1))), 1, 1)</f>
        <v>#ERROR!</v>
      </c>
      <c r="T261" s="176" t="str">
        <f>ARRAY_CONSTRAIN(ARRAYFORMULA(IF(S261=0,0,IF(ISNA(MATCH(S261,[1]Summary!$A$1:$A$8418,0))=TRUE,0,INDEX([1]Summary!$A$1:$CF$8418,MATCH(S261,[1]Summary!$A$1:$A$8418,0),T$1)))), 1, 1)</f>
        <v>#ERROR!</v>
      </c>
      <c r="U261" s="174">
        <f t="shared" si="23"/>
        <v>0</v>
      </c>
      <c r="V261" s="172"/>
      <c r="W261" s="175" t="str">
        <f t="shared" si="7"/>
        <v>#ERROR!</v>
      </c>
      <c r="X261" s="172"/>
      <c r="Y261" s="173"/>
      <c r="Z261" s="176" t="str">
        <f>ARRAY_CONSTRAIN(ARRAYFORMULA(IF(Y261=0,0,IF(ISNA(MATCH(Y261,[1]Summary!$A$1:$A$8418,0))=TRUE,0,INDEX([1]Summary!$A$1:$CF$8418,MATCH(Y261,[1]Summary!$A$1:$A$8418,0),Z$1)))), 1, 1)</f>
        <v>#ERROR!</v>
      </c>
      <c r="AA261" s="174">
        <f t="shared" si="24"/>
        <v>0</v>
      </c>
      <c r="AB261" s="172" t="str">
        <f t="shared" si="28"/>
        <v>#ERROR!</v>
      </c>
      <c r="AC261" s="175" t="str">
        <f t="shared" si="9"/>
        <v>#ERROR!</v>
      </c>
      <c r="AD261" s="176"/>
      <c r="AE261" s="1"/>
      <c r="AF261" s="176" t="str">
        <f>ARRAY_CONSTRAIN(ARRAYFORMULA(IF(AE261=0,0,IF(ISNA(MATCH(AE261,[1]Summary!$A$1:$A$8418,0))=TRUE,0,INDEX([1]Summary!$A$1:$CF$8418,MATCH(AE261,[1]Summary!$A$1:$A$8418,0),AF$1)))), 1, 1)</f>
        <v>#ERROR!</v>
      </c>
      <c r="AG261" s="174">
        <f t="shared" si="10"/>
        <v>0</v>
      </c>
      <c r="AH261" s="172">
        <f t="shared" si="11"/>
        <v>0</v>
      </c>
      <c r="AI261" s="175" t="str">
        <f t="shared" si="12"/>
        <v>#ERROR!</v>
      </c>
      <c r="AJ261" s="175" t="str">
        <f t="shared" si="13"/>
        <v>#ERROR!</v>
      </c>
      <c r="AK261" s="178" t="str">
        <f t="shared" si="14"/>
        <v>#ERROR!</v>
      </c>
    </row>
    <row r="262" ht="10.5" customHeight="1">
      <c r="A262" s="14" t="s">
        <v>1237</v>
      </c>
      <c r="B262" s="165">
        <f t="array" ref="B262">IF(ISNA(MATCH($A262,Magento_products!$F$1:$F$1000,0))=TRUE,INDEX(Special_products!$A$1:$AL$1000,MATCH($A262,Special_products!$F$1:$F$1000,0),B$1),INDEX(Magento_products!$A$1:$AJ$1013,MATCH($A262,Magento_products!$F$1:$F$1000,0),B$1))</f>
        <v>109</v>
      </c>
      <c r="C262" s="165" t="str">
        <f t="array" ref="C262">IF(ISNA(MATCH($A262,Magento_products!$F$1:$F$1000,0))=TRUE,INDEX(Special_products!$A$1:$AL$1000,MATCH($A262,Special_products!$F$1:$F$1000,0),C$1),INDEX(Magento_products!$A$1:$AJ$1013,MATCH($A262,Magento_products!$F$1:$F$1000,0),C$1))</f>
        <v>Tanooki Mario Exclusive</v>
      </c>
      <c r="D262" s="166">
        <f t="array" ref="D262">IF(ISNA(MATCH($A262,Magento_products!$F$1:$F$1013,0))=TRUE,INDEX(Special_products!$A$1:$AL$748,MATCH($A262,Special_products!$F$1:$F$748,0),D$1),INDEX(Magento_products!$A$1:$AJ$1013,MATCH($A262,Magento_products!$F$1:$F$1013,0),D$1))</f>
        <v>41540</v>
      </c>
      <c r="E262" s="167">
        <f t="shared" si="1"/>
        <v>2013</v>
      </c>
      <c r="F262" s="168" t="str">
        <f t="array" ref="F262">IF(ISNA(MATCH($A262,'License characters'!$H$2:$H$1126,0))=TRUE,0,INDEX('License characters'!$A$2:$AH$1126,MATCH($A262,'License characters'!$H$2:$H$1126,0),F$1))</f>
        <v>Nintendo</v>
      </c>
      <c r="G262" s="165" t="str">
        <f t="array" ref="G262">IF(ISNA(MATCH($A262,Magento_products!$F$1:$F$1000,0))=TRUE,INDEX(Special_products!$A$1:$AL$1000,MATCH($A262,Special_products!$F$1:$F$1000,0),G$1),INDEX(Magento_products!$A$1:$AJ$1013,MATCH($A262,Magento_products!$F$1:$F$1000,0),G$1))</f>
        <v>TAN</v>
      </c>
      <c r="H262" s="168" t="str">
        <f t="array" ref="H262">IF(ISNA(MATCH($B262,Magento_products!$E$1:$E$1013,0))=TRUE,INDEX(Special_products!$A$1:$AL$748,MATCH($B262,Special_products!$E$1:$E$748,0),H$1+2),INDEX(Magento_products!$A$1:$AJ$1013,MATCH($B262,Magento_products!$E$1:$E$1013,0),H$1))</f>
        <v>Resin</v>
      </c>
      <c r="I262" s="169">
        <f t="array" ref="I262">IF(ISNA(MATCH($B262,Magento_products!$E$1:$E$1013,0))=TRUE,INDEX(Special_products!$A$1:$AL$748,MATCH($B262,Special_products!$E$1:$E$748,0),I$1),INDEX(Magento_products!$A$1:$AJ$1013,MATCH($B262,Magento_products!$E$1:$E$1013,0),I$1))</f>
        <v>239.99</v>
      </c>
      <c r="J262" s="170"/>
      <c r="K262" s="171">
        <f t="shared" si="2"/>
        <v>239.99</v>
      </c>
      <c r="L262" s="172">
        <v>0.0</v>
      </c>
      <c r="M262" s="173" t="str">
        <f>ARRAY_CONSTRAIN(ARRAYFORMULA(IF(B262=0,0,IF(ISNA(MATCH($A262,[1]PO_base!$E$1:$E$8753,0))=TRUE,0,INDEX([1]PO_base!$A$1:$CD$8753,MATCH($A262,[1]PO_base!$E$1:$E$8753,0),M$1)))), 1, 1)</f>
        <v>#ERROR!</v>
      </c>
      <c r="N262" s="172" t="str">
        <f>ARRAY_CONSTRAIN(ARRAYFORMULA(IF(M262=0,0,IF(ISNA(MATCH($M262,[1]PO_base!$C$1:$C$8753,0))=TRUE,0,INDEX([1]PO_base!$A$1:$CD$8753,MATCH($M262,[1]PO_base!$C$1:$C$8753,0),N$1)))), 1, 1)</f>
        <v>#ERROR!</v>
      </c>
      <c r="O262" s="174" t="str">
        <f t="shared" si="3"/>
        <v>#ERROR!</v>
      </c>
      <c r="P262" s="172" t="str">
        <f t="shared" si="4"/>
        <v>#ERROR!</v>
      </c>
      <c r="Q262" s="175" t="str">
        <f t="shared" si="5"/>
        <v>#ERROR!</v>
      </c>
      <c r="R262" s="176">
        <v>0.0</v>
      </c>
      <c r="S262" s="177" t="str">
        <f>ARRAY_CONSTRAIN(ARRAYFORMULA(IF(ISNA(MATCH($G262,[1]Summary!$B$1:$B$8418,0))=TRUE,0,INDEX([1]Summary!$A$1:$CF$8418,MATCH($G262,[1]Summary!$B$1:$B$8418,0),S$1))), 1, 1)</f>
        <v>#ERROR!</v>
      </c>
      <c r="T262" s="176" t="str">
        <f>ARRAY_CONSTRAIN(ARRAYFORMULA(IF(S262=0,0,IF(ISNA(MATCH(S262,[1]Summary!$A$1:$A$8418,0))=TRUE,0,INDEX([1]Summary!$A$1:$CF$8418,MATCH(S262,[1]Summary!$A$1:$A$8418,0),T$1)))), 1, 1)</f>
        <v>#ERROR!</v>
      </c>
      <c r="U262" s="174">
        <f t="shared" si="23"/>
        <v>0</v>
      </c>
      <c r="V262" s="172"/>
      <c r="W262" s="175" t="str">
        <f t="shared" si="7"/>
        <v>#ERROR!</v>
      </c>
      <c r="X262" s="172"/>
      <c r="Y262" s="173"/>
      <c r="Z262" s="176" t="str">
        <f>ARRAY_CONSTRAIN(ARRAYFORMULA(IF(Y262=0,0,IF(ISNA(MATCH(Y262,[1]Summary!$A$1:$A$8418,0))=TRUE,0,INDEX([1]Summary!$A$1:$CF$8418,MATCH(Y262,[1]Summary!$A$1:$A$8418,0),Z$1)))), 1, 1)</f>
        <v>#ERROR!</v>
      </c>
      <c r="AA262" s="174">
        <f t="shared" si="24"/>
        <v>0</v>
      </c>
      <c r="AB262" s="172" t="str">
        <f t="shared" si="28"/>
        <v>#ERROR!</v>
      </c>
      <c r="AC262" s="175" t="str">
        <f t="shared" si="9"/>
        <v>#ERROR!</v>
      </c>
      <c r="AD262" s="176"/>
      <c r="AE262" s="1"/>
      <c r="AF262" s="176" t="str">
        <f>ARRAY_CONSTRAIN(ARRAYFORMULA(IF(AE262=0,0,IF(ISNA(MATCH(AE262,[1]Summary!$A$1:$A$8418,0))=TRUE,0,INDEX([1]Summary!$A$1:$CF$8418,MATCH(AE262,[1]Summary!$A$1:$A$8418,0),AF$1)))), 1, 1)</f>
        <v>#ERROR!</v>
      </c>
      <c r="AG262" s="174">
        <f t="shared" si="10"/>
        <v>0</v>
      </c>
      <c r="AH262" s="172">
        <f t="shared" si="11"/>
        <v>0</v>
      </c>
      <c r="AI262" s="175" t="str">
        <f t="shared" si="12"/>
        <v>#ERROR!</v>
      </c>
      <c r="AJ262" s="175" t="str">
        <f t="shared" si="13"/>
        <v>#ERROR!</v>
      </c>
      <c r="AK262" s="178" t="str">
        <f t="shared" si="14"/>
        <v>#ERROR!</v>
      </c>
    </row>
    <row r="263" ht="10.5" customHeight="1">
      <c r="A263" s="14" t="s">
        <v>1074</v>
      </c>
      <c r="B263" s="165">
        <f t="array" ref="B263">IF(ISNA(MATCH($A263,Magento_products!$F$1:$F$1000,0))=TRUE,INDEX(Special_products!$A$1:$AL$1000,MATCH($A263,Special_products!$F$1:$F$1000,0),B$1),INDEX(Magento_products!$A$1:$AJ$1013,MATCH($A263,Magento_products!$F$1:$F$1000,0),B$1))</f>
        <v>197</v>
      </c>
      <c r="C263" s="165" t="str">
        <f t="array" ref="C263">IF(ISNA(MATCH($A263,Magento_products!$F$1:$F$1000,0))=TRUE,INDEX(Special_products!$A$1:$AL$1000,MATCH($A263,Special_products!$F$1:$F$1000,0),C$1),INDEX(Magento_products!$A$1:$AJ$1013,MATCH($A263,Magento_products!$F$1:$F$1000,0),C$1))</f>
        <v>Fighter Kirby (Regular)</v>
      </c>
      <c r="D263" s="166">
        <f t="array" ref="D263">IF(ISNA(MATCH($A263,Magento_products!$F$1:$F$1013,0))=TRUE,INDEX(Special_products!$A$1:$AL$748,MATCH($A263,Special_products!$F$1:$F$748,0),D$1),INDEX(Magento_products!$A$1:$AJ$1013,MATCH($A263,Magento_products!$F$1:$F$1013,0),D$1))</f>
        <v>42836</v>
      </c>
      <c r="E263" s="167">
        <f t="shared" si="1"/>
        <v>2017</v>
      </c>
      <c r="F263" s="168" t="str">
        <f t="array" ref="F263">IF(ISNA(MATCH($A263,'License characters'!$H$2:$H$1126,0))=TRUE,0,INDEX('License characters'!$A$2:$AH$1126,MATCH($A263,'License characters'!$H$2:$H$1126,0),F$1))</f>
        <v>Warpstar</v>
      </c>
      <c r="G263" s="165" t="str">
        <f t="array" ref="G263">IF(ISNA(MATCH($A263,Magento_products!$F$1:$F$1000,0))=TRUE,INDEX(Special_products!$A$1:$AL$1000,MATCH($A263,Special_products!$F$1:$F$1000,0),G$1),INDEX(Magento_products!$A$1:$AJ$1013,MATCH($A263,Magento_products!$F$1:$F$1000,0),G$1))</f>
        <v>FIGHT</v>
      </c>
      <c r="H263" s="168" t="str">
        <f t="array" ref="H263">IF(ISNA(MATCH($B263,Magento_products!$E$1:$E$1013,0))=TRUE,INDEX(Special_products!$A$1:$AL$748,MATCH($B263,Special_products!$E$1:$E$748,0),H$1+2),INDEX(Magento_products!$A$1:$AJ$1013,MATCH($B263,Magento_products!$E$1:$E$1013,0),H$1))</f>
        <v/>
      </c>
      <c r="I263" s="169">
        <f t="array" ref="I263">IF(ISNA(MATCH($B263,Magento_products!$E$1:$E$1013,0))=TRUE,INDEX(Special_products!$A$1:$AL$748,MATCH($B263,Special_products!$E$1:$E$748,0),I$1),INDEX(Magento_products!$A$1:$AJ$1013,MATCH($B263,Magento_products!$E$1:$E$1013,0),I$1))</f>
        <v>249.99</v>
      </c>
      <c r="J263" s="170"/>
      <c r="K263" s="171">
        <f t="shared" si="2"/>
        <v>249.99</v>
      </c>
      <c r="L263" s="172">
        <v>71.0</v>
      </c>
      <c r="M263" s="173" t="str">
        <f>ARRAY_CONSTRAIN(ARRAYFORMULA(IF(B263=0,0,IF(ISNA(MATCH($A263,[1]PO_base!$E$1:$E$8753,0))=TRUE,0,INDEX([1]PO_base!$A$1:$CD$8753,MATCH($A263,[1]PO_base!$E$1:$E$8753,0),M$1)))), 1, 1)</f>
        <v>#ERROR!</v>
      </c>
      <c r="N263" s="172" t="str">
        <f>ARRAY_CONSTRAIN(ARRAYFORMULA(IF(M263=0,0,IF(ISNA(MATCH($M263,[1]PO_base!$C$1:$C$8753,0))=TRUE,0,INDEX([1]PO_base!$A$1:$CD$8753,MATCH($M263,[1]PO_base!$C$1:$C$8753,0),N$1)))), 1, 1)</f>
        <v>#ERROR!</v>
      </c>
      <c r="O263" s="174" t="str">
        <f t="shared" si="3"/>
        <v>#ERROR!</v>
      </c>
      <c r="P263" s="172" t="str">
        <f t="shared" si="4"/>
        <v>#ERROR!</v>
      </c>
      <c r="Q263" s="175" t="str">
        <f t="shared" si="5"/>
        <v>#ERROR!</v>
      </c>
      <c r="R263" s="176">
        <v>2.7598684210526314</v>
      </c>
      <c r="S263" s="177" t="str">
        <f>ARRAY_CONSTRAIN(ARRAYFORMULA(IF(ISNA(MATCH($G263,[1]Summary!$B$1:$B$8418,0))=TRUE,0,INDEX([1]Summary!$A$1:$CF$8418,MATCH($G263,[1]Summary!$B$1:$B$8418,0),S$1))), 1, 1)</f>
        <v>#ERROR!</v>
      </c>
      <c r="T263" s="176" t="str">
        <f>ARRAY_CONSTRAIN(ARRAYFORMULA(IF(S263=0,0,IF(ISNA(MATCH(S263,[1]Summary!$A$1:$A$8418,0))=TRUE,0,INDEX([1]Summary!$A$1:$CF$8418,MATCH(S263,[1]Summary!$A$1:$A$8418,0),T$1)))), 1, 1)</f>
        <v>#ERROR!</v>
      </c>
      <c r="U263" s="174">
        <f t="shared" si="23"/>
        <v>0</v>
      </c>
      <c r="V263" s="172"/>
      <c r="W263" s="175" t="str">
        <f t="shared" si="7"/>
        <v>#ERROR!</v>
      </c>
      <c r="X263" s="172"/>
      <c r="Y263" s="173"/>
      <c r="Z263" s="176" t="str">
        <f>ARRAY_CONSTRAIN(ARRAYFORMULA(IF(Y263=0,0,IF(ISNA(MATCH(Y263,[1]Summary!$A$1:$A$8418,0))=TRUE,0,INDEX([1]Summary!$A$1:$CF$8418,MATCH(Y263,[1]Summary!$A$1:$A$8418,0),Z$1)))), 1, 1)</f>
        <v>#ERROR!</v>
      </c>
      <c r="AA263" s="174">
        <f t="shared" si="24"/>
        <v>0</v>
      </c>
      <c r="AB263" s="172" t="str">
        <f t="shared" si="28"/>
        <v>#ERROR!</v>
      </c>
      <c r="AC263" s="175" t="str">
        <f t="shared" si="9"/>
        <v>#ERROR!</v>
      </c>
      <c r="AD263" s="176"/>
      <c r="AE263" s="1"/>
      <c r="AF263" s="176" t="str">
        <f>ARRAY_CONSTRAIN(ARRAYFORMULA(IF(AE263=0,0,IF(ISNA(MATCH(AE263,[1]Summary!$A$1:$A$8418,0))=TRUE,0,INDEX([1]Summary!$A$1:$CF$8418,MATCH(AE263,[1]Summary!$A$1:$A$8418,0),AF$1)))), 1, 1)</f>
        <v>#ERROR!</v>
      </c>
      <c r="AG263" s="174">
        <f t="shared" si="10"/>
        <v>0</v>
      </c>
      <c r="AH263" s="172">
        <f t="shared" si="11"/>
        <v>0</v>
      </c>
      <c r="AI263" s="175" t="str">
        <f t="shared" si="12"/>
        <v>#ERROR!</v>
      </c>
      <c r="AJ263" s="175" t="str">
        <f t="shared" si="13"/>
        <v>#ERROR!</v>
      </c>
      <c r="AK263" s="178" t="str">
        <f t="shared" si="14"/>
        <v>#ERROR!</v>
      </c>
    </row>
    <row r="264" ht="10.5" customHeight="1">
      <c r="A264" s="14" t="s">
        <v>1105</v>
      </c>
      <c r="B264" s="165">
        <f t="array" ref="B264">IF(ISNA(MATCH($A264,Magento_products!$F$1:$F$1000,0))=TRUE,INDEX(Special_products!$A$1:$AL$1000,MATCH($A264,Special_products!$F$1:$F$1000,0),B$1),INDEX(Magento_products!$A$1:$AJ$1013,MATCH($A264,Magento_products!$F$1:$F$1000,0),B$1))</f>
        <v>181</v>
      </c>
      <c r="C264" s="165" t="str">
        <f t="array" ref="C264">IF(ISNA(MATCH($A264,Magento_products!$F$1:$F$1000,0))=TRUE,INDEX(Special_products!$A$1:$AL$1000,MATCH($A264,Special_products!$F$1:$F$1000,0),C$1),INDEX(Magento_products!$A$1:$AJ$1013,MATCH($A264,Magento_products!$F$1:$F$1000,0),C$1))</f>
        <v>Katamari Dipp (Exclusive)</v>
      </c>
      <c r="D264" s="166">
        <f t="array" ref="D264">IF(ISNA(MATCH($A264,Magento_products!$F$1:$F$1013,0))=TRUE,INDEX(Special_products!$A$1:$AL$748,MATCH($A264,Special_products!$F$1:$F$748,0),D$1),INDEX(Magento_products!$A$1:$AJ$1013,MATCH($A264,Magento_products!$F$1:$F$1013,0),D$1))</f>
        <v>42690</v>
      </c>
      <c r="E264" s="167">
        <f t="shared" si="1"/>
        <v>2016</v>
      </c>
      <c r="F264" s="168" t="str">
        <f t="array" ref="F264">IF(ISNA(MATCH($A264,'License characters'!$H$2:$H$1126,0))=TRUE,0,INDEX('License characters'!$A$2:$AH$1126,MATCH($A264,'License characters'!$H$2:$H$1126,0),F$1))</f>
        <v>Namco Bandai</v>
      </c>
      <c r="G264" s="165" t="str">
        <f t="array" ref="G264">IF(ISNA(MATCH($A264,Magento_products!$F$1:$F$1000,0))=TRUE,INDEX(Special_products!$A$1:$AL$1000,MATCH($A264,Special_products!$F$1:$F$1000,0),G$1),INDEX(Magento_products!$A$1:$AJ$1013,MATCH($A264,Magento_products!$F$1:$F$1000,0),G$1))</f>
        <v>KATTA</v>
      </c>
      <c r="H264" s="168" t="str">
        <f t="array" ref="H264">IF(ISNA(MATCH($B264,Magento_products!$E$1:$E$1013,0))=TRUE,INDEX(Special_products!$A$1:$AL$748,MATCH($B264,Special_products!$E$1:$E$748,0),H$1+2),INDEX(Magento_products!$A$1:$AJ$1013,MATCH($B264,Magento_products!$E$1:$E$1013,0),H$1))</f>
        <v>Resin</v>
      </c>
      <c r="I264" s="169">
        <f t="array" ref="I264">IF(ISNA(MATCH($B264,Magento_products!$E$1:$E$1013,0))=TRUE,INDEX(Special_products!$A$1:$AL$748,MATCH($B264,Special_products!$E$1:$E$748,0),I$1),INDEX(Magento_products!$A$1:$AJ$1013,MATCH($B264,Magento_products!$E$1:$E$1013,0),I$1))</f>
        <v>249.99</v>
      </c>
      <c r="J264" s="170"/>
      <c r="K264" s="171">
        <f t="shared" si="2"/>
        <v>249.99</v>
      </c>
      <c r="L264" s="172">
        <v>80.0</v>
      </c>
      <c r="M264" s="173" t="str">
        <f>ARRAY_CONSTRAIN(ARRAYFORMULA(IF(B264=0,0,IF(ISNA(MATCH($A264,[1]PO_base!$E$1:$E$8753,0))=TRUE,0,INDEX([1]PO_base!$A$1:$CD$8753,MATCH($A264,[1]PO_base!$E$1:$E$8753,0),M$1)))), 1, 1)</f>
        <v>#ERROR!</v>
      </c>
      <c r="N264" s="172" t="str">
        <f>ARRAY_CONSTRAIN(ARRAYFORMULA(IF(M264=0,0,IF(ISNA(MATCH($M264,[1]PO_base!$C$1:$C$8753,0))=TRUE,0,INDEX([1]PO_base!$A$1:$CD$8753,MATCH($M264,[1]PO_base!$C$1:$C$8753,0),N$1)))), 1, 1)</f>
        <v>#ERROR!</v>
      </c>
      <c r="O264" s="174" t="str">
        <f t="shared" si="3"/>
        <v>#ERROR!</v>
      </c>
      <c r="P264" s="172" t="str">
        <f t="shared" si="4"/>
        <v>#ERROR!</v>
      </c>
      <c r="Q264" s="175" t="str">
        <f t="shared" si="5"/>
        <v>#ERROR!</v>
      </c>
      <c r="R264" s="176">
        <v>7.163734939759037</v>
      </c>
      <c r="S264" s="177" t="str">
        <f>ARRAY_CONSTRAIN(ARRAYFORMULA(IF(ISNA(MATCH($G264,[1]Summary!$B$1:$B$8418,0))=TRUE,0,INDEX([1]Summary!$A$1:$CF$8418,MATCH($G264,[1]Summary!$B$1:$B$8418,0),S$1))), 1, 1)</f>
        <v>#ERROR!</v>
      </c>
      <c r="T264" s="176" t="str">
        <f>ARRAY_CONSTRAIN(ARRAYFORMULA(IF(S264=0,0,IF(ISNA(MATCH(S264,[1]Summary!$A$1:$A$8418,0))=TRUE,0,INDEX([1]Summary!$A$1:$CF$8418,MATCH(S264,[1]Summary!$A$1:$A$8418,0),T$1)))), 1, 1)</f>
        <v>#ERROR!</v>
      </c>
      <c r="U264" s="174">
        <f t="shared" si="23"/>
        <v>0</v>
      </c>
      <c r="V264" s="172"/>
      <c r="W264" s="175" t="str">
        <f t="shared" si="7"/>
        <v>#ERROR!</v>
      </c>
      <c r="X264" s="172"/>
      <c r="Y264" s="173"/>
      <c r="Z264" s="176" t="str">
        <f>ARRAY_CONSTRAIN(ARRAYFORMULA(IF(Y264=0,0,IF(ISNA(MATCH(Y264,[1]Summary!$A$1:$A$8418,0))=TRUE,0,INDEX([1]Summary!$A$1:$CF$8418,MATCH(Y264,[1]Summary!$A$1:$A$8418,0),Z$1)))), 1, 1)</f>
        <v>#ERROR!</v>
      </c>
      <c r="AA264" s="174">
        <f t="shared" si="24"/>
        <v>0</v>
      </c>
      <c r="AB264" s="172" t="str">
        <f t="shared" si="28"/>
        <v>#ERROR!</v>
      </c>
      <c r="AC264" s="175" t="str">
        <f t="shared" si="9"/>
        <v>#ERROR!</v>
      </c>
      <c r="AD264" s="176"/>
      <c r="AE264" s="1"/>
      <c r="AF264" s="176" t="str">
        <f>ARRAY_CONSTRAIN(ARRAYFORMULA(IF(AE264=0,0,IF(ISNA(MATCH(AE264,[1]Summary!$A$1:$A$8418,0))=TRUE,0,INDEX([1]Summary!$A$1:$CF$8418,MATCH(AE264,[1]Summary!$A$1:$A$8418,0),AF$1)))), 1, 1)</f>
        <v>#ERROR!</v>
      </c>
      <c r="AG264" s="174">
        <f t="shared" si="10"/>
        <v>0</v>
      </c>
      <c r="AH264" s="172">
        <f t="shared" si="11"/>
        <v>0</v>
      </c>
      <c r="AI264" s="175" t="str">
        <f t="shared" si="12"/>
        <v>#ERROR!</v>
      </c>
      <c r="AJ264" s="175" t="str">
        <f t="shared" si="13"/>
        <v>#ERROR!</v>
      </c>
      <c r="AK264" s="178" t="str">
        <f t="shared" si="14"/>
        <v>#ERROR!</v>
      </c>
    </row>
    <row r="265" ht="10.5" customHeight="1">
      <c r="A265" s="14" t="s">
        <v>1086</v>
      </c>
      <c r="B265" s="165">
        <f t="array" ref="B265">IF(ISNA(MATCH($A265,Magento_products!$F$1:$F$1000,0))=TRUE,INDEX(Special_products!$A$1:$AL$1000,MATCH($A265,Special_products!$F$1:$F$1000,0),B$1),INDEX(Magento_products!$A$1:$AJ$1013,MATCH($A265,Magento_products!$F$1:$F$1000,0),B$1))</f>
        <v>191</v>
      </c>
      <c r="C265" s="165" t="str">
        <f t="array" ref="C265">IF(ISNA(MATCH($A265,Magento_products!$F$1:$F$1000,0))=TRUE,INDEX(Special_products!$A$1:$AL$1000,MATCH($A265,Special_products!$F$1:$F$1000,0),C$1),INDEX(Magento_products!$A$1:$AJ$1013,MATCH($A265,Magento_products!$F$1:$F$1000,0),C$1))</f>
        <v>Silver the Hedgehog (Regular)</v>
      </c>
      <c r="D265" s="166">
        <f t="array" ref="D265">IF(ISNA(MATCH($A265,Magento_products!$F$1:$F$1013,0))=TRUE,INDEX(Special_products!$A$1:$AL$748,MATCH($A265,Special_products!$F$1:$F$748,0),D$1),INDEX(Magento_products!$A$1:$AJ$1013,MATCH($A265,Magento_products!$F$1:$F$1013,0),D$1))</f>
        <v>42788</v>
      </c>
      <c r="E265" s="167">
        <f t="shared" si="1"/>
        <v>2017</v>
      </c>
      <c r="F265" s="168" t="str">
        <f t="array" ref="F265">IF(ISNA(MATCH($A265,'License characters'!$H$2:$H$1126,0))=TRUE,0,INDEX('License characters'!$A$2:$AH$1126,MATCH($A265,'License characters'!$H$2:$H$1126,0),F$1))</f>
        <v>Sega</v>
      </c>
      <c r="G265" s="165" t="str">
        <f t="array" ref="G265">IF(ISNA(MATCH($A265,Magento_products!$F$1:$F$1000,0))=TRUE,INDEX(Special_products!$A$1:$AL$1000,MATCH($A265,Special_products!$F$1:$F$1000,0),G$1),INDEX(Magento_products!$A$1:$AJ$1013,MATCH($A265,Magento_products!$F$1:$F$1000,0),G$1))</f>
        <v>SMSIL</v>
      </c>
      <c r="H265" s="168" t="str">
        <f t="array" ref="H265">IF(ISNA(MATCH($B265,Magento_products!$E$1:$E$1013,0))=TRUE,INDEX(Special_products!$A$1:$AL$748,MATCH($B265,Special_products!$E$1:$E$748,0),H$1+2),INDEX(Magento_products!$A$1:$AJ$1013,MATCH($B265,Magento_products!$E$1:$E$1013,0),H$1))</f>
        <v>Resin</v>
      </c>
      <c r="I265" s="169">
        <f t="array" ref="I265">IF(ISNA(MATCH($B265,Magento_products!$E$1:$E$1013,0))=TRUE,INDEX(Special_products!$A$1:$AL$748,MATCH($B265,Special_products!$E$1:$E$748,0),I$1),INDEX(Magento_products!$A$1:$AJ$1013,MATCH($B265,Magento_products!$E$1:$E$1013,0),I$1))</f>
        <v>249.99</v>
      </c>
      <c r="J265" s="170"/>
      <c r="K265" s="171">
        <f t="shared" si="2"/>
        <v>249.99</v>
      </c>
      <c r="L265" s="172">
        <v>70.1</v>
      </c>
      <c r="M265" s="173" t="str">
        <f>ARRAY_CONSTRAIN(ARRAYFORMULA(IF(B265=0,0,IF(ISNA(MATCH($A265,[1]PO_base!$E$1:$E$8753,0))=TRUE,0,INDEX([1]PO_base!$A$1:$CD$8753,MATCH($A265,[1]PO_base!$E$1:$E$8753,0),M$1)))), 1, 1)</f>
        <v>#ERROR!</v>
      </c>
      <c r="N265" s="172" t="str">
        <f>ARRAY_CONSTRAIN(ARRAYFORMULA(IF(M265=0,0,IF(ISNA(MATCH($M265,[1]PO_base!$C$1:$C$8753,0))=TRUE,0,INDEX([1]PO_base!$A$1:$CD$8753,MATCH($M265,[1]PO_base!$C$1:$C$8753,0),N$1)))), 1, 1)</f>
        <v>#ERROR!</v>
      </c>
      <c r="O265" s="174" t="str">
        <f t="shared" si="3"/>
        <v>#ERROR!</v>
      </c>
      <c r="P265" s="172" t="str">
        <f t="shared" si="4"/>
        <v>#ERROR!</v>
      </c>
      <c r="Q265" s="175" t="str">
        <f t="shared" si="5"/>
        <v>#ERROR!</v>
      </c>
      <c r="R265" s="176">
        <v>3.088472871002515</v>
      </c>
      <c r="S265" s="177" t="str">
        <f>ARRAY_CONSTRAIN(ARRAYFORMULA(IF(ISNA(MATCH($G265,[1]Summary!$B$1:$B$8418,0))=TRUE,0,INDEX([1]Summary!$A$1:$CF$8418,MATCH($G265,[1]Summary!$B$1:$B$8418,0),S$1))), 1, 1)</f>
        <v>#ERROR!</v>
      </c>
      <c r="T265" s="176" t="str">
        <f>ARRAY_CONSTRAIN(ARRAYFORMULA(IF(S265=0,0,IF(ISNA(MATCH(S265,[1]Summary!$A$1:$A$8418,0))=TRUE,0,INDEX([1]Summary!$A$1:$CF$8418,MATCH(S265,[1]Summary!$A$1:$A$8418,0),T$1)))), 1, 1)</f>
        <v>#ERROR!</v>
      </c>
      <c r="U265" s="174">
        <f t="shared" si="23"/>
        <v>0</v>
      </c>
      <c r="V265" s="172"/>
      <c r="W265" s="175" t="str">
        <f t="shared" si="7"/>
        <v>#ERROR!</v>
      </c>
      <c r="X265" s="172"/>
      <c r="Y265" s="173"/>
      <c r="Z265" s="176" t="str">
        <f>ARRAY_CONSTRAIN(ARRAYFORMULA(IF(Y265=0,0,IF(ISNA(MATCH(Y265,[1]Summary!$A$1:$A$8418,0))=TRUE,0,INDEX([1]Summary!$A$1:$CF$8418,MATCH(Y265,[1]Summary!$A$1:$A$8418,0),Z$1)))), 1, 1)</f>
        <v>#ERROR!</v>
      </c>
      <c r="AA265" s="174">
        <f t="shared" si="24"/>
        <v>0</v>
      </c>
      <c r="AB265" s="172" t="str">
        <f t="shared" si="28"/>
        <v>#ERROR!</v>
      </c>
      <c r="AC265" s="175" t="str">
        <f t="shared" si="9"/>
        <v>#ERROR!</v>
      </c>
      <c r="AD265" s="176"/>
      <c r="AE265" s="1"/>
      <c r="AF265" s="176" t="str">
        <f>ARRAY_CONSTRAIN(ARRAYFORMULA(IF(AE265=0,0,IF(ISNA(MATCH(AE265,[1]Summary!$A$1:$A$8418,0))=TRUE,0,INDEX([1]Summary!$A$1:$CF$8418,MATCH(AE265,[1]Summary!$A$1:$A$8418,0),AF$1)))), 1, 1)</f>
        <v>#ERROR!</v>
      </c>
      <c r="AG265" s="174">
        <f t="shared" si="10"/>
        <v>0</v>
      </c>
      <c r="AH265" s="172">
        <f t="shared" si="11"/>
        <v>0</v>
      </c>
      <c r="AI265" s="175" t="str">
        <f t="shared" si="12"/>
        <v>#ERROR!</v>
      </c>
      <c r="AJ265" s="175" t="str">
        <f t="shared" si="13"/>
        <v>#ERROR!</v>
      </c>
      <c r="AK265" s="178" t="str">
        <f t="shared" si="14"/>
        <v>#ERROR!</v>
      </c>
    </row>
    <row r="266" ht="10.5" customHeight="1">
      <c r="A266" s="6" t="s">
        <v>1086</v>
      </c>
      <c r="B266" s="165">
        <f t="array" ref="B266">IF(ISNA(MATCH($A266,Magento_products!$F$1:$F$1000,0))=TRUE,INDEX(Special_products!$A$1:$AL$1000,MATCH($A266,Special_products!$F$1:$F$1000,0),B$1),INDEX(Magento_products!$A$1:$AJ$1013,MATCH($A266,Magento_products!$F$1:$F$1000,0),B$1))</f>
        <v>191</v>
      </c>
      <c r="C266" s="165" t="str">
        <f t="array" ref="C266">IF(ISNA(MATCH($A266,Magento_products!$F$1:$F$1000,0))=TRUE,INDEX(Special_products!$A$1:$AL$1000,MATCH($A266,Special_products!$F$1:$F$1000,0),C$1),INDEX(Magento_products!$A$1:$AJ$1013,MATCH($A266,Magento_products!$F$1:$F$1000,0),C$1))</f>
        <v>Silver the Hedgehog (Regular)</v>
      </c>
      <c r="D266" s="166">
        <f t="array" ref="D266">IF(ISNA(MATCH($A266,Magento_products!$F$1:$F$1013,0))=TRUE,INDEX(Special_products!$A$1:$AL$748,MATCH($A266,Special_products!$F$1:$F$748,0),D$1),INDEX(Magento_products!$A$1:$AJ$1013,MATCH($A266,Magento_products!$F$1:$F$1013,0),D$1))</f>
        <v>42788</v>
      </c>
      <c r="E266" s="167">
        <f t="shared" si="1"/>
        <v>2017</v>
      </c>
      <c r="F266" s="168" t="str">
        <f t="array" ref="F266">IF(ISNA(MATCH($A266,'License characters'!$H$2:$H$1126,0))=TRUE,0,INDEX('License characters'!$A$2:$AH$1126,MATCH($A266,'License characters'!$H$2:$H$1126,0),F$1))</f>
        <v>Sega</v>
      </c>
      <c r="G266" s="165" t="str">
        <f t="array" ref="G266">IF(ISNA(MATCH($A266,Magento_products!$F$1:$F$1000,0))=TRUE,INDEX(Special_products!$A$1:$AL$1000,MATCH($A266,Special_products!$F$1:$F$1000,0),G$1),INDEX(Magento_products!$A$1:$AJ$1013,MATCH($A266,Magento_products!$F$1:$F$1000,0),G$1))</f>
        <v>SMSIL</v>
      </c>
      <c r="H266" s="168" t="str">
        <f t="array" ref="H266">IF(ISNA(MATCH($B266,Magento_products!$E$1:$E$1013,0))=TRUE,INDEX(Special_products!$A$1:$AL$748,MATCH($B266,Special_products!$E$1:$E$748,0),H$1+2),INDEX(Magento_products!$A$1:$AJ$1013,MATCH($B266,Magento_products!$E$1:$E$1013,0),H$1))</f>
        <v>Resin</v>
      </c>
      <c r="I266" s="169">
        <f t="array" ref="I266">IF(ISNA(MATCH($B266,Magento_products!$E$1:$E$1013,0))=TRUE,INDEX(Special_products!$A$1:$AL$748,MATCH($B266,Special_products!$E$1:$E$748,0),I$1),INDEX(Magento_products!$A$1:$AJ$1013,MATCH($B266,Magento_products!$E$1:$E$1013,0),I$1))</f>
        <v>249.99</v>
      </c>
      <c r="J266" s="170"/>
      <c r="K266" s="171">
        <f t="shared" si="2"/>
        <v>249.99</v>
      </c>
      <c r="L266" s="172">
        <v>70.1</v>
      </c>
      <c r="M266" s="173" t="str">
        <f>ARRAY_CONSTRAIN(ARRAYFORMULA(IF(B266=0,0,IF(ISNA(MATCH($A266,[1]PO_base!$E$1:$E$8753,0))=TRUE,0,INDEX([1]PO_base!$A$1:$CD$8753,MATCH($A266,[1]PO_base!$E$1:$E$8753,0),M$1)))), 1, 1)</f>
        <v>#ERROR!</v>
      </c>
      <c r="N266" s="172" t="str">
        <f>ARRAY_CONSTRAIN(ARRAYFORMULA(IF(M266=0,0,IF(ISNA(MATCH($M266,[1]PO_base!$C$1:$C$8753,0))=TRUE,0,INDEX([1]PO_base!$A$1:$CD$8753,MATCH($M266,[1]PO_base!$C$1:$C$8753,0),N$1)))), 1, 1)</f>
        <v>#ERROR!</v>
      </c>
      <c r="O266" s="174" t="str">
        <f t="shared" si="3"/>
        <v>#ERROR!</v>
      </c>
      <c r="P266" s="172" t="str">
        <f t="shared" si="4"/>
        <v>#ERROR!</v>
      </c>
      <c r="Q266" s="175" t="str">
        <f t="shared" si="5"/>
        <v>#ERROR!</v>
      </c>
      <c r="R266" s="176">
        <v>3.088472871002515</v>
      </c>
      <c r="S266" s="177" t="str">
        <f>ARRAY_CONSTRAIN(ARRAYFORMULA(IF(ISNA(MATCH($G266,[1]Summary!$B$1:$B$8418,0))=TRUE,0,INDEX([1]Summary!$A$1:$CF$8418,MATCH($G266,[1]Summary!$B$1:$B$8418,0),S$1))), 1, 1)</f>
        <v>#ERROR!</v>
      </c>
      <c r="T266" s="176" t="str">
        <f>ARRAY_CONSTRAIN(ARRAYFORMULA(IF(S266=0,0,IF(ISNA(MATCH(S266,[1]Summary!$A$1:$A$8418,0))=TRUE,0,INDEX([1]Summary!$A$1:$CF$8418,MATCH(S266,[1]Summary!$A$1:$A$8418,0),T$1)))), 1, 1)</f>
        <v>#ERROR!</v>
      </c>
      <c r="U266" s="174">
        <f t="shared" si="23"/>
        <v>0</v>
      </c>
      <c r="V266" s="172"/>
      <c r="W266" s="175" t="str">
        <f t="shared" si="7"/>
        <v>#ERROR!</v>
      </c>
      <c r="X266" s="172"/>
      <c r="Y266" s="173"/>
      <c r="Z266" s="176" t="str">
        <f>ARRAY_CONSTRAIN(ARRAYFORMULA(IF(Y266=0,0,IF(ISNA(MATCH(Y266,[1]Summary!$A$1:$A$8418,0))=TRUE,0,INDEX([1]Summary!$A$1:$CF$8418,MATCH(Y266,[1]Summary!$A$1:$A$8418,0),Z$1)))), 1, 1)</f>
        <v>#ERROR!</v>
      </c>
      <c r="AA266" s="174">
        <f t="shared" si="24"/>
        <v>0</v>
      </c>
      <c r="AB266" s="172" t="str">
        <f t="shared" si="28"/>
        <v>#ERROR!</v>
      </c>
      <c r="AC266" s="175" t="str">
        <f t="shared" si="9"/>
        <v>#ERROR!</v>
      </c>
      <c r="AD266" s="176"/>
      <c r="AE266" s="1"/>
      <c r="AF266" s="176" t="str">
        <f>ARRAY_CONSTRAIN(ARRAYFORMULA(IF(AE266=0,0,IF(ISNA(MATCH(AE266,[1]Summary!$A$1:$A$8418,0))=TRUE,0,INDEX([1]Summary!$A$1:$CF$8418,MATCH(AE266,[1]Summary!$A$1:$A$8418,0),AF$1)))), 1, 1)</f>
        <v>#ERROR!</v>
      </c>
      <c r="AG266" s="174">
        <f t="shared" si="10"/>
        <v>0</v>
      </c>
      <c r="AH266" s="172">
        <f t="shared" si="11"/>
        <v>0</v>
      </c>
      <c r="AI266" s="175" t="str">
        <f t="shared" si="12"/>
        <v>#ERROR!</v>
      </c>
      <c r="AJ266" s="175" t="str">
        <f t="shared" si="13"/>
        <v>#ERROR!</v>
      </c>
      <c r="AK266" s="178" t="str">
        <f t="shared" si="14"/>
        <v>#ERROR!</v>
      </c>
    </row>
    <row r="267" ht="10.5" customHeight="1">
      <c r="A267" s="6" t="s">
        <v>1204</v>
      </c>
      <c r="B267" s="165">
        <f t="array" ref="B267">IF(ISNA(MATCH($A267,Magento_products!$F$1:$F$1000,0))=TRUE,INDEX(Special_products!$A$1:$AL$1000,MATCH($A267,Special_products!$F$1:$F$1000,0),B$1),INDEX(Magento_products!$A$1:$AJ$1013,MATCH($A267,Magento_products!$F$1:$F$1000,0),B$1))</f>
        <v>129</v>
      </c>
      <c r="C267" s="165" t="str">
        <f t="array" ref="C267">IF(ISNA(MATCH($A267,Magento_products!$F$1:$F$1000,0))=TRUE,INDEX(Special_products!$A$1:$AL$1000,MATCH($A267,Special_products!$F$1:$F$1000,0),C$1),INDEX(Magento_products!$A$1:$AJ$1013,MATCH($A267,Magento_products!$F$1:$F$1000,0),C$1))</f>
        <v>Wind Waker Ganondorf</v>
      </c>
      <c r="D267" s="166">
        <f t="array" ref="D267">IF(ISNA(MATCH($A267,Magento_products!$F$1:$F$1013,0))=TRUE,INDEX(Special_products!$A$1:$AL$748,MATCH($A267,Special_products!$F$1:$F$748,0),D$1),INDEX(Magento_products!$A$1:$AJ$1013,MATCH($A267,Magento_products!$F$1:$F$1013,0),D$1))</f>
        <v>42024</v>
      </c>
      <c r="E267" s="167">
        <f t="shared" si="1"/>
        <v>2015</v>
      </c>
      <c r="F267" s="168" t="str">
        <f t="array" ref="F267">IF(ISNA(MATCH($A267,'License characters'!$H$2:$H$1126,0))=TRUE,0,INDEX('License characters'!$A$2:$AH$1126,MATCH($A267,'License characters'!$H$2:$H$1126,0),F$1))</f>
        <v>Nintendo</v>
      </c>
      <c r="G267" s="165" t="str">
        <f t="array" ref="G267">IF(ISNA(MATCH($A267,Magento_products!$F$1:$F$1000,0))=TRUE,INDEX(Special_products!$A$1:$AL$1000,MATCH($A267,Special_products!$F$1:$F$1000,0),G$1),INDEX(Magento_products!$A$1:$AJ$1013,MATCH($A267,Magento_products!$F$1:$F$1000,0),G$1))</f>
        <v>WWG</v>
      </c>
      <c r="H267" s="168" t="str">
        <f t="array" ref="H267">IF(ISNA(MATCH($B267,Magento_products!$E$1:$E$1013,0))=TRUE,INDEX(Special_products!$A$1:$AL$748,MATCH($B267,Special_products!$E$1:$E$748,0),H$1+2),INDEX(Magento_products!$A$1:$AJ$1013,MATCH($B267,Magento_products!$E$1:$E$1013,0),H$1))</f>
        <v/>
      </c>
      <c r="I267" s="169">
        <f t="array" ref="I267">IF(ISNA(MATCH($B267,Magento_products!$E$1:$E$1013,0))=TRUE,INDEX(Special_products!$A$1:$AL$748,MATCH($B267,Special_products!$E$1:$E$748,0),I$1),INDEX(Magento_products!$A$1:$AJ$1013,MATCH($B267,Magento_products!$E$1:$E$1013,0),I$1))</f>
        <v>249.99</v>
      </c>
      <c r="J267" s="170"/>
      <c r="K267" s="171">
        <f t="shared" si="2"/>
        <v>249.99</v>
      </c>
      <c r="L267" s="172">
        <v>0.0</v>
      </c>
      <c r="M267" s="173" t="str">
        <f>ARRAY_CONSTRAIN(ARRAYFORMULA(IF(B267=0,0,IF(ISNA(MATCH($A267,[1]PO_base!$E$1:$E$8753,0))=TRUE,0,INDEX([1]PO_base!$A$1:$CD$8753,MATCH($A267,[1]PO_base!$E$1:$E$8753,0),M$1)))), 1, 1)</f>
        <v>#ERROR!</v>
      </c>
      <c r="N267" s="172" t="str">
        <f>ARRAY_CONSTRAIN(ARRAYFORMULA(IF(M267=0,0,IF(ISNA(MATCH($M267,[1]PO_base!$C$1:$C$8753,0))=TRUE,0,INDEX([1]PO_base!$A$1:$CD$8753,MATCH($M267,[1]PO_base!$C$1:$C$8753,0),N$1)))), 1, 1)</f>
        <v>#ERROR!</v>
      </c>
      <c r="O267" s="174" t="str">
        <f t="shared" si="3"/>
        <v>#ERROR!</v>
      </c>
      <c r="P267" s="172" t="str">
        <f t="shared" si="4"/>
        <v>#ERROR!</v>
      </c>
      <c r="Q267" s="175" t="str">
        <f t="shared" si="5"/>
        <v>#ERROR!</v>
      </c>
      <c r="R267" s="176">
        <v>0.0</v>
      </c>
      <c r="S267" s="177" t="str">
        <f>ARRAY_CONSTRAIN(ARRAYFORMULA(IF(ISNA(MATCH($G267,[1]Summary!$B$1:$B$8418,0))=TRUE,0,INDEX([1]Summary!$A$1:$CF$8418,MATCH($G267,[1]Summary!$B$1:$B$8418,0),S$1))), 1, 1)</f>
        <v>#ERROR!</v>
      </c>
      <c r="T267" s="176" t="str">
        <f>ARRAY_CONSTRAIN(ARRAYFORMULA(IF(S267=0,0,IF(ISNA(MATCH(S267,[1]Summary!$A$1:$A$8418,0))=TRUE,0,INDEX([1]Summary!$A$1:$CF$8418,MATCH(S267,[1]Summary!$A$1:$A$8418,0),T$1)))), 1, 1)</f>
        <v>#ERROR!</v>
      </c>
      <c r="U267" s="174">
        <f t="shared" si="23"/>
        <v>0</v>
      </c>
      <c r="V267" s="172"/>
      <c r="W267" s="175" t="str">
        <f t="shared" si="7"/>
        <v>#ERROR!</v>
      </c>
      <c r="X267" s="172"/>
      <c r="Y267" s="173"/>
      <c r="Z267" s="176" t="str">
        <f>ARRAY_CONSTRAIN(ARRAYFORMULA(IF(Y267=0,0,IF(ISNA(MATCH(Y267,[1]Summary!$A$1:$A$8418,0))=TRUE,0,INDEX([1]Summary!$A$1:$CF$8418,MATCH(Y267,[1]Summary!$A$1:$A$8418,0),Z$1)))), 1, 1)</f>
        <v>#ERROR!</v>
      </c>
      <c r="AA267" s="174">
        <f t="shared" si="24"/>
        <v>0</v>
      </c>
      <c r="AB267" s="172" t="str">
        <f t="shared" si="28"/>
        <v>#ERROR!</v>
      </c>
      <c r="AC267" s="175" t="str">
        <f t="shared" si="9"/>
        <v>#ERROR!</v>
      </c>
      <c r="AD267" s="176"/>
      <c r="AE267" s="1"/>
      <c r="AF267" s="176" t="str">
        <f>ARRAY_CONSTRAIN(ARRAYFORMULA(IF(AE267=0,0,IF(ISNA(MATCH(AE267,[1]Summary!$A$1:$A$8418,0))=TRUE,0,INDEX([1]Summary!$A$1:$CF$8418,MATCH(AE267,[1]Summary!$A$1:$A$8418,0),AF$1)))), 1, 1)</f>
        <v>#ERROR!</v>
      </c>
      <c r="AG267" s="174">
        <f t="shared" si="10"/>
        <v>0</v>
      </c>
      <c r="AH267" s="172">
        <f t="shared" si="11"/>
        <v>0</v>
      </c>
      <c r="AI267" s="175" t="str">
        <f t="shared" si="12"/>
        <v>#ERROR!</v>
      </c>
      <c r="AJ267" s="175" t="str">
        <f t="shared" si="13"/>
        <v>#ERROR!</v>
      </c>
      <c r="AK267" s="178" t="str">
        <f t="shared" si="14"/>
        <v>#ERROR!</v>
      </c>
    </row>
    <row r="268" ht="10.5" customHeight="1">
      <c r="A268" s="14" t="s">
        <v>1175</v>
      </c>
      <c r="B268" s="165">
        <f t="array" ref="B268">IF(ISNA(MATCH($A268,Magento_products!$F$1:$F$1000,0))=TRUE,INDEX(Special_products!$A$1:$AL$1000,MATCH($A268,Special_products!$F$1:$F$1000,0),B$1),INDEX(Magento_products!$A$1:$AJ$1013,MATCH($A268,Magento_products!$F$1:$F$1000,0),B$1))</f>
        <v>145</v>
      </c>
      <c r="C268" s="165" t="str">
        <f t="array" ref="C268">IF(ISNA(MATCH($A268,Magento_products!$F$1:$F$1000,0))=TRUE,INDEX(Special_products!$A$1:$AL$1000,MATCH($A268,Special_products!$F$1:$F$1000,0),C$1),INDEX(Magento_products!$A$1:$AJ$1013,MATCH($A268,Magento_products!$F$1:$F$1000,0),C$1))</f>
        <v>Cat Mario Exclusive </v>
      </c>
      <c r="D268" s="166">
        <f t="array" ref="D268">IF(ISNA(MATCH($A268,Magento_products!$F$1:$F$1013,0))=TRUE,INDEX(Special_products!$A$1:$AL$748,MATCH($A268,Special_products!$F$1:$F$748,0),D$1),INDEX(Magento_products!$A$1:$AJ$1013,MATCH($A268,Magento_products!$F$1:$F$1013,0),D$1))</f>
        <v>42270</v>
      </c>
      <c r="E268" s="167">
        <f t="shared" si="1"/>
        <v>2015</v>
      </c>
      <c r="F268" s="168" t="str">
        <f t="array" ref="F268">IF(ISNA(MATCH($A268,'License characters'!$H$2:$H$1126,0))=TRUE,0,INDEX('License characters'!$A$2:$AH$1126,MATCH($A268,'License characters'!$H$2:$H$1126,0),F$1))</f>
        <v>Nintendo</v>
      </c>
      <c r="G268" s="165" t="str">
        <f t="array" ref="G268">IF(ISNA(MATCH($A268,Magento_products!$F$1:$F$1000,0))=TRUE,INDEX(Special_products!$A$1:$AL$1000,MATCH($A268,Special_products!$F$1:$F$1000,0),G$1),INDEX(Magento_products!$A$1:$AJ$1013,MATCH($A268,Magento_products!$F$1:$F$1000,0),G$1))</f>
        <v>CAT</v>
      </c>
      <c r="H268" s="168" t="str">
        <f t="array" ref="H268">IF(ISNA(MATCH($B268,Magento_products!$E$1:$E$1013,0))=TRUE,INDEX(Special_products!$A$1:$AL$748,MATCH($B268,Special_products!$E$1:$E$748,0),H$1+2),INDEX(Magento_products!$A$1:$AJ$1013,MATCH($B268,Magento_products!$E$1:$E$1013,0),H$1))</f>
        <v>Resin</v>
      </c>
      <c r="I268" s="169">
        <f t="array" ref="I268">IF(ISNA(MATCH($B268,Magento_products!$E$1:$E$1013,0))=TRUE,INDEX(Special_products!$A$1:$AL$748,MATCH($B268,Special_products!$E$1:$E$748,0),I$1),INDEX(Magento_products!$A$1:$AJ$1013,MATCH($B268,Magento_products!$E$1:$E$1013,0),I$1))</f>
        <v>259.99</v>
      </c>
      <c r="J268" s="170"/>
      <c r="K268" s="171">
        <f t="shared" si="2"/>
        <v>259.99</v>
      </c>
      <c r="L268" s="172">
        <v>0.0</v>
      </c>
      <c r="M268" s="173" t="str">
        <f>ARRAY_CONSTRAIN(ARRAYFORMULA(IF(B268=0,0,IF(ISNA(MATCH($A268,[1]PO_base!$E$1:$E$8753,0))=TRUE,0,INDEX([1]PO_base!$A$1:$CD$8753,MATCH($A268,[1]PO_base!$E$1:$E$8753,0),M$1)))), 1, 1)</f>
        <v>#ERROR!</v>
      </c>
      <c r="N268" s="172" t="str">
        <f>ARRAY_CONSTRAIN(ARRAYFORMULA(IF(M268=0,0,IF(ISNA(MATCH($M268,[1]PO_base!$C$1:$C$8753,0))=TRUE,0,INDEX([1]PO_base!$A$1:$CD$8753,MATCH($M268,[1]PO_base!$C$1:$C$8753,0),N$1)))), 1, 1)</f>
        <v>#ERROR!</v>
      </c>
      <c r="O268" s="174" t="str">
        <f t="shared" si="3"/>
        <v>#ERROR!</v>
      </c>
      <c r="P268" s="172" t="str">
        <f t="shared" si="4"/>
        <v>#ERROR!</v>
      </c>
      <c r="Q268" s="175" t="str">
        <f t="shared" si="5"/>
        <v>#ERROR!</v>
      </c>
      <c r="R268" s="176">
        <v>0.0</v>
      </c>
      <c r="S268" s="177" t="str">
        <f>ARRAY_CONSTRAIN(ARRAYFORMULA(IF(ISNA(MATCH($G268,[1]Summary!$B$1:$B$8418,0))=TRUE,0,INDEX([1]Summary!$A$1:$CF$8418,MATCH($G268,[1]Summary!$B$1:$B$8418,0),S$1))), 1, 1)</f>
        <v>#ERROR!</v>
      </c>
      <c r="T268" s="176" t="str">
        <f>ARRAY_CONSTRAIN(ARRAYFORMULA(IF(S268=0,0,IF(ISNA(MATCH(S268,[1]Summary!$A$1:$A$8418,0))=TRUE,0,INDEX([1]Summary!$A$1:$CF$8418,MATCH(S268,[1]Summary!$A$1:$A$8418,0),T$1)))), 1, 1)</f>
        <v>#ERROR!</v>
      </c>
      <c r="U268" s="174">
        <f t="shared" si="23"/>
        <v>0</v>
      </c>
      <c r="V268" s="172"/>
      <c r="W268" s="175" t="str">
        <f t="shared" si="7"/>
        <v>#ERROR!</v>
      </c>
      <c r="X268" s="172"/>
      <c r="Y268" s="173"/>
      <c r="Z268" s="176" t="str">
        <f>ARRAY_CONSTRAIN(ARRAYFORMULA(IF(Y268=0,0,IF(ISNA(MATCH(Y268,[1]Summary!$A$1:$A$8418,0))=TRUE,0,INDEX([1]Summary!$A$1:$CF$8418,MATCH(Y268,[1]Summary!$A$1:$A$8418,0),Z$1)))), 1, 1)</f>
        <v>#ERROR!</v>
      </c>
      <c r="AA268" s="174">
        <f t="shared" si="24"/>
        <v>0</v>
      </c>
      <c r="AB268" s="172" t="str">
        <f t="shared" si="28"/>
        <v>#ERROR!</v>
      </c>
      <c r="AC268" s="175" t="str">
        <f t="shared" si="9"/>
        <v>#ERROR!</v>
      </c>
      <c r="AD268" s="176"/>
      <c r="AE268" s="1"/>
      <c r="AF268" s="176" t="str">
        <f>ARRAY_CONSTRAIN(ARRAYFORMULA(IF(AE268=0,0,IF(ISNA(MATCH(AE268,[1]Summary!$A$1:$A$8418,0))=TRUE,0,INDEX([1]Summary!$A$1:$CF$8418,MATCH(AE268,[1]Summary!$A$1:$A$8418,0),AF$1)))), 1, 1)</f>
        <v>#ERROR!</v>
      </c>
      <c r="AG268" s="174">
        <f t="shared" si="10"/>
        <v>0</v>
      </c>
      <c r="AH268" s="172">
        <f t="shared" si="11"/>
        <v>0</v>
      </c>
      <c r="AI268" s="175" t="str">
        <f t="shared" si="12"/>
        <v>#ERROR!</v>
      </c>
      <c r="AJ268" s="175" t="str">
        <f t="shared" si="13"/>
        <v>#ERROR!</v>
      </c>
      <c r="AK268" s="178" t="str">
        <f t="shared" si="14"/>
        <v>#ERROR!</v>
      </c>
    </row>
    <row r="269" ht="10.5" customHeight="1">
      <c r="A269" s="6" t="s">
        <v>1181</v>
      </c>
      <c r="B269" s="165">
        <f t="array" ref="B269">IF(ISNA(MATCH($A269,Magento_products!$F$1:$F$1000,0))=TRUE,INDEX(Special_products!$A$1:$AL$1000,MATCH($A269,Special_products!$F$1:$F$1000,0),B$1),INDEX(Magento_products!$A$1:$AJ$1013,MATCH($A269,Magento_products!$F$1:$F$1000,0),B$1))</f>
        <v>142</v>
      </c>
      <c r="C269" s="165" t="str">
        <f t="array" ref="C269">IF(ISNA(MATCH($A269,Magento_products!$F$1:$F$1000,0))=TRUE,INDEX(Special_products!$A$1:$AL$1000,MATCH($A269,Special_products!$F$1:$F$1000,0),C$1),INDEX(Magento_products!$A$1:$AJ$1013,MATCH($A269,Magento_products!$F$1:$F$1000,0),C$1))</f>
        <v>Meta Knight Exclusive</v>
      </c>
      <c r="D269" s="166">
        <f t="array" ref="D269">IF(ISNA(MATCH($A269,Magento_products!$F$1:$F$1013,0))=TRUE,INDEX(Special_products!$A$1:$AL$748,MATCH($A269,Special_products!$F$1:$F$748,0),D$1),INDEX(Magento_products!$A$1:$AJ$1013,MATCH($A269,Magento_products!$F$1:$F$1013,0),D$1))</f>
        <v>42213</v>
      </c>
      <c r="E269" s="167">
        <f t="shared" si="1"/>
        <v>2015</v>
      </c>
      <c r="F269" s="168" t="str">
        <f t="array" ref="F269">IF(ISNA(MATCH($A269,'License characters'!$H$2:$H$1126,0))=TRUE,0,INDEX('License characters'!$A$2:$AH$1126,MATCH($A269,'License characters'!$H$2:$H$1126,0),F$1))</f>
        <v>Warpstar</v>
      </c>
      <c r="G269" s="165" t="str">
        <f t="array" ref="G269">IF(ISNA(MATCH($A269,Magento_products!$F$1:$F$1000,0))=TRUE,INDEX(Special_products!$A$1:$AL$1000,MATCH($A269,Special_products!$F$1:$F$1000,0),G$1),INDEX(Magento_products!$A$1:$AJ$1013,MATCH($A269,Magento_products!$F$1:$F$1000,0),G$1))</f>
        <v>MKNI</v>
      </c>
      <c r="H269" s="168" t="str">
        <f t="array" ref="H269">IF(ISNA(MATCH($B269,Magento_products!$E$1:$E$1013,0))=TRUE,INDEX(Special_products!$A$1:$AL$748,MATCH($B269,Special_products!$E$1:$E$748,0),H$1+2),INDEX(Magento_products!$A$1:$AJ$1013,MATCH($B269,Magento_products!$E$1:$E$1013,0),H$1))</f>
        <v/>
      </c>
      <c r="I269" s="169">
        <f t="array" ref="I269">IF(ISNA(MATCH($B269,Magento_products!$E$1:$E$1013,0))=TRUE,INDEX(Special_products!$A$1:$AL$748,MATCH($B269,Special_products!$E$1:$E$748,0),I$1),INDEX(Magento_products!$A$1:$AJ$1013,MATCH($B269,Magento_products!$E$1:$E$1013,0),I$1))</f>
        <v>259.99</v>
      </c>
      <c r="J269" s="170"/>
      <c r="K269" s="171">
        <f t="shared" si="2"/>
        <v>259.99</v>
      </c>
      <c r="L269" s="172">
        <v>0.0</v>
      </c>
      <c r="M269" s="173" t="str">
        <f>ARRAY_CONSTRAIN(ARRAYFORMULA(IF(B269=0,0,IF(ISNA(MATCH($A269,[1]PO_base!$E$1:$E$8753,0))=TRUE,0,INDEX([1]PO_base!$A$1:$CD$8753,MATCH($A269,[1]PO_base!$E$1:$E$8753,0),M$1)))), 1, 1)</f>
        <v>#ERROR!</v>
      </c>
      <c r="N269" s="172" t="str">
        <f>ARRAY_CONSTRAIN(ARRAYFORMULA(IF(M269=0,0,IF(ISNA(MATCH($M269,[1]PO_base!$C$1:$C$8753,0))=TRUE,0,INDEX([1]PO_base!$A$1:$CD$8753,MATCH($M269,[1]PO_base!$C$1:$C$8753,0),N$1)))), 1, 1)</f>
        <v>#ERROR!</v>
      </c>
      <c r="O269" s="174" t="str">
        <f t="shared" si="3"/>
        <v>#ERROR!</v>
      </c>
      <c r="P269" s="172" t="str">
        <f t="shared" si="4"/>
        <v>#ERROR!</v>
      </c>
      <c r="Q269" s="175" t="str">
        <f t="shared" si="5"/>
        <v>#ERROR!</v>
      </c>
      <c r="R269" s="176">
        <v>0.0</v>
      </c>
      <c r="S269" s="177" t="str">
        <f>ARRAY_CONSTRAIN(ARRAYFORMULA(IF(ISNA(MATCH($G269,[1]Summary!$B$1:$B$8418,0))=TRUE,0,INDEX([1]Summary!$A$1:$CF$8418,MATCH($G269,[1]Summary!$B$1:$B$8418,0),S$1))), 1, 1)</f>
        <v>#ERROR!</v>
      </c>
      <c r="T269" s="176" t="str">
        <f>ARRAY_CONSTRAIN(ARRAYFORMULA(IF(S269=0,0,IF(ISNA(MATCH(S269,[1]Summary!$A$1:$A$8418,0))=TRUE,0,INDEX([1]Summary!$A$1:$CF$8418,MATCH(S269,[1]Summary!$A$1:$A$8418,0),T$1)))), 1, 1)</f>
        <v>#ERROR!</v>
      </c>
      <c r="U269" s="174">
        <f t="shared" si="23"/>
        <v>0</v>
      </c>
      <c r="V269" s="172"/>
      <c r="W269" s="175" t="str">
        <f t="shared" si="7"/>
        <v>#ERROR!</v>
      </c>
      <c r="X269" s="172"/>
      <c r="Y269" s="173"/>
      <c r="Z269" s="176" t="str">
        <f>ARRAY_CONSTRAIN(ARRAYFORMULA(IF(Y269=0,0,IF(ISNA(MATCH(Y269,[1]Summary!$A$1:$A$8418,0))=TRUE,0,INDEX([1]Summary!$A$1:$CF$8418,MATCH(Y269,[1]Summary!$A$1:$A$8418,0),Z$1)))), 1, 1)</f>
        <v>#ERROR!</v>
      </c>
      <c r="AA269" s="174">
        <f t="shared" si="24"/>
        <v>0</v>
      </c>
      <c r="AB269" s="172" t="str">
        <f t="shared" si="28"/>
        <v>#ERROR!</v>
      </c>
      <c r="AC269" s="175" t="str">
        <f t="shared" si="9"/>
        <v>#ERROR!</v>
      </c>
      <c r="AD269" s="176"/>
      <c r="AE269" s="1"/>
      <c r="AF269" s="176" t="str">
        <f>ARRAY_CONSTRAIN(ARRAYFORMULA(IF(AE269=0,0,IF(ISNA(MATCH(AE269,[1]Summary!$A$1:$A$8418,0))=TRUE,0,INDEX([1]Summary!$A$1:$CF$8418,MATCH(AE269,[1]Summary!$A$1:$A$8418,0),AF$1)))), 1, 1)</f>
        <v>#ERROR!</v>
      </c>
      <c r="AG269" s="174">
        <f t="shared" si="10"/>
        <v>0</v>
      </c>
      <c r="AH269" s="172">
        <f t="shared" si="11"/>
        <v>0</v>
      </c>
      <c r="AI269" s="175" t="str">
        <f t="shared" si="12"/>
        <v>#ERROR!</v>
      </c>
      <c r="AJ269" s="175" t="str">
        <f t="shared" si="13"/>
        <v>#ERROR!</v>
      </c>
      <c r="AK269" s="178" t="str">
        <f t="shared" si="14"/>
        <v>#ERROR!</v>
      </c>
    </row>
    <row r="270" ht="10.5" customHeight="1">
      <c r="A270" s="6" t="s">
        <v>1209</v>
      </c>
      <c r="B270" s="165">
        <f t="array" ref="B270">IF(ISNA(MATCH($A270,Magento_products!$F$1:$F$1000,0))=TRUE,INDEX(Special_products!$A$1:$AL$1000,MATCH($A270,Special_products!$F$1:$F$1000,0),B$1),INDEX(Magento_products!$A$1:$AJ$1013,MATCH($A270,Magento_products!$F$1:$F$1000,0),B$1))</f>
        <v>126</v>
      </c>
      <c r="C270" s="165" t="str">
        <f t="array" ref="C270">IF(ISNA(MATCH($A270,Magento_products!$F$1:$F$1000,0))=TRUE,INDEX(Special_products!$A$1:$AL$1000,MATCH($A270,Special_products!$F$1:$F$1000,0),C$1),INDEX(Magento_products!$A$1:$AJ$1013,MATCH($A270,Magento_products!$F$1:$F$1000,0),C$1))</f>
        <v>X</v>
      </c>
      <c r="D270" s="166">
        <f t="array" ref="D270">IF(ISNA(MATCH($A270,Magento_products!$F$1:$F$1013,0))=TRUE,INDEX(Special_products!$A$1:$AL$748,MATCH($A270,Special_products!$F$1:$F$748,0),D$1),INDEX(Magento_products!$A$1:$AJ$1013,MATCH($A270,Magento_products!$F$1:$F$1013,0),D$1))</f>
        <v>41982</v>
      </c>
      <c r="E270" s="167">
        <f t="shared" si="1"/>
        <v>2014</v>
      </c>
      <c r="F270" s="168" t="str">
        <f t="array" ref="F270">IF(ISNA(MATCH($A270,'License characters'!$H$2:$H$1126,0))=TRUE,0,INDEX('License characters'!$A$2:$AH$1126,MATCH($A270,'License characters'!$H$2:$H$1126,0),F$1))</f>
        <v>Capcom</v>
      </c>
      <c r="G270" s="165" t="str">
        <f t="array" ref="G270">IF(ISNA(MATCH($A270,Magento_products!$F$1:$F$1000,0))=TRUE,INDEX(Special_products!$A$1:$AL$1000,MATCH($A270,Special_products!$F$1:$F$1000,0),G$1),INDEX(Magento_products!$A$1:$AJ$1013,MATCH($A270,Magento_products!$F$1:$F$1000,0),G$1))</f>
        <v>MMEX</v>
      </c>
      <c r="H270" s="168" t="str">
        <f t="array" ref="H270">IF(ISNA(MATCH($B270,Magento_products!$E$1:$E$1013,0))=TRUE,INDEX(Special_products!$A$1:$AL$748,MATCH($B270,Special_products!$E$1:$E$748,0),H$1+2),INDEX(Magento_products!$A$1:$AJ$1013,MATCH($B270,Magento_products!$E$1:$E$1013,0),H$1))</f>
        <v/>
      </c>
      <c r="I270" s="169">
        <f t="array" ref="I270">IF(ISNA(MATCH($B270,Magento_products!$E$1:$E$1013,0))=TRUE,INDEX(Special_products!$A$1:$AL$748,MATCH($B270,Special_products!$E$1:$E$748,0),I$1),INDEX(Magento_products!$A$1:$AJ$1013,MATCH($B270,Magento_products!$E$1:$E$1013,0),I$1))</f>
        <v>259.99</v>
      </c>
      <c r="J270" s="170"/>
      <c r="K270" s="171">
        <f t="shared" si="2"/>
        <v>259.99</v>
      </c>
      <c r="L270" s="172">
        <v>0.0</v>
      </c>
      <c r="M270" s="173" t="str">
        <f>ARRAY_CONSTRAIN(ARRAYFORMULA(IF(B270=0,0,IF(ISNA(MATCH($A270,[1]PO_base!$E$1:$E$8753,0))=TRUE,0,INDEX([1]PO_base!$A$1:$CD$8753,MATCH($A270,[1]PO_base!$E$1:$E$8753,0),M$1)))), 1, 1)</f>
        <v>#ERROR!</v>
      </c>
      <c r="N270" s="172" t="str">
        <f>ARRAY_CONSTRAIN(ARRAYFORMULA(IF(M270=0,0,IF(ISNA(MATCH($M270,[1]PO_base!$C$1:$C$8753,0))=TRUE,0,INDEX([1]PO_base!$A$1:$CD$8753,MATCH($M270,[1]PO_base!$C$1:$C$8753,0),N$1)))), 1, 1)</f>
        <v>#ERROR!</v>
      </c>
      <c r="O270" s="174" t="str">
        <f t="shared" si="3"/>
        <v>#ERROR!</v>
      </c>
      <c r="P270" s="172" t="str">
        <f t="shared" si="4"/>
        <v>#ERROR!</v>
      </c>
      <c r="Q270" s="175" t="str">
        <f t="shared" si="5"/>
        <v>#ERROR!</v>
      </c>
      <c r="R270" s="176">
        <v>0.0</v>
      </c>
      <c r="S270" s="177" t="str">
        <f>ARRAY_CONSTRAIN(ARRAYFORMULA(IF(ISNA(MATCH($G270,[1]Summary!$B$1:$B$8418,0))=TRUE,0,INDEX([1]Summary!$A$1:$CF$8418,MATCH($G270,[1]Summary!$B$1:$B$8418,0),S$1))), 1, 1)</f>
        <v>#ERROR!</v>
      </c>
      <c r="T270" s="176" t="str">
        <f>ARRAY_CONSTRAIN(ARRAYFORMULA(IF(S270=0,0,IF(ISNA(MATCH(S270,[1]Summary!$A$1:$A$8418,0))=TRUE,0,INDEX([1]Summary!$A$1:$CF$8418,MATCH(S270,[1]Summary!$A$1:$A$8418,0),T$1)))), 1, 1)</f>
        <v>#ERROR!</v>
      </c>
      <c r="U270" s="174">
        <f t="shared" si="23"/>
        <v>0</v>
      </c>
      <c r="V270" s="172"/>
      <c r="W270" s="175" t="str">
        <f t="shared" si="7"/>
        <v>#ERROR!</v>
      </c>
      <c r="X270" s="172"/>
      <c r="Y270" s="173"/>
      <c r="Z270" s="176" t="str">
        <f>ARRAY_CONSTRAIN(ARRAYFORMULA(IF(Y270=0,0,IF(ISNA(MATCH(Y270,[1]Summary!$A$1:$A$8418,0))=TRUE,0,INDEX([1]Summary!$A$1:$CF$8418,MATCH(Y270,[1]Summary!$A$1:$A$8418,0),Z$1)))), 1, 1)</f>
        <v>#ERROR!</v>
      </c>
      <c r="AA270" s="174">
        <f t="shared" si="24"/>
        <v>0</v>
      </c>
      <c r="AB270" s="172" t="str">
        <f t="shared" si="28"/>
        <v>#ERROR!</v>
      </c>
      <c r="AC270" s="175" t="str">
        <f t="shared" si="9"/>
        <v>#ERROR!</v>
      </c>
      <c r="AD270" s="176"/>
      <c r="AE270" s="1"/>
      <c r="AF270" s="176" t="str">
        <f>ARRAY_CONSTRAIN(ARRAYFORMULA(IF(AE270=0,0,IF(ISNA(MATCH(AE270,[1]Summary!$A$1:$A$8418,0))=TRUE,0,INDEX([1]Summary!$A$1:$CF$8418,MATCH(AE270,[1]Summary!$A$1:$A$8418,0),AF$1)))), 1, 1)</f>
        <v>#ERROR!</v>
      </c>
      <c r="AG270" s="174">
        <f t="shared" si="10"/>
        <v>0</v>
      </c>
      <c r="AH270" s="172">
        <f t="shared" si="11"/>
        <v>0</v>
      </c>
      <c r="AI270" s="175" t="str">
        <f t="shared" si="12"/>
        <v>#ERROR!</v>
      </c>
      <c r="AJ270" s="175" t="str">
        <f t="shared" si="13"/>
        <v>#ERROR!</v>
      </c>
      <c r="AK270" s="178" t="str">
        <f t="shared" si="14"/>
        <v>#ERROR!</v>
      </c>
    </row>
    <row r="271" ht="10.5" customHeight="1">
      <c r="A271" s="14" t="s">
        <v>1163</v>
      </c>
      <c r="B271" s="165">
        <f t="array" ref="B271">IF(ISNA(MATCH($A271,Magento_products!$F$1:$F$1000,0))=TRUE,INDEX(Special_products!$A$1:$AL$1000,MATCH($A271,Special_products!$F$1:$F$1000,0),B$1),INDEX(Magento_products!$A$1:$AJ$1013,MATCH($A271,Magento_products!$F$1:$F$1000,0),B$1))</f>
        <v>152</v>
      </c>
      <c r="C271" s="165" t="str">
        <f t="array" ref="C271">IF(ISNA(MATCH($A271,Magento_products!$F$1:$F$1000,0))=TRUE,INDEX(Special_products!$A$1:$AL$1000,MATCH($A271,Special_products!$F$1:$F$1000,0),C$1),INDEX(Magento_products!$A$1:$AJ$1013,MATCH($A271,Magento_products!$F$1:$F$1000,0),C$1))</f>
        <v>Zero</v>
      </c>
      <c r="D271" s="166" t="str">
        <f t="array" ref="D271">IF(ISNA(MATCH($A271,Magento_products!$F$1:$F$1013,0))=TRUE,INDEX(Special_products!$A$1:$AL$748,MATCH($A271,Special_products!$F$1:$F$748,0),D$1),INDEX(Magento_products!$A$1:$AJ$1013,MATCH($A271,Magento_products!$F$1:$F$1013,0),D$1))</f>
        <v/>
      </c>
      <c r="E271" s="167">
        <f t="shared" si="1"/>
        <v>2020</v>
      </c>
      <c r="F271" s="168" t="str">
        <f t="array" ref="F271">IF(ISNA(MATCH($A271,'License characters'!$H$2:$H$1126,0))=TRUE,0,INDEX('License characters'!$A$2:$AH$1126,MATCH($A271,'License characters'!$H$2:$H$1126,0),F$1))</f>
        <v>Capcom</v>
      </c>
      <c r="G271" s="165" t="str">
        <f t="array" ref="G271">IF(ISNA(MATCH($A271,Magento_products!$F$1:$F$1000,0))=TRUE,INDEX(Special_products!$A$1:$AL$1000,MATCH($A271,Special_products!$F$1:$F$1000,0),G$1),INDEX(Magento_products!$A$1:$AJ$1013,MATCH($A271,Magento_products!$F$1:$F$1000,0),G$1))</f>
        <v>MMZO</v>
      </c>
      <c r="H271" s="168" t="str">
        <f t="array" ref="H271">IF(ISNA(MATCH($B271,Magento_products!$E$1:$E$1013,0))=TRUE,INDEX(Special_products!$A$1:$AL$748,MATCH($B271,Special_products!$E$1:$E$748,0),H$1+2),INDEX(Magento_products!$A$1:$AJ$1013,MATCH($B271,Magento_products!$E$1:$E$1013,0),H$1))</f>
        <v>Resin</v>
      </c>
      <c r="I271" s="169">
        <f t="array" ref="I271">IF(ISNA(MATCH($B271,Magento_products!$E$1:$E$1013,0))=TRUE,INDEX(Special_products!$A$1:$AL$748,MATCH($B271,Special_products!$E$1:$E$748,0),I$1),INDEX(Magento_products!$A$1:$AJ$1013,MATCH($B271,Magento_products!$E$1:$E$1013,0),I$1))</f>
        <v>259.99</v>
      </c>
      <c r="J271" s="170"/>
      <c r="K271" s="171">
        <f t="shared" si="2"/>
        <v>259.99</v>
      </c>
      <c r="L271" s="172">
        <v>0.0</v>
      </c>
      <c r="M271" s="173" t="str">
        <f>ARRAY_CONSTRAIN(ARRAYFORMULA(IF(B271=0,0,IF(ISNA(MATCH($A271,[1]PO_base!$E$1:$E$8753,0))=TRUE,0,INDEX([1]PO_base!$A$1:$CD$8753,MATCH($A271,[1]PO_base!$E$1:$E$8753,0),M$1)))), 1, 1)</f>
        <v>#ERROR!</v>
      </c>
      <c r="N271" s="172" t="str">
        <f>ARRAY_CONSTRAIN(ARRAYFORMULA(IF(M271=0,0,IF(ISNA(MATCH($M271,[1]PO_base!$C$1:$C$8753,0))=TRUE,0,INDEX([1]PO_base!$A$1:$CD$8753,MATCH($M271,[1]PO_base!$C$1:$C$8753,0),N$1)))), 1, 1)</f>
        <v>#ERROR!</v>
      </c>
      <c r="O271" s="174" t="str">
        <f t="shared" si="3"/>
        <v>#ERROR!</v>
      </c>
      <c r="P271" s="172" t="str">
        <f t="shared" si="4"/>
        <v>#ERROR!</v>
      </c>
      <c r="Q271" s="175" t="str">
        <f t="shared" si="5"/>
        <v>#ERROR!</v>
      </c>
      <c r="R271" s="176">
        <v>0.0</v>
      </c>
      <c r="S271" s="177" t="str">
        <f>ARRAY_CONSTRAIN(ARRAYFORMULA(IF(ISNA(MATCH($G271,[1]Summary!$B$1:$B$8418,0))=TRUE,0,INDEX([1]Summary!$A$1:$CF$8418,MATCH($G271,[1]Summary!$B$1:$B$8418,0),S$1))), 1, 1)</f>
        <v>#ERROR!</v>
      </c>
      <c r="T271" s="176" t="str">
        <f>ARRAY_CONSTRAIN(ARRAYFORMULA(IF(S271=0,0,IF(ISNA(MATCH(S271,[1]Summary!$A$1:$A$8418,0))=TRUE,0,INDEX([1]Summary!$A$1:$CF$8418,MATCH(S271,[1]Summary!$A$1:$A$8418,0),T$1)))), 1, 1)</f>
        <v>#ERROR!</v>
      </c>
      <c r="U271" s="174">
        <f t="shared" si="23"/>
        <v>0</v>
      </c>
      <c r="V271" s="172"/>
      <c r="W271" s="175" t="str">
        <f t="shared" si="7"/>
        <v>#ERROR!</v>
      </c>
      <c r="X271" s="172"/>
      <c r="Y271" s="173"/>
      <c r="Z271" s="176" t="str">
        <f>ARRAY_CONSTRAIN(ARRAYFORMULA(IF(Y271=0,0,IF(ISNA(MATCH(Y271,[1]Summary!$A$1:$A$8418,0))=TRUE,0,INDEX([1]Summary!$A$1:$CF$8418,MATCH(Y271,[1]Summary!$A$1:$A$8418,0),Z$1)))), 1, 1)</f>
        <v>#ERROR!</v>
      </c>
      <c r="AA271" s="174">
        <f t="shared" si="24"/>
        <v>0</v>
      </c>
      <c r="AB271" s="172" t="str">
        <f t="shared" si="28"/>
        <v>#ERROR!</v>
      </c>
      <c r="AC271" s="175" t="str">
        <f t="shared" si="9"/>
        <v>#ERROR!</v>
      </c>
      <c r="AD271" s="176"/>
      <c r="AE271" s="1"/>
      <c r="AF271" s="176" t="str">
        <f>ARRAY_CONSTRAIN(ARRAYFORMULA(IF(AE271=0,0,IF(ISNA(MATCH(AE271,[1]Summary!$A$1:$A$8418,0))=TRUE,0,INDEX([1]Summary!$A$1:$CF$8418,MATCH(AE271,[1]Summary!$A$1:$A$8418,0),AF$1)))), 1, 1)</f>
        <v>#ERROR!</v>
      </c>
      <c r="AG271" s="174">
        <f t="shared" si="10"/>
        <v>0</v>
      </c>
      <c r="AH271" s="172">
        <f t="shared" si="11"/>
        <v>0</v>
      </c>
      <c r="AI271" s="175" t="str">
        <f t="shared" si="12"/>
        <v>#ERROR!</v>
      </c>
      <c r="AJ271" s="175" t="str">
        <f t="shared" si="13"/>
        <v>#ERROR!</v>
      </c>
      <c r="AK271" s="178" t="str">
        <f t="shared" si="14"/>
        <v>#ERROR!</v>
      </c>
    </row>
    <row r="272" ht="10.5" customHeight="1">
      <c r="A272" s="14" t="s">
        <v>1072</v>
      </c>
      <c r="B272" s="165">
        <f t="array" ref="B272">IF(ISNA(MATCH($A272,Magento_products!$F$1:$F$1000,0))=TRUE,INDEX(Special_products!$A$1:$AL$1000,MATCH($A272,Special_products!$F$1:$F$1000,0),B$1),INDEX(Magento_products!$A$1:$AJ$1013,MATCH($A272,Magento_products!$F$1:$F$1000,0),B$1))</f>
        <v>198</v>
      </c>
      <c r="C272" s="165" t="str">
        <f t="array" ref="C272">IF(ISNA(MATCH($A272,Magento_products!$F$1:$F$1000,0))=TRUE,INDEX(Special_products!$A$1:$AL$1000,MATCH($A272,Special_products!$F$1:$F$1000,0),C$1),INDEX(Magento_products!$A$1:$AJ$1013,MATCH($A272,Magento_products!$F$1:$F$1000,0),C$1))</f>
        <v>Fighter Kirby (Exclusive)</v>
      </c>
      <c r="D272" s="166">
        <f t="array" ref="D272">IF(ISNA(MATCH($A272,Magento_products!$F$1:$F$1013,0))=TRUE,INDEX(Special_products!$A$1:$AL$748,MATCH($A272,Special_products!$F$1:$F$748,0),D$1),INDEX(Magento_products!$A$1:$AJ$1013,MATCH($A272,Magento_products!$F$1:$F$1013,0),D$1))</f>
        <v>42836</v>
      </c>
      <c r="E272" s="167">
        <f t="shared" si="1"/>
        <v>2017</v>
      </c>
      <c r="F272" s="168" t="str">
        <f t="array" ref="F272">IF(ISNA(MATCH($A272,'License characters'!$H$2:$H$1126,0))=TRUE,0,INDEX('License characters'!$A$2:$AH$1126,MATCH($A272,'License characters'!$H$2:$H$1126,0),F$1))</f>
        <v>Warpstar</v>
      </c>
      <c r="G272" s="165" t="str">
        <f t="array" ref="G272">IF(ISNA(MATCH($A272,Magento_products!$F$1:$F$1000,0))=TRUE,INDEX(Special_products!$A$1:$AL$1000,MATCH($A272,Special_products!$F$1:$F$1000,0),G$1),INDEX(Magento_products!$A$1:$AJ$1013,MATCH($A272,Magento_products!$F$1:$F$1000,0),G$1))</f>
        <v>FIGHT</v>
      </c>
      <c r="H272" s="168" t="str">
        <f t="array" ref="H272">IF(ISNA(MATCH($B272,Magento_products!$E$1:$E$1013,0))=TRUE,INDEX(Special_products!$A$1:$AL$748,MATCH($B272,Special_products!$E$1:$E$748,0),H$1+2),INDEX(Magento_products!$A$1:$AJ$1013,MATCH($B272,Magento_products!$E$1:$E$1013,0),H$1))</f>
        <v/>
      </c>
      <c r="I272" s="169">
        <f t="array" ref="I272">IF(ISNA(MATCH($B272,Magento_products!$E$1:$E$1013,0))=TRUE,INDEX(Special_products!$A$1:$AL$748,MATCH($B272,Special_products!$E$1:$E$748,0),I$1),INDEX(Magento_products!$A$1:$AJ$1013,MATCH($B272,Magento_products!$E$1:$E$1013,0),I$1))</f>
        <v>269.99</v>
      </c>
      <c r="J272" s="170"/>
      <c r="K272" s="171">
        <f t="shared" si="2"/>
        <v>269.99</v>
      </c>
      <c r="L272" s="172">
        <v>86.0</v>
      </c>
      <c r="M272" s="173" t="str">
        <f>ARRAY_CONSTRAIN(ARRAYFORMULA(IF(B272=0,0,IF(ISNA(MATCH($A272,[1]PO_base!$E$1:$E$8753,0))=TRUE,0,INDEX([1]PO_base!$A$1:$CD$8753,MATCH($A272,[1]PO_base!$E$1:$E$8753,0),M$1)))), 1, 1)</f>
        <v>#ERROR!</v>
      </c>
      <c r="N272" s="172" t="str">
        <f>ARRAY_CONSTRAIN(ARRAYFORMULA(IF(M272=0,0,IF(ISNA(MATCH($M272,[1]PO_base!$C$1:$C$8753,0))=TRUE,0,INDEX([1]PO_base!$A$1:$CD$8753,MATCH($M272,[1]PO_base!$C$1:$C$8753,0),N$1)))), 1, 1)</f>
        <v>#ERROR!</v>
      </c>
      <c r="O272" s="174" t="str">
        <f t="shared" si="3"/>
        <v>#ERROR!</v>
      </c>
      <c r="P272" s="172" t="str">
        <f t="shared" si="4"/>
        <v>#ERROR!</v>
      </c>
      <c r="Q272" s="175" t="str">
        <f t="shared" si="5"/>
        <v>#ERROR!</v>
      </c>
      <c r="R272" s="176">
        <v>2.7598684210526314</v>
      </c>
      <c r="S272" s="177" t="str">
        <f>ARRAY_CONSTRAIN(ARRAYFORMULA(IF(ISNA(MATCH($G272,[1]Summary!$B$1:$B$8418,0))=TRUE,0,INDEX([1]Summary!$A$1:$CF$8418,MATCH($G272,[1]Summary!$B$1:$B$8418,0),S$1))), 1, 1)</f>
        <v>#ERROR!</v>
      </c>
      <c r="T272" s="176" t="str">
        <f>ARRAY_CONSTRAIN(ARRAYFORMULA(IF(S272=0,0,IF(ISNA(MATCH(S272,[1]Summary!$A$1:$A$8418,0))=TRUE,0,INDEX([1]Summary!$A$1:$CF$8418,MATCH(S272,[1]Summary!$A$1:$A$8418,0),T$1)))), 1, 1)</f>
        <v>#ERROR!</v>
      </c>
      <c r="U272" s="174">
        <f t="shared" si="23"/>
        <v>0</v>
      </c>
      <c r="V272" s="172"/>
      <c r="W272" s="175" t="str">
        <f t="shared" si="7"/>
        <v>#ERROR!</v>
      </c>
      <c r="X272" s="172"/>
      <c r="Y272" s="173"/>
      <c r="Z272" s="176" t="str">
        <f>ARRAY_CONSTRAIN(ARRAYFORMULA(IF(Y272=0,0,IF(ISNA(MATCH(Y272,[1]Summary!$A$1:$A$8418,0))=TRUE,0,INDEX([1]Summary!$A$1:$CF$8418,MATCH(Y272,[1]Summary!$A$1:$A$8418,0),Z$1)))), 1, 1)</f>
        <v>#ERROR!</v>
      </c>
      <c r="AA272" s="174">
        <f t="shared" si="24"/>
        <v>0</v>
      </c>
      <c r="AB272" s="172" t="str">
        <f t="shared" si="28"/>
        <v>#ERROR!</v>
      </c>
      <c r="AC272" s="175" t="str">
        <f t="shared" si="9"/>
        <v>#ERROR!</v>
      </c>
      <c r="AD272" s="176"/>
      <c r="AE272" s="1"/>
      <c r="AF272" s="176" t="str">
        <f>ARRAY_CONSTRAIN(ARRAYFORMULA(IF(AE272=0,0,IF(ISNA(MATCH(AE272,[1]Summary!$A$1:$A$8418,0))=TRUE,0,INDEX([1]Summary!$A$1:$CF$8418,MATCH(AE272,[1]Summary!$A$1:$A$8418,0),AF$1)))), 1, 1)</f>
        <v>#ERROR!</v>
      </c>
      <c r="AG272" s="174">
        <f t="shared" si="10"/>
        <v>0</v>
      </c>
      <c r="AH272" s="172">
        <f t="shared" si="11"/>
        <v>0</v>
      </c>
      <c r="AI272" s="175" t="str">
        <f t="shared" si="12"/>
        <v>#ERROR!</v>
      </c>
      <c r="AJ272" s="175" t="str">
        <f t="shared" si="13"/>
        <v>#ERROR!</v>
      </c>
      <c r="AK272" s="178" t="str">
        <f t="shared" si="14"/>
        <v>#ERROR!</v>
      </c>
    </row>
    <row r="273" ht="10.5" customHeight="1">
      <c r="A273" s="14" t="s">
        <v>749</v>
      </c>
      <c r="B273" s="165">
        <f t="array" ref="B273">IF(ISNA(MATCH($A273,Magento_products!$F$1:$F$1000,0))=TRUE,INDEX(Special_products!$A$1:$AL$1000,MATCH($A273,Special_products!$F$1:$F$1000,0),B$1),INDEX(Magento_products!$A$1:$AJ$1013,MATCH($A273,Magento_products!$F$1:$F$1000,0),B$1))</f>
        <v>357</v>
      </c>
      <c r="C273" s="165" t="str">
        <f t="array" ref="C273">IF(ISNA(MATCH($A273,Magento_products!$F$1:$F$1000,0))=TRUE,INDEX(Special_products!$A$1:$AL$1000,MATCH($A273,Special_products!$F$1:$F$1000,0),C$1),INDEX(Magento_products!$A$1:$AJ$1013,MATCH($A273,Magento_products!$F$1:$F$1000,0),C$1))</f>
        <v>Solid Snake SD The Essential Edition</v>
      </c>
      <c r="D273" s="166">
        <f t="array" ref="D273">IF(ISNA(MATCH($A273,Magento_products!$F$1:$F$1013,0))=TRUE,INDEX(Special_products!$A$1:$AL$748,MATCH($A273,Special_products!$F$1:$F$748,0),D$1),INDEX(Magento_products!$A$1:$AJ$1013,MATCH($A273,Magento_products!$F$1:$F$1013,0),D$1))</f>
        <v>43518</v>
      </c>
      <c r="E273" s="167">
        <f t="shared" si="1"/>
        <v>2019</v>
      </c>
      <c r="F273" s="168" t="str">
        <f t="array" ref="F273">IF(ISNA(MATCH($A273,'License characters'!$H$2:$H$1126,0))=TRUE,0,INDEX('License characters'!$A$2:$AH$1126,MATCH($A273,'License characters'!$H$2:$H$1126,0),F$1))</f>
        <v>Konami</v>
      </c>
      <c r="G273" s="165" t="str">
        <f t="array" ref="G273">IF(ISNA(MATCH($A273,Magento_products!$F$1:$F$1000,0))=TRUE,INDEX(Special_products!$A$1:$AL$1000,MATCH($A273,Special_products!$F$1:$F$1000,0),G$1),INDEX(Magento_products!$A$1:$AJ$1013,MATCH($A273,Magento_products!$F$1:$F$1000,0),G$1))</f>
        <v>MGSSV</v>
      </c>
      <c r="H273" s="168" t="str">
        <f t="array" ref="H273">IF(ISNA(MATCH($B273,Magento_products!$E$1:$E$1013,0))=TRUE,INDEX(Special_products!$A$1:$AL$748,MATCH($B273,Special_products!$E$1:$E$748,0),H$1+2),INDEX(Magento_products!$A$1:$AJ$1013,MATCH($B273,Magento_products!$E$1:$E$1013,0),H$1))</f>
        <v>PVC</v>
      </c>
      <c r="I273" s="169">
        <f t="array" ref="I273">IF(ISNA(MATCH($B273,Magento_products!$E$1:$E$1013,0))=TRUE,INDEX(Special_products!$A$1:$AL$748,MATCH($B273,Special_products!$E$1:$E$748,0),I$1),INDEX(Magento_products!$A$1:$AJ$1013,MATCH($B273,Magento_products!$E$1:$E$1013,0),I$1))</f>
        <v>269.99</v>
      </c>
      <c r="J273" s="170"/>
      <c r="K273" s="171">
        <f t="shared" si="2"/>
        <v>269.99</v>
      </c>
      <c r="L273" s="172">
        <v>38.0</v>
      </c>
      <c r="M273" s="173" t="str">
        <f>ARRAY_CONSTRAIN(ARRAYFORMULA(IF(B273=0,0,IF(ISNA(MATCH($A273,[1]PO_base!$E$1:$E$8753,0))=TRUE,0,INDEX([1]PO_base!$A$1:$CD$8753,MATCH($A273,[1]PO_base!$E$1:$E$8753,0),M$1)))), 1, 1)</f>
        <v>#ERROR!</v>
      </c>
      <c r="N273" s="172" t="str">
        <f>ARRAY_CONSTRAIN(ARRAYFORMULA(IF(M273=0,0,IF(ISNA(MATCH($M273,[1]PO_base!$C$1:$C$8753,0))=TRUE,0,INDEX([1]PO_base!$A$1:$CD$8753,MATCH($M273,[1]PO_base!$C$1:$C$8753,0),N$1)))), 1, 1)</f>
        <v>#ERROR!</v>
      </c>
      <c r="O273" s="174" t="str">
        <f t="shared" si="3"/>
        <v>#ERROR!</v>
      </c>
      <c r="P273" s="172" t="str">
        <f t="shared" si="4"/>
        <v>#ERROR!</v>
      </c>
      <c r="Q273" s="175" t="str">
        <f t="shared" si="5"/>
        <v>#ERROR!</v>
      </c>
      <c r="R273" s="176">
        <v>0.0</v>
      </c>
      <c r="S273" s="177" t="str">
        <f>ARRAY_CONSTRAIN(ARRAYFORMULA(IF(ISNA(MATCH($G273,[1]Summary!$B$1:$B$8418,0))=TRUE,0,INDEX([1]Summary!$A$1:$CF$8418,MATCH($G273,[1]Summary!$B$1:$B$8418,0),S$1))), 1, 1)</f>
        <v>#ERROR!</v>
      </c>
      <c r="T273" s="176" t="str">
        <f>ARRAY_CONSTRAIN(ARRAYFORMULA(IF(S273=0,0,IF(ISNA(MATCH(S273,[1]Summary!$A$1:$A$8418,0))=TRUE,0,INDEX([1]Summary!$A$1:$CF$8418,MATCH(S273,[1]Summary!$A$1:$A$8418,0),T$1)))), 1, 1)</f>
        <v>#ERROR!</v>
      </c>
      <c r="U273" s="174">
        <f t="shared" si="23"/>
        <v>0</v>
      </c>
      <c r="V273" s="172"/>
      <c r="W273" s="175" t="str">
        <f t="shared" si="7"/>
        <v>#ERROR!</v>
      </c>
      <c r="X273" s="172"/>
      <c r="Y273" s="173"/>
      <c r="Z273" s="176" t="str">
        <f>ARRAY_CONSTRAIN(ARRAYFORMULA(IF(Y273=0,0,IF(ISNA(MATCH(Y273,[1]Summary!$A$1:$A$8418,0))=TRUE,0,INDEX([1]Summary!$A$1:$CF$8418,MATCH(Y273,[1]Summary!$A$1:$A$8418,0),Z$1)))), 1, 1)</f>
        <v>#ERROR!</v>
      </c>
      <c r="AA273" s="174">
        <f t="shared" si="24"/>
        <v>0</v>
      </c>
      <c r="AB273" s="172" t="str">
        <f t="shared" si="28"/>
        <v>#ERROR!</v>
      </c>
      <c r="AC273" s="175" t="str">
        <f t="shared" si="9"/>
        <v>#ERROR!</v>
      </c>
      <c r="AD273" s="176"/>
      <c r="AE273" s="1"/>
      <c r="AF273" s="176" t="str">
        <f>ARRAY_CONSTRAIN(ARRAYFORMULA(IF(AE273=0,0,IF(ISNA(MATCH(AE273,[1]Summary!$A$1:$A$8418,0))=TRUE,0,INDEX([1]Summary!$A$1:$CF$8418,MATCH(AE273,[1]Summary!$A$1:$A$8418,0),AF$1)))), 1, 1)</f>
        <v>#ERROR!</v>
      </c>
      <c r="AG273" s="174">
        <f t="shared" si="10"/>
        <v>0</v>
      </c>
      <c r="AH273" s="172">
        <f t="shared" si="11"/>
        <v>0</v>
      </c>
      <c r="AI273" s="175" t="str">
        <f t="shared" si="12"/>
        <v>#ERROR!</v>
      </c>
      <c r="AJ273" s="175" t="str">
        <f t="shared" si="13"/>
        <v>#ERROR!</v>
      </c>
      <c r="AK273" s="178" t="str">
        <f t="shared" si="14"/>
        <v>#ERROR!</v>
      </c>
    </row>
    <row r="274" ht="10.5" customHeight="1">
      <c r="A274" s="14" t="s">
        <v>1130</v>
      </c>
      <c r="B274" s="165">
        <f t="array" ref="B274">IF(ISNA(MATCH($A274,Magento_products!$F$1:$F$1000,0))=TRUE,INDEX(Special_products!$A$1:$AL$1000,MATCH($A274,Special_products!$F$1:$F$1000,0),B$1),INDEX(Magento_products!$A$1:$AJ$1013,MATCH($A274,Magento_products!$F$1:$F$1000,0),B$1))</f>
        <v>169</v>
      </c>
      <c r="C274" s="165" t="str">
        <f t="array" ref="C274">IF(ISNA(MATCH($A274,Magento_products!$F$1:$F$1000,0))=TRUE,INDEX(Special_products!$A$1:$AL$1000,MATCH($A274,Special_products!$F$1:$F$1000,0),C$1),INDEX(Magento_products!$A$1:$AJ$1013,MATCH($A274,Magento_products!$F$1:$F$1000,0),C$1))</f>
        <v>Item 2 Megaman Exclusive</v>
      </c>
      <c r="D274" s="166">
        <f t="array" ref="D274">IF(ISNA(MATCH($A274,Magento_products!$F$1:$F$1013,0))=TRUE,INDEX(Special_products!$A$1:$AL$748,MATCH($A274,Special_products!$F$1:$F$748,0),D$1),INDEX(Magento_products!$A$1:$AJ$1013,MATCH($A274,Magento_products!$F$1:$F$1013,0),D$1))</f>
        <v>42521</v>
      </c>
      <c r="E274" s="167">
        <f t="shared" si="1"/>
        <v>2016</v>
      </c>
      <c r="F274" s="168" t="str">
        <f t="array" ref="F274">IF(ISNA(MATCH($A274,'License characters'!$H$2:$H$1126,0))=TRUE,0,INDEX('License characters'!$A$2:$AH$1126,MATCH($A274,'License characters'!$H$2:$H$1126,0),F$1))</f>
        <v>Capcom</v>
      </c>
      <c r="G274" s="165" t="str">
        <f t="array" ref="G274">IF(ISNA(MATCH($A274,Magento_products!$F$1:$F$1000,0))=TRUE,INDEX(Special_products!$A$1:$AL$1000,MATCH($A274,Special_products!$F$1:$F$1000,0),G$1),INDEX(Magento_products!$A$1:$AJ$1013,MATCH($A274,Magento_products!$F$1:$F$1000,0),G$1))</f>
        <v>MMI2</v>
      </c>
      <c r="H274" s="168" t="str">
        <f t="array" ref="H274">IF(ISNA(MATCH($B274,Magento_products!$E$1:$E$1013,0))=TRUE,INDEX(Special_products!$A$1:$AL$748,MATCH($B274,Special_products!$E$1:$E$748,0),H$1+2),INDEX(Magento_products!$A$1:$AJ$1013,MATCH($B274,Magento_products!$E$1:$E$1013,0),H$1))</f>
        <v/>
      </c>
      <c r="I274" s="169">
        <f t="array" ref="I274">IF(ISNA(MATCH($B274,Magento_products!$E$1:$E$1013,0))=TRUE,INDEX(Special_products!$A$1:$AL$748,MATCH($B274,Special_products!$E$1:$E$748,0),I$1),INDEX(Magento_products!$A$1:$AJ$1013,MATCH($B274,Magento_products!$E$1:$E$1013,0),I$1))</f>
        <v>269.99</v>
      </c>
      <c r="J274" s="170"/>
      <c r="K274" s="171">
        <f t="shared" si="2"/>
        <v>269.99</v>
      </c>
      <c r="L274" s="172">
        <v>0.0</v>
      </c>
      <c r="M274" s="173" t="str">
        <f>ARRAY_CONSTRAIN(ARRAYFORMULA(IF(B274=0,0,IF(ISNA(MATCH($A274,[1]PO_base!$E$1:$E$8753,0))=TRUE,0,INDEX([1]PO_base!$A$1:$CD$8753,MATCH($A274,[1]PO_base!$E$1:$E$8753,0),M$1)))), 1, 1)</f>
        <v>#ERROR!</v>
      </c>
      <c r="N274" s="172" t="str">
        <f>ARRAY_CONSTRAIN(ARRAYFORMULA(IF(M274=0,0,IF(ISNA(MATCH($M274,[1]PO_base!$C$1:$C$8753,0))=TRUE,0,INDEX([1]PO_base!$A$1:$CD$8753,MATCH($M274,[1]PO_base!$C$1:$C$8753,0),N$1)))), 1, 1)</f>
        <v>#ERROR!</v>
      </c>
      <c r="O274" s="174" t="str">
        <f t="shared" si="3"/>
        <v>#ERROR!</v>
      </c>
      <c r="P274" s="172" t="str">
        <f t="shared" si="4"/>
        <v>#ERROR!</v>
      </c>
      <c r="Q274" s="175" t="str">
        <f t="shared" si="5"/>
        <v>#ERROR!</v>
      </c>
      <c r="R274" s="176">
        <v>0.0</v>
      </c>
      <c r="S274" s="177" t="str">
        <f>ARRAY_CONSTRAIN(ARRAYFORMULA(IF(ISNA(MATCH($G274,[1]Summary!$B$1:$B$8418,0))=TRUE,0,INDEX([1]Summary!$A$1:$CF$8418,MATCH($G274,[1]Summary!$B$1:$B$8418,0),S$1))), 1, 1)</f>
        <v>#ERROR!</v>
      </c>
      <c r="T274" s="176" t="str">
        <f>ARRAY_CONSTRAIN(ARRAYFORMULA(IF(S274=0,0,IF(ISNA(MATCH(S274,[1]Summary!$A$1:$A$8418,0))=TRUE,0,INDEX([1]Summary!$A$1:$CF$8418,MATCH(S274,[1]Summary!$A$1:$A$8418,0),T$1)))), 1, 1)</f>
        <v>#ERROR!</v>
      </c>
      <c r="U274" s="174">
        <f t="shared" si="23"/>
        <v>0</v>
      </c>
      <c r="V274" s="172"/>
      <c r="W274" s="175" t="str">
        <f t="shared" si="7"/>
        <v>#ERROR!</v>
      </c>
      <c r="X274" s="172"/>
      <c r="Y274" s="173"/>
      <c r="Z274" s="176" t="str">
        <f>ARRAY_CONSTRAIN(ARRAYFORMULA(IF(Y274=0,0,IF(ISNA(MATCH(Y274,[1]Summary!$A$1:$A$8418,0))=TRUE,0,INDEX([1]Summary!$A$1:$CF$8418,MATCH(Y274,[1]Summary!$A$1:$A$8418,0),Z$1)))), 1, 1)</f>
        <v>#ERROR!</v>
      </c>
      <c r="AA274" s="174">
        <f t="shared" si="24"/>
        <v>0</v>
      </c>
      <c r="AB274" s="172" t="str">
        <f t="shared" si="28"/>
        <v>#ERROR!</v>
      </c>
      <c r="AC274" s="175" t="str">
        <f t="shared" si="9"/>
        <v>#ERROR!</v>
      </c>
      <c r="AD274" s="176"/>
      <c r="AE274" s="1"/>
      <c r="AF274" s="176" t="str">
        <f>ARRAY_CONSTRAIN(ARRAYFORMULA(IF(AE274=0,0,IF(ISNA(MATCH(AE274,[1]Summary!$A$1:$A$8418,0))=TRUE,0,INDEX([1]Summary!$A$1:$CF$8418,MATCH(AE274,[1]Summary!$A$1:$A$8418,0),AF$1)))), 1, 1)</f>
        <v>#ERROR!</v>
      </c>
      <c r="AG274" s="174">
        <f t="shared" si="10"/>
        <v>0</v>
      </c>
      <c r="AH274" s="172">
        <f t="shared" si="11"/>
        <v>0</v>
      </c>
      <c r="AI274" s="175" t="str">
        <f t="shared" si="12"/>
        <v>#ERROR!</v>
      </c>
      <c r="AJ274" s="175" t="str">
        <f t="shared" si="13"/>
        <v>#ERROR!</v>
      </c>
      <c r="AK274" s="178" t="str">
        <f t="shared" si="14"/>
        <v>#ERROR!</v>
      </c>
    </row>
    <row r="275" ht="10.5" customHeight="1">
      <c r="A275" s="6" t="s">
        <v>1202</v>
      </c>
      <c r="B275" s="165">
        <f t="array" ref="B275">IF(ISNA(MATCH($A275,Magento_products!$F$1:$F$1000,0))=TRUE,INDEX(Special_products!$A$1:$AL$1000,MATCH($A275,Special_products!$F$1:$F$1000,0),B$1),INDEX(Magento_products!$A$1:$AJ$1013,MATCH($A275,Magento_products!$F$1:$F$1000,0),B$1))</f>
        <v>130</v>
      </c>
      <c r="C275" s="165" t="str">
        <f t="array" ref="C275">IF(ISNA(MATCH($A275,Magento_products!$F$1:$F$1000,0))=TRUE,INDEX(Special_products!$A$1:$AL$1000,MATCH($A275,Special_products!$F$1:$F$1000,0),C$1),INDEX(Magento_products!$A$1:$AJ$1013,MATCH($A275,Magento_products!$F$1:$F$1000,0),C$1))</f>
        <v>Wind Waker Ganondorf Exclusive</v>
      </c>
      <c r="D275" s="166">
        <f t="array" ref="D275">IF(ISNA(MATCH($A275,Magento_products!$F$1:$F$1013,0))=TRUE,INDEX(Special_products!$A$1:$AL$748,MATCH($A275,Special_products!$F$1:$F$748,0),D$1),INDEX(Magento_products!$A$1:$AJ$1013,MATCH($A275,Magento_products!$F$1:$F$1013,0),D$1))</f>
        <v>42024</v>
      </c>
      <c r="E275" s="167">
        <f t="shared" si="1"/>
        <v>2015</v>
      </c>
      <c r="F275" s="168" t="str">
        <f t="array" ref="F275">IF(ISNA(MATCH($A275,'License characters'!$H$2:$H$1126,0))=TRUE,0,INDEX('License characters'!$A$2:$AH$1126,MATCH($A275,'License characters'!$H$2:$H$1126,0),F$1))</f>
        <v>Nintendo</v>
      </c>
      <c r="G275" s="165" t="str">
        <f t="array" ref="G275">IF(ISNA(MATCH($A275,Magento_products!$F$1:$F$1000,0))=TRUE,INDEX(Special_products!$A$1:$AL$1000,MATCH($A275,Special_products!$F$1:$F$1000,0),G$1),INDEX(Magento_products!$A$1:$AJ$1013,MATCH($A275,Magento_products!$F$1:$F$1000,0),G$1))</f>
        <v>WWG</v>
      </c>
      <c r="H275" s="168" t="str">
        <f t="array" ref="H275">IF(ISNA(MATCH($B275,Magento_products!$E$1:$E$1013,0))=TRUE,INDEX(Special_products!$A$1:$AL$748,MATCH($B275,Special_products!$E$1:$E$748,0),H$1+2),INDEX(Magento_products!$A$1:$AJ$1013,MATCH($B275,Magento_products!$E$1:$E$1013,0),H$1))</f>
        <v>Resin</v>
      </c>
      <c r="I275" s="169">
        <f t="array" ref="I275">IF(ISNA(MATCH($B275,Magento_products!$E$1:$E$1013,0))=TRUE,INDEX(Special_products!$A$1:$AL$748,MATCH($B275,Special_products!$E$1:$E$748,0),I$1),INDEX(Magento_products!$A$1:$AJ$1013,MATCH($B275,Magento_products!$E$1:$E$1013,0),I$1))</f>
        <v>269.99</v>
      </c>
      <c r="J275" s="170"/>
      <c r="K275" s="171">
        <f t="shared" si="2"/>
        <v>269.99</v>
      </c>
      <c r="L275" s="172">
        <v>0.0</v>
      </c>
      <c r="M275" s="173" t="str">
        <f>ARRAY_CONSTRAIN(ARRAYFORMULA(IF(B275=0,0,IF(ISNA(MATCH($A275,[1]PO_base!$E$1:$E$8753,0))=TRUE,0,INDEX([1]PO_base!$A$1:$CD$8753,MATCH($A275,[1]PO_base!$E$1:$E$8753,0),M$1)))), 1, 1)</f>
        <v>#ERROR!</v>
      </c>
      <c r="N275" s="172" t="str">
        <f>ARRAY_CONSTRAIN(ARRAYFORMULA(IF(M275=0,0,IF(ISNA(MATCH($M275,[1]PO_base!$C$1:$C$8753,0))=TRUE,0,INDEX([1]PO_base!$A$1:$CD$8753,MATCH($M275,[1]PO_base!$C$1:$C$8753,0),N$1)))), 1, 1)</f>
        <v>#ERROR!</v>
      </c>
      <c r="O275" s="174" t="str">
        <f t="shared" si="3"/>
        <v>#ERROR!</v>
      </c>
      <c r="P275" s="172" t="str">
        <f t="shared" si="4"/>
        <v>#ERROR!</v>
      </c>
      <c r="Q275" s="175" t="str">
        <f t="shared" si="5"/>
        <v>#ERROR!</v>
      </c>
      <c r="R275" s="176">
        <v>0.0</v>
      </c>
      <c r="S275" s="177" t="str">
        <f>ARRAY_CONSTRAIN(ARRAYFORMULA(IF(ISNA(MATCH($G275,[1]Summary!$B$1:$B$8418,0))=TRUE,0,INDEX([1]Summary!$A$1:$CF$8418,MATCH($G275,[1]Summary!$B$1:$B$8418,0),S$1))), 1, 1)</f>
        <v>#ERROR!</v>
      </c>
      <c r="T275" s="176" t="str">
        <f>ARRAY_CONSTRAIN(ARRAYFORMULA(IF(S275=0,0,IF(ISNA(MATCH(S275,[1]Summary!$A$1:$A$8418,0))=TRUE,0,INDEX([1]Summary!$A$1:$CF$8418,MATCH(S275,[1]Summary!$A$1:$A$8418,0),T$1)))), 1, 1)</f>
        <v>#ERROR!</v>
      </c>
      <c r="U275" s="174">
        <f t="shared" si="23"/>
        <v>0</v>
      </c>
      <c r="V275" s="172"/>
      <c r="W275" s="175" t="str">
        <f t="shared" si="7"/>
        <v>#ERROR!</v>
      </c>
      <c r="X275" s="172"/>
      <c r="Y275" s="173"/>
      <c r="Z275" s="176" t="str">
        <f>ARRAY_CONSTRAIN(ARRAYFORMULA(IF(Y275=0,0,IF(ISNA(MATCH(Y275,[1]Summary!$A$1:$A$8418,0))=TRUE,0,INDEX([1]Summary!$A$1:$CF$8418,MATCH(Y275,[1]Summary!$A$1:$A$8418,0),Z$1)))), 1, 1)</f>
        <v>#ERROR!</v>
      </c>
      <c r="AA275" s="174">
        <f t="shared" si="24"/>
        <v>0</v>
      </c>
      <c r="AB275" s="172" t="str">
        <f t="shared" si="28"/>
        <v>#ERROR!</v>
      </c>
      <c r="AC275" s="175" t="str">
        <f t="shared" si="9"/>
        <v>#ERROR!</v>
      </c>
      <c r="AD275" s="176"/>
      <c r="AE275" s="1"/>
      <c r="AF275" s="176" t="str">
        <f>ARRAY_CONSTRAIN(ARRAYFORMULA(IF(AE275=0,0,IF(ISNA(MATCH(AE275,[1]Summary!$A$1:$A$8418,0))=TRUE,0,INDEX([1]Summary!$A$1:$CF$8418,MATCH(AE275,[1]Summary!$A$1:$A$8418,0),AF$1)))), 1, 1)</f>
        <v>#ERROR!</v>
      </c>
      <c r="AG275" s="174">
        <f t="shared" si="10"/>
        <v>0</v>
      </c>
      <c r="AH275" s="172">
        <f t="shared" si="11"/>
        <v>0</v>
      </c>
      <c r="AI275" s="175" t="str">
        <f t="shared" si="12"/>
        <v>#ERROR!</v>
      </c>
      <c r="AJ275" s="175" t="str">
        <f t="shared" si="13"/>
        <v>#ERROR!</v>
      </c>
      <c r="AK275" s="178" t="str">
        <f t="shared" si="14"/>
        <v>#ERROR!</v>
      </c>
    </row>
    <row r="276" ht="10.5" customHeight="1">
      <c r="A276" s="14" t="s">
        <v>685</v>
      </c>
      <c r="B276" s="165">
        <f t="array" ref="B276">IF(ISNA(MATCH($A276,Magento_products!$F$1:$F$1000,0))=TRUE,INDEX(Special_products!$A$1:$AL$1000,MATCH($A276,Special_products!$F$1:$F$1000,0),B$1),INDEX(Magento_products!$A$1:$AJ$1013,MATCH($A276,Magento_products!$F$1:$F$1000,0),B$1))</f>
        <v>387</v>
      </c>
      <c r="C276" s="165" t="str">
        <f t="array" ref="C276">IF(ISNA(MATCH($A276,Magento_products!$F$1:$F$1000,0))=TRUE,INDEX(Special_products!$A$1:$AL$1000,MATCH($A276,Special_products!$F$1:$F$1000,0),C$1),INDEX(Magento_products!$A$1:$AJ$1013,MATCH($A276,Magento_products!$F$1:$F$1000,0),C$1))</f>
        <v>Dark Souls – Artorias the Abysswalker Grand Scale Bust Exclusive Edition</v>
      </c>
      <c r="D276" s="166">
        <f t="array" ref="D276">IF(ISNA(MATCH($A276,Magento_products!$F$1:$F$1013,0))=TRUE,INDEX(Special_products!$A$1:$AL$748,MATCH($A276,Special_products!$F$1:$F$748,0),D$1),INDEX(Magento_products!$A$1:$AJ$1013,MATCH($A276,Magento_products!$F$1:$F$1013,0),D$1))</f>
        <v>43616</v>
      </c>
      <c r="E276" s="167">
        <f t="shared" si="1"/>
        <v>2019</v>
      </c>
      <c r="F276" s="168" t="str">
        <f t="array" ref="F276">IF(ISNA(MATCH($A276,'License characters'!$H$2:$H$1126,0))=TRUE,0,INDEX('License characters'!$A$2:$AH$1126,MATCH($A276,'License characters'!$H$2:$H$1126,0),F$1))</f>
        <v>Namco Bandai</v>
      </c>
      <c r="G276" s="165" t="str">
        <f t="array" ref="G276">IF(ISNA(MATCH($A276,Magento_products!$F$1:$F$1000,0))=TRUE,INDEX(Special_products!$A$1:$AL$1000,MATCH($A276,Special_products!$F$1:$F$1000,0),G$1),INDEX(Magento_products!$A$1:$AJ$1013,MATCH($A276,Magento_products!$F$1:$F$1000,0),G$1))</f>
        <v>DSARTGSB</v>
      </c>
      <c r="H276" s="168" t="str">
        <f t="array" ref="H276">IF(ISNA(MATCH($B276,Magento_products!$E$1:$E$1013,0))=TRUE,INDEX(Special_products!$A$1:$AL$748,MATCH($B276,Special_products!$E$1:$E$748,0),H$1+2),INDEX(Magento_products!$A$1:$AJ$1013,MATCH($B276,Magento_products!$E$1:$E$1013,0),H$1))</f>
        <v>Resin</v>
      </c>
      <c r="I276" s="169">
        <f t="array" ref="I276">IF(ISNA(MATCH($B276,Magento_products!$E$1:$E$1013,0))=TRUE,INDEX(Special_products!$A$1:$AL$748,MATCH($B276,Special_products!$E$1:$E$748,0),I$1),INDEX(Magento_products!$A$1:$AJ$1013,MATCH($B276,Magento_products!$E$1:$E$1013,0),I$1))</f>
        <v>274.99</v>
      </c>
      <c r="J276" s="170"/>
      <c r="K276" s="171">
        <f t="shared" si="2"/>
        <v>274.99</v>
      </c>
      <c r="L276" s="172"/>
      <c r="M276" s="173" t="str">
        <f>ARRAY_CONSTRAIN(ARRAYFORMULA(IF(B276=0,0,IF(ISNA(MATCH($A276,[1]PO_base!$E$1:$E$8753,0))=TRUE,0,INDEX([1]PO_base!$A$1:$CD$8753,MATCH($A276,[1]PO_base!$E$1:$E$8753,0),M$1)))), 1, 1)</f>
        <v>#ERROR!</v>
      </c>
      <c r="N276" s="172" t="str">
        <f>ARRAY_CONSTRAIN(ARRAYFORMULA(IF(M276=0,0,IF(ISNA(MATCH($M276,[1]PO_base!$C$1:$C$8753,0))=TRUE,0,INDEX([1]PO_base!$A$1:$CD$8753,MATCH($M276,[1]PO_base!$C$1:$C$8753,0),N$1)))), 1, 1)</f>
        <v>#ERROR!</v>
      </c>
      <c r="O276" s="174" t="str">
        <f t="shared" si="3"/>
        <v>#ERROR!</v>
      </c>
      <c r="P276" s="172" t="str">
        <f t="shared" si="4"/>
        <v>#ERROR!</v>
      </c>
      <c r="Q276" s="175" t="str">
        <f t="shared" si="5"/>
        <v>#ERROR!</v>
      </c>
      <c r="R276" s="176"/>
      <c r="S276" s="177" t="str">
        <f>ARRAY_CONSTRAIN(ARRAYFORMULA(IF(ISNA(MATCH($G276,[1]Summary!$B$1:$B$8418,0))=TRUE,0,INDEX([1]Summary!$A$1:$CF$8418,MATCH($G276,[1]Summary!$B$1:$B$8418,0),S$1))), 1, 1)</f>
        <v>#ERROR!</v>
      </c>
      <c r="T276" s="176" t="str">
        <f>ARRAY_CONSTRAIN(ARRAYFORMULA(IF(S276=0,0,IF(ISNA(MATCH(S276,[1]Summary!$A$1:$A$8418,0))=TRUE,0,INDEX([1]Summary!$A$1:$CF$8418,MATCH(S276,[1]Summary!$A$1:$A$8418,0),T$1)))), 1, 1)</f>
        <v>#ERROR!</v>
      </c>
      <c r="U276" s="174">
        <f t="shared" si="23"/>
        <v>0</v>
      </c>
      <c r="V276" s="172"/>
      <c r="W276" s="175" t="str">
        <f t="shared" si="7"/>
        <v>#ERROR!</v>
      </c>
      <c r="X276" s="172"/>
      <c r="Y276" s="173"/>
      <c r="Z276" s="176" t="str">
        <f>ARRAY_CONSTRAIN(ARRAYFORMULA(IF(Y276=0,0,IF(ISNA(MATCH(Y276,[1]Summary!$A$1:$A$8418,0))=TRUE,0,INDEX([1]Summary!$A$1:$CF$8418,MATCH(Y276,[1]Summary!$A$1:$A$8418,0),Z$1)))), 1, 1)</f>
        <v>#ERROR!</v>
      </c>
      <c r="AA276" s="174">
        <f t="shared" si="24"/>
        <v>0</v>
      </c>
      <c r="AB276" s="172" t="str">
        <f t="shared" si="28"/>
        <v>#ERROR!</v>
      </c>
      <c r="AC276" s="175" t="str">
        <f t="shared" si="9"/>
        <v>#ERROR!</v>
      </c>
      <c r="AD276" s="176"/>
      <c r="AE276" s="1"/>
      <c r="AF276" s="176" t="str">
        <f>ARRAY_CONSTRAIN(ARRAYFORMULA(IF(AE276=0,0,IF(ISNA(MATCH(AE276,[1]Summary!$A$1:$A$8418,0))=TRUE,0,INDEX([1]Summary!$A$1:$CF$8418,MATCH(AE276,[1]Summary!$A$1:$A$8418,0),AF$1)))), 1, 1)</f>
        <v>#ERROR!</v>
      </c>
      <c r="AG276" s="174">
        <f t="shared" si="10"/>
        <v>0</v>
      </c>
      <c r="AH276" s="172">
        <f t="shared" si="11"/>
        <v>0</v>
      </c>
      <c r="AI276" s="175" t="str">
        <f t="shared" si="12"/>
        <v>#ERROR!</v>
      </c>
      <c r="AJ276" s="175" t="str">
        <f t="shared" si="13"/>
        <v>#ERROR!</v>
      </c>
      <c r="AK276" s="178" t="str">
        <f t="shared" si="14"/>
        <v>#ERROR!</v>
      </c>
    </row>
    <row r="277" ht="10.5" customHeight="1">
      <c r="A277" s="14" t="s">
        <v>687</v>
      </c>
      <c r="B277" s="165">
        <f t="array" ref="B277">IF(ISNA(MATCH($A277,Magento_products!$F$1:$F$1000,0))=TRUE,INDEX(Special_products!$A$1:$AL$1000,MATCH($A277,Special_products!$F$1:$F$1000,0),B$1),INDEX(Magento_products!$A$1:$AJ$1013,MATCH($A277,Magento_products!$F$1:$F$1000,0),B$1))</f>
        <v>386</v>
      </c>
      <c r="C277" s="165" t="str">
        <f t="array" ref="C277">IF(ISNA(MATCH($A277,Magento_products!$F$1:$F$1000,0))=TRUE,INDEX(Special_products!$A$1:$AL$1000,MATCH($A277,Special_products!$F$1:$F$1000,0),C$1),INDEX(Magento_products!$A$1:$AJ$1013,MATCH($A277,Magento_products!$F$1:$F$1000,0),C$1))</f>
        <v>Dark Souls – Artorias the Abysswalker Grand Scale Bust Standard Edition</v>
      </c>
      <c r="D277" s="166">
        <f t="array" ref="D277">IF(ISNA(MATCH($A277,Magento_products!$F$1:$F$1013,0))=TRUE,INDEX(Special_products!$A$1:$AL$748,MATCH($A277,Special_products!$F$1:$F$748,0),D$1),INDEX(Magento_products!$A$1:$AJ$1013,MATCH($A277,Magento_products!$F$1:$F$1013,0),D$1))</f>
        <v>43616</v>
      </c>
      <c r="E277" s="167">
        <f t="shared" si="1"/>
        <v>2019</v>
      </c>
      <c r="F277" s="168" t="str">
        <f t="array" ref="F277">IF(ISNA(MATCH($A277,'License characters'!$H$2:$H$1126,0))=TRUE,0,INDEX('License characters'!$A$2:$AH$1126,MATCH($A277,'License characters'!$H$2:$H$1126,0),F$1))</f>
        <v>Namco Bandai</v>
      </c>
      <c r="G277" s="165" t="str">
        <f t="array" ref="G277">IF(ISNA(MATCH($A277,Magento_products!$F$1:$F$1000,0))=TRUE,INDEX(Special_products!$A$1:$AL$1000,MATCH($A277,Special_products!$F$1:$F$1000,0),G$1),INDEX(Magento_products!$A$1:$AJ$1013,MATCH($A277,Magento_products!$F$1:$F$1000,0),G$1))</f>
        <v>DSARTGSB</v>
      </c>
      <c r="H277" s="168" t="str">
        <f t="array" ref="H277">IF(ISNA(MATCH($B277,Magento_products!$E$1:$E$1013,0))=TRUE,INDEX(Special_products!$A$1:$AL$748,MATCH($B277,Special_products!$E$1:$E$748,0),H$1+2),INDEX(Magento_products!$A$1:$AJ$1013,MATCH($B277,Magento_products!$E$1:$E$1013,0),H$1))</f>
        <v>Resin</v>
      </c>
      <c r="I277" s="169">
        <f t="array" ref="I277">IF(ISNA(MATCH($B277,Magento_products!$E$1:$E$1013,0))=TRUE,INDEX(Special_products!$A$1:$AL$748,MATCH($B277,Special_products!$E$1:$E$748,0),I$1),INDEX(Magento_products!$A$1:$AJ$1013,MATCH($B277,Magento_products!$E$1:$E$1013,0),I$1))</f>
        <v>274.99</v>
      </c>
      <c r="J277" s="170"/>
      <c r="K277" s="171">
        <f t="shared" si="2"/>
        <v>274.99</v>
      </c>
      <c r="L277" s="172"/>
      <c r="M277" s="173" t="str">
        <f>ARRAY_CONSTRAIN(ARRAYFORMULA(IF(B277=0,0,IF(ISNA(MATCH($A277,[1]PO_base!$E$1:$E$8753,0))=TRUE,0,INDEX([1]PO_base!$A$1:$CD$8753,MATCH($A277,[1]PO_base!$E$1:$E$8753,0),M$1)))), 1, 1)</f>
        <v>#ERROR!</v>
      </c>
      <c r="N277" s="172" t="str">
        <f>ARRAY_CONSTRAIN(ARRAYFORMULA(IF(M277=0,0,IF(ISNA(MATCH($M277,[1]PO_base!$C$1:$C$8753,0))=TRUE,0,INDEX([1]PO_base!$A$1:$CD$8753,MATCH($M277,[1]PO_base!$C$1:$C$8753,0),N$1)))), 1, 1)</f>
        <v>#ERROR!</v>
      </c>
      <c r="O277" s="174" t="str">
        <f t="shared" si="3"/>
        <v>#ERROR!</v>
      </c>
      <c r="P277" s="172" t="str">
        <f t="shared" si="4"/>
        <v>#ERROR!</v>
      </c>
      <c r="Q277" s="175" t="str">
        <f t="shared" si="5"/>
        <v>#ERROR!</v>
      </c>
      <c r="R277" s="176"/>
      <c r="S277" s="177" t="str">
        <f>ARRAY_CONSTRAIN(ARRAYFORMULA(IF(ISNA(MATCH($G277,[1]Summary!$B$1:$B$8418,0))=TRUE,0,INDEX([1]Summary!$A$1:$CF$8418,MATCH($G277,[1]Summary!$B$1:$B$8418,0),S$1))), 1, 1)</f>
        <v>#ERROR!</v>
      </c>
      <c r="T277" s="176" t="str">
        <f>ARRAY_CONSTRAIN(ARRAYFORMULA(IF(S277=0,0,IF(ISNA(MATCH(S277,[1]Summary!$A$1:$A$8418,0))=TRUE,0,INDEX([1]Summary!$A$1:$CF$8418,MATCH(S277,[1]Summary!$A$1:$A$8418,0),T$1)))), 1, 1)</f>
        <v>#ERROR!</v>
      </c>
      <c r="U277" s="174">
        <f t="shared" si="23"/>
        <v>0</v>
      </c>
      <c r="V277" s="172"/>
      <c r="W277" s="175" t="str">
        <f t="shared" si="7"/>
        <v>#ERROR!</v>
      </c>
      <c r="X277" s="172"/>
      <c r="Y277" s="173"/>
      <c r="Z277" s="176" t="str">
        <f>ARRAY_CONSTRAIN(ARRAYFORMULA(IF(Y277=0,0,IF(ISNA(MATCH(Y277,[1]Summary!$A$1:$A$8418,0))=TRUE,0,INDEX([1]Summary!$A$1:$CF$8418,MATCH(Y277,[1]Summary!$A$1:$A$8418,0),Z$1)))), 1, 1)</f>
        <v>#ERROR!</v>
      </c>
      <c r="AA277" s="174">
        <f t="shared" si="24"/>
        <v>0</v>
      </c>
      <c r="AB277" s="172" t="str">
        <f t="shared" si="28"/>
        <v>#ERROR!</v>
      </c>
      <c r="AC277" s="175" t="str">
        <f t="shared" si="9"/>
        <v>#ERROR!</v>
      </c>
      <c r="AD277" s="176"/>
      <c r="AE277" s="1"/>
      <c r="AF277" s="176" t="str">
        <f>ARRAY_CONSTRAIN(ARRAYFORMULA(IF(AE277=0,0,IF(ISNA(MATCH(AE277,[1]Summary!$A$1:$A$8418,0))=TRUE,0,INDEX([1]Summary!$A$1:$CF$8418,MATCH(AE277,[1]Summary!$A$1:$A$8418,0),AF$1)))), 1, 1)</f>
        <v>#ERROR!</v>
      </c>
      <c r="AG277" s="174">
        <f t="shared" si="10"/>
        <v>0</v>
      </c>
      <c r="AH277" s="172">
        <f t="shared" si="11"/>
        <v>0</v>
      </c>
      <c r="AI277" s="175" t="str">
        <f t="shared" si="12"/>
        <v>#ERROR!</v>
      </c>
      <c r="AJ277" s="175" t="str">
        <f t="shared" si="13"/>
        <v>#ERROR!</v>
      </c>
      <c r="AK277" s="178" t="str">
        <f t="shared" si="14"/>
        <v>#ERROR!</v>
      </c>
    </row>
    <row r="278" ht="10.5" customHeight="1">
      <c r="A278" s="6" t="s">
        <v>1151</v>
      </c>
      <c r="B278" s="165">
        <f t="array" ref="B278">IF(ISNA(MATCH($A278,Magento_products!$F$1:$F$1000,0))=TRUE,INDEX(Special_products!$A$1:$AL$1000,MATCH($A278,Special_products!$F$1:$F$1000,0),B$1),INDEX(Magento_products!$A$1:$AJ$1013,MATCH($A278,Magento_products!$F$1:$F$1000,0),B$1))</f>
        <v>158</v>
      </c>
      <c r="C278" s="165" t="str">
        <f t="array" ref="C278">IF(ISNA(MATCH($A278,Magento_products!$F$1:$F$1000,0))=TRUE,INDEX(Special_products!$A$1:$AL$1000,MATCH($A278,Special_products!$F$1:$F$1000,0),C$1),INDEX(Magento_products!$A$1:$AJ$1013,MATCH($A278,Magento_products!$F$1:$F$1000,0),C$1))</f>
        <v>Arwing</v>
      </c>
      <c r="D278" s="166">
        <f t="array" ref="D278">IF(ISNA(MATCH($A278,Magento_products!$F$1:$F$1013,0))=TRUE,INDEX(Special_products!$A$1:$AL$748,MATCH($A278,Special_products!$F$1:$F$748,0),D$1),INDEX(Magento_products!$A$1:$AJ$1013,MATCH($A278,Magento_products!$F$1:$F$1013,0),D$1))</f>
        <v>42416</v>
      </c>
      <c r="E278" s="167">
        <f t="shared" si="1"/>
        <v>2016</v>
      </c>
      <c r="F278" s="168" t="str">
        <f t="array" ref="F278">IF(ISNA(MATCH($A278,'License characters'!$H$2:$H$1126,0))=TRUE,0,INDEX('License characters'!$A$2:$AH$1126,MATCH($A278,'License characters'!$H$2:$H$1126,0),F$1))</f>
        <v>Nintendo</v>
      </c>
      <c r="G278" s="165" t="str">
        <f t="array" ref="G278">IF(ISNA(MATCH($A278,Magento_products!$F$1:$F$1000,0))=TRUE,INDEX(Special_products!$A$1:$AL$1000,MATCH($A278,Special_products!$F$1:$F$1000,0),G$1),INDEX(Magento_products!$A$1:$AJ$1013,MATCH($A278,Magento_products!$F$1:$F$1000,0),G$1))</f>
        <v>ARW</v>
      </c>
      <c r="H278" s="168" t="str">
        <f t="array" ref="H278">IF(ISNA(MATCH($B278,Magento_products!$E$1:$E$1013,0))=TRUE,INDEX(Special_products!$A$1:$AL$748,MATCH($B278,Special_products!$E$1:$E$748,0),H$1+2),INDEX(Magento_products!$A$1:$AJ$1013,MATCH($B278,Magento_products!$E$1:$E$1013,0),H$1))</f>
        <v>Resin</v>
      </c>
      <c r="I278" s="169">
        <f t="array" ref="I278">IF(ISNA(MATCH($B278,Magento_products!$E$1:$E$1013,0))=TRUE,INDEX(Special_products!$A$1:$AL$748,MATCH($B278,Special_products!$E$1:$E$748,0),I$1),INDEX(Magento_products!$A$1:$AJ$1013,MATCH($B278,Magento_products!$E$1:$E$1013,0),I$1))</f>
        <v>279.99</v>
      </c>
      <c r="J278" s="170"/>
      <c r="K278" s="171">
        <f t="shared" si="2"/>
        <v>279.99</v>
      </c>
      <c r="L278" s="172">
        <v>0.0</v>
      </c>
      <c r="M278" s="173" t="str">
        <f>ARRAY_CONSTRAIN(ARRAYFORMULA(IF(B278=0,0,IF(ISNA(MATCH($A278,[1]PO_base!$E$1:$E$8753,0))=TRUE,0,INDEX([1]PO_base!$A$1:$CD$8753,MATCH($A278,[1]PO_base!$E$1:$E$8753,0),M$1)))), 1, 1)</f>
        <v>#ERROR!</v>
      </c>
      <c r="N278" s="172" t="str">
        <f>ARRAY_CONSTRAIN(ARRAYFORMULA(IF(M278=0,0,IF(ISNA(MATCH($M278,[1]PO_base!$C$1:$C$8753,0))=TRUE,0,INDEX([1]PO_base!$A$1:$CD$8753,MATCH($M278,[1]PO_base!$C$1:$C$8753,0),N$1)))), 1, 1)</f>
        <v>#ERROR!</v>
      </c>
      <c r="O278" s="174" t="str">
        <f t="shared" si="3"/>
        <v>#ERROR!</v>
      </c>
      <c r="P278" s="172" t="str">
        <f t="shared" si="4"/>
        <v>#ERROR!</v>
      </c>
      <c r="Q278" s="175" t="str">
        <f t="shared" si="5"/>
        <v>#ERROR!</v>
      </c>
      <c r="R278" s="176">
        <v>0.0</v>
      </c>
      <c r="S278" s="177" t="str">
        <f>ARRAY_CONSTRAIN(ARRAYFORMULA(IF(ISNA(MATCH($G278,[1]Summary!$B$1:$B$8418,0))=TRUE,0,INDEX([1]Summary!$A$1:$CF$8418,MATCH($G278,[1]Summary!$B$1:$B$8418,0),S$1))), 1, 1)</f>
        <v>#ERROR!</v>
      </c>
      <c r="T278" s="176" t="str">
        <f>ARRAY_CONSTRAIN(ARRAYFORMULA(IF(S278=0,0,IF(ISNA(MATCH(S278,[1]Summary!$A$1:$A$8418,0))=TRUE,0,INDEX([1]Summary!$A$1:$CF$8418,MATCH(S278,[1]Summary!$A$1:$A$8418,0),T$1)))), 1, 1)</f>
        <v>#ERROR!</v>
      </c>
      <c r="U278" s="174">
        <f t="shared" si="23"/>
        <v>0</v>
      </c>
      <c r="V278" s="172"/>
      <c r="W278" s="175" t="str">
        <f t="shared" si="7"/>
        <v>#ERROR!</v>
      </c>
      <c r="X278" s="172"/>
      <c r="Y278" s="173"/>
      <c r="Z278" s="176" t="str">
        <f>ARRAY_CONSTRAIN(ARRAYFORMULA(IF(Y278=0,0,IF(ISNA(MATCH(Y278,[1]Summary!$A$1:$A$8418,0))=TRUE,0,INDEX([1]Summary!$A$1:$CF$8418,MATCH(Y278,[1]Summary!$A$1:$A$8418,0),Z$1)))), 1, 1)</f>
        <v>#ERROR!</v>
      </c>
      <c r="AA278" s="174">
        <f t="shared" si="24"/>
        <v>0</v>
      </c>
      <c r="AB278" s="172" t="str">
        <f t="shared" si="28"/>
        <v>#ERROR!</v>
      </c>
      <c r="AC278" s="175" t="str">
        <f t="shared" si="9"/>
        <v>#ERROR!</v>
      </c>
      <c r="AD278" s="176"/>
      <c r="AE278" s="1"/>
      <c r="AF278" s="176" t="str">
        <f>ARRAY_CONSTRAIN(ARRAYFORMULA(IF(AE278=0,0,IF(ISNA(MATCH(AE278,[1]Summary!$A$1:$A$8418,0))=TRUE,0,INDEX([1]Summary!$A$1:$CF$8418,MATCH(AE278,[1]Summary!$A$1:$A$8418,0),AF$1)))), 1, 1)</f>
        <v>#ERROR!</v>
      </c>
      <c r="AG278" s="174">
        <f t="shared" si="10"/>
        <v>0</v>
      </c>
      <c r="AH278" s="172">
        <f t="shared" si="11"/>
        <v>0</v>
      </c>
      <c r="AI278" s="175" t="str">
        <f t="shared" si="12"/>
        <v>#ERROR!</v>
      </c>
      <c r="AJ278" s="175" t="str">
        <f t="shared" si="13"/>
        <v>#ERROR!</v>
      </c>
      <c r="AK278" s="178" t="str">
        <f t="shared" si="14"/>
        <v>#ERROR!</v>
      </c>
    </row>
    <row r="279" ht="10.5" customHeight="1">
      <c r="A279" s="14" t="s">
        <v>1084</v>
      </c>
      <c r="B279" s="165">
        <f t="array" ref="B279">IF(ISNA(MATCH($A279,Magento_products!$F$1:$F$1000,0))=TRUE,INDEX(Special_products!$A$1:$AL$1000,MATCH($A279,Special_products!$F$1:$F$1000,0),B$1),INDEX(Magento_products!$A$1:$AJ$1013,MATCH($A279,Magento_products!$F$1:$F$1000,0),B$1))</f>
        <v>192</v>
      </c>
      <c r="C279" s="165" t="str">
        <f t="array" ref="C279">IF(ISNA(MATCH($A279,Magento_products!$F$1:$F$1000,0))=TRUE,INDEX(Special_products!$A$1:$AL$1000,MATCH($A279,Special_products!$F$1:$F$1000,0),C$1),INDEX(Magento_products!$A$1:$AJ$1013,MATCH($A279,Magento_products!$F$1:$F$1000,0),C$1))</f>
        <v>Silver the Hedgehog (Exclusive)</v>
      </c>
      <c r="D279" s="166">
        <f t="array" ref="D279">IF(ISNA(MATCH($A279,Magento_products!$F$1:$F$1013,0))=TRUE,INDEX(Special_products!$A$1:$AL$748,MATCH($A279,Special_products!$F$1:$F$748,0),D$1),INDEX(Magento_products!$A$1:$AJ$1013,MATCH($A279,Magento_products!$F$1:$F$1013,0),D$1))</f>
        <v>42788</v>
      </c>
      <c r="E279" s="167">
        <f t="shared" si="1"/>
        <v>2017</v>
      </c>
      <c r="F279" s="168" t="str">
        <f t="array" ref="F279">IF(ISNA(MATCH($A279,'License characters'!$H$2:$H$1126,0))=TRUE,0,INDEX('License characters'!$A$2:$AH$1126,MATCH($A279,'License characters'!$H$2:$H$1126,0),F$1))</f>
        <v>Sega</v>
      </c>
      <c r="G279" s="165" t="str">
        <f t="array" ref="G279">IF(ISNA(MATCH($A279,Magento_products!$F$1:$F$1000,0))=TRUE,INDEX(Special_products!$A$1:$AL$1000,MATCH($A279,Special_products!$F$1:$F$1000,0),G$1),INDEX(Magento_products!$A$1:$AJ$1013,MATCH($A279,Magento_products!$F$1:$F$1000,0),G$1))</f>
        <v>SMSIL</v>
      </c>
      <c r="H279" s="168" t="str">
        <f t="array" ref="H279">IF(ISNA(MATCH($B279,Magento_products!$E$1:$E$1013,0))=TRUE,INDEX(Special_products!$A$1:$AL$748,MATCH($B279,Special_products!$E$1:$E$748,0),H$1+2),INDEX(Magento_products!$A$1:$AJ$1013,MATCH($B279,Magento_products!$E$1:$E$1013,0),H$1))</f>
        <v>Resin</v>
      </c>
      <c r="I279" s="169">
        <f t="array" ref="I279">IF(ISNA(MATCH($B279,Magento_products!$E$1:$E$1013,0))=TRUE,INDEX(Special_products!$A$1:$AL$748,MATCH($B279,Special_products!$E$1:$E$748,0),I$1),INDEX(Magento_products!$A$1:$AJ$1013,MATCH($B279,Magento_products!$E$1:$E$1013,0),I$1))</f>
        <v>284.99</v>
      </c>
      <c r="J279" s="170"/>
      <c r="K279" s="171">
        <f t="shared" si="2"/>
        <v>284.99</v>
      </c>
      <c r="L279" s="172">
        <v>90.1</v>
      </c>
      <c r="M279" s="173" t="str">
        <f>ARRAY_CONSTRAIN(ARRAYFORMULA(IF(B279=0,0,IF(ISNA(MATCH($A279,[1]PO_base!$E$1:$E$8753,0))=TRUE,0,INDEX([1]PO_base!$A$1:$CD$8753,MATCH($A279,[1]PO_base!$E$1:$E$8753,0),M$1)))), 1, 1)</f>
        <v>#ERROR!</v>
      </c>
      <c r="N279" s="172" t="str">
        <f>ARRAY_CONSTRAIN(ARRAYFORMULA(IF(M279=0,0,IF(ISNA(MATCH($M279,[1]PO_base!$C$1:$C$8753,0))=TRUE,0,INDEX([1]PO_base!$A$1:$CD$8753,MATCH($M279,[1]PO_base!$C$1:$C$8753,0),N$1)))), 1, 1)</f>
        <v>#ERROR!</v>
      </c>
      <c r="O279" s="174" t="str">
        <f t="shared" si="3"/>
        <v>#ERROR!</v>
      </c>
      <c r="P279" s="172" t="str">
        <f t="shared" si="4"/>
        <v>#ERROR!</v>
      </c>
      <c r="Q279" s="175" t="str">
        <f t="shared" si="5"/>
        <v>#ERROR!</v>
      </c>
      <c r="R279" s="176">
        <v>3.088472871002515</v>
      </c>
      <c r="S279" s="177" t="str">
        <f>ARRAY_CONSTRAIN(ARRAYFORMULA(IF(ISNA(MATCH($G279,[1]Summary!$B$1:$B$8418,0))=TRUE,0,INDEX([1]Summary!$A$1:$CF$8418,MATCH($G279,[1]Summary!$B$1:$B$8418,0),S$1))), 1, 1)</f>
        <v>#ERROR!</v>
      </c>
      <c r="T279" s="176" t="str">
        <f>ARRAY_CONSTRAIN(ARRAYFORMULA(IF(S279=0,0,IF(ISNA(MATCH(S279,[1]Summary!$A$1:$A$8418,0))=TRUE,0,INDEX([1]Summary!$A$1:$CF$8418,MATCH(S279,[1]Summary!$A$1:$A$8418,0),T$1)))), 1, 1)</f>
        <v>#ERROR!</v>
      </c>
      <c r="U279" s="174">
        <f t="shared" si="23"/>
        <v>0</v>
      </c>
      <c r="V279" s="172"/>
      <c r="W279" s="175" t="str">
        <f t="shared" si="7"/>
        <v>#ERROR!</v>
      </c>
      <c r="X279" s="172"/>
      <c r="Y279" s="173"/>
      <c r="Z279" s="176" t="str">
        <f>ARRAY_CONSTRAIN(ARRAYFORMULA(IF(Y279=0,0,IF(ISNA(MATCH(Y279,[1]Summary!$A$1:$A$8418,0))=TRUE,0,INDEX([1]Summary!$A$1:$CF$8418,MATCH(Y279,[1]Summary!$A$1:$A$8418,0),Z$1)))), 1, 1)</f>
        <v>#ERROR!</v>
      </c>
      <c r="AA279" s="174">
        <f t="shared" si="24"/>
        <v>0</v>
      </c>
      <c r="AB279" s="172" t="str">
        <f t="shared" si="28"/>
        <v>#ERROR!</v>
      </c>
      <c r="AC279" s="175" t="str">
        <f t="shared" si="9"/>
        <v>#ERROR!</v>
      </c>
      <c r="AD279" s="176"/>
      <c r="AE279" s="1"/>
      <c r="AF279" s="176" t="str">
        <f>ARRAY_CONSTRAIN(ARRAYFORMULA(IF(AE279=0,0,IF(ISNA(MATCH(AE279,[1]Summary!$A$1:$A$8418,0))=TRUE,0,INDEX([1]Summary!$A$1:$CF$8418,MATCH(AE279,[1]Summary!$A$1:$A$8418,0),AF$1)))), 1, 1)</f>
        <v>#ERROR!</v>
      </c>
      <c r="AG279" s="174">
        <f t="shared" si="10"/>
        <v>0</v>
      </c>
      <c r="AH279" s="172">
        <f t="shared" si="11"/>
        <v>0</v>
      </c>
      <c r="AI279" s="175" t="str">
        <f t="shared" si="12"/>
        <v>#ERROR!</v>
      </c>
      <c r="AJ279" s="175" t="str">
        <f t="shared" si="13"/>
        <v>#ERROR!</v>
      </c>
      <c r="AK279" s="178" t="str">
        <f t="shared" si="14"/>
        <v>#ERROR!</v>
      </c>
    </row>
    <row r="280" ht="10.5" customHeight="1">
      <c r="A280" s="14" t="s">
        <v>1082</v>
      </c>
      <c r="B280" s="165">
        <f t="array" ref="B280">IF(ISNA(MATCH($A280,Magento_products!$F$1:$F$1000,0))=TRUE,INDEX(Special_products!$A$1:$AL$1000,MATCH($A280,Special_products!$F$1:$F$1000,0),B$1),INDEX(Magento_products!$A$1:$AJ$1013,MATCH($A280,Magento_products!$F$1:$F$1000,0),B$1))</f>
        <v>193</v>
      </c>
      <c r="C280" s="165" t="str">
        <f t="array" ref="C280">IF(ISNA(MATCH($A280,Magento_products!$F$1:$F$1000,0))=TRUE,INDEX(Special_products!$A$1:$AL$1000,MATCH($A280,Special_products!$F$1:$F$1000,0),C$1),INDEX(Magento_products!$A$1:$AJ$1013,MATCH($A280,Magento_products!$F$1:$F$1000,0),C$1))</f>
        <v>Solaire of Astora (Regular)</v>
      </c>
      <c r="D280" s="166">
        <f t="array" ref="D280">IF(ISNA(MATCH($A280,Magento_products!$F$1:$F$1013,0))=TRUE,INDEX(Special_products!$A$1:$AL$748,MATCH($A280,Special_products!$F$1:$F$748,0),D$1),INDEX(Magento_products!$A$1:$AJ$1013,MATCH($A280,Magento_products!$F$1:$F$1013,0),D$1))</f>
        <v>42815</v>
      </c>
      <c r="E280" s="167">
        <f t="shared" si="1"/>
        <v>2017</v>
      </c>
      <c r="F280" s="168" t="str">
        <f t="array" ref="F280">IF(ISNA(MATCH($A280,'License characters'!$H$2:$H$1126,0))=TRUE,0,INDEX('License characters'!$A$2:$AH$1126,MATCH($A280,'License characters'!$H$2:$H$1126,0),F$1))</f>
        <v>Namco Bandai</v>
      </c>
      <c r="G280" s="165" t="str">
        <f t="array" ref="G280">IF(ISNA(MATCH($A280,Magento_products!$F$1:$F$1000,0))=TRUE,INDEX(Special_products!$A$1:$AL$1000,MATCH($A280,Special_products!$F$1:$F$1000,0),G$1),INDEX(Magento_products!$A$1:$AJ$1013,MATCH($A280,Magento_products!$F$1:$F$1000,0),G$1))</f>
        <v>SOLR</v>
      </c>
      <c r="H280" s="168" t="str">
        <f t="array" ref="H280">IF(ISNA(MATCH($B280,Magento_products!$E$1:$E$1013,0))=TRUE,INDEX(Special_products!$A$1:$AL$748,MATCH($B280,Special_products!$E$1:$E$748,0),H$1+2),INDEX(Magento_products!$A$1:$AJ$1013,MATCH($B280,Magento_products!$E$1:$E$1013,0),H$1))</f>
        <v>Resin</v>
      </c>
      <c r="I280" s="169">
        <f t="array" ref="I280">IF(ISNA(MATCH($B280,Magento_products!$E$1:$E$1013,0))=TRUE,INDEX(Special_products!$A$1:$AL$748,MATCH($B280,Special_products!$E$1:$E$748,0),I$1),INDEX(Magento_products!$A$1:$AJ$1013,MATCH($B280,Magento_products!$E$1:$E$1013,0),I$1))</f>
        <v>294.99</v>
      </c>
      <c r="J280" s="170"/>
      <c r="K280" s="171">
        <f t="shared" si="2"/>
        <v>294.99</v>
      </c>
      <c r="L280" s="172">
        <v>74.0</v>
      </c>
      <c r="M280" s="173" t="str">
        <f>ARRAY_CONSTRAIN(ARRAYFORMULA(IF(B280=0,0,IF(ISNA(MATCH($A280,[1]PO_base!$E$1:$E$8753,0))=TRUE,0,INDEX([1]PO_base!$A$1:$CD$8753,MATCH($A280,[1]PO_base!$E$1:$E$8753,0),M$1)))), 1, 1)</f>
        <v>#ERROR!</v>
      </c>
      <c r="N280" s="172" t="str">
        <f>ARRAY_CONSTRAIN(ARRAYFORMULA(IF(M280=0,0,IF(ISNA(MATCH($M280,[1]PO_base!$C$1:$C$8753,0))=TRUE,0,INDEX([1]PO_base!$A$1:$CD$8753,MATCH($M280,[1]PO_base!$C$1:$C$8753,0),N$1)))), 1, 1)</f>
        <v>#ERROR!</v>
      </c>
      <c r="O280" s="174" t="str">
        <f t="shared" si="3"/>
        <v>#ERROR!</v>
      </c>
      <c r="P280" s="172" t="str">
        <f t="shared" si="4"/>
        <v>#ERROR!</v>
      </c>
      <c r="Q280" s="175" t="str">
        <f t="shared" si="5"/>
        <v>#ERROR!</v>
      </c>
      <c r="R280" s="176">
        <v>3.15637610976594</v>
      </c>
      <c r="S280" s="177" t="str">
        <f>ARRAY_CONSTRAIN(ARRAYFORMULA(IF(ISNA(MATCH($G280,[1]Summary!$B$1:$B$8418,0))=TRUE,0,INDEX([1]Summary!$A$1:$CF$8418,MATCH($G280,[1]Summary!$B$1:$B$8418,0),S$1))), 1, 1)</f>
        <v>#ERROR!</v>
      </c>
      <c r="T280" s="176" t="str">
        <f>ARRAY_CONSTRAIN(ARRAYFORMULA(IF(S280=0,0,IF(ISNA(MATCH(S280,[1]Summary!$A$1:$A$8418,0))=TRUE,0,INDEX([1]Summary!$A$1:$CF$8418,MATCH(S280,[1]Summary!$A$1:$A$8418,0),T$1)))), 1, 1)</f>
        <v>#ERROR!</v>
      </c>
      <c r="U280" s="174">
        <f t="shared" si="23"/>
        <v>0</v>
      </c>
      <c r="V280" s="172"/>
      <c r="W280" s="175" t="str">
        <f t="shared" si="7"/>
        <v>#ERROR!</v>
      </c>
      <c r="X280" s="172"/>
      <c r="Y280" s="173"/>
      <c r="Z280" s="176" t="str">
        <f>ARRAY_CONSTRAIN(ARRAYFORMULA(IF(Y280=0,0,IF(ISNA(MATCH(Y280,[1]Summary!$A$1:$A$8418,0))=TRUE,0,INDEX([1]Summary!$A$1:$CF$8418,MATCH(Y280,[1]Summary!$A$1:$A$8418,0),Z$1)))), 1, 1)</f>
        <v>#ERROR!</v>
      </c>
      <c r="AA280" s="174">
        <f t="shared" si="24"/>
        <v>0</v>
      </c>
      <c r="AB280" s="172" t="str">
        <f t="shared" si="28"/>
        <v>#ERROR!</v>
      </c>
      <c r="AC280" s="175" t="str">
        <f t="shared" si="9"/>
        <v>#ERROR!</v>
      </c>
      <c r="AD280" s="176"/>
      <c r="AE280" s="1"/>
      <c r="AF280" s="176" t="str">
        <f>ARRAY_CONSTRAIN(ARRAYFORMULA(IF(AE280=0,0,IF(ISNA(MATCH(AE280,[1]Summary!$A$1:$A$8418,0))=TRUE,0,INDEX([1]Summary!$A$1:$CF$8418,MATCH(AE280,[1]Summary!$A$1:$A$8418,0),AF$1)))), 1, 1)</f>
        <v>#ERROR!</v>
      </c>
      <c r="AG280" s="174">
        <f t="shared" si="10"/>
        <v>0</v>
      </c>
      <c r="AH280" s="172">
        <f t="shared" si="11"/>
        <v>0</v>
      </c>
      <c r="AI280" s="175" t="str">
        <f t="shared" si="12"/>
        <v>#ERROR!</v>
      </c>
      <c r="AJ280" s="175" t="str">
        <f t="shared" si="13"/>
        <v>#ERROR!</v>
      </c>
      <c r="AK280" s="178" t="str">
        <f t="shared" si="14"/>
        <v>#ERROR!</v>
      </c>
    </row>
    <row r="281" ht="10.5" customHeight="1">
      <c r="A281" s="6" t="s">
        <v>1149</v>
      </c>
      <c r="B281" s="165">
        <f t="array" ref="B281">IF(ISNA(MATCH($A281,Magento_products!$F$1:$F$1000,0))=TRUE,INDEX(Special_products!$A$1:$AL$1000,MATCH($A281,Special_products!$F$1:$F$1000,0),B$1),INDEX(Magento_products!$A$1:$AJ$1013,MATCH($A281,Magento_products!$F$1:$F$1000,0),B$1))</f>
        <v>159</v>
      </c>
      <c r="C281" s="165" t="str">
        <f t="array" ref="C281">IF(ISNA(MATCH($A281,Magento_products!$F$1:$F$1000,0))=TRUE,INDEX(Special_products!$A$1:$AL$1000,MATCH($A281,Special_products!$F$1:$F$1000,0),C$1),INDEX(Magento_products!$A$1:$AJ$1013,MATCH($A281,Magento_products!$F$1:$F$1000,0),C$1))</f>
        <v>Arwing Exclusive</v>
      </c>
      <c r="D281" s="166">
        <f t="array" ref="D281">IF(ISNA(MATCH($A281,Magento_products!$F$1:$F$1013,0))=TRUE,INDEX(Special_products!$A$1:$AL$748,MATCH($A281,Special_products!$F$1:$F$748,0),D$1),INDEX(Magento_products!$A$1:$AJ$1013,MATCH($A281,Magento_products!$F$1:$F$1013,0),D$1))</f>
        <v>42416</v>
      </c>
      <c r="E281" s="167">
        <f t="shared" si="1"/>
        <v>2016</v>
      </c>
      <c r="F281" s="168" t="str">
        <f t="array" ref="F281">IF(ISNA(MATCH($A281,'License characters'!$H$2:$H$1126,0))=TRUE,0,INDEX('License characters'!$A$2:$AH$1126,MATCH($A281,'License characters'!$H$2:$H$1126,0),F$1))</f>
        <v>Nintendo</v>
      </c>
      <c r="G281" s="165" t="str">
        <f t="array" ref="G281">IF(ISNA(MATCH($A281,Magento_products!$F$1:$F$1000,0))=TRUE,INDEX(Special_products!$A$1:$AL$1000,MATCH($A281,Special_products!$F$1:$F$1000,0),G$1),INDEX(Magento_products!$A$1:$AJ$1013,MATCH($A281,Magento_products!$F$1:$F$1000,0),G$1))</f>
        <v>ARW</v>
      </c>
      <c r="H281" s="168" t="str">
        <f t="array" ref="H281">IF(ISNA(MATCH($B281,Magento_products!$E$1:$E$1013,0))=TRUE,INDEX(Special_products!$A$1:$AL$748,MATCH($B281,Special_products!$E$1:$E$748,0),H$1+2),INDEX(Magento_products!$A$1:$AJ$1013,MATCH($B281,Magento_products!$E$1:$E$1013,0),H$1))</f>
        <v>Resin</v>
      </c>
      <c r="I281" s="169">
        <f t="array" ref="I281">IF(ISNA(MATCH($B281,Magento_products!$E$1:$E$1013,0))=TRUE,INDEX(Special_products!$A$1:$AL$748,MATCH($B281,Special_products!$E$1:$E$748,0),I$1),INDEX(Magento_products!$A$1:$AJ$1013,MATCH($B281,Magento_products!$E$1:$E$1013,0),I$1))</f>
        <v>299.99</v>
      </c>
      <c r="J281" s="170"/>
      <c r="K281" s="171">
        <f t="shared" si="2"/>
        <v>299.99</v>
      </c>
      <c r="L281" s="172">
        <v>0.0</v>
      </c>
      <c r="M281" s="173" t="str">
        <f>ARRAY_CONSTRAIN(ARRAYFORMULA(IF(B281=0,0,IF(ISNA(MATCH($A281,[1]PO_base!$E$1:$E$8753,0))=TRUE,0,INDEX([1]PO_base!$A$1:$CD$8753,MATCH($A281,[1]PO_base!$E$1:$E$8753,0),M$1)))), 1, 1)</f>
        <v>#ERROR!</v>
      </c>
      <c r="N281" s="172" t="str">
        <f>ARRAY_CONSTRAIN(ARRAYFORMULA(IF(M281=0,0,IF(ISNA(MATCH($M281,[1]PO_base!$C$1:$C$8753,0))=TRUE,0,INDEX([1]PO_base!$A$1:$CD$8753,MATCH($M281,[1]PO_base!$C$1:$C$8753,0),N$1)))), 1, 1)</f>
        <v>#ERROR!</v>
      </c>
      <c r="O281" s="174" t="str">
        <f t="shared" si="3"/>
        <v>#ERROR!</v>
      </c>
      <c r="P281" s="172" t="str">
        <f t="shared" si="4"/>
        <v>#ERROR!</v>
      </c>
      <c r="Q281" s="175" t="str">
        <f t="shared" si="5"/>
        <v>#ERROR!</v>
      </c>
      <c r="R281" s="176">
        <v>0.0</v>
      </c>
      <c r="S281" s="177" t="str">
        <f>ARRAY_CONSTRAIN(ARRAYFORMULA(IF(ISNA(MATCH($G281,[1]Summary!$B$1:$B$8418,0))=TRUE,0,INDEX([1]Summary!$A$1:$CF$8418,MATCH($G281,[1]Summary!$B$1:$B$8418,0),S$1))), 1, 1)</f>
        <v>#ERROR!</v>
      </c>
      <c r="T281" s="176" t="str">
        <f>ARRAY_CONSTRAIN(ARRAYFORMULA(IF(S281=0,0,IF(ISNA(MATCH(S281,[1]Summary!$A$1:$A$8418,0))=TRUE,0,INDEX([1]Summary!$A$1:$CF$8418,MATCH(S281,[1]Summary!$A$1:$A$8418,0),T$1)))), 1, 1)</f>
        <v>#ERROR!</v>
      </c>
      <c r="U281" s="174">
        <f t="shared" si="23"/>
        <v>0</v>
      </c>
      <c r="V281" s="172"/>
      <c r="W281" s="175" t="str">
        <f t="shared" si="7"/>
        <v>#ERROR!</v>
      </c>
      <c r="X281" s="172"/>
      <c r="Y281" s="173"/>
      <c r="Z281" s="176" t="str">
        <f>ARRAY_CONSTRAIN(ARRAYFORMULA(IF(Y281=0,0,IF(ISNA(MATCH(Y281,[1]Summary!$A$1:$A$8418,0))=TRUE,0,INDEX([1]Summary!$A$1:$CF$8418,MATCH(Y281,[1]Summary!$A$1:$A$8418,0),Z$1)))), 1, 1)</f>
        <v>#ERROR!</v>
      </c>
      <c r="AA281" s="174">
        <f t="shared" si="24"/>
        <v>0</v>
      </c>
      <c r="AB281" s="172" t="str">
        <f t="shared" si="28"/>
        <v>#ERROR!</v>
      </c>
      <c r="AC281" s="175" t="str">
        <f t="shared" si="9"/>
        <v>#ERROR!</v>
      </c>
      <c r="AD281" s="176"/>
      <c r="AE281" s="1"/>
      <c r="AF281" s="176" t="str">
        <f>ARRAY_CONSTRAIN(ARRAYFORMULA(IF(AE281=0,0,IF(ISNA(MATCH(AE281,[1]Summary!$A$1:$A$8418,0))=TRUE,0,INDEX([1]Summary!$A$1:$CF$8418,MATCH(AE281,[1]Summary!$A$1:$A$8418,0),AF$1)))), 1, 1)</f>
        <v>#ERROR!</v>
      </c>
      <c r="AG281" s="174">
        <f t="shared" si="10"/>
        <v>0</v>
      </c>
      <c r="AH281" s="172">
        <f t="shared" si="11"/>
        <v>0</v>
      </c>
      <c r="AI281" s="175" t="str">
        <f t="shared" si="12"/>
        <v>#ERROR!</v>
      </c>
      <c r="AJ281" s="175" t="str">
        <f t="shared" si="13"/>
        <v>#ERROR!</v>
      </c>
      <c r="AK281" s="178" t="str">
        <f t="shared" si="14"/>
        <v>#ERROR!</v>
      </c>
    </row>
    <row r="282" ht="10.5" customHeight="1">
      <c r="A282" s="14" t="s">
        <v>790</v>
      </c>
      <c r="B282" s="165">
        <f t="array" ref="B282">IF(ISNA(MATCH($A282,Magento_products!$F$1:$F$1000,0))=TRUE,INDEX(Special_products!$A$1:$AL$1000,MATCH($A282,Special_products!$F$1:$F$1000,0),B$1),INDEX(Magento_products!$A$1:$AJ$1013,MATCH($A282,Magento_products!$F$1:$F$1000,0),B$1))</f>
        <v>337</v>
      </c>
      <c r="C282" s="165" t="str">
        <f t="array" ref="C282">IF(ISNA(MATCH($A282,Magento_products!$F$1:$F$1000,0))=TRUE,INDEX(Special_products!$A$1:$AL$1000,MATCH($A282,Special_products!$F$1:$F$1000,0),C$1),INDEX(Magento_products!$A$1:$AJ$1013,MATCH($A282,Magento_products!$F$1:$F$1000,0),C$1))</f>
        <v>Phoenix Wright: Ace Attorney - Dual Destinies - Phoenix Wright Definitive Edition</v>
      </c>
      <c r="D282" s="166">
        <f t="array" ref="D282">IF(ISNA(MATCH($A282,Magento_products!$F$1:$F$1013,0))=TRUE,INDEX(Special_products!$A$1:$AL$748,MATCH($A282,Special_products!$F$1:$F$748,0),D$1),INDEX(Magento_products!$A$1:$AJ$1013,MATCH($A282,Magento_products!$F$1:$F$1013,0),D$1))</f>
        <v>43427</v>
      </c>
      <c r="E282" s="167">
        <f t="shared" si="1"/>
        <v>2018</v>
      </c>
      <c r="F282" s="168" t="str">
        <f t="array" ref="F282">IF(ISNA(MATCH($A282,'License characters'!$H$2:$H$1126,0))=TRUE,0,INDEX('License characters'!$A$2:$AH$1126,MATCH($A282,'License characters'!$H$2:$H$1126,0),F$1))</f>
        <v>Capcom</v>
      </c>
      <c r="G282" s="165" t="str">
        <f t="array" ref="G282">IF(ISNA(MATCH($A282,Magento_products!$F$1:$F$1000,0))=TRUE,INDEX(Special_products!$A$1:$AL$1000,MATCH($A282,Special_products!$F$1:$F$1000,0),G$1),INDEX(Magento_products!$A$1:$AJ$1013,MATCH($A282,Magento_products!$F$1:$F$1000,0),G$1))</f>
        <v>PHXW</v>
      </c>
      <c r="H282" s="168" t="str">
        <f t="array" ref="H282">IF(ISNA(MATCH($B282,Magento_products!$E$1:$E$1013,0))=TRUE,INDEX(Special_products!$A$1:$AL$748,MATCH($B282,Special_products!$E$1:$E$748,0),H$1+2),INDEX(Magento_products!$A$1:$AJ$1013,MATCH($B282,Magento_products!$E$1:$E$1013,0),H$1))</f>
        <v>Resin</v>
      </c>
      <c r="I282" s="169">
        <f t="array" ref="I282">IF(ISNA(MATCH($B282,Magento_products!$E$1:$E$1013,0))=TRUE,INDEX(Special_products!$A$1:$AL$748,MATCH($B282,Special_products!$E$1:$E$748,0),I$1),INDEX(Magento_products!$A$1:$AJ$1013,MATCH($B282,Magento_products!$E$1:$E$1013,0),I$1))</f>
        <v>299.99</v>
      </c>
      <c r="J282" s="170"/>
      <c r="K282" s="171">
        <f t="shared" si="2"/>
        <v>299.99</v>
      </c>
      <c r="L282" s="172"/>
      <c r="M282" s="173" t="str">
        <f>ARRAY_CONSTRAIN(ARRAYFORMULA(IF(B282=0,0,IF(ISNA(MATCH($A282,[1]PO_base!$E$1:$E$8753,0))=TRUE,0,INDEX([1]PO_base!$A$1:$CD$8753,MATCH($A282,[1]PO_base!$E$1:$E$8753,0),M$1)))), 1, 1)</f>
        <v>#ERROR!</v>
      </c>
      <c r="N282" s="172" t="str">
        <f>ARRAY_CONSTRAIN(ARRAYFORMULA(IF(M282=0,0,IF(ISNA(MATCH($M282,[1]PO_base!$C$1:$C$8753,0))=TRUE,0,INDEX([1]PO_base!$A$1:$CD$8753,MATCH($M282,[1]PO_base!$C$1:$C$8753,0),N$1)))), 1, 1)</f>
        <v>#ERROR!</v>
      </c>
      <c r="O282" s="174" t="str">
        <f t="shared" si="3"/>
        <v>#ERROR!</v>
      </c>
      <c r="P282" s="172" t="str">
        <f t="shared" si="4"/>
        <v>#ERROR!</v>
      </c>
      <c r="Q282" s="175" t="str">
        <f t="shared" si="5"/>
        <v>#ERROR!</v>
      </c>
      <c r="R282" s="176"/>
      <c r="S282" s="177" t="str">
        <f>ARRAY_CONSTRAIN(ARRAYFORMULA(IF(ISNA(MATCH($G282,[1]Summary!$B$1:$B$8418,0))=TRUE,0,INDEX([1]Summary!$A$1:$CF$8418,MATCH($G282,[1]Summary!$B$1:$B$8418,0),S$1))), 1, 1)</f>
        <v>#ERROR!</v>
      </c>
      <c r="T282" s="176" t="str">
        <f>ARRAY_CONSTRAIN(ARRAYFORMULA(IF(S282=0,0,IF(ISNA(MATCH(S282,[1]Summary!$A$1:$A$8418,0))=TRUE,0,INDEX([1]Summary!$A$1:$CF$8418,MATCH(S282,[1]Summary!$A$1:$A$8418,0),T$1)))), 1, 1)</f>
        <v>#ERROR!</v>
      </c>
      <c r="U282" s="174">
        <f t="shared" si="23"/>
        <v>0</v>
      </c>
      <c r="V282" s="172"/>
      <c r="W282" s="175" t="str">
        <f t="shared" si="7"/>
        <v>#ERROR!</v>
      </c>
      <c r="X282" s="172"/>
      <c r="Y282" s="173"/>
      <c r="Z282" s="176" t="str">
        <f>ARRAY_CONSTRAIN(ARRAYFORMULA(IF(Y282=0,0,IF(ISNA(MATCH(Y282,[1]Summary!$A$1:$A$8418,0))=TRUE,0,INDEX([1]Summary!$A$1:$CF$8418,MATCH(Y282,[1]Summary!$A$1:$A$8418,0),Z$1)))), 1, 1)</f>
        <v>#ERROR!</v>
      </c>
      <c r="AA282" s="174">
        <f t="shared" si="24"/>
        <v>0</v>
      </c>
      <c r="AB282" s="172" t="str">
        <f t="shared" si="28"/>
        <v>#ERROR!</v>
      </c>
      <c r="AC282" s="175" t="str">
        <f t="shared" si="9"/>
        <v>#ERROR!</v>
      </c>
      <c r="AD282" s="176"/>
      <c r="AE282" s="1"/>
      <c r="AF282" s="176" t="str">
        <f>ARRAY_CONSTRAIN(ARRAYFORMULA(IF(AE282=0,0,IF(ISNA(MATCH(AE282,[1]Summary!$A$1:$A$8418,0))=TRUE,0,INDEX([1]Summary!$A$1:$CF$8418,MATCH(AE282,[1]Summary!$A$1:$A$8418,0),AF$1)))), 1, 1)</f>
        <v>#ERROR!</v>
      </c>
      <c r="AG282" s="174">
        <f t="shared" si="10"/>
        <v>0</v>
      </c>
      <c r="AH282" s="172">
        <f t="shared" si="11"/>
        <v>0</v>
      </c>
      <c r="AI282" s="175" t="str">
        <f t="shared" si="12"/>
        <v>#ERROR!</v>
      </c>
      <c r="AJ282" s="175" t="str">
        <f t="shared" si="13"/>
        <v>#ERROR!</v>
      </c>
      <c r="AK282" s="178" t="str">
        <f t="shared" si="14"/>
        <v>#ERROR!</v>
      </c>
    </row>
    <row r="283" ht="10.5" customHeight="1">
      <c r="A283" s="14" t="s">
        <v>995</v>
      </c>
      <c r="B283" s="165">
        <f t="array" ref="B283">IF(ISNA(MATCH($A283,Magento_products!$F$1:$F$1000,0))=TRUE,INDEX(Special_products!$A$1:$AL$1000,MATCH($A283,Special_products!$F$1:$F$1000,0),B$1),INDEX(Magento_products!$A$1:$AJ$1013,MATCH($A283,Magento_products!$F$1:$F$1000,0),B$1))</f>
        <v>236</v>
      </c>
      <c r="C283" s="165" t="str">
        <f t="array" ref="C283">IF(ISNA(MATCH($A283,Magento_products!$F$1:$F$1000,0))=TRUE,INDEX(Special_products!$A$1:$AL$1000,MATCH($A283,Special_products!$F$1:$F$1000,0),C$1),INDEX(Magento_products!$A$1:$AJ$1013,MATCH($A283,Magento_products!$F$1:$F$1000,0),C$1))</f>
        <v>Shovel Knight (Exclusive)</v>
      </c>
      <c r="D283" s="166">
        <f t="array" ref="D283">IF(ISNA(MATCH($A283,Magento_products!$F$1:$F$1013,0))=TRUE,INDEX(Special_products!$A$1:$AL$748,MATCH($A283,Special_products!$F$1:$F$748,0),D$1),INDEX(Magento_products!$A$1:$AJ$1013,MATCH($A283,Magento_products!$F$1:$F$1013,0),D$1))</f>
        <v>43077</v>
      </c>
      <c r="E283" s="167">
        <f t="shared" si="1"/>
        <v>2017</v>
      </c>
      <c r="F283" s="168" t="str">
        <f t="array" ref="F283">IF(ISNA(MATCH($A283,'License characters'!$H$2:$H$1126,0))=TRUE,0,INDEX('License characters'!$A$2:$AH$1126,MATCH($A283,'License characters'!$H$2:$H$1126,0),F$1))</f>
        <v>Eerie Theory</v>
      </c>
      <c r="G283" s="165" t="str">
        <f t="array" ref="G283">IF(ISNA(MATCH($A283,Magento_products!$F$1:$F$1000,0))=TRUE,INDEX(Special_products!$A$1:$AL$1000,MATCH($A283,Special_products!$F$1:$F$1000,0),G$1),INDEX(Magento_products!$A$1:$AJ$1013,MATCH($A283,Magento_products!$F$1:$F$1000,0),G$1))</f>
        <v>SHOV</v>
      </c>
      <c r="H283" s="168" t="str">
        <f t="array" ref="H283">IF(ISNA(MATCH($B283,Magento_products!$E$1:$E$1013,0))=TRUE,INDEX(Special_products!$A$1:$AL$748,MATCH($B283,Special_products!$E$1:$E$748,0),H$1+2),INDEX(Magento_products!$A$1:$AJ$1013,MATCH($B283,Magento_products!$E$1:$E$1013,0),H$1))</f>
        <v>Resin</v>
      </c>
      <c r="I283" s="169">
        <f t="array" ref="I283">IF(ISNA(MATCH($B283,Magento_products!$E$1:$E$1013,0))=TRUE,INDEX(Special_products!$A$1:$AL$748,MATCH($B283,Special_products!$E$1:$E$748,0),I$1),INDEX(Magento_products!$A$1:$AJ$1013,MATCH($B283,Magento_products!$E$1:$E$1013,0),I$1))</f>
        <v>299.99</v>
      </c>
      <c r="J283" s="170"/>
      <c r="K283" s="171">
        <f t="shared" si="2"/>
        <v>299.99</v>
      </c>
      <c r="L283" s="172">
        <v>82.0</v>
      </c>
      <c r="M283" s="173" t="str">
        <f>ARRAY_CONSTRAIN(ARRAYFORMULA(IF(B283=0,0,IF(ISNA(MATCH($A283,[1]PO_base!$E$1:$E$8753,0))=TRUE,0,INDEX([1]PO_base!$A$1:$CD$8753,MATCH($A283,[1]PO_base!$E$1:$E$8753,0),M$1)))), 1, 1)</f>
        <v>#ERROR!</v>
      </c>
      <c r="N283" s="172" t="str">
        <f>ARRAY_CONSTRAIN(ARRAYFORMULA(IF(M283=0,0,IF(ISNA(MATCH($M283,[1]PO_base!$C$1:$C$8753,0))=TRUE,0,INDEX([1]PO_base!$A$1:$CD$8753,MATCH($M283,[1]PO_base!$C$1:$C$8753,0),N$1)))), 1, 1)</f>
        <v>#ERROR!</v>
      </c>
      <c r="O283" s="174" t="str">
        <f t="shared" si="3"/>
        <v>#ERROR!</v>
      </c>
      <c r="P283" s="172" t="str">
        <f t="shared" si="4"/>
        <v>#ERROR!</v>
      </c>
      <c r="Q283" s="175" t="str">
        <f t="shared" si="5"/>
        <v>#ERROR!</v>
      </c>
      <c r="R283" s="176">
        <v>3.0454545454545454</v>
      </c>
      <c r="S283" s="177" t="str">
        <f>ARRAY_CONSTRAIN(ARRAYFORMULA(IF(ISNA(MATCH($G283,[1]Summary!$B$1:$B$8418,0))=TRUE,0,INDEX([1]Summary!$A$1:$CF$8418,MATCH($G283,[1]Summary!$B$1:$B$8418,0),S$1))), 1, 1)</f>
        <v>#ERROR!</v>
      </c>
      <c r="T283" s="176" t="str">
        <f>ARRAY_CONSTRAIN(ARRAYFORMULA(IF(S283=0,0,IF(ISNA(MATCH(S283,[1]Summary!$A$1:$A$8418,0))=TRUE,0,INDEX([1]Summary!$A$1:$CF$8418,MATCH(S283,[1]Summary!$A$1:$A$8418,0),T$1)))), 1, 1)</f>
        <v>#ERROR!</v>
      </c>
      <c r="U283" s="174">
        <f t="shared" si="23"/>
        <v>0</v>
      </c>
      <c r="V283" s="172"/>
      <c r="W283" s="175" t="str">
        <f t="shared" si="7"/>
        <v>#ERROR!</v>
      </c>
      <c r="X283" s="172"/>
      <c r="Y283" s="173"/>
      <c r="Z283" s="176" t="str">
        <f>ARRAY_CONSTRAIN(ARRAYFORMULA(IF(Y283=0,0,IF(ISNA(MATCH(Y283,[1]Summary!$A$1:$A$8418,0))=TRUE,0,INDEX([1]Summary!$A$1:$CF$8418,MATCH(Y283,[1]Summary!$A$1:$A$8418,0),Z$1)))), 1, 1)</f>
        <v>#ERROR!</v>
      </c>
      <c r="AA283" s="174">
        <f t="shared" si="24"/>
        <v>0</v>
      </c>
      <c r="AB283" s="172" t="str">
        <f t="shared" si="28"/>
        <v>#ERROR!</v>
      </c>
      <c r="AC283" s="175" t="str">
        <f t="shared" si="9"/>
        <v>#ERROR!</v>
      </c>
      <c r="AD283" s="176"/>
      <c r="AE283" s="1"/>
      <c r="AF283" s="176" t="str">
        <f>ARRAY_CONSTRAIN(ARRAYFORMULA(IF(AE283=0,0,IF(ISNA(MATCH(AE283,[1]Summary!$A$1:$A$8418,0))=TRUE,0,INDEX([1]Summary!$A$1:$CF$8418,MATCH(AE283,[1]Summary!$A$1:$A$8418,0),AF$1)))), 1, 1)</f>
        <v>#ERROR!</v>
      </c>
      <c r="AG283" s="174">
        <f t="shared" si="10"/>
        <v>0</v>
      </c>
      <c r="AH283" s="172">
        <f t="shared" si="11"/>
        <v>0</v>
      </c>
      <c r="AI283" s="175" t="str">
        <f t="shared" si="12"/>
        <v>#ERROR!</v>
      </c>
      <c r="AJ283" s="175" t="str">
        <f t="shared" si="13"/>
        <v>#ERROR!</v>
      </c>
      <c r="AK283" s="178" t="str">
        <f t="shared" si="14"/>
        <v>#ERROR!</v>
      </c>
    </row>
    <row r="284" ht="10.5" customHeight="1">
      <c r="A284" s="14" t="s">
        <v>993</v>
      </c>
      <c r="B284" s="165">
        <f t="array" ref="B284">IF(ISNA(MATCH($A284,Magento_products!$F$1:$F$1000,0))=TRUE,INDEX(Special_products!$A$1:$AL$1000,MATCH($A284,Special_products!$F$1:$F$1000,0),B$1),INDEX(Magento_products!$A$1:$AJ$1013,MATCH($A284,Magento_products!$F$1:$F$1000,0),B$1))</f>
        <v>237</v>
      </c>
      <c r="C284" s="165" t="str">
        <f t="array" ref="C284">IF(ISNA(MATCH($A284,Magento_products!$F$1:$F$1000,0))=TRUE,INDEX(Special_products!$A$1:$AL$1000,MATCH($A284,Special_products!$F$1:$F$1000,0),C$1),INDEX(Magento_products!$A$1:$AJ$1013,MATCH($A284,Magento_products!$F$1:$F$1000,0),C$1))</f>
        <v>Shovel Knight (Ornate Plate Armor Edition)</v>
      </c>
      <c r="D284" s="166">
        <f t="array" ref="D284">IF(ISNA(MATCH($A284,Magento_products!$F$1:$F$1013,0))=TRUE,INDEX(Special_products!$A$1:$AL$748,MATCH($A284,Special_products!$F$1:$F$748,0),D$1),INDEX(Magento_products!$A$1:$AJ$1013,MATCH($A284,Magento_products!$F$1:$F$1013,0),D$1))</f>
        <v>43077</v>
      </c>
      <c r="E284" s="167">
        <f t="shared" si="1"/>
        <v>2017</v>
      </c>
      <c r="F284" s="168" t="str">
        <f t="array" ref="F284">IF(ISNA(MATCH($A284,'License characters'!$H$2:$H$1126,0))=TRUE,0,INDEX('License characters'!$A$2:$AH$1126,MATCH($A284,'License characters'!$H$2:$H$1126,0),F$1))</f>
        <v>Eerie Theory</v>
      </c>
      <c r="G284" s="165" t="str">
        <f t="array" ref="G284">IF(ISNA(MATCH($A284,Magento_products!$F$1:$F$1000,0))=TRUE,INDEX(Special_products!$A$1:$AL$1000,MATCH($A284,Special_products!$F$1:$F$1000,0),G$1),INDEX(Magento_products!$A$1:$AJ$1013,MATCH($A284,Magento_products!$F$1:$F$1000,0),G$1))</f>
        <v>SHOV</v>
      </c>
      <c r="H284" s="168" t="str">
        <f t="array" ref="H284">IF(ISNA(MATCH($B284,Magento_products!$E$1:$E$1013,0))=TRUE,INDEX(Special_products!$A$1:$AL$748,MATCH($B284,Special_products!$E$1:$E$748,0),H$1+2),INDEX(Magento_products!$A$1:$AJ$1013,MATCH($B284,Magento_products!$E$1:$E$1013,0),H$1))</f>
        <v>Resin</v>
      </c>
      <c r="I284" s="169">
        <f t="array" ref="I284">IF(ISNA(MATCH($B284,Magento_products!$E$1:$E$1013,0))=TRUE,INDEX(Special_products!$A$1:$AL$748,MATCH($B284,Special_products!$E$1:$E$748,0),I$1),INDEX(Magento_products!$A$1:$AJ$1013,MATCH($B284,Magento_products!$E$1:$E$1013,0),I$1))</f>
        <v>299.99</v>
      </c>
      <c r="J284" s="170"/>
      <c r="K284" s="171">
        <f t="shared" si="2"/>
        <v>299.99</v>
      </c>
      <c r="L284" s="172">
        <v>82.0</v>
      </c>
      <c r="M284" s="173" t="str">
        <f>ARRAY_CONSTRAIN(ARRAYFORMULA(IF(B284=0,0,IF(ISNA(MATCH($A284,[1]PO_base!$E$1:$E$8753,0))=TRUE,0,INDEX([1]PO_base!$A$1:$CD$8753,MATCH($A284,[1]PO_base!$E$1:$E$8753,0),M$1)))), 1, 1)</f>
        <v>#ERROR!</v>
      </c>
      <c r="N284" s="172" t="str">
        <f>ARRAY_CONSTRAIN(ARRAYFORMULA(IF(M284=0,0,IF(ISNA(MATCH($M284,[1]PO_base!$C$1:$C$8753,0))=TRUE,0,INDEX([1]PO_base!$A$1:$CD$8753,MATCH($M284,[1]PO_base!$C$1:$C$8753,0),N$1)))), 1, 1)</f>
        <v>#ERROR!</v>
      </c>
      <c r="O284" s="174" t="str">
        <f t="shared" si="3"/>
        <v>#ERROR!</v>
      </c>
      <c r="P284" s="172" t="str">
        <f t="shared" si="4"/>
        <v>#ERROR!</v>
      </c>
      <c r="Q284" s="175" t="str">
        <f t="shared" si="5"/>
        <v>#ERROR!</v>
      </c>
      <c r="R284" s="176">
        <v>3.0454545454545454</v>
      </c>
      <c r="S284" s="177" t="str">
        <f>ARRAY_CONSTRAIN(ARRAYFORMULA(IF(ISNA(MATCH($G284,[1]Summary!$B$1:$B$8418,0))=TRUE,0,INDEX([1]Summary!$A$1:$CF$8418,MATCH($G284,[1]Summary!$B$1:$B$8418,0),S$1))), 1, 1)</f>
        <v>#ERROR!</v>
      </c>
      <c r="T284" s="176" t="str">
        <f>ARRAY_CONSTRAIN(ARRAYFORMULA(IF(S284=0,0,IF(ISNA(MATCH(S284,[1]Summary!$A$1:$A$8418,0))=TRUE,0,INDEX([1]Summary!$A$1:$CF$8418,MATCH(S284,[1]Summary!$A$1:$A$8418,0),T$1)))), 1, 1)</f>
        <v>#ERROR!</v>
      </c>
      <c r="U284" s="174">
        <f t="shared" si="23"/>
        <v>0</v>
      </c>
      <c r="V284" s="172"/>
      <c r="W284" s="175" t="str">
        <f t="shared" si="7"/>
        <v>#ERROR!</v>
      </c>
      <c r="X284" s="172"/>
      <c r="Y284" s="173"/>
      <c r="Z284" s="176" t="str">
        <f>ARRAY_CONSTRAIN(ARRAYFORMULA(IF(Y284=0,0,IF(ISNA(MATCH(Y284,[1]Summary!$A$1:$A$8418,0))=TRUE,0,INDEX([1]Summary!$A$1:$CF$8418,MATCH(Y284,[1]Summary!$A$1:$A$8418,0),Z$1)))), 1, 1)</f>
        <v>#ERROR!</v>
      </c>
      <c r="AA284" s="174">
        <f t="shared" si="24"/>
        <v>0</v>
      </c>
      <c r="AB284" s="172" t="str">
        <f t="shared" si="28"/>
        <v>#ERROR!</v>
      </c>
      <c r="AC284" s="175" t="str">
        <f t="shared" si="9"/>
        <v>#ERROR!</v>
      </c>
      <c r="AD284" s="176"/>
      <c r="AE284" s="1"/>
      <c r="AF284" s="176" t="str">
        <f>ARRAY_CONSTRAIN(ARRAYFORMULA(IF(AE284=0,0,IF(ISNA(MATCH(AE284,[1]Summary!$A$1:$A$8418,0))=TRUE,0,INDEX([1]Summary!$A$1:$CF$8418,MATCH(AE284,[1]Summary!$A$1:$A$8418,0),AF$1)))), 1, 1)</f>
        <v>#ERROR!</v>
      </c>
      <c r="AG284" s="174">
        <f t="shared" si="10"/>
        <v>0</v>
      </c>
      <c r="AH284" s="172">
        <f t="shared" si="11"/>
        <v>0</v>
      </c>
      <c r="AI284" s="175" t="str">
        <f t="shared" si="12"/>
        <v>#ERROR!</v>
      </c>
      <c r="AJ284" s="175" t="str">
        <f t="shared" si="13"/>
        <v>#ERROR!</v>
      </c>
      <c r="AK284" s="178" t="str">
        <f t="shared" si="14"/>
        <v>#ERROR!</v>
      </c>
    </row>
    <row r="285" ht="10.5" customHeight="1">
      <c r="A285" s="14" t="s">
        <v>997</v>
      </c>
      <c r="B285" s="165">
        <f t="array" ref="B285">IF(ISNA(MATCH($A285,Magento_products!$F$1:$F$1000,0))=TRUE,INDEX(Special_products!$A$1:$AL$1000,MATCH($A285,Special_products!$F$1:$F$1000,0),B$1),INDEX(Magento_products!$A$1:$AJ$1013,MATCH($A285,Magento_products!$F$1:$F$1000,0),B$1))</f>
        <v>235</v>
      </c>
      <c r="C285" s="165" t="str">
        <f t="array" ref="C285">IF(ISNA(MATCH($A285,Magento_products!$F$1:$F$1000,0))=TRUE,INDEX(Special_products!$A$1:$AL$1000,MATCH($A285,Special_products!$F$1:$F$1000,0),C$1),INDEX(Magento_products!$A$1:$AJ$1013,MATCH($A285,Magento_products!$F$1:$F$1000,0),C$1))</f>
        <v>Shovel Knight (Regular)</v>
      </c>
      <c r="D285" s="166">
        <f t="array" ref="D285">IF(ISNA(MATCH($A285,Magento_products!$F$1:$F$1013,0))=TRUE,INDEX(Special_products!$A$1:$AL$748,MATCH($A285,Special_products!$F$1:$F$748,0),D$1),INDEX(Magento_products!$A$1:$AJ$1013,MATCH($A285,Magento_products!$F$1:$F$1013,0),D$1))</f>
        <v>43077</v>
      </c>
      <c r="E285" s="167">
        <f t="shared" si="1"/>
        <v>2017</v>
      </c>
      <c r="F285" s="168" t="str">
        <f t="array" ref="F285">IF(ISNA(MATCH($A285,'License characters'!$H$2:$H$1126,0))=TRUE,0,INDEX('License characters'!$A$2:$AH$1126,MATCH($A285,'License characters'!$H$2:$H$1126,0),F$1))</f>
        <v>Eerie Theory</v>
      </c>
      <c r="G285" s="165" t="str">
        <f t="array" ref="G285">IF(ISNA(MATCH($A285,Magento_products!$F$1:$F$1000,0))=TRUE,INDEX(Special_products!$A$1:$AL$1000,MATCH($A285,Special_products!$F$1:$F$1000,0),G$1),INDEX(Magento_products!$A$1:$AJ$1013,MATCH($A285,Magento_products!$F$1:$F$1000,0),G$1))</f>
        <v>SHOV</v>
      </c>
      <c r="H285" s="168" t="str">
        <f t="array" ref="H285">IF(ISNA(MATCH($B285,Magento_products!$E$1:$E$1013,0))=TRUE,INDEX(Special_products!$A$1:$AL$748,MATCH($B285,Special_products!$E$1:$E$748,0),H$1+2),INDEX(Magento_products!$A$1:$AJ$1013,MATCH($B285,Magento_products!$E$1:$E$1013,0),H$1))</f>
        <v>Resin</v>
      </c>
      <c r="I285" s="169">
        <f t="array" ref="I285">IF(ISNA(MATCH($B285,Magento_products!$E$1:$E$1013,0))=TRUE,INDEX(Special_products!$A$1:$AL$748,MATCH($B285,Special_products!$E$1:$E$748,0),I$1),INDEX(Magento_products!$A$1:$AJ$1013,MATCH($B285,Magento_products!$E$1:$E$1013,0),I$1))</f>
        <v>299.99</v>
      </c>
      <c r="J285" s="170"/>
      <c r="K285" s="171">
        <f t="shared" si="2"/>
        <v>299.99</v>
      </c>
      <c r="L285" s="172">
        <v>78.0</v>
      </c>
      <c r="M285" s="173" t="str">
        <f>ARRAY_CONSTRAIN(ARRAYFORMULA(IF(B285=0,0,IF(ISNA(MATCH($A285,[1]PO_base!$E$1:$E$8753,0))=TRUE,0,INDEX([1]PO_base!$A$1:$CD$8753,MATCH($A285,[1]PO_base!$E$1:$E$8753,0),M$1)))), 1, 1)</f>
        <v>#ERROR!</v>
      </c>
      <c r="N285" s="172" t="str">
        <f>ARRAY_CONSTRAIN(ARRAYFORMULA(IF(M285=0,0,IF(ISNA(MATCH($M285,[1]PO_base!$C$1:$C$8753,0))=TRUE,0,INDEX([1]PO_base!$A$1:$CD$8753,MATCH($M285,[1]PO_base!$C$1:$C$8753,0),N$1)))), 1, 1)</f>
        <v>#ERROR!</v>
      </c>
      <c r="O285" s="174" t="str">
        <f t="shared" si="3"/>
        <v>#ERROR!</v>
      </c>
      <c r="P285" s="172" t="str">
        <f t="shared" si="4"/>
        <v>#ERROR!</v>
      </c>
      <c r="Q285" s="175" t="str">
        <f t="shared" si="5"/>
        <v>#ERROR!</v>
      </c>
      <c r="R285" s="176">
        <v>3.0454545454545454</v>
      </c>
      <c r="S285" s="177" t="str">
        <f>ARRAY_CONSTRAIN(ARRAYFORMULA(IF(ISNA(MATCH($G285,[1]Summary!$B$1:$B$8418,0))=TRUE,0,INDEX([1]Summary!$A$1:$CF$8418,MATCH($G285,[1]Summary!$B$1:$B$8418,0),S$1))), 1, 1)</f>
        <v>#ERROR!</v>
      </c>
      <c r="T285" s="176" t="str">
        <f>ARRAY_CONSTRAIN(ARRAYFORMULA(IF(S285=0,0,IF(ISNA(MATCH(S285,[1]Summary!$A$1:$A$8418,0))=TRUE,0,INDEX([1]Summary!$A$1:$CF$8418,MATCH(S285,[1]Summary!$A$1:$A$8418,0),T$1)))), 1, 1)</f>
        <v>#ERROR!</v>
      </c>
      <c r="U285" s="174">
        <f t="shared" si="23"/>
        <v>0</v>
      </c>
      <c r="V285" s="172"/>
      <c r="W285" s="175" t="str">
        <f t="shared" si="7"/>
        <v>#ERROR!</v>
      </c>
      <c r="X285" s="172"/>
      <c r="Y285" s="173"/>
      <c r="Z285" s="176" t="str">
        <f>ARRAY_CONSTRAIN(ARRAYFORMULA(IF(Y285=0,0,IF(ISNA(MATCH(Y285,[1]Summary!$A$1:$A$8418,0))=TRUE,0,INDEX([1]Summary!$A$1:$CF$8418,MATCH(Y285,[1]Summary!$A$1:$A$8418,0),Z$1)))), 1, 1)</f>
        <v>#ERROR!</v>
      </c>
      <c r="AA285" s="174">
        <f t="shared" si="24"/>
        <v>0</v>
      </c>
      <c r="AB285" s="172" t="str">
        <f t="shared" si="28"/>
        <v>#ERROR!</v>
      </c>
      <c r="AC285" s="175" t="str">
        <f t="shared" si="9"/>
        <v>#ERROR!</v>
      </c>
      <c r="AD285" s="176"/>
      <c r="AE285" s="1"/>
      <c r="AF285" s="176" t="str">
        <f>ARRAY_CONSTRAIN(ARRAYFORMULA(IF(AE285=0,0,IF(ISNA(MATCH(AE285,[1]Summary!$A$1:$A$8418,0))=TRUE,0,INDEX([1]Summary!$A$1:$CF$8418,MATCH(AE285,[1]Summary!$A$1:$A$8418,0),AF$1)))), 1, 1)</f>
        <v>#ERROR!</v>
      </c>
      <c r="AG285" s="174">
        <f t="shared" si="10"/>
        <v>0</v>
      </c>
      <c r="AH285" s="172">
        <f t="shared" si="11"/>
        <v>0</v>
      </c>
      <c r="AI285" s="175" t="str">
        <f t="shared" si="12"/>
        <v>#ERROR!</v>
      </c>
      <c r="AJ285" s="175" t="str">
        <f t="shared" si="13"/>
        <v>#ERROR!</v>
      </c>
      <c r="AK285" s="178" t="str">
        <f t="shared" si="14"/>
        <v>#ERROR!</v>
      </c>
    </row>
    <row r="286" ht="10.5" customHeight="1">
      <c r="A286" s="6" t="s">
        <v>997</v>
      </c>
      <c r="B286" s="165">
        <f t="array" ref="B286">IF(ISNA(MATCH($A286,Magento_products!$F$1:$F$1000,0))=TRUE,INDEX(Special_products!$A$1:$AL$1000,MATCH($A286,Special_products!$F$1:$F$1000,0),B$1),INDEX(Magento_products!$A$1:$AJ$1013,MATCH($A286,Magento_products!$F$1:$F$1000,0),B$1))</f>
        <v>235</v>
      </c>
      <c r="C286" s="165" t="str">
        <f t="array" ref="C286">IF(ISNA(MATCH($A286,Magento_products!$F$1:$F$1000,0))=TRUE,INDEX(Special_products!$A$1:$AL$1000,MATCH($A286,Special_products!$F$1:$F$1000,0),C$1),INDEX(Magento_products!$A$1:$AJ$1013,MATCH($A286,Magento_products!$F$1:$F$1000,0),C$1))</f>
        <v>Shovel Knight (Regular)</v>
      </c>
      <c r="D286" s="166">
        <f t="array" ref="D286">IF(ISNA(MATCH($A286,Magento_products!$F$1:$F$1013,0))=TRUE,INDEX(Special_products!$A$1:$AL$748,MATCH($A286,Special_products!$F$1:$F$748,0),D$1),INDEX(Magento_products!$A$1:$AJ$1013,MATCH($A286,Magento_products!$F$1:$F$1013,0),D$1))</f>
        <v>43077</v>
      </c>
      <c r="E286" s="167">
        <f t="shared" si="1"/>
        <v>2017</v>
      </c>
      <c r="F286" s="168" t="str">
        <f t="array" ref="F286">IF(ISNA(MATCH($A286,'License characters'!$H$2:$H$1126,0))=TRUE,0,INDEX('License characters'!$A$2:$AH$1126,MATCH($A286,'License characters'!$H$2:$H$1126,0),F$1))</f>
        <v>Eerie Theory</v>
      </c>
      <c r="G286" s="165" t="str">
        <f t="array" ref="G286">IF(ISNA(MATCH($A286,Magento_products!$F$1:$F$1000,0))=TRUE,INDEX(Special_products!$A$1:$AL$1000,MATCH($A286,Special_products!$F$1:$F$1000,0),G$1),INDEX(Magento_products!$A$1:$AJ$1013,MATCH($A286,Magento_products!$F$1:$F$1000,0),G$1))</f>
        <v>SHOV</v>
      </c>
      <c r="H286" s="168" t="str">
        <f t="array" ref="H286">IF(ISNA(MATCH($B286,Magento_products!$E$1:$E$1013,0))=TRUE,INDEX(Special_products!$A$1:$AL$748,MATCH($B286,Special_products!$E$1:$E$748,0),H$1+2),INDEX(Magento_products!$A$1:$AJ$1013,MATCH($B286,Magento_products!$E$1:$E$1013,0),H$1))</f>
        <v>Resin</v>
      </c>
      <c r="I286" s="169">
        <f t="array" ref="I286">IF(ISNA(MATCH($B286,Magento_products!$E$1:$E$1013,0))=TRUE,INDEX(Special_products!$A$1:$AL$748,MATCH($B286,Special_products!$E$1:$E$748,0),I$1),INDEX(Magento_products!$A$1:$AJ$1013,MATCH($B286,Magento_products!$E$1:$E$1013,0),I$1))</f>
        <v>299.99</v>
      </c>
      <c r="J286" s="170"/>
      <c r="K286" s="171">
        <f t="shared" si="2"/>
        <v>299.99</v>
      </c>
      <c r="L286" s="172">
        <v>78.0</v>
      </c>
      <c r="M286" s="173" t="str">
        <f>ARRAY_CONSTRAIN(ARRAYFORMULA(IF(B286=0,0,IF(ISNA(MATCH($A286,[1]PO_base!$E$1:$E$8753,0))=TRUE,0,INDEX([1]PO_base!$A$1:$CD$8753,MATCH($A286,[1]PO_base!$E$1:$E$8753,0),M$1)))), 1, 1)</f>
        <v>#ERROR!</v>
      </c>
      <c r="N286" s="172" t="str">
        <f>ARRAY_CONSTRAIN(ARRAYFORMULA(IF(M286=0,0,IF(ISNA(MATCH($M286,[1]PO_base!$C$1:$C$8753,0))=TRUE,0,INDEX([1]PO_base!$A$1:$CD$8753,MATCH($M286,[1]PO_base!$C$1:$C$8753,0),N$1)))), 1, 1)</f>
        <v>#ERROR!</v>
      </c>
      <c r="O286" s="174" t="str">
        <f t="shared" si="3"/>
        <v>#ERROR!</v>
      </c>
      <c r="P286" s="172" t="str">
        <f t="shared" si="4"/>
        <v>#ERROR!</v>
      </c>
      <c r="Q286" s="175" t="str">
        <f t="shared" si="5"/>
        <v>#ERROR!</v>
      </c>
      <c r="R286" s="176">
        <v>3.0454545454545454</v>
      </c>
      <c r="S286" s="177" t="str">
        <f>ARRAY_CONSTRAIN(ARRAYFORMULA(IF(ISNA(MATCH($G286,[1]Summary!$B$1:$B$8418,0))=TRUE,0,INDEX([1]Summary!$A$1:$CF$8418,MATCH($G286,[1]Summary!$B$1:$B$8418,0),S$1))), 1, 1)</f>
        <v>#ERROR!</v>
      </c>
      <c r="T286" s="176" t="str">
        <f>ARRAY_CONSTRAIN(ARRAYFORMULA(IF(S286=0,0,IF(ISNA(MATCH(S286,[1]Summary!$A$1:$A$8418,0))=TRUE,0,INDEX([1]Summary!$A$1:$CF$8418,MATCH(S286,[1]Summary!$A$1:$A$8418,0),T$1)))), 1, 1)</f>
        <v>#ERROR!</v>
      </c>
      <c r="U286" s="174">
        <f t="shared" si="23"/>
        <v>0</v>
      </c>
      <c r="V286" s="172"/>
      <c r="W286" s="175" t="str">
        <f t="shared" si="7"/>
        <v>#ERROR!</v>
      </c>
      <c r="X286" s="172"/>
      <c r="Y286" s="173"/>
      <c r="Z286" s="176" t="str">
        <f>ARRAY_CONSTRAIN(ARRAYFORMULA(IF(Y286=0,0,IF(ISNA(MATCH(Y286,[1]Summary!$A$1:$A$8418,0))=TRUE,0,INDEX([1]Summary!$A$1:$CF$8418,MATCH(Y286,[1]Summary!$A$1:$A$8418,0),Z$1)))), 1, 1)</f>
        <v>#ERROR!</v>
      </c>
      <c r="AA286" s="174">
        <f t="shared" si="24"/>
        <v>0</v>
      </c>
      <c r="AB286" s="172" t="str">
        <f t="shared" si="28"/>
        <v>#ERROR!</v>
      </c>
      <c r="AC286" s="175" t="str">
        <f t="shared" si="9"/>
        <v>#ERROR!</v>
      </c>
      <c r="AD286" s="176"/>
      <c r="AE286" s="1"/>
      <c r="AF286" s="176" t="str">
        <f>ARRAY_CONSTRAIN(ARRAYFORMULA(IF(AE286=0,0,IF(ISNA(MATCH(AE286,[1]Summary!$A$1:$A$8418,0))=TRUE,0,INDEX([1]Summary!$A$1:$CF$8418,MATCH(AE286,[1]Summary!$A$1:$A$8418,0),AF$1)))), 1, 1)</f>
        <v>#ERROR!</v>
      </c>
      <c r="AG286" s="174">
        <f t="shared" si="10"/>
        <v>0</v>
      </c>
      <c r="AH286" s="172">
        <f t="shared" si="11"/>
        <v>0</v>
      </c>
      <c r="AI286" s="175" t="str">
        <f t="shared" si="12"/>
        <v>#ERROR!</v>
      </c>
      <c r="AJ286" s="175" t="str">
        <f t="shared" si="13"/>
        <v>#ERROR!</v>
      </c>
      <c r="AK286" s="178" t="str">
        <f t="shared" si="14"/>
        <v>#ERROR!</v>
      </c>
    </row>
    <row r="287" ht="10.5" customHeight="1">
      <c r="A287" s="14" t="s">
        <v>786</v>
      </c>
      <c r="B287" s="165">
        <f t="array" ref="B287">IF(ISNA(MATCH($A287,Magento_products!$F$1:$F$1000,0))=TRUE,INDEX(Special_products!$A$1:$AL$1000,MATCH($A287,Special_products!$F$1:$F$1000,0),B$1),INDEX(Magento_products!$A$1:$AJ$1013,MATCH($A287,Magento_products!$F$1:$F$1000,0),B$1))</f>
        <v>339</v>
      </c>
      <c r="C287" s="165" t="str">
        <f t="array" ref="C287">IF(ISNA(MATCH($A287,Magento_products!$F$1:$F$1000,0))=TRUE,INDEX(Special_products!$A$1:$AL$1000,MATCH($A287,Special_products!$F$1:$F$1000,0),C$1),INDEX(Magento_products!$A$1:$AJ$1013,MATCH($A287,Magento_products!$F$1:$F$1000,0),C$1))</f>
        <v>Shovel Knight : Player 2 - Exclusive Edition</v>
      </c>
      <c r="D287" s="166">
        <f t="array" ref="D287">IF(ISNA(MATCH($A287,Magento_products!$F$1:$F$1013,0))=TRUE,INDEX(Special_products!$A$1:$AL$748,MATCH($A287,Special_products!$F$1:$F$748,0),D$1),INDEX(Magento_products!$A$1:$AJ$1013,MATCH($A287,Magento_products!$F$1:$F$1013,0),D$1))</f>
        <v>43441</v>
      </c>
      <c r="E287" s="167">
        <f t="shared" si="1"/>
        <v>2018</v>
      </c>
      <c r="F287" s="168" t="str">
        <f t="array" ref="F287">IF(ISNA(MATCH($A287,'License characters'!$H$2:$H$1126,0))=TRUE,0,INDEX('License characters'!$A$2:$AH$1126,MATCH($A287,'License characters'!$H$2:$H$1126,0),F$1))</f>
        <v>Eerie Theory</v>
      </c>
      <c r="G287" s="165" t="str">
        <f t="array" ref="G287">IF(ISNA(MATCH($A287,Magento_products!$F$1:$F$1000,0))=TRUE,INDEX(Special_products!$A$1:$AL$1000,MATCH($A287,Special_products!$F$1:$F$1000,0),G$1),INDEX(Magento_products!$A$1:$AJ$1013,MATCH($A287,Magento_products!$F$1:$F$1000,0),G$1))</f>
        <v>SHOV 2</v>
      </c>
      <c r="H287" s="168" t="str">
        <f t="array" ref="H287">IF(ISNA(MATCH($B287,Magento_products!$E$1:$E$1013,0))=TRUE,INDEX(Special_products!$A$1:$AL$748,MATCH($B287,Special_products!$E$1:$E$748,0),H$1+2),INDEX(Magento_products!$A$1:$AJ$1013,MATCH($B287,Magento_products!$E$1:$E$1013,0),H$1))</f>
        <v>Resin</v>
      </c>
      <c r="I287" s="169">
        <f t="array" ref="I287">IF(ISNA(MATCH($B287,Magento_products!$E$1:$E$1013,0))=TRUE,INDEX(Special_products!$A$1:$AL$748,MATCH($B287,Special_products!$E$1:$E$748,0),I$1),INDEX(Magento_products!$A$1:$AJ$1013,MATCH($B287,Magento_products!$E$1:$E$1013,0),I$1))</f>
        <v>299.99</v>
      </c>
      <c r="J287" s="170"/>
      <c r="K287" s="171">
        <f t="shared" si="2"/>
        <v>299.99</v>
      </c>
      <c r="L287" s="172">
        <v>82.0</v>
      </c>
      <c r="M287" s="173" t="str">
        <f>ARRAY_CONSTRAIN(ARRAYFORMULA(IF(B287=0,0,IF(ISNA(MATCH($A287,[1]PO_base!$E$1:$E$8753,0))=TRUE,0,INDEX([1]PO_base!$A$1:$CD$8753,MATCH($A287,[1]PO_base!$E$1:$E$8753,0),M$1)))), 1, 1)</f>
        <v>#ERROR!</v>
      </c>
      <c r="N287" s="172" t="str">
        <f>ARRAY_CONSTRAIN(ARRAYFORMULA(IF(M287=0,0,IF(ISNA(MATCH($M287,[1]PO_base!$C$1:$C$8753,0))=TRUE,0,INDEX([1]PO_base!$A$1:$CD$8753,MATCH($M287,[1]PO_base!$C$1:$C$8753,0),N$1)))), 1, 1)</f>
        <v>#ERROR!</v>
      </c>
      <c r="O287" s="174" t="str">
        <f t="shared" si="3"/>
        <v>#ERROR!</v>
      </c>
      <c r="P287" s="172" t="str">
        <f t="shared" si="4"/>
        <v>#ERROR!</v>
      </c>
      <c r="Q287" s="175" t="str">
        <f t="shared" si="5"/>
        <v>#ERROR!</v>
      </c>
      <c r="R287" s="176">
        <v>3.0454545454545454</v>
      </c>
      <c r="S287" s="177" t="str">
        <f>ARRAY_CONSTRAIN(ARRAYFORMULA(IF(ISNA(MATCH($G287,[1]Summary!$B$1:$B$8418,0))=TRUE,0,INDEX([1]Summary!$A$1:$CF$8418,MATCH($G287,[1]Summary!$B$1:$B$8418,0),S$1))), 1, 1)</f>
        <v>#ERROR!</v>
      </c>
      <c r="T287" s="176" t="str">
        <f>ARRAY_CONSTRAIN(ARRAYFORMULA(IF(S287=0,0,IF(ISNA(MATCH(S287,[1]Summary!$A$1:$A$8418,0))=TRUE,0,INDEX([1]Summary!$A$1:$CF$8418,MATCH(S287,[1]Summary!$A$1:$A$8418,0),T$1)))), 1, 1)</f>
        <v>#ERROR!</v>
      </c>
      <c r="U287" s="174">
        <f t="shared" si="23"/>
        <v>0</v>
      </c>
      <c r="V287" s="172"/>
      <c r="W287" s="175" t="str">
        <f t="shared" si="7"/>
        <v>#ERROR!</v>
      </c>
      <c r="X287" s="172"/>
      <c r="Y287" s="173"/>
      <c r="Z287" s="176" t="str">
        <f>ARRAY_CONSTRAIN(ARRAYFORMULA(IF(Y287=0,0,IF(ISNA(MATCH(Y287,[1]Summary!$A$1:$A$8418,0))=TRUE,0,INDEX([1]Summary!$A$1:$CF$8418,MATCH(Y287,[1]Summary!$A$1:$A$8418,0),Z$1)))), 1, 1)</f>
        <v>#ERROR!</v>
      </c>
      <c r="AA287" s="174">
        <f t="shared" si="24"/>
        <v>0</v>
      </c>
      <c r="AB287" s="172" t="str">
        <f t="shared" si="28"/>
        <v>#ERROR!</v>
      </c>
      <c r="AC287" s="175" t="str">
        <f t="shared" si="9"/>
        <v>#ERROR!</v>
      </c>
      <c r="AD287" s="176"/>
      <c r="AE287" s="1"/>
      <c r="AF287" s="176" t="str">
        <f>ARRAY_CONSTRAIN(ARRAYFORMULA(IF(AE287=0,0,IF(ISNA(MATCH(AE287,[1]Summary!$A$1:$A$8418,0))=TRUE,0,INDEX([1]Summary!$A$1:$CF$8418,MATCH(AE287,[1]Summary!$A$1:$A$8418,0),AF$1)))), 1, 1)</f>
        <v>#ERROR!</v>
      </c>
      <c r="AG287" s="174">
        <f t="shared" si="10"/>
        <v>0</v>
      </c>
      <c r="AH287" s="172">
        <f t="shared" si="11"/>
        <v>0</v>
      </c>
      <c r="AI287" s="175" t="str">
        <f t="shared" si="12"/>
        <v>#ERROR!</v>
      </c>
      <c r="AJ287" s="175" t="str">
        <f t="shared" si="13"/>
        <v>#ERROR!</v>
      </c>
      <c r="AK287" s="178" t="str">
        <f t="shared" si="14"/>
        <v>#ERROR!</v>
      </c>
    </row>
    <row r="288" ht="10.5" customHeight="1">
      <c r="A288" s="14" t="s">
        <v>788</v>
      </c>
      <c r="B288" s="165">
        <f t="array" ref="B288">IF(ISNA(MATCH($A288,Magento_products!$F$1:$F$1000,0))=TRUE,INDEX(Special_products!$A$1:$AL$1000,MATCH($A288,Special_products!$F$1:$F$1000,0),B$1),INDEX(Magento_products!$A$1:$AJ$1013,MATCH($A288,Magento_products!$F$1:$F$1000,0),B$1))</f>
        <v>338</v>
      </c>
      <c r="C288" s="165" t="str">
        <f t="array" ref="C288">IF(ISNA(MATCH($A288,Magento_products!$F$1:$F$1000,0))=TRUE,INDEX(Special_products!$A$1:$AL$1000,MATCH($A288,Special_products!$F$1:$F$1000,0),C$1),INDEX(Magento_products!$A$1:$AJ$1013,MATCH($A288,Magento_products!$F$1:$F$1000,0),C$1))</f>
        <v>Shovel Knight : Player 2 - Standard Edition</v>
      </c>
      <c r="D288" s="166">
        <f t="array" ref="D288">IF(ISNA(MATCH($A288,Magento_products!$F$1:$F$1013,0))=TRUE,INDEX(Special_products!$A$1:$AL$748,MATCH($A288,Special_products!$F$1:$F$748,0),D$1),INDEX(Magento_products!$A$1:$AJ$1013,MATCH($A288,Magento_products!$F$1:$F$1013,0),D$1))</f>
        <v>43441</v>
      </c>
      <c r="E288" s="167">
        <f t="shared" si="1"/>
        <v>2018</v>
      </c>
      <c r="F288" s="168" t="str">
        <f t="array" ref="F288">IF(ISNA(MATCH($A288,'License characters'!$H$2:$H$1126,0))=TRUE,0,INDEX('License characters'!$A$2:$AH$1126,MATCH($A288,'License characters'!$H$2:$H$1126,0),F$1))</f>
        <v>Eerie Theory</v>
      </c>
      <c r="G288" s="165" t="str">
        <f t="array" ref="G288">IF(ISNA(MATCH($A288,Magento_products!$F$1:$F$1000,0))=TRUE,INDEX(Special_products!$A$1:$AL$1000,MATCH($A288,Special_products!$F$1:$F$1000,0),G$1),INDEX(Magento_products!$A$1:$AJ$1013,MATCH($A288,Magento_products!$F$1:$F$1000,0),G$1))</f>
        <v>SHOV 2</v>
      </c>
      <c r="H288" s="168" t="str">
        <f t="array" ref="H288">IF(ISNA(MATCH($B288,Magento_products!$E$1:$E$1013,0))=TRUE,INDEX(Special_products!$A$1:$AL$748,MATCH($B288,Special_products!$E$1:$E$748,0),H$1+2),INDEX(Magento_products!$A$1:$AJ$1013,MATCH($B288,Magento_products!$E$1:$E$1013,0),H$1))</f>
        <v>Resin</v>
      </c>
      <c r="I288" s="169">
        <f t="array" ref="I288">IF(ISNA(MATCH($B288,Magento_products!$E$1:$E$1013,0))=TRUE,INDEX(Special_products!$A$1:$AL$748,MATCH($B288,Special_products!$E$1:$E$748,0),I$1),INDEX(Magento_products!$A$1:$AJ$1013,MATCH($B288,Magento_products!$E$1:$E$1013,0),I$1))</f>
        <v>299.99</v>
      </c>
      <c r="J288" s="170"/>
      <c r="K288" s="171">
        <f t="shared" si="2"/>
        <v>299.99</v>
      </c>
      <c r="L288" s="172">
        <v>78.0</v>
      </c>
      <c r="M288" s="173" t="str">
        <f>ARRAY_CONSTRAIN(ARRAYFORMULA(IF(B288=0,0,IF(ISNA(MATCH($A288,[1]PO_base!$E$1:$E$8753,0))=TRUE,0,INDEX([1]PO_base!$A$1:$CD$8753,MATCH($A288,[1]PO_base!$E$1:$E$8753,0),M$1)))), 1, 1)</f>
        <v>#ERROR!</v>
      </c>
      <c r="N288" s="172" t="str">
        <f>ARRAY_CONSTRAIN(ARRAYFORMULA(IF(M288=0,0,IF(ISNA(MATCH($M288,[1]PO_base!$C$1:$C$8753,0))=TRUE,0,INDEX([1]PO_base!$A$1:$CD$8753,MATCH($M288,[1]PO_base!$C$1:$C$8753,0),N$1)))), 1, 1)</f>
        <v>#ERROR!</v>
      </c>
      <c r="O288" s="174" t="str">
        <f t="shared" si="3"/>
        <v>#ERROR!</v>
      </c>
      <c r="P288" s="172" t="str">
        <f t="shared" si="4"/>
        <v>#ERROR!</v>
      </c>
      <c r="Q288" s="175" t="str">
        <f t="shared" si="5"/>
        <v>#ERROR!</v>
      </c>
      <c r="R288" s="176">
        <v>3.0454545454545454</v>
      </c>
      <c r="S288" s="177" t="str">
        <f>ARRAY_CONSTRAIN(ARRAYFORMULA(IF(ISNA(MATCH($G288,[1]Summary!$B$1:$B$8418,0))=TRUE,0,INDEX([1]Summary!$A$1:$CF$8418,MATCH($G288,[1]Summary!$B$1:$B$8418,0),S$1))), 1, 1)</f>
        <v>#ERROR!</v>
      </c>
      <c r="T288" s="176" t="str">
        <f>ARRAY_CONSTRAIN(ARRAYFORMULA(IF(S288=0,0,IF(ISNA(MATCH(S288,[1]Summary!$A$1:$A$8418,0))=TRUE,0,INDEX([1]Summary!$A$1:$CF$8418,MATCH(S288,[1]Summary!$A$1:$A$8418,0),T$1)))), 1, 1)</f>
        <v>#ERROR!</v>
      </c>
      <c r="U288" s="174">
        <f t="shared" si="23"/>
        <v>0</v>
      </c>
      <c r="V288" s="172"/>
      <c r="W288" s="175" t="str">
        <f t="shared" si="7"/>
        <v>#ERROR!</v>
      </c>
      <c r="X288" s="172"/>
      <c r="Y288" s="173"/>
      <c r="Z288" s="176" t="str">
        <f>ARRAY_CONSTRAIN(ARRAYFORMULA(IF(Y288=0,0,IF(ISNA(MATCH(Y288,[1]Summary!$A$1:$A$8418,0))=TRUE,0,INDEX([1]Summary!$A$1:$CF$8418,MATCH(Y288,[1]Summary!$A$1:$A$8418,0),Z$1)))), 1, 1)</f>
        <v>#ERROR!</v>
      </c>
      <c r="AA288" s="174">
        <f t="shared" si="24"/>
        <v>0</v>
      </c>
      <c r="AB288" s="172" t="str">
        <f t="shared" si="28"/>
        <v>#ERROR!</v>
      </c>
      <c r="AC288" s="175" t="str">
        <f t="shared" si="9"/>
        <v>#ERROR!</v>
      </c>
      <c r="AD288" s="176"/>
      <c r="AE288" s="1"/>
      <c r="AF288" s="176" t="str">
        <f>ARRAY_CONSTRAIN(ARRAYFORMULA(IF(AE288=0,0,IF(ISNA(MATCH(AE288,[1]Summary!$A$1:$A$8418,0))=TRUE,0,INDEX([1]Summary!$A$1:$CF$8418,MATCH(AE288,[1]Summary!$A$1:$A$8418,0),AF$1)))), 1, 1)</f>
        <v>#ERROR!</v>
      </c>
      <c r="AG288" s="174">
        <f t="shared" si="10"/>
        <v>0</v>
      </c>
      <c r="AH288" s="172">
        <f t="shared" si="11"/>
        <v>0</v>
      </c>
      <c r="AI288" s="175" t="str">
        <f t="shared" si="12"/>
        <v>#ERROR!</v>
      </c>
      <c r="AJ288" s="175" t="str">
        <f t="shared" si="13"/>
        <v>#ERROR!</v>
      </c>
      <c r="AK288" s="178" t="str">
        <f t="shared" si="14"/>
        <v>#ERROR!</v>
      </c>
    </row>
    <row r="289" ht="10.5" customHeight="1">
      <c r="A289" s="6" t="s">
        <v>1235</v>
      </c>
      <c r="B289" s="165">
        <f t="array" ref="B289">IF(ISNA(MATCH($A289,Magento_products!$F$1:$F$1000,0))=TRUE,INDEX(Special_products!$A$1:$AL$1000,MATCH($A289,Special_products!$F$1:$F$1000,0),B$1),INDEX(Magento_products!$A$1:$AJ$1013,MATCH($A289,Magento_products!$F$1:$F$1000,0),B$1))</f>
        <v>110</v>
      </c>
      <c r="C289" s="165" t="str">
        <f t="array" ref="C289">IF(ISNA(MATCH($A289,Magento_products!$F$1:$F$1000,0))=TRUE,INDEX(Special_products!$A$1:$AL$1000,MATCH($A289,Special_products!$F$1:$F$1000,0),C$1),INDEX(Magento_products!$A$1:$AJ$1013,MATCH($A289,Magento_products!$F$1:$F$1000,0),C$1))</f>
        <v>Sonic Generations Diorama</v>
      </c>
      <c r="D289" s="166">
        <f t="array" ref="D289">IF(ISNA(MATCH($A289,Magento_products!$F$1:$F$1013,0))=TRUE,INDEX(Special_products!$A$1:$AL$748,MATCH($A289,Special_products!$F$1:$F$748,0),D$1),INDEX(Magento_products!$A$1:$AJ$1013,MATCH($A289,Magento_products!$F$1:$F$1013,0),D$1))</f>
        <v>41597</v>
      </c>
      <c r="E289" s="167">
        <f t="shared" si="1"/>
        <v>2013</v>
      </c>
      <c r="F289" s="168" t="str">
        <f t="array" ref="F289">IF(ISNA(MATCH($A289,'License characters'!$H$2:$H$1126,0))=TRUE,0,INDEX('License characters'!$A$2:$AH$1126,MATCH($A289,'License characters'!$H$2:$H$1126,0),F$1))</f>
        <v>Sega</v>
      </c>
      <c r="G289" s="165" t="str">
        <f t="array" ref="G289">IF(ISNA(MATCH($A289,Magento_products!$F$1:$F$1000,0))=TRUE,INDEX(Special_products!$A$1:$AL$1000,MATCH($A289,Special_products!$F$1:$F$1000,0),G$1),INDEX(Magento_products!$A$1:$AJ$1013,MATCH($A289,Magento_products!$F$1:$F$1000,0),G$1))</f>
        <v>SNGEN</v>
      </c>
      <c r="H289" s="168" t="str">
        <f t="array" ref="H289">IF(ISNA(MATCH($B289,Magento_products!$E$1:$E$1013,0))=TRUE,INDEX(Special_products!$A$1:$AL$748,MATCH($B289,Special_products!$E$1:$E$748,0),H$1+2),INDEX(Magento_products!$A$1:$AJ$1013,MATCH($B289,Magento_products!$E$1:$E$1013,0),H$1))</f>
        <v>Resin</v>
      </c>
      <c r="I289" s="169">
        <f t="array" ref="I289">IF(ISNA(MATCH($B289,Magento_products!$E$1:$E$1013,0))=TRUE,INDEX(Special_products!$A$1:$AL$748,MATCH($B289,Special_products!$E$1:$E$748,0),I$1),INDEX(Magento_products!$A$1:$AJ$1013,MATCH($B289,Magento_products!$E$1:$E$1013,0),I$1))</f>
        <v>299.99</v>
      </c>
      <c r="J289" s="170"/>
      <c r="K289" s="171">
        <f t="shared" si="2"/>
        <v>299.99</v>
      </c>
      <c r="L289" s="172">
        <v>0.0</v>
      </c>
      <c r="M289" s="173" t="str">
        <f>ARRAY_CONSTRAIN(ARRAYFORMULA(IF(B289=0,0,IF(ISNA(MATCH($A289,[1]PO_base!$E$1:$E$8753,0))=TRUE,0,INDEX([1]PO_base!$A$1:$CD$8753,MATCH($A289,[1]PO_base!$E$1:$E$8753,0),M$1)))), 1, 1)</f>
        <v>#ERROR!</v>
      </c>
      <c r="N289" s="172" t="str">
        <f>ARRAY_CONSTRAIN(ARRAYFORMULA(IF(M289=0,0,IF(ISNA(MATCH($M289,[1]PO_base!$C$1:$C$8753,0))=TRUE,0,INDEX([1]PO_base!$A$1:$CD$8753,MATCH($M289,[1]PO_base!$C$1:$C$8753,0),N$1)))), 1, 1)</f>
        <v>#ERROR!</v>
      </c>
      <c r="O289" s="174" t="str">
        <f t="shared" si="3"/>
        <v>#ERROR!</v>
      </c>
      <c r="P289" s="172" t="str">
        <f t="shared" si="4"/>
        <v>#ERROR!</v>
      </c>
      <c r="Q289" s="175" t="str">
        <f t="shared" si="5"/>
        <v>#ERROR!</v>
      </c>
      <c r="R289" s="176">
        <v>0.0</v>
      </c>
      <c r="S289" s="177" t="str">
        <f>ARRAY_CONSTRAIN(ARRAYFORMULA(IF(ISNA(MATCH($G289,[1]Summary!$B$1:$B$8418,0))=TRUE,0,INDEX([1]Summary!$A$1:$CF$8418,MATCH($G289,[1]Summary!$B$1:$B$8418,0),S$1))), 1, 1)</f>
        <v>#ERROR!</v>
      </c>
      <c r="T289" s="176" t="str">
        <f>ARRAY_CONSTRAIN(ARRAYFORMULA(IF(S289=0,0,IF(ISNA(MATCH(S289,[1]Summary!$A$1:$A$8418,0))=TRUE,0,INDEX([1]Summary!$A$1:$CF$8418,MATCH(S289,[1]Summary!$A$1:$A$8418,0),T$1)))), 1, 1)</f>
        <v>#ERROR!</v>
      </c>
      <c r="U289" s="174">
        <f t="shared" si="23"/>
        <v>0</v>
      </c>
      <c r="V289" s="172"/>
      <c r="W289" s="175" t="str">
        <f t="shared" si="7"/>
        <v>#ERROR!</v>
      </c>
      <c r="X289" s="172"/>
      <c r="Y289" s="173"/>
      <c r="Z289" s="176" t="str">
        <f>ARRAY_CONSTRAIN(ARRAYFORMULA(IF(Y289=0,0,IF(ISNA(MATCH(Y289,[1]Summary!$A$1:$A$8418,0))=TRUE,0,INDEX([1]Summary!$A$1:$CF$8418,MATCH(Y289,[1]Summary!$A$1:$A$8418,0),Z$1)))), 1, 1)</f>
        <v>#ERROR!</v>
      </c>
      <c r="AA289" s="174">
        <f t="shared" si="24"/>
        <v>0</v>
      </c>
      <c r="AB289" s="172" t="str">
        <f t="shared" si="28"/>
        <v>#ERROR!</v>
      </c>
      <c r="AC289" s="175" t="str">
        <f t="shared" si="9"/>
        <v>#ERROR!</v>
      </c>
      <c r="AD289" s="176"/>
      <c r="AE289" s="1"/>
      <c r="AF289" s="176" t="str">
        <f>ARRAY_CONSTRAIN(ARRAYFORMULA(IF(AE289=0,0,IF(ISNA(MATCH(AE289,[1]Summary!$A$1:$A$8418,0))=TRUE,0,INDEX([1]Summary!$A$1:$CF$8418,MATCH(AE289,[1]Summary!$A$1:$A$8418,0),AF$1)))), 1, 1)</f>
        <v>#ERROR!</v>
      </c>
      <c r="AG289" s="174">
        <f t="shared" si="10"/>
        <v>0</v>
      </c>
      <c r="AH289" s="172">
        <f t="shared" si="11"/>
        <v>0</v>
      </c>
      <c r="AI289" s="175" t="str">
        <f t="shared" si="12"/>
        <v>#ERROR!</v>
      </c>
      <c r="AJ289" s="175" t="str">
        <f t="shared" si="13"/>
        <v>#ERROR!</v>
      </c>
      <c r="AK289" s="178" t="str">
        <f t="shared" si="14"/>
        <v>#ERROR!</v>
      </c>
    </row>
    <row r="290" ht="10.5" customHeight="1">
      <c r="A290" s="14" t="s">
        <v>1042</v>
      </c>
      <c r="B290" s="165">
        <f t="array" ref="B290">IF(ISNA(MATCH($A290,Magento_products!$F$1:$F$1000,0))=TRUE,INDEX(Special_products!$A$1:$AL$1000,MATCH($A290,Special_products!$F$1:$F$1000,0),B$1),INDEX(Magento_products!$A$1:$AJ$1013,MATCH($A290,Magento_products!$F$1:$F$1000,0),B$1))</f>
        <v>213</v>
      </c>
      <c r="C290" s="165" t="str">
        <f t="array" ref="C290">IF(ISNA(MATCH($A290,Magento_products!$F$1:$F$1000,0))=TRUE,INDEX(Special_products!$A$1:$AL$1000,MATCH($A290,Special_products!$F$1:$F$1000,0),C$1),INDEX(Magento_products!$A$1:$AJ$1013,MATCH($A290,Magento_products!$F$1:$F$1000,0),C$1))</f>
        <v>Spyro (Exclusive)</v>
      </c>
      <c r="D290" s="166">
        <f t="array" ref="D290">IF(ISNA(MATCH($A290,Magento_products!$F$1:$F$1013,0))=TRUE,INDEX(Special_products!$A$1:$AL$748,MATCH($A290,Special_products!$F$1:$F$748,0),D$1),INDEX(Magento_products!$A$1:$AJ$1013,MATCH($A290,Magento_products!$F$1:$F$1013,0),D$1))</f>
        <v>42934</v>
      </c>
      <c r="E290" s="167">
        <f t="shared" si="1"/>
        <v>2017</v>
      </c>
      <c r="F290" s="168" t="str">
        <f t="array" ref="F290">IF(ISNA(MATCH($A290,'License characters'!$H$2:$H$1126,0))=TRUE,0,INDEX('License characters'!$A$2:$AH$1126,MATCH($A290,'License characters'!$H$2:$H$1126,0),F$1))</f>
        <v>Activision</v>
      </c>
      <c r="G290" s="165" t="str">
        <f t="array" ref="G290">IF(ISNA(MATCH($A290,Magento_products!$F$1:$F$1000,0))=TRUE,INDEX(Special_products!$A$1:$AL$1000,MATCH($A290,Special_products!$F$1:$F$1000,0),G$1),INDEX(Magento_products!$A$1:$AJ$1013,MATCH($A290,Magento_products!$F$1:$F$1000,0),G$1))</f>
        <v>SPYROR</v>
      </c>
      <c r="H290" s="168" t="str">
        <f t="array" ref="H290">IF(ISNA(MATCH($B290,Magento_products!$E$1:$E$1013,0))=TRUE,INDEX(Special_products!$A$1:$AL$748,MATCH($B290,Special_products!$E$1:$E$748,0),H$1+2),INDEX(Magento_products!$A$1:$AJ$1013,MATCH($B290,Magento_products!$E$1:$E$1013,0),H$1))</f>
        <v/>
      </c>
      <c r="I290" s="169">
        <f t="array" ref="I290">IF(ISNA(MATCH($B290,Magento_products!$E$1:$E$1013,0))=TRUE,INDEX(Special_products!$A$1:$AL$748,MATCH($B290,Special_products!$E$1:$E$748,0),I$1),INDEX(Magento_products!$A$1:$AJ$1013,MATCH($B290,Magento_products!$E$1:$E$1013,0),I$1))</f>
        <v>324.99</v>
      </c>
      <c r="J290" s="170"/>
      <c r="K290" s="171">
        <f t="shared" si="2"/>
        <v>324.99</v>
      </c>
      <c r="L290" s="172">
        <v>78.0</v>
      </c>
      <c r="M290" s="173" t="str">
        <f>ARRAY_CONSTRAIN(ARRAYFORMULA(IF(B290=0,0,IF(ISNA(MATCH($A290,[1]PO_base!$E$1:$E$8753,0))=TRUE,0,INDEX([1]PO_base!$A$1:$CD$8753,MATCH($A290,[1]PO_base!$E$1:$E$8753,0),M$1)))), 1, 1)</f>
        <v>#ERROR!</v>
      </c>
      <c r="N290" s="172" t="str">
        <f>ARRAY_CONSTRAIN(ARRAYFORMULA(IF(M290=0,0,IF(ISNA(MATCH($M290,[1]PO_base!$C$1:$C$8753,0))=TRUE,0,INDEX([1]PO_base!$A$1:$CD$8753,MATCH($M290,[1]PO_base!$C$1:$C$8753,0),N$1)))), 1, 1)</f>
        <v>#ERROR!</v>
      </c>
      <c r="O290" s="174" t="str">
        <f t="shared" si="3"/>
        <v>#ERROR!</v>
      </c>
      <c r="P290" s="172" t="str">
        <f t="shared" si="4"/>
        <v>#ERROR!</v>
      </c>
      <c r="Q290" s="175" t="str">
        <f t="shared" si="5"/>
        <v>#ERROR!</v>
      </c>
      <c r="R290" s="176">
        <v>1.9982871824150727</v>
      </c>
      <c r="S290" s="177" t="str">
        <f>ARRAY_CONSTRAIN(ARRAYFORMULA(IF(ISNA(MATCH($G290,[1]Summary!$B$1:$B$8418,0))=TRUE,0,INDEX([1]Summary!$A$1:$CF$8418,MATCH($G290,[1]Summary!$B$1:$B$8418,0),S$1))), 1, 1)</f>
        <v>#ERROR!</v>
      </c>
      <c r="T290" s="176" t="str">
        <f>ARRAY_CONSTRAIN(ARRAYFORMULA(IF(S290=0,0,IF(ISNA(MATCH(S290,[1]Summary!$A$1:$A$8418,0))=TRUE,0,INDEX([1]Summary!$A$1:$CF$8418,MATCH(S290,[1]Summary!$A$1:$A$8418,0),T$1)))), 1, 1)</f>
        <v>#ERROR!</v>
      </c>
      <c r="U290" s="174">
        <f t="shared" si="23"/>
        <v>0</v>
      </c>
      <c r="V290" s="172"/>
      <c r="W290" s="175" t="str">
        <f t="shared" si="7"/>
        <v>#ERROR!</v>
      </c>
      <c r="X290" s="172"/>
      <c r="Y290" s="173"/>
      <c r="Z290" s="176" t="str">
        <f>ARRAY_CONSTRAIN(ARRAYFORMULA(IF(Y290=0,0,IF(ISNA(MATCH(Y290,[1]Summary!$A$1:$A$8418,0))=TRUE,0,INDEX([1]Summary!$A$1:$CF$8418,MATCH(Y290,[1]Summary!$A$1:$A$8418,0),Z$1)))), 1, 1)</f>
        <v>#ERROR!</v>
      </c>
      <c r="AA290" s="174">
        <f t="shared" si="24"/>
        <v>0</v>
      </c>
      <c r="AB290" s="172" t="str">
        <f t="shared" si="28"/>
        <v>#ERROR!</v>
      </c>
      <c r="AC290" s="175" t="str">
        <f t="shared" si="9"/>
        <v>#ERROR!</v>
      </c>
      <c r="AD290" s="176"/>
      <c r="AE290" s="1"/>
      <c r="AF290" s="176" t="str">
        <f>ARRAY_CONSTRAIN(ARRAYFORMULA(IF(AE290=0,0,IF(ISNA(MATCH(AE290,[1]Summary!$A$1:$A$8418,0))=TRUE,0,INDEX([1]Summary!$A$1:$CF$8418,MATCH(AE290,[1]Summary!$A$1:$A$8418,0),AF$1)))), 1, 1)</f>
        <v>#ERROR!</v>
      </c>
      <c r="AG290" s="174">
        <f t="shared" si="10"/>
        <v>0</v>
      </c>
      <c r="AH290" s="172">
        <f t="shared" si="11"/>
        <v>0</v>
      </c>
      <c r="AI290" s="175" t="str">
        <f t="shared" si="12"/>
        <v>#ERROR!</v>
      </c>
      <c r="AJ290" s="175" t="str">
        <f t="shared" si="13"/>
        <v>#ERROR!</v>
      </c>
      <c r="AK290" s="178" t="str">
        <f t="shared" si="14"/>
        <v>#ERROR!</v>
      </c>
    </row>
    <row r="291" ht="10.5" customHeight="1">
      <c r="A291" s="14" t="s">
        <v>74</v>
      </c>
      <c r="B291" s="165">
        <f t="array" ref="B291">IF(ISNA(MATCH($A291,Magento_products!$F$1:$F$1000,0))=TRUE,INDEX(Special_products!$A$1:$AL$1000,MATCH($A291,Special_products!$F$1:$F$1000,0),B$1),INDEX(Magento_products!$A$1:$AJ$1013,MATCH($A291,Magento_products!$F$1:$F$1000,0),B$1))</f>
        <v>212</v>
      </c>
      <c r="C291" s="165" t="str">
        <f t="array" ref="C291">IF(ISNA(MATCH($A291,Magento_products!$F$1:$F$1000,0))=TRUE,INDEX(Special_products!$A$1:$AL$1000,MATCH($A291,Special_products!$F$1:$F$1000,0),C$1),INDEX(Magento_products!$A$1:$AJ$1013,MATCH($A291,Magento_products!$F$1:$F$1000,0),C$1))</f>
        <v>Spyro (Regular)</v>
      </c>
      <c r="D291" s="166">
        <f t="array" ref="D291">IF(ISNA(MATCH($A291,Magento_products!$F$1:$F$1013,0))=TRUE,INDEX(Special_products!$A$1:$AL$748,MATCH($A291,Special_products!$F$1:$F$748,0),D$1),INDEX(Magento_products!$A$1:$AJ$1013,MATCH($A291,Magento_products!$F$1:$F$1013,0),D$1))</f>
        <v>42934</v>
      </c>
      <c r="E291" s="167">
        <f t="shared" si="1"/>
        <v>2017</v>
      </c>
      <c r="F291" s="168" t="str">
        <f t="array" ref="F291">IF(ISNA(MATCH($A291,'License characters'!$H$2:$H$1126,0))=TRUE,0,INDEX('License characters'!$A$2:$AH$1126,MATCH($A291,'License characters'!$H$2:$H$1126,0),F$1))</f>
        <v>Activision</v>
      </c>
      <c r="G291" s="165" t="str">
        <f t="array" ref="G291">IF(ISNA(MATCH($A291,Magento_products!$F$1:$F$1000,0))=TRUE,INDEX(Special_products!$A$1:$AL$1000,MATCH($A291,Special_products!$F$1:$F$1000,0),G$1),INDEX(Magento_products!$A$1:$AJ$1013,MATCH($A291,Magento_products!$F$1:$F$1000,0),G$1))</f>
        <v>SPYROR</v>
      </c>
      <c r="H291" s="168" t="str">
        <f t="array" ref="H291">IF(ISNA(MATCH($B291,Magento_products!$E$1:$E$1013,0))=TRUE,INDEX(Special_products!$A$1:$AL$748,MATCH($B291,Special_products!$E$1:$E$748,0),H$1+2),INDEX(Magento_products!$A$1:$AJ$1013,MATCH($B291,Magento_products!$E$1:$E$1013,0),H$1))</f>
        <v>Resin</v>
      </c>
      <c r="I291" s="169">
        <f t="array" ref="I291">IF(ISNA(MATCH($B291,Magento_products!$E$1:$E$1013,0))=TRUE,INDEX(Special_products!$A$1:$AL$748,MATCH($B291,Special_products!$E$1:$E$748,0),I$1),INDEX(Magento_products!$A$1:$AJ$1013,MATCH($B291,Magento_products!$E$1:$E$1013,0),I$1))</f>
        <v>324.99</v>
      </c>
      <c r="J291" s="170"/>
      <c r="K291" s="171">
        <f t="shared" si="2"/>
        <v>324.99</v>
      </c>
      <c r="L291" s="172">
        <v>74.0</v>
      </c>
      <c r="M291" s="173" t="str">
        <f>ARRAY_CONSTRAIN(ARRAYFORMULA(IF(B291=0,0,IF(ISNA(MATCH($A291,[1]PO_base!$E$1:$E$8753,0))=TRUE,0,INDEX([1]PO_base!$A$1:$CD$8753,MATCH($A291,[1]PO_base!$E$1:$E$8753,0),M$1)))), 1, 1)</f>
        <v>#ERROR!</v>
      </c>
      <c r="N291" s="172" t="str">
        <f>ARRAY_CONSTRAIN(ARRAYFORMULA(IF(M291=0,0,IF(ISNA(MATCH($M291,[1]PO_base!$C$1:$C$8753,0))=TRUE,0,INDEX([1]PO_base!$A$1:$CD$8753,MATCH($M291,[1]PO_base!$C$1:$C$8753,0),N$1)))), 1, 1)</f>
        <v>#ERROR!</v>
      </c>
      <c r="O291" s="174" t="str">
        <f t="shared" si="3"/>
        <v>#ERROR!</v>
      </c>
      <c r="P291" s="172" t="str">
        <f t="shared" si="4"/>
        <v>#ERROR!</v>
      </c>
      <c r="Q291" s="175" t="str">
        <f t="shared" si="5"/>
        <v>#ERROR!</v>
      </c>
      <c r="R291" s="176">
        <v>1.9982871824150727</v>
      </c>
      <c r="S291" s="177" t="str">
        <f>ARRAY_CONSTRAIN(ARRAYFORMULA(IF(ISNA(MATCH($G291,[1]Summary!$B$1:$B$8418,0))=TRUE,0,INDEX([1]Summary!$A$1:$CF$8418,MATCH($G291,[1]Summary!$B$1:$B$8418,0),S$1))), 1, 1)</f>
        <v>#ERROR!</v>
      </c>
      <c r="T291" s="176" t="str">
        <f>ARRAY_CONSTRAIN(ARRAYFORMULA(IF(S291=0,0,IF(ISNA(MATCH(S291,[1]Summary!$A$1:$A$8418,0))=TRUE,0,INDEX([1]Summary!$A$1:$CF$8418,MATCH(S291,[1]Summary!$A$1:$A$8418,0),T$1)))), 1, 1)</f>
        <v>#ERROR!</v>
      </c>
      <c r="U291" s="174">
        <f t="shared" si="23"/>
        <v>0</v>
      </c>
      <c r="V291" s="172"/>
      <c r="W291" s="175" t="str">
        <f t="shared" si="7"/>
        <v>#ERROR!</v>
      </c>
      <c r="X291" s="172"/>
      <c r="Y291" s="173"/>
      <c r="Z291" s="176" t="str">
        <f>ARRAY_CONSTRAIN(ARRAYFORMULA(IF(Y291=0,0,IF(ISNA(MATCH(Y291,[1]Summary!$A$1:$A$8418,0))=TRUE,0,INDEX([1]Summary!$A$1:$CF$8418,MATCH(Y291,[1]Summary!$A$1:$A$8418,0),Z$1)))), 1, 1)</f>
        <v>#ERROR!</v>
      </c>
      <c r="AA291" s="174">
        <f t="shared" si="24"/>
        <v>0</v>
      </c>
      <c r="AB291" s="172" t="str">
        <f t="shared" si="28"/>
        <v>#ERROR!</v>
      </c>
      <c r="AC291" s="175" t="str">
        <f t="shared" si="9"/>
        <v>#ERROR!</v>
      </c>
      <c r="AD291" s="176"/>
      <c r="AE291" s="1"/>
      <c r="AF291" s="176" t="str">
        <f>ARRAY_CONSTRAIN(ARRAYFORMULA(IF(AE291=0,0,IF(ISNA(MATCH(AE291,[1]Summary!$A$1:$A$8418,0))=TRUE,0,INDEX([1]Summary!$A$1:$CF$8418,MATCH(AE291,[1]Summary!$A$1:$A$8418,0),AF$1)))), 1, 1)</f>
        <v>#ERROR!</v>
      </c>
      <c r="AG291" s="174">
        <f t="shared" si="10"/>
        <v>0</v>
      </c>
      <c r="AH291" s="172">
        <f t="shared" si="11"/>
        <v>0</v>
      </c>
      <c r="AI291" s="175" t="str">
        <f t="shared" si="12"/>
        <v>#ERROR!</v>
      </c>
      <c r="AJ291" s="175" t="str">
        <f t="shared" si="13"/>
        <v>#ERROR!</v>
      </c>
      <c r="AK291" s="178" t="str">
        <f t="shared" si="14"/>
        <v>#ERROR!</v>
      </c>
    </row>
    <row r="292" ht="10.5" customHeight="1">
      <c r="A292" s="14" t="s">
        <v>569</v>
      </c>
      <c r="B292" s="165">
        <f t="array" ref="B292">IF(ISNA(MATCH($A292,Magento_products!$F$1:$F$1000,0))=TRUE,INDEX(Special_products!$A$1:$AL$1000,MATCH($A292,Special_products!$F$1:$F$1000,0),B$1),INDEX(Magento_products!$A$1:$AJ$1013,MATCH($A292,Magento_products!$F$1:$F$1000,0),B$1))</f>
        <v>444</v>
      </c>
      <c r="C292" s="165" t="str">
        <f t="array" ref="C292">IF(ISNA(MATCH($A292,Magento_products!$F$1:$F$1000,0))=TRUE,INDEX(Special_products!$A$1:$AL$1000,MATCH($A292,Special_products!$F$1:$F$1000,0),C$1),INDEX(Magento_products!$A$1:$AJ$1013,MATCH($A292,Magento_products!$F$1:$F$1000,0),C$1))</f>
        <v>NiGHTS: Journey of Dreams - Reala (Exclusive Edition)</v>
      </c>
      <c r="D292" s="166">
        <f t="array" ref="D292">IF(ISNA(MATCH($A292,Magento_products!$F$1:$F$1013,0))=TRUE,INDEX(Special_products!$A$1:$AL$748,MATCH($A292,Special_products!$F$1:$F$748,0),D$1),INDEX(Magento_products!$A$1:$AJ$1013,MATCH($A292,Magento_products!$F$1:$F$1013,0),D$1))</f>
        <v>43882</v>
      </c>
      <c r="E292" s="167">
        <f t="shared" si="1"/>
        <v>2020</v>
      </c>
      <c r="F292" s="168" t="str">
        <f t="array" ref="F292">IF(ISNA(MATCH($A292,'License characters'!$H$2:$H$1126,0))=TRUE,0,INDEX('License characters'!$A$2:$AH$1126,MATCH($A292,'License characters'!$H$2:$H$1126,0),F$1))</f>
        <v>Sega</v>
      </c>
      <c r="G292" s="165" t="str">
        <f t="array" ref="G292">IF(ISNA(MATCH($A292,Magento_products!$F$1:$F$1000,0))=TRUE,INDEX(Special_products!$A$1:$AL$1000,MATCH($A292,Special_products!$F$1:$F$1000,0),G$1),INDEX(Magento_products!$A$1:$AJ$1013,MATCH($A292,Magento_products!$F$1:$F$1000,0),G$1))</f>
        <v>NJDR</v>
      </c>
      <c r="H292" s="168" t="str">
        <f t="array" ref="H292">IF(ISNA(MATCH($B292,Magento_products!$E$1:$E$1013,0))=TRUE,INDEX(Special_products!$A$1:$AL$748,MATCH($B292,Special_products!$E$1:$E$748,0),H$1+2),INDEX(Magento_products!$A$1:$AJ$1013,MATCH($B292,Magento_products!$E$1:$E$1013,0),H$1))</f>
        <v>Resin</v>
      </c>
      <c r="I292" s="169">
        <f t="array" ref="I292">IF(ISNA(MATCH($B292,Magento_products!$E$1:$E$1013,0))=TRUE,INDEX(Special_products!$A$1:$AL$748,MATCH($B292,Special_products!$E$1:$E$748,0),I$1),INDEX(Magento_products!$A$1:$AJ$1013,MATCH($B292,Magento_products!$E$1:$E$1013,0),I$1))</f>
        <v>329.99</v>
      </c>
      <c r="J292" s="170"/>
      <c r="K292" s="171">
        <f t="shared" si="2"/>
        <v>329.99</v>
      </c>
      <c r="L292" s="172"/>
      <c r="M292" s="173" t="str">
        <f>ARRAY_CONSTRAIN(ARRAYFORMULA(IF(B292=0,0,IF(ISNA(MATCH($A292,[1]PO_base!$E$1:$E$8753,0))=TRUE,0,INDEX([1]PO_base!$A$1:$CD$8753,MATCH($A292,[1]PO_base!$E$1:$E$8753,0),M$1)))), 1, 1)</f>
        <v>#ERROR!</v>
      </c>
      <c r="N292" s="172" t="str">
        <f>ARRAY_CONSTRAIN(ARRAYFORMULA(IF(M292=0,0,IF(ISNA(MATCH($M292,[1]PO_base!$C$1:$C$8753,0))=TRUE,0,INDEX([1]PO_base!$A$1:$CD$8753,MATCH($M292,[1]PO_base!$C$1:$C$8753,0),N$1)))), 1, 1)</f>
        <v>#ERROR!</v>
      </c>
      <c r="O292" s="174" t="str">
        <f t="shared" si="3"/>
        <v>#ERROR!</v>
      </c>
      <c r="P292" s="172" t="str">
        <f t="shared" si="4"/>
        <v>#ERROR!</v>
      </c>
      <c r="Q292" s="175" t="str">
        <f t="shared" si="5"/>
        <v>#ERROR!</v>
      </c>
      <c r="R292" s="176"/>
      <c r="S292" s="177" t="str">
        <f>ARRAY_CONSTRAIN(ARRAYFORMULA(IF(ISNA(MATCH($G292,[1]Summary!$B$1:$B$8418,0))=TRUE,0,INDEX([1]Summary!$A$1:$CF$8418,MATCH($G292,[1]Summary!$B$1:$B$8418,0),S$1))), 1, 1)</f>
        <v>#ERROR!</v>
      </c>
      <c r="T292" s="176" t="str">
        <f>ARRAY_CONSTRAIN(ARRAYFORMULA(IF(S292=0,0,IF(ISNA(MATCH(S292,[1]Summary!$A$1:$A$8418,0))=TRUE,0,INDEX([1]Summary!$A$1:$CF$8418,MATCH(S292,[1]Summary!$A$1:$A$8418,0),T$1)))), 1, 1)</f>
        <v>#ERROR!</v>
      </c>
      <c r="U292" s="174">
        <f t="shared" si="23"/>
        <v>0</v>
      </c>
      <c r="V292" s="172"/>
      <c r="W292" s="175" t="str">
        <f t="shared" si="7"/>
        <v>#ERROR!</v>
      </c>
      <c r="X292" s="172"/>
      <c r="Y292" s="173"/>
      <c r="Z292" s="176" t="str">
        <f>ARRAY_CONSTRAIN(ARRAYFORMULA(IF(Y292=0,0,IF(ISNA(MATCH(Y292,[1]Summary!$A$1:$A$8418,0))=TRUE,0,INDEX([1]Summary!$A$1:$CF$8418,MATCH(Y292,[1]Summary!$A$1:$A$8418,0),Z$1)))), 1, 1)</f>
        <v>#ERROR!</v>
      </c>
      <c r="AA292" s="174">
        <f t="shared" si="24"/>
        <v>0</v>
      </c>
      <c r="AB292" s="172" t="str">
        <f t="shared" si="28"/>
        <v>#ERROR!</v>
      </c>
      <c r="AC292" s="175" t="str">
        <f t="shared" si="9"/>
        <v>#ERROR!</v>
      </c>
      <c r="AD292" s="176"/>
      <c r="AE292" s="1"/>
      <c r="AF292" s="176" t="str">
        <f>ARRAY_CONSTRAIN(ARRAYFORMULA(IF(AE292=0,0,IF(ISNA(MATCH(AE292,[1]Summary!$A$1:$A$8418,0))=TRUE,0,INDEX([1]Summary!$A$1:$CF$8418,MATCH(AE292,[1]Summary!$A$1:$A$8418,0),AF$1)))), 1, 1)</f>
        <v>#ERROR!</v>
      </c>
      <c r="AG292" s="174">
        <f t="shared" si="10"/>
        <v>0</v>
      </c>
      <c r="AH292" s="172">
        <f t="shared" si="11"/>
        <v>0</v>
      </c>
      <c r="AI292" s="175" t="str">
        <f t="shared" si="12"/>
        <v>#ERROR!</v>
      </c>
      <c r="AJ292" s="175" t="str">
        <f t="shared" si="13"/>
        <v>#ERROR!</v>
      </c>
      <c r="AK292" s="178" t="str">
        <f t="shared" si="14"/>
        <v>#ERROR!</v>
      </c>
    </row>
    <row r="293" ht="10.5" customHeight="1">
      <c r="A293" s="14" t="s">
        <v>572</v>
      </c>
      <c r="B293" s="165">
        <f t="array" ref="B293">IF(ISNA(MATCH($A293,Magento_products!$F$1:$F$1000,0))=TRUE,INDEX(Special_products!$A$1:$AL$1000,MATCH($A293,Special_products!$F$1:$F$1000,0),B$1),INDEX(Magento_products!$A$1:$AJ$1013,MATCH($A293,Magento_products!$F$1:$F$1000,0),B$1))</f>
        <v>443</v>
      </c>
      <c r="C293" s="165" t="str">
        <f t="array" ref="C293">IF(ISNA(MATCH($A293,Magento_products!$F$1:$F$1000,0))=TRUE,INDEX(Special_products!$A$1:$AL$1000,MATCH($A293,Special_products!$F$1:$F$1000,0),C$1),INDEX(Magento_products!$A$1:$AJ$1013,MATCH($A293,Magento_products!$F$1:$F$1000,0),C$1))</f>
        <v>NiGHTS: Journey of Dreams - Reala (Standard Edition)</v>
      </c>
      <c r="D293" s="166">
        <f t="array" ref="D293">IF(ISNA(MATCH($A293,Magento_products!$F$1:$F$1013,0))=TRUE,INDEX(Special_products!$A$1:$AL$748,MATCH($A293,Special_products!$F$1:$F$748,0),D$1),INDEX(Magento_products!$A$1:$AJ$1013,MATCH($A293,Magento_products!$F$1:$F$1013,0),D$1))</f>
        <v>43882</v>
      </c>
      <c r="E293" s="167">
        <f t="shared" si="1"/>
        <v>2020</v>
      </c>
      <c r="F293" s="168" t="str">
        <f t="array" ref="F293">IF(ISNA(MATCH($A293,'License characters'!$H$2:$H$1126,0))=TRUE,0,INDEX('License characters'!$A$2:$AH$1126,MATCH($A293,'License characters'!$H$2:$H$1126,0),F$1))</f>
        <v>Sega</v>
      </c>
      <c r="G293" s="165" t="str">
        <f t="array" ref="G293">IF(ISNA(MATCH($A293,Magento_products!$F$1:$F$1000,0))=TRUE,INDEX(Special_products!$A$1:$AL$1000,MATCH($A293,Special_products!$F$1:$F$1000,0),G$1),INDEX(Magento_products!$A$1:$AJ$1013,MATCH($A293,Magento_products!$F$1:$F$1000,0),G$1))</f>
        <v>NJDR</v>
      </c>
      <c r="H293" s="168" t="str">
        <f t="array" ref="H293">IF(ISNA(MATCH($B293,Magento_products!$E$1:$E$1013,0))=TRUE,INDEX(Special_products!$A$1:$AL$748,MATCH($B293,Special_products!$E$1:$E$748,0),H$1+2),INDEX(Magento_products!$A$1:$AJ$1013,MATCH($B293,Magento_products!$E$1:$E$1013,0),H$1))</f>
        <v>Resin</v>
      </c>
      <c r="I293" s="169">
        <f t="array" ref="I293">IF(ISNA(MATCH($B293,Magento_products!$E$1:$E$1013,0))=TRUE,INDEX(Special_products!$A$1:$AL$748,MATCH($B293,Special_products!$E$1:$E$748,0),I$1),INDEX(Magento_products!$A$1:$AJ$1013,MATCH($B293,Magento_products!$E$1:$E$1013,0),I$1))</f>
        <v>329.99</v>
      </c>
      <c r="J293" s="170"/>
      <c r="K293" s="171">
        <f t="shared" si="2"/>
        <v>329.99</v>
      </c>
      <c r="L293" s="172"/>
      <c r="M293" s="173" t="str">
        <f>ARRAY_CONSTRAIN(ARRAYFORMULA(IF(B293=0,0,IF(ISNA(MATCH($A293,[1]PO_base!$E$1:$E$8753,0))=TRUE,0,INDEX([1]PO_base!$A$1:$CD$8753,MATCH($A293,[1]PO_base!$E$1:$E$8753,0),M$1)))), 1, 1)</f>
        <v>#ERROR!</v>
      </c>
      <c r="N293" s="172" t="str">
        <f>ARRAY_CONSTRAIN(ARRAYFORMULA(IF(M293=0,0,IF(ISNA(MATCH($M293,[1]PO_base!$C$1:$C$8753,0))=TRUE,0,INDEX([1]PO_base!$A$1:$CD$8753,MATCH($M293,[1]PO_base!$C$1:$C$8753,0),N$1)))), 1, 1)</f>
        <v>#ERROR!</v>
      </c>
      <c r="O293" s="174" t="str">
        <f t="shared" si="3"/>
        <v>#ERROR!</v>
      </c>
      <c r="P293" s="172" t="str">
        <f t="shared" si="4"/>
        <v>#ERROR!</v>
      </c>
      <c r="Q293" s="175" t="str">
        <f t="shared" si="5"/>
        <v>#ERROR!</v>
      </c>
      <c r="R293" s="176"/>
      <c r="S293" s="177" t="str">
        <f>ARRAY_CONSTRAIN(ARRAYFORMULA(IF(ISNA(MATCH($G293,[1]Summary!$B$1:$B$8418,0))=TRUE,0,INDEX([1]Summary!$A$1:$CF$8418,MATCH($G293,[1]Summary!$B$1:$B$8418,0),S$1))), 1, 1)</f>
        <v>#ERROR!</v>
      </c>
      <c r="T293" s="176" t="str">
        <f>ARRAY_CONSTRAIN(ARRAYFORMULA(IF(S293=0,0,IF(ISNA(MATCH(S293,[1]Summary!$A$1:$A$8418,0))=TRUE,0,INDEX([1]Summary!$A$1:$CF$8418,MATCH(S293,[1]Summary!$A$1:$A$8418,0),T$1)))), 1, 1)</f>
        <v>#ERROR!</v>
      </c>
      <c r="U293" s="174">
        <f t="shared" si="23"/>
        <v>0</v>
      </c>
      <c r="V293" s="172"/>
      <c r="W293" s="175" t="str">
        <f t="shared" si="7"/>
        <v>#ERROR!</v>
      </c>
      <c r="X293" s="172"/>
      <c r="Y293" s="173"/>
      <c r="Z293" s="176" t="str">
        <f>ARRAY_CONSTRAIN(ARRAYFORMULA(IF(Y293=0,0,IF(ISNA(MATCH(Y293,[1]Summary!$A$1:$A$8418,0))=TRUE,0,INDEX([1]Summary!$A$1:$CF$8418,MATCH(Y293,[1]Summary!$A$1:$A$8418,0),Z$1)))), 1, 1)</f>
        <v>#ERROR!</v>
      </c>
      <c r="AA293" s="174">
        <f t="shared" si="24"/>
        <v>0</v>
      </c>
      <c r="AB293" s="172" t="str">
        <f t="shared" si="28"/>
        <v>#ERROR!</v>
      </c>
      <c r="AC293" s="175" t="str">
        <f t="shared" si="9"/>
        <v>#ERROR!</v>
      </c>
      <c r="AD293" s="176"/>
      <c r="AE293" s="1"/>
      <c r="AF293" s="176" t="str">
        <f>ARRAY_CONSTRAIN(ARRAYFORMULA(IF(AE293=0,0,IF(ISNA(MATCH(AE293,[1]Summary!$A$1:$A$8418,0))=TRUE,0,INDEX([1]Summary!$A$1:$CF$8418,MATCH(AE293,[1]Summary!$A$1:$A$8418,0),AF$1)))), 1, 1)</f>
        <v>#ERROR!</v>
      </c>
      <c r="AG293" s="174">
        <f t="shared" si="10"/>
        <v>0</v>
      </c>
      <c r="AH293" s="172">
        <f t="shared" si="11"/>
        <v>0</v>
      </c>
      <c r="AI293" s="175" t="str">
        <f t="shared" si="12"/>
        <v>#ERROR!</v>
      </c>
      <c r="AJ293" s="175" t="str">
        <f t="shared" si="13"/>
        <v>#ERROR!</v>
      </c>
      <c r="AK293" s="178" t="str">
        <f t="shared" si="14"/>
        <v>#ERROR!</v>
      </c>
    </row>
    <row r="294" ht="10.5" customHeight="1">
      <c r="A294" s="6" t="s">
        <v>1233</v>
      </c>
      <c r="B294" s="165">
        <f t="array" ref="B294">IF(ISNA(MATCH($A294,Magento_products!$F$1:$F$1000,0))=TRUE,INDEX(Special_products!$A$1:$AL$1000,MATCH($A294,Special_products!$F$1:$F$1000,0),B$1),INDEX(Magento_products!$A$1:$AJ$1013,MATCH($A294,Magento_products!$F$1:$F$1000,0),B$1))</f>
        <v>111</v>
      </c>
      <c r="C294" s="165" t="str">
        <f t="array" ref="C294">IF(ISNA(MATCH($A294,Magento_products!$F$1:$F$1000,0))=TRUE,INDEX(Special_products!$A$1:$AL$1000,MATCH($A294,Special_products!$F$1:$F$1000,0),C$1),INDEX(Magento_products!$A$1:$AJ$1013,MATCH($A294,Magento_products!$F$1:$F$1000,0),C$1))</f>
        <v>Sonic Generations Diorama Exclusive</v>
      </c>
      <c r="D294" s="166">
        <f t="array" ref="D294">IF(ISNA(MATCH($A294,Magento_products!$F$1:$F$1013,0))=TRUE,INDEX(Special_products!$A$1:$AL$748,MATCH($A294,Special_products!$F$1:$F$748,0),D$1),INDEX(Magento_products!$A$1:$AJ$1013,MATCH($A294,Magento_products!$F$1:$F$1013,0),D$1))</f>
        <v>41597</v>
      </c>
      <c r="E294" s="167">
        <f t="shared" si="1"/>
        <v>2013</v>
      </c>
      <c r="F294" s="168" t="str">
        <f t="array" ref="F294">IF(ISNA(MATCH($A294,'License characters'!$H$2:$H$1126,0))=TRUE,0,INDEX('License characters'!$A$2:$AH$1126,MATCH($A294,'License characters'!$H$2:$H$1126,0),F$1))</f>
        <v>Sega</v>
      </c>
      <c r="G294" s="165" t="str">
        <f t="array" ref="G294">IF(ISNA(MATCH($A294,Magento_products!$F$1:$F$1000,0))=TRUE,INDEX(Special_products!$A$1:$AL$1000,MATCH($A294,Special_products!$F$1:$F$1000,0),G$1),INDEX(Magento_products!$A$1:$AJ$1013,MATCH($A294,Magento_products!$F$1:$F$1000,0),G$1))</f>
        <v>SNGEN</v>
      </c>
      <c r="H294" s="168" t="str">
        <f t="array" ref="H294">IF(ISNA(MATCH($B294,Magento_products!$E$1:$E$1013,0))=TRUE,INDEX(Special_products!$A$1:$AL$748,MATCH($B294,Special_products!$E$1:$E$748,0),H$1+2),INDEX(Magento_products!$A$1:$AJ$1013,MATCH($B294,Magento_products!$E$1:$E$1013,0),H$1))</f>
        <v>Resin</v>
      </c>
      <c r="I294" s="169">
        <f t="array" ref="I294">IF(ISNA(MATCH($B294,Magento_products!$E$1:$E$1013,0))=TRUE,INDEX(Special_products!$A$1:$AL$748,MATCH($B294,Special_products!$E$1:$E$748,0),I$1),INDEX(Magento_products!$A$1:$AJ$1013,MATCH($B294,Magento_products!$E$1:$E$1013,0),I$1))</f>
        <v>329.99</v>
      </c>
      <c r="J294" s="170"/>
      <c r="K294" s="171">
        <f t="shared" si="2"/>
        <v>329.99</v>
      </c>
      <c r="L294" s="172">
        <v>0.0</v>
      </c>
      <c r="M294" s="173" t="str">
        <f>ARRAY_CONSTRAIN(ARRAYFORMULA(IF(B294=0,0,IF(ISNA(MATCH($A294,[1]PO_base!$E$1:$E$8753,0))=TRUE,0,INDEX([1]PO_base!$A$1:$CD$8753,MATCH($A294,[1]PO_base!$E$1:$E$8753,0),M$1)))), 1, 1)</f>
        <v>#ERROR!</v>
      </c>
      <c r="N294" s="172" t="str">
        <f>ARRAY_CONSTRAIN(ARRAYFORMULA(IF(M294=0,0,IF(ISNA(MATCH($M294,[1]PO_base!$C$1:$C$8753,0))=TRUE,0,INDEX([1]PO_base!$A$1:$CD$8753,MATCH($M294,[1]PO_base!$C$1:$C$8753,0),N$1)))), 1, 1)</f>
        <v>#ERROR!</v>
      </c>
      <c r="O294" s="174" t="str">
        <f t="shared" si="3"/>
        <v>#ERROR!</v>
      </c>
      <c r="P294" s="172" t="str">
        <f t="shared" si="4"/>
        <v>#ERROR!</v>
      </c>
      <c r="Q294" s="175" t="str">
        <f t="shared" si="5"/>
        <v>#ERROR!</v>
      </c>
      <c r="R294" s="176">
        <v>0.0</v>
      </c>
      <c r="S294" s="177" t="str">
        <f>ARRAY_CONSTRAIN(ARRAYFORMULA(IF(ISNA(MATCH($G294,[1]Summary!$B$1:$B$8418,0))=TRUE,0,INDEX([1]Summary!$A$1:$CF$8418,MATCH($G294,[1]Summary!$B$1:$B$8418,0),S$1))), 1, 1)</f>
        <v>#ERROR!</v>
      </c>
      <c r="T294" s="176" t="str">
        <f>ARRAY_CONSTRAIN(ARRAYFORMULA(IF(S294=0,0,IF(ISNA(MATCH(S294,[1]Summary!$A$1:$A$8418,0))=TRUE,0,INDEX([1]Summary!$A$1:$CF$8418,MATCH(S294,[1]Summary!$A$1:$A$8418,0),T$1)))), 1, 1)</f>
        <v>#ERROR!</v>
      </c>
      <c r="U294" s="174">
        <f t="shared" si="23"/>
        <v>0</v>
      </c>
      <c r="V294" s="172"/>
      <c r="W294" s="175" t="str">
        <f t="shared" si="7"/>
        <v>#ERROR!</v>
      </c>
      <c r="X294" s="172"/>
      <c r="Y294" s="173"/>
      <c r="Z294" s="176" t="str">
        <f>ARRAY_CONSTRAIN(ARRAYFORMULA(IF(Y294=0,0,IF(ISNA(MATCH(Y294,[1]Summary!$A$1:$A$8418,0))=TRUE,0,INDEX([1]Summary!$A$1:$CF$8418,MATCH(Y294,[1]Summary!$A$1:$A$8418,0),Z$1)))), 1, 1)</f>
        <v>#ERROR!</v>
      </c>
      <c r="AA294" s="174">
        <f t="shared" si="24"/>
        <v>0</v>
      </c>
      <c r="AB294" s="172" t="str">
        <f t="shared" si="28"/>
        <v>#ERROR!</v>
      </c>
      <c r="AC294" s="175" t="str">
        <f t="shared" si="9"/>
        <v>#ERROR!</v>
      </c>
      <c r="AD294" s="176"/>
      <c r="AE294" s="1"/>
      <c r="AF294" s="176" t="str">
        <f>ARRAY_CONSTRAIN(ARRAYFORMULA(IF(AE294=0,0,IF(ISNA(MATCH(AE294,[1]Summary!$A$1:$A$8418,0))=TRUE,0,INDEX([1]Summary!$A$1:$CF$8418,MATCH(AE294,[1]Summary!$A$1:$A$8418,0),AF$1)))), 1, 1)</f>
        <v>#ERROR!</v>
      </c>
      <c r="AG294" s="174">
        <f t="shared" si="10"/>
        <v>0</v>
      </c>
      <c r="AH294" s="172">
        <f t="shared" si="11"/>
        <v>0</v>
      </c>
      <c r="AI294" s="175" t="str">
        <f t="shared" si="12"/>
        <v>#ERROR!</v>
      </c>
      <c r="AJ294" s="175" t="str">
        <f t="shared" si="13"/>
        <v>#ERROR!</v>
      </c>
      <c r="AK294" s="178" t="str">
        <f t="shared" si="14"/>
        <v>#ERROR!</v>
      </c>
    </row>
    <row r="295" ht="10.5" customHeight="1">
      <c r="A295" s="6" t="s">
        <v>1224</v>
      </c>
      <c r="B295" s="165">
        <f t="array" ref="B295">IF(ISNA(MATCH($A295,Magento_products!$F$1:$F$1000,0))=TRUE,INDEX(Special_products!$A$1:$AL$1000,MATCH($A295,Special_products!$F$1:$F$1000,0),B$1),INDEX(Magento_products!$A$1:$AJ$1013,MATCH($A295,Magento_products!$F$1:$F$1000,0),B$1))</f>
        <v>117</v>
      </c>
      <c r="C295" s="165" t="str">
        <f t="array" ref="C295">IF(ISNA(MATCH($A295,Magento_products!$F$1:$F$1000,0))=TRUE,INDEX(Special_products!$A$1:$AL$1000,MATCH($A295,Special_products!$F$1:$F$1000,0),C$1),INDEX(Magento_products!$A$1:$AJ$1013,MATCH($A295,Magento_products!$F$1:$F$1000,0),C$1))</f>
        <v>Samus Light Suit</v>
      </c>
      <c r="D295" s="166">
        <f t="array" ref="D295">IF(ISNA(MATCH($A295,Magento_products!$F$1:$F$1013,0))=TRUE,INDEX(Special_products!$A$1:$AL$748,MATCH($A295,Special_products!$F$1:$F$748,0),D$1),INDEX(Magento_products!$A$1:$AJ$1013,MATCH($A295,Magento_products!$F$1:$F$1013,0),D$1))</f>
        <v>41849</v>
      </c>
      <c r="E295" s="167">
        <f t="shared" si="1"/>
        <v>2014</v>
      </c>
      <c r="F295" s="168" t="str">
        <f t="array" ref="F295">IF(ISNA(MATCH($A295,'License characters'!$H$2:$H$1126,0))=TRUE,0,INDEX('License characters'!$A$2:$AH$1126,MATCH($A295,'License characters'!$H$2:$H$1126,0),F$1))</f>
        <v>Nintendo</v>
      </c>
      <c r="G295" s="165" t="str">
        <f t="array" ref="G295">IF(ISNA(MATCH($A295,Magento_products!$F$1:$F$1000,0))=TRUE,INDEX(Special_products!$A$1:$AL$1000,MATCH($A295,Special_products!$F$1:$F$1000,0),G$1),INDEX(Magento_products!$A$1:$AJ$1013,MATCH($A295,Magento_products!$F$1:$F$1000,0),G$1))</f>
        <v>SAML</v>
      </c>
      <c r="H295" s="168" t="str">
        <f t="array" ref="H295">IF(ISNA(MATCH($B295,Magento_products!$E$1:$E$1013,0))=TRUE,INDEX(Special_products!$A$1:$AL$748,MATCH($B295,Special_products!$E$1:$E$748,0),H$1+2),INDEX(Magento_products!$A$1:$AJ$1013,MATCH($B295,Magento_products!$E$1:$E$1013,0),H$1))</f>
        <v/>
      </c>
      <c r="I295" s="169">
        <f t="array" ref="I295">IF(ISNA(MATCH($B295,Magento_products!$E$1:$E$1013,0))=TRUE,INDEX(Special_products!$A$1:$AL$748,MATCH($B295,Special_products!$E$1:$E$748,0),I$1),INDEX(Magento_products!$A$1:$AJ$1013,MATCH($B295,Magento_products!$E$1:$E$1013,0),I$1))</f>
        <v>339.99</v>
      </c>
      <c r="J295" s="170"/>
      <c r="K295" s="171">
        <f t="shared" si="2"/>
        <v>339.99</v>
      </c>
      <c r="L295" s="172">
        <v>0.0</v>
      </c>
      <c r="M295" s="173" t="str">
        <f>ARRAY_CONSTRAIN(ARRAYFORMULA(IF(B295=0,0,IF(ISNA(MATCH($A295,[1]PO_base!$E$1:$E$8753,0))=TRUE,0,INDEX([1]PO_base!$A$1:$CD$8753,MATCH($A295,[1]PO_base!$E$1:$E$8753,0),M$1)))), 1, 1)</f>
        <v>#ERROR!</v>
      </c>
      <c r="N295" s="172" t="str">
        <f>ARRAY_CONSTRAIN(ARRAYFORMULA(IF(M295=0,0,IF(ISNA(MATCH($M295,[1]PO_base!$C$1:$C$8753,0))=TRUE,0,INDEX([1]PO_base!$A$1:$CD$8753,MATCH($M295,[1]PO_base!$C$1:$C$8753,0),N$1)))), 1, 1)</f>
        <v>#ERROR!</v>
      </c>
      <c r="O295" s="174" t="str">
        <f t="shared" si="3"/>
        <v>#ERROR!</v>
      </c>
      <c r="P295" s="172" t="str">
        <f t="shared" si="4"/>
        <v>#ERROR!</v>
      </c>
      <c r="Q295" s="175" t="str">
        <f t="shared" si="5"/>
        <v>#ERROR!</v>
      </c>
      <c r="R295" s="176">
        <v>0.0</v>
      </c>
      <c r="S295" s="177" t="str">
        <f>ARRAY_CONSTRAIN(ARRAYFORMULA(IF(ISNA(MATCH($G295,[1]Summary!$B$1:$B$8418,0))=TRUE,0,INDEX([1]Summary!$A$1:$CF$8418,MATCH($G295,[1]Summary!$B$1:$B$8418,0),S$1))), 1, 1)</f>
        <v>#ERROR!</v>
      </c>
      <c r="T295" s="176" t="str">
        <f>ARRAY_CONSTRAIN(ARRAYFORMULA(IF(S295=0,0,IF(ISNA(MATCH(S295,[1]Summary!$A$1:$A$8418,0))=TRUE,0,INDEX([1]Summary!$A$1:$CF$8418,MATCH(S295,[1]Summary!$A$1:$A$8418,0),T$1)))), 1, 1)</f>
        <v>#ERROR!</v>
      </c>
      <c r="U295" s="174">
        <f t="shared" si="23"/>
        <v>0</v>
      </c>
      <c r="V295" s="172"/>
      <c r="W295" s="175" t="str">
        <f t="shared" si="7"/>
        <v>#ERROR!</v>
      </c>
      <c r="X295" s="172"/>
      <c r="Y295" s="173"/>
      <c r="Z295" s="176" t="str">
        <f>ARRAY_CONSTRAIN(ARRAYFORMULA(IF(Y295=0,0,IF(ISNA(MATCH(Y295,[1]Summary!$A$1:$A$8418,0))=TRUE,0,INDEX([1]Summary!$A$1:$CF$8418,MATCH(Y295,[1]Summary!$A$1:$A$8418,0),Z$1)))), 1, 1)</f>
        <v>#ERROR!</v>
      </c>
      <c r="AA295" s="174">
        <f t="shared" si="24"/>
        <v>0</v>
      </c>
      <c r="AB295" s="172" t="str">
        <f t="shared" si="28"/>
        <v>#ERROR!</v>
      </c>
      <c r="AC295" s="175" t="str">
        <f t="shared" si="9"/>
        <v>#ERROR!</v>
      </c>
      <c r="AD295" s="176"/>
      <c r="AE295" s="1"/>
      <c r="AF295" s="176" t="str">
        <f>ARRAY_CONSTRAIN(ARRAYFORMULA(IF(AE295=0,0,IF(ISNA(MATCH(AE295,[1]Summary!$A$1:$A$8418,0))=TRUE,0,INDEX([1]Summary!$A$1:$CF$8418,MATCH(AE295,[1]Summary!$A$1:$A$8418,0),AF$1)))), 1, 1)</f>
        <v>#ERROR!</v>
      </c>
      <c r="AG295" s="174">
        <f t="shared" si="10"/>
        <v>0</v>
      </c>
      <c r="AH295" s="172">
        <f t="shared" si="11"/>
        <v>0</v>
      </c>
      <c r="AI295" s="175" t="str">
        <f t="shared" si="12"/>
        <v>#ERROR!</v>
      </c>
      <c r="AJ295" s="175" t="str">
        <f t="shared" si="13"/>
        <v>#ERROR!</v>
      </c>
      <c r="AK295" s="178" t="str">
        <f t="shared" si="14"/>
        <v>#ERROR!</v>
      </c>
    </row>
    <row r="296" ht="10.5" customHeight="1">
      <c r="A296" s="14" t="s">
        <v>1080</v>
      </c>
      <c r="B296" s="165">
        <f t="array" ref="B296">IF(ISNA(MATCH($A296,Magento_products!$F$1:$F$1000,0))=TRUE,INDEX(Special_products!$A$1:$AL$1000,MATCH($A296,Special_products!$F$1:$F$1000,0),B$1),INDEX(Magento_products!$A$1:$AJ$1013,MATCH($A296,Magento_products!$F$1:$F$1000,0),B$1))</f>
        <v>194</v>
      </c>
      <c r="C296" s="165" t="str">
        <f t="array" ref="C296">IF(ISNA(MATCH($A296,Magento_products!$F$1:$F$1000,0))=TRUE,INDEX(Special_products!$A$1:$AL$1000,MATCH($A296,Special_products!$F$1:$F$1000,0),C$1),INDEX(Magento_products!$A$1:$AJ$1013,MATCH($A296,Magento_products!$F$1:$F$1000,0),C$1))</f>
        <v>Solaire of Astora (Exclusive)</v>
      </c>
      <c r="D296" s="166">
        <f t="array" ref="D296">IF(ISNA(MATCH($A296,Magento_products!$F$1:$F$1013,0))=TRUE,INDEX(Special_products!$A$1:$AL$748,MATCH($A296,Special_products!$F$1:$F$748,0),D$1),INDEX(Magento_products!$A$1:$AJ$1013,MATCH($A296,Magento_products!$F$1:$F$1013,0),D$1))</f>
        <v>42815</v>
      </c>
      <c r="E296" s="167">
        <f t="shared" si="1"/>
        <v>2017</v>
      </c>
      <c r="F296" s="168" t="str">
        <f t="array" ref="F296">IF(ISNA(MATCH($A296,'License characters'!$H$2:$H$1126,0))=TRUE,0,INDEX('License characters'!$A$2:$AH$1126,MATCH($A296,'License characters'!$H$2:$H$1126,0),F$1))</f>
        <v>Namco Bandai</v>
      </c>
      <c r="G296" s="165" t="str">
        <f t="array" ref="G296">IF(ISNA(MATCH($A296,Magento_products!$F$1:$F$1000,0))=TRUE,INDEX(Special_products!$A$1:$AL$1000,MATCH($A296,Special_products!$F$1:$F$1000,0),G$1),INDEX(Magento_products!$A$1:$AJ$1013,MATCH($A296,Magento_products!$F$1:$F$1000,0),G$1))</f>
        <v>SOLR</v>
      </c>
      <c r="H296" s="168" t="str">
        <f t="array" ref="H296">IF(ISNA(MATCH($B296,Magento_products!$E$1:$E$1013,0))=TRUE,INDEX(Special_products!$A$1:$AL$748,MATCH($B296,Special_products!$E$1:$E$748,0),H$1+2),INDEX(Magento_products!$A$1:$AJ$1013,MATCH($B296,Magento_products!$E$1:$E$1013,0),H$1))</f>
        <v/>
      </c>
      <c r="I296" s="169">
        <f t="array" ref="I296">IF(ISNA(MATCH($B296,Magento_products!$E$1:$E$1013,0))=TRUE,INDEX(Special_products!$A$1:$AL$748,MATCH($B296,Special_products!$E$1:$E$748,0),I$1),INDEX(Magento_products!$A$1:$AJ$1013,MATCH($B296,Magento_products!$E$1:$E$1013,0),I$1))</f>
        <v>344.99</v>
      </c>
      <c r="J296" s="170"/>
      <c r="K296" s="171">
        <f t="shared" si="2"/>
        <v>344.99</v>
      </c>
      <c r="L296" s="172">
        <v>96.0</v>
      </c>
      <c r="M296" s="173" t="str">
        <f>ARRAY_CONSTRAIN(ARRAYFORMULA(IF(B296=0,0,IF(ISNA(MATCH($A296,[1]PO_base!$E$1:$E$8753,0))=TRUE,0,INDEX([1]PO_base!$A$1:$CD$8753,MATCH($A296,[1]PO_base!$E$1:$E$8753,0),M$1)))), 1, 1)</f>
        <v>#ERROR!</v>
      </c>
      <c r="N296" s="172" t="str">
        <f>ARRAY_CONSTRAIN(ARRAYFORMULA(IF(M296=0,0,IF(ISNA(MATCH($M296,[1]PO_base!$C$1:$C$8753,0))=TRUE,0,INDEX([1]PO_base!$A$1:$CD$8753,MATCH($M296,[1]PO_base!$C$1:$C$8753,0),N$1)))), 1, 1)</f>
        <v>#ERROR!</v>
      </c>
      <c r="O296" s="174" t="str">
        <f t="shared" si="3"/>
        <v>#ERROR!</v>
      </c>
      <c r="P296" s="172" t="str">
        <f t="shared" si="4"/>
        <v>#ERROR!</v>
      </c>
      <c r="Q296" s="175" t="str">
        <f t="shared" si="5"/>
        <v>#ERROR!</v>
      </c>
      <c r="R296" s="176">
        <v>3.15637610976594</v>
      </c>
      <c r="S296" s="177" t="str">
        <f>ARRAY_CONSTRAIN(ARRAYFORMULA(IF(ISNA(MATCH($G296,[1]Summary!$B$1:$B$8418,0))=TRUE,0,INDEX([1]Summary!$A$1:$CF$8418,MATCH($G296,[1]Summary!$B$1:$B$8418,0),S$1))), 1, 1)</f>
        <v>#ERROR!</v>
      </c>
      <c r="T296" s="176" t="str">
        <f>ARRAY_CONSTRAIN(ARRAYFORMULA(IF(S296=0,0,IF(ISNA(MATCH(S296,[1]Summary!$A$1:$A$8418,0))=TRUE,0,INDEX([1]Summary!$A$1:$CF$8418,MATCH(S296,[1]Summary!$A$1:$A$8418,0),T$1)))), 1, 1)</f>
        <v>#ERROR!</v>
      </c>
      <c r="U296" s="174">
        <f t="shared" si="23"/>
        <v>0</v>
      </c>
      <c r="V296" s="172"/>
      <c r="W296" s="175" t="str">
        <f t="shared" si="7"/>
        <v>#ERROR!</v>
      </c>
      <c r="X296" s="172"/>
      <c r="Y296" s="173"/>
      <c r="Z296" s="176" t="str">
        <f>ARRAY_CONSTRAIN(ARRAYFORMULA(IF(Y296=0,0,IF(ISNA(MATCH(Y296,[1]Summary!$A$1:$A$8418,0))=TRUE,0,INDEX([1]Summary!$A$1:$CF$8418,MATCH(Y296,[1]Summary!$A$1:$A$8418,0),Z$1)))), 1, 1)</f>
        <v>#ERROR!</v>
      </c>
      <c r="AA296" s="174">
        <f t="shared" si="24"/>
        <v>0</v>
      </c>
      <c r="AB296" s="172" t="str">
        <f t="shared" si="28"/>
        <v>#ERROR!</v>
      </c>
      <c r="AC296" s="175" t="str">
        <f t="shared" si="9"/>
        <v>#ERROR!</v>
      </c>
      <c r="AD296" s="176"/>
      <c r="AE296" s="1"/>
      <c r="AF296" s="176" t="str">
        <f>ARRAY_CONSTRAIN(ARRAYFORMULA(IF(AE296=0,0,IF(ISNA(MATCH(AE296,[1]Summary!$A$1:$A$8418,0))=TRUE,0,INDEX([1]Summary!$A$1:$CF$8418,MATCH(AE296,[1]Summary!$A$1:$A$8418,0),AF$1)))), 1, 1)</f>
        <v>#ERROR!</v>
      </c>
      <c r="AG296" s="174">
        <f t="shared" si="10"/>
        <v>0</v>
      </c>
      <c r="AH296" s="172">
        <f t="shared" si="11"/>
        <v>0</v>
      </c>
      <c r="AI296" s="175" t="str">
        <f t="shared" si="12"/>
        <v>#ERROR!</v>
      </c>
      <c r="AJ296" s="175" t="str">
        <f t="shared" si="13"/>
        <v>#ERROR!</v>
      </c>
      <c r="AK296" s="178" t="str">
        <f t="shared" si="14"/>
        <v>#ERROR!</v>
      </c>
    </row>
    <row r="297" ht="10.5" customHeight="1">
      <c r="A297" s="14" t="s">
        <v>921</v>
      </c>
      <c r="B297" s="165">
        <f t="array" ref="B297">IF(ISNA(MATCH($A297,Magento_products!$F$1:$F$1000,0))=TRUE,INDEX(Special_products!$A$1:$AL$1000,MATCH($A297,Special_products!$F$1:$F$1000,0),B$1),INDEX(Magento_products!$A$1:$AJ$1013,MATCH($A297,Magento_products!$F$1:$F$1000,0),B$1))</f>
        <v>272</v>
      </c>
      <c r="C297" s="165" t="str">
        <f t="array" ref="C297">IF(ISNA(MATCH($A297,Magento_products!$F$1:$F$1000,0))=TRUE,INDEX(Special_products!$A$1:$AL$1000,MATCH($A297,Special_products!$F$1:$F$1000,0),C$1),INDEX(Magento_products!$A$1:$AJ$1013,MATCH($A297,Magento_products!$F$1:$F$1000,0),C$1))</f>
        <v>Spike Spiegel (Exclusive)</v>
      </c>
      <c r="D297" s="166">
        <f t="array" ref="D297">IF(ISNA(MATCH($A297,Magento_products!$F$1:$F$1013,0))=TRUE,INDEX(Special_products!$A$1:$AL$748,MATCH($A297,Special_products!$F$1:$F$748,0),D$1),INDEX(Magento_products!$A$1:$AJ$1013,MATCH($A297,Magento_products!$F$1:$F$1013,0),D$1))</f>
        <v>43301</v>
      </c>
      <c r="E297" s="167">
        <f t="shared" si="1"/>
        <v>2018</v>
      </c>
      <c r="F297" s="168" t="str">
        <f t="array" ref="F297">IF(ISNA(MATCH($A297,'License characters'!$H$2:$H$1126,0))=TRUE,0,INDEX('License characters'!$A$2:$AH$1126,MATCH($A297,'License characters'!$H$2:$H$1126,0),F$1))</f>
        <v>Funimation/Sunrise</v>
      </c>
      <c r="G297" s="165" t="str">
        <f t="array" ref="G297">IF(ISNA(MATCH($A297,Magento_products!$F$1:$F$1000,0))=TRUE,INDEX(Special_products!$A$1:$AL$1000,MATCH($A297,Special_products!$F$1:$F$1000,0),G$1),INDEX(Magento_products!$A$1:$AJ$1013,MATCH($A297,Magento_products!$F$1:$F$1000,0),G$1))</f>
        <v>COWSP</v>
      </c>
      <c r="H297" s="168" t="str">
        <f t="array" ref="H297">IF(ISNA(MATCH($B297,Magento_products!$E$1:$E$1013,0))=TRUE,INDEX(Special_products!$A$1:$AL$748,MATCH($B297,Special_products!$E$1:$E$748,0),H$1+2),INDEX(Magento_products!$A$1:$AJ$1013,MATCH($B297,Magento_products!$E$1:$E$1013,0),H$1))</f>
        <v>Resin</v>
      </c>
      <c r="I297" s="169">
        <f t="array" ref="I297">IF(ISNA(MATCH($B297,Magento_products!$E$1:$E$1013,0))=TRUE,INDEX(Special_products!$A$1:$AL$748,MATCH($B297,Special_products!$E$1:$E$748,0),I$1),INDEX(Magento_products!$A$1:$AJ$1013,MATCH($B297,Magento_products!$E$1:$E$1013,0),I$1))</f>
        <v>349.99</v>
      </c>
      <c r="J297" s="170"/>
      <c r="K297" s="171">
        <f t="shared" si="2"/>
        <v>349.99</v>
      </c>
      <c r="L297" s="172"/>
      <c r="M297" s="173" t="str">
        <f>ARRAY_CONSTRAIN(ARRAYFORMULA(IF(B297=0,0,IF(ISNA(MATCH($A297,[1]PO_base!$E$1:$E$8753,0))=TRUE,0,INDEX([1]PO_base!$A$1:$CD$8753,MATCH($A297,[1]PO_base!$E$1:$E$8753,0),M$1)))), 1, 1)</f>
        <v>#ERROR!</v>
      </c>
      <c r="N297" s="172" t="str">
        <f>ARRAY_CONSTRAIN(ARRAYFORMULA(IF(M297=0,0,IF(ISNA(MATCH($M297,[1]PO_base!$C$1:$C$8753,0))=TRUE,0,INDEX([1]PO_base!$A$1:$CD$8753,MATCH($M297,[1]PO_base!$C$1:$C$8753,0),N$1)))), 1, 1)</f>
        <v>#ERROR!</v>
      </c>
      <c r="O297" s="174" t="str">
        <f t="shared" si="3"/>
        <v>#ERROR!</v>
      </c>
      <c r="P297" s="172" t="str">
        <f t="shared" si="4"/>
        <v>#ERROR!</v>
      </c>
      <c r="Q297" s="175" t="str">
        <f t="shared" si="5"/>
        <v>#ERROR!</v>
      </c>
      <c r="R297" s="176"/>
      <c r="S297" s="177" t="str">
        <f>ARRAY_CONSTRAIN(ARRAYFORMULA(IF(ISNA(MATCH($G297,[1]Summary!$B$1:$B$8418,0))=TRUE,0,INDEX([1]Summary!$A$1:$CF$8418,MATCH($G297,[1]Summary!$B$1:$B$8418,0),S$1))), 1, 1)</f>
        <v>#ERROR!</v>
      </c>
      <c r="T297" s="176" t="str">
        <f>ARRAY_CONSTRAIN(ARRAYFORMULA(IF(S297=0,0,IF(ISNA(MATCH(S297,[1]Summary!$A$1:$A$8418,0))=TRUE,0,INDEX([1]Summary!$A$1:$CF$8418,MATCH(S297,[1]Summary!$A$1:$A$8418,0),T$1)))), 1, 1)</f>
        <v>#ERROR!</v>
      </c>
      <c r="U297" s="174">
        <f t="shared" si="23"/>
        <v>0</v>
      </c>
      <c r="V297" s="172"/>
      <c r="W297" s="175" t="str">
        <f t="shared" si="7"/>
        <v>#ERROR!</v>
      </c>
      <c r="X297" s="172"/>
      <c r="Y297" s="173"/>
      <c r="Z297" s="176" t="str">
        <f>ARRAY_CONSTRAIN(ARRAYFORMULA(IF(Y297=0,0,IF(ISNA(MATCH(Y297,[1]Summary!$A$1:$A$8418,0))=TRUE,0,INDEX([1]Summary!$A$1:$CF$8418,MATCH(Y297,[1]Summary!$A$1:$A$8418,0),Z$1)))), 1, 1)</f>
        <v>#ERROR!</v>
      </c>
      <c r="AA297" s="174">
        <f t="shared" si="24"/>
        <v>0</v>
      </c>
      <c r="AB297" s="172" t="str">
        <f t="shared" si="28"/>
        <v>#ERROR!</v>
      </c>
      <c r="AC297" s="175" t="str">
        <f t="shared" si="9"/>
        <v>#ERROR!</v>
      </c>
      <c r="AD297" s="176"/>
      <c r="AE297" s="1"/>
      <c r="AF297" s="176" t="str">
        <f>ARRAY_CONSTRAIN(ARRAYFORMULA(IF(AE297=0,0,IF(ISNA(MATCH(AE297,[1]Summary!$A$1:$A$8418,0))=TRUE,0,INDEX([1]Summary!$A$1:$CF$8418,MATCH(AE297,[1]Summary!$A$1:$A$8418,0),AF$1)))), 1, 1)</f>
        <v>#ERROR!</v>
      </c>
      <c r="AG297" s="174">
        <f t="shared" si="10"/>
        <v>0</v>
      </c>
      <c r="AH297" s="172">
        <f t="shared" si="11"/>
        <v>0</v>
      </c>
      <c r="AI297" s="175" t="str">
        <f t="shared" si="12"/>
        <v>#ERROR!</v>
      </c>
      <c r="AJ297" s="175" t="str">
        <f t="shared" si="13"/>
        <v>#ERROR!</v>
      </c>
      <c r="AK297" s="178" t="str">
        <f t="shared" si="14"/>
        <v>#ERROR!</v>
      </c>
    </row>
    <row r="298" ht="10.5" customHeight="1">
      <c r="A298" s="14" t="s">
        <v>923</v>
      </c>
      <c r="B298" s="165">
        <f t="array" ref="B298">IF(ISNA(MATCH($A298,Magento_products!$F$1:$F$1000,0))=TRUE,INDEX(Special_products!$A$1:$AL$1000,MATCH($A298,Special_products!$F$1:$F$1000,0),B$1),INDEX(Magento_products!$A$1:$AJ$1013,MATCH($A298,Magento_products!$F$1:$F$1000,0),B$1))</f>
        <v>271</v>
      </c>
      <c r="C298" s="165" t="str">
        <f t="array" ref="C298">IF(ISNA(MATCH($A298,Magento_products!$F$1:$F$1000,0))=TRUE,INDEX(Special_products!$A$1:$AL$1000,MATCH($A298,Special_products!$F$1:$F$1000,0),C$1),INDEX(Magento_products!$A$1:$AJ$1013,MATCH($A298,Magento_products!$F$1:$F$1000,0),C$1))</f>
        <v>Spike Spiegel (Regular)</v>
      </c>
      <c r="D298" s="166">
        <f t="array" ref="D298">IF(ISNA(MATCH($A298,Magento_products!$F$1:$F$1013,0))=TRUE,INDEX(Special_products!$A$1:$AL$748,MATCH($A298,Special_products!$F$1:$F$748,0),D$1),INDEX(Magento_products!$A$1:$AJ$1013,MATCH($A298,Magento_products!$F$1:$F$1013,0),D$1))</f>
        <v>43301</v>
      </c>
      <c r="E298" s="167">
        <f t="shared" si="1"/>
        <v>2018</v>
      </c>
      <c r="F298" s="168" t="str">
        <f t="array" ref="F298">IF(ISNA(MATCH($A298,'License characters'!$H$2:$H$1126,0))=TRUE,0,INDEX('License characters'!$A$2:$AH$1126,MATCH($A298,'License characters'!$H$2:$H$1126,0),F$1))</f>
        <v>Funimation/Sunrise</v>
      </c>
      <c r="G298" s="165" t="str">
        <f t="array" ref="G298">IF(ISNA(MATCH($A298,Magento_products!$F$1:$F$1000,0))=TRUE,INDEX(Special_products!$A$1:$AL$1000,MATCH($A298,Special_products!$F$1:$F$1000,0),G$1),INDEX(Magento_products!$A$1:$AJ$1013,MATCH($A298,Magento_products!$F$1:$F$1000,0),G$1))</f>
        <v>COWSP</v>
      </c>
      <c r="H298" s="168" t="str">
        <f t="array" ref="H298">IF(ISNA(MATCH($B298,Magento_products!$E$1:$E$1013,0))=TRUE,INDEX(Special_products!$A$1:$AL$748,MATCH($B298,Special_products!$E$1:$E$748,0),H$1+2),INDEX(Magento_products!$A$1:$AJ$1013,MATCH($B298,Magento_products!$E$1:$E$1013,0),H$1))</f>
        <v>Resin</v>
      </c>
      <c r="I298" s="169">
        <f t="array" ref="I298">IF(ISNA(MATCH($B298,Magento_products!$E$1:$E$1013,0))=TRUE,INDEX(Special_products!$A$1:$AL$748,MATCH($B298,Special_products!$E$1:$E$748,0),I$1),INDEX(Magento_products!$A$1:$AJ$1013,MATCH($B298,Magento_products!$E$1:$E$1013,0),I$1))</f>
        <v>349.99</v>
      </c>
      <c r="J298" s="170"/>
      <c r="K298" s="171">
        <f t="shared" si="2"/>
        <v>349.99</v>
      </c>
      <c r="L298" s="172"/>
      <c r="M298" s="173" t="str">
        <f>ARRAY_CONSTRAIN(ARRAYFORMULA(IF(B298=0,0,IF(ISNA(MATCH($A298,[1]PO_base!$E$1:$E$8753,0))=TRUE,0,INDEX([1]PO_base!$A$1:$CD$8753,MATCH($A298,[1]PO_base!$E$1:$E$8753,0),M$1)))), 1, 1)</f>
        <v>#ERROR!</v>
      </c>
      <c r="N298" s="172" t="str">
        <f>ARRAY_CONSTRAIN(ARRAYFORMULA(IF(M298=0,0,IF(ISNA(MATCH($M298,[1]PO_base!$C$1:$C$8753,0))=TRUE,0,INDEX([1]PO_base!$A$1:$CD$8753,MATCH($M298,[1]PO_base!$C$1:$C$8753,0),N$1)))), 1, 1)</f>
        <v>#ERROR!</v>
      </c>
      <c r="O298" s="174" t="str">
        <f t="shared" si="3"/>
        <v>#ERROR!</v>
      </c>
      <c r="P298" s="172" t="str">
        <f t="shared" si="4"/>
        <v>#ERROR!</v>
      </c>
      <c r="Q298" s="175" t="str">
        <f t="shared" si="5"/>
        <v>#ERROR!</v>
      </c>
      <c r="R298" s="176"/>
      <c r="S298" s="177" t="str">
        <f>ARRAY_CONSTRAIN(ARRAYFORMULA(IF(ISNA(MATCH($G298,[1]Summary!$B$1:$B$8418,0))=TRUE,0,INDEX([1]Summary!$A$1:$CF$8418,MATCH($G298,[1]Summary!$B$1:$B$8418,0),S$1))), 1, 1)</f>
        <v>#ERROR!</v>
      </c>
      <c r="T298" s="176" t="str">
        <f>ARRAY_CONSTRAIN(ARRAYFORMULA(IF(S298=0,0,IF(ISNA(MATCH(S298,[1]Summary!$A$1:$A$8418,0))=TRUE,0,INDEX([1]Summary!$A$1:$CF$8418,MATCH(S298,[1]Summary!$A$1:$A$8418,0),T$1)))), 1, 1)</f>
        <v>#ERROR!</v>
      </c>
      <c r="U298" s="174">
        <f t="shared" si="23"/>
        <v>0</v>
      </c>
      <c r="V298" s="172"/>
      <c r="W298" s="175" t="str">
        <f t="shared" si="7"/>
        <v>#ERROR!</v>
      </c>
      <c r="X298" s="172"/>
      <c r="Y298" s="173"/>
      <c r="Z298" s="176" t="str">
        <f>ARRAY_CONSTRAIN(ARRAYFORMULA(IF(Y298=0,0,IF(ISNA(MATCH(Y298,[1]Summary!$A$1:$A$8418,0))=TRUE,0,INDEX([1]Summary!$A$1:$CF$8418,MATCH(Y298,[1]Summary!$A$1:$A$8418,0),Z$1)))), 1, 1)</f>
        <v>#ERROR!</v>
      </c>
      <c r="AA298" s="174">
        <f t="shared" si="24"/>
        <v>0</v>
      </c>
      <c r="AB298" s="172" t="str">
        <f t="shared" si="28"/>
        <v>#ERROR!</v>
      </c>
      <c r="AC298" s="175" t="str">
        <f t="shared" si="9"/>
        <v>#ERROR!</v>
      </c>
      <c r="AD298" s="176"/>
      <c r="AE298" s="1"/>
      <c r="AF298" s="176" t="str">
        <f>ARRAY_CONSTRAIN(ARRAYFORMULA(IF(AE298=0,0,IF(ISNA(MATCH(AE298,[1]Summary!$A$1:$A$8418,0))=TRUE,0,INDEX([1]Summary!$A$1:$CF$8418,MATCH(AE298,[1]Summary!$A$1:$A$8418,0),AF$1)))), 1, 1)</f>
        <v>#ERROR!</v>
      </c>
      <c r="AG298" s="174">
        <f t="shared" si="10"/>
        <v>0</v>
      </c>
      <c r="AH298" s="172">
        <f t="shared" si="11"/>
        <v>0</v>
      </c>
      <c r="AI298" s="175" t="str">
        <f t="shared" si="12"/>
        <v>#ERROR!</v>
      </c>
      <c r="AJ298" s="175" t="str">
        <f t="shared" si="13"/>
        <v>#ERROR!</v>
      </c>
      <c r="AK298" s="178" t="str">
        <f t="shared" si="14"/>
        <v>#ERROR!</v>
      </c>
    </row>
    <row r="299" ht="10.5" customHeight="1">
      <c r="A299" s="14" t="s">
        <v>776</v>
      </c>
      <c r="B299" s="165">
        <f t="array" ref="B299">IF(ISNA(MATCH($A299,Magento_products!$F$1:$F$1000,0))=TRUE,INDEX(Special_products!$A$1:$AL$1000,MATCH($A299,Special_products!$F$1:$F$1000,0),B$1),INDEX(Magento_products!$A$1:$AJ$1013,MATCH($A299,Magento_products!$F$1:$F$1000,0),B$1))</f>
        <v>344</v>
      </c>
      <c r="C299" s="165" t="str">
        <f t="array" ref="C299">IF(ISNA(MATCH($A299,Magento_products!$F$1:$F$1000,0))=TRUE,INDEX(Special_products!$A$1:$AL$1000,MATCH($A299,Special_products!$F$1:$F$1000,0),C$1),INDEX(Magento_products!$A$1:$AJ$1013,MATCH($A299,Magento_products!$F$1:$F$1000,0),C$1))</f>
        <v>Mimic Chest Exclusive Companion Edition</v>
      </c>
      <c r="D299" s="166">
        <f t="array" ref="D299">IF(ISNA(MATCH($A299,Magento_products!$F$1:$F$1013,0))=TRUE,INDEX(Special_products!$A$1:$AL$748,MATCH($A299,Special_products!$F$1:$F$748,0),D$1),INDEX(Magento_products!$A$1:$AJ$1013,MATCH($A299,Magento_products!$F$1:$F$1013,0),D$1))</f>
        <v>43448</v>
      </c>
      <c r="E299" s="167">
        <f t="shared" si="1"/>
        <v>2018</v>
      </c>
      <c r="F299" s="168" t="str">
        <f t="array" ref="F299">IF(ISNA(MATCH($A299,'License characters'!$H$2:$H$1126,0))=TRUE,0,INDEX('License characters'!$A$2:$AH$1126,MATCH($A299,'License characters'!$H$2:$H$1126,0),F$1))</f>
        <v>Namco Bandai</v>
      </c>
      <c r="G299" s="165" t="str">
        <f t="array" ref="G299">IF(ISNA(MATCH($A299,Magento_products!$F$1:$F$1000,0))=TRUE,INDEX(Special_products!$A$1:$AL$1000,MATCH($A299,Special_products!$F$1:$F$1000,0),G$1),INDEX(Magento_products!$A$1:$AJ$1013,MATCH($A299,Magento_products!$F$1:$F$1000,0),G$1))</f>
        <v>DSMIM</v>
      </c>
      <c r="H299" s="168" t="str">
        <f t="array" ref="H299">IF(ISNA(MATCH($B299,Magento_products!$E$1:$E$1013,0))=TRUE,INDEX(Special_products!$A$1:$AL$748,MATCH($B299,Special_products!$E$1:$E$748,0),H$1+2),INDEX(Magento_products!$A$1:$AJ$1013,MATCH($B299,Magento_products!$E$1:$E$1013,0),H$1))</f>
        <v>Resin</v>
      </c>
      <c r="I299" s="169">
        <f t="array" ref="I299">IF(ISNA(MATCH($B299,Magento_products!$E$1:$E$1013,0))=TRUE,INDEX(Special_products!$A$1:$AL$748,MATCH($B299,Special_products!$E$1:$E$748,0),I$1),INDEX(Magento_products!$A$1:$AJ$1013,MATCH($B299,Magento_products!$E$1:$E$1013,0),I$1))</f>
        <v>349.99</v>
      </c>
      <c r="J299" s="170"/>
      <c r="K299" s="171">
        <f t="shared" si="2"/>
        <v>349.99</v>
      </c>
      <c r="L299" s="172"/>
      <c r="M299" s="173" t="str">
        <f>ARRAY_CONSTRAIN(ARRAYFORMULA(IF(B299=0,0,IF(ISNA(MATCH($A299,[1]PO_base!$E$1:$E$8753,0))=TRUE,0,INDEX([1]PO_base!$A$1:$CD$8753,MATCH($A299,[1]PO_base!$E$1:$E$8753,0),M$1)))), 1, 1)</f>
        <v>#ERROR!</v>
      </c>
      <c r="N299" s="172" t="str">
        <f>ARRAY_CONSTRAIN(ARRAYFORMULA(IF(M299=0,0,IF(ISNA(MATCH($M299,[1]PO_base!$C$1:$C$8753,0))=TRUE,0,INDEX([1]PO_base!$A$1:$CD$8753,MATCH($M299,[1]PO_base!$C$1:$C$8753,0),N$1)))), 1, 1)</f>
        <v>#ERROR!</v>
      </c>
      <c r="O299" s="174" t="str">
        <f t="shared" si="3"/>
        <v>#ERROR!</v>
      </c>
      <c r="P299" s="172" t="str">
        <f t="shared" si="4"/>
        <v>#ERROR!</v>
      </c>
      <c r="Q299" s="175" t="str">
        <f t="shared" si="5"/>
        <v>#ERROR!</v>
      </c>
      <c r="R299" s="176"/>
      <c r="S299" s="177" t="str">
        <f>ARRAY_CONSTRAIN(ARRAYFORMULA(IF(ISNA(MATCH($G299,[1]Summary!$B$1:$B$8418,0))=TRUE,0,INDEX([1]Summary!$A$1:$CF$8418,MATCH($G299,[1]Summary!$B$1:$B$8418,0),S$1))), 1, 1)</f>
        <v>#ERROR!</v>
      </c>
      <c r="T299" s="176" t="str">
        <f>ARRAY_CONSTRAIN(ARRAYFORMULA(IF(S299=0,0,IF(ISNA(MATCH(S299,[1]Summary!$A$1:$A$8418,0))=TRUE,0,INDEX([1]Summary!$A$1:$CF$8418,MATCH(S299,[1]Summary!$A$1:$A$8418,0),T$1)))), 1, 1)</f>
        <v>#ERROR!</v>
      </c>
      <c r="U299" s="174">
        <f t="shared" si="23"/>
        <v>0</v>
      </c>
      <c r="V299" s="172"/>
      <c r="W299" s="175" t="str">
        <f t="shared" si="7"/>
        <v>#ERROR!</v>
      </c>
      <c r="X299" s="172"/>
      <c r="Y299" s="173"/>
      <c r="Z299" s="176" t="str">
        <f>ARRAY_CONSTRAIN(ARRAYFORMULA(IF(Y299=0,0,IF(ISNA(MATCH(Y299,[1]Summary!$A$1:$A$8418,0))=TRUE,0,INDEX([1]Summary!$A$1:$CF$8418,MATCH(Y299,[1]Summary!$A$1:$A$8418,0),Z$1)))), 1, 1)</f>
        <v>#ERROR!</v>
      </c>
      <c r="AA299" s="174">
        <f t="shared" si="24"/>
        <v>0</v>
      </c>
      <c r="AB299" s="172" t="str">
        <f t="shared" si="28"/>
        <v>#ERROR!</v>
      </c>
      <c r="AC299" s="175" t="str">
        <f t="shared" si="9"/>
        <v>#ERROR!</v>
      </c>
      <c r="AD299" s="176"/>
      <c r="AE299" s="1"/>
      <c r="AF299" s="176" t="str">
        <f>ARRAY_CONSTRAIN(ARRAYFORMULA(IF(AE299=0,0,IF(ISNA(MATCH(AE299,[1]Summary!$A$1:$A$8418,0))=TRUE,0,INDEX([1]Summary!$A$1:$CF$8418,MATCH(AE299,[1]Summary!$A$1:$A$8418,0),AF$1)))), 1, 1)</f>
        <v>#ERROR!</v>
      </c>
      <c r="AG299" s="174">
        <f t="shared" si="10"/>
        <v>0</v>
      </c>
      <c r="AH299" s="172">
        <f t="shared" si="11"/>
        <v>0</v>
      </c>
      <c r="AI299" s="175" t="str">
        <f t="shared" si="12"/>
        <v>#ERROR!</v>
      </c>
      <c r="AJ299" s="175" t="str">
        <f t="shared" si="13"/>
        <v>#ERROR!</v>
      </c>
      <c r="AK299" s="178" t="str">
        <f t="shared" si="14"/>
        <v>#ERROR!</v>
      </c>
    </row>
    <row r="300" ht="10.5" customHeight="1">
      <c r="A300" s="14" t="s">
        <v>778</v>
      </c>
      <c r="B300" s="165">
        <f t="array" ref="B300">IF(ISNA(MATCH($A300,Magento_products!$F$1:$F$1000,0))=TRUE,INDEX(Special_products!$A$1:$AL$1000,MATCH($A300,Special_products!$F$1:$F$1000,0),B$1),INDEX(Magento_products!$A$1:$AJ$1013,MATCH($A300,Magento_products!$F$1:$F$1000,0),B$1))</f>
        <v>343</v>
      </c>
      <c r="C300" s="165" t="str">
        <f t="array" ref="C300">IF(ISNA(MATCH($A300,Magento_products!$F$1:$F$1000,0))=TRUE,INDEX(Special_products!$A$1:$AL$1000,MATCH($A300,Special_products!$F$1:$F$1000,0),C$1),INDEX(Magento_products!$A$1:$AJ$1013,MATCH($A300,Magento_products!$F$1:$F$1000,0),C$1))</f>
        <v>Mimic Chest Standard Companion Edition</v>
      </c>
      <c r="D300" s="166">
        <f t="array" ref="D300">IF(ISNA(MATCH($A300,Magento_products!$F$1:$F$1013,0))=TRUE,INDEX(Special_products!$A$1:$AL$748,MATCH($A300,Special_products!$F$1:$F$748,0),D$1),INDEX(Magento_products!$A$1:$AJ$1013,MATCH($A300,Magento_products!$F$1:$F$1013,0),D$1))</f>
        <v>43448</v>
      </c>
      <c r="E300" s="167">
        <f t="shared" si="1"/>
        <v>2018</v>
      </c>
      <c r="F300" s="168" t="str">
        <f t="array" ref="F300">IF(ISNA(MATCH($A300,'License characters'!$H$2:$H$1126,0))=TRUE,0,INDEX('License characters'!$A$2:$AH$1126,MATCH($A300,'License characters'!$H$2:$H$1126,0),F$1))</f>
        <v>Namco Bandai</v>
      </c>
      <c r="G300" s="165" t="str">
        <f t="array" ref="G300">IF(ISNA(MATCH($A300,Magento_products!$F$1:$F$1000,0))=TRUE,INDEX(Special_products!$A$1:$AL$1000,MATCH($A300,Special_products!$F$1:$F$1000,0),G$1),INDEX(Magento_products!$A$1:$AJ$1013,MATCH($A300,Magento_products!$F$1:$F$1000,0),G$1))</f>
        <v>DSMIM</v>
      </c>
      <c r="H300" s="168" t="str">
        <f t="array" ref="H300">IF(ISNA(MATCH($B300,Magento_products!$E$1:$E$1013,0))=TRUE,INDEX(Special_products!$A$1:$AL$748,MATCH($B300,Special_products!$E$1:$E$748,0),H$1+2),INDEX(Magento_products!$A$1:$AJ$1013,MATCH($B300,Magento_products!$E$1:$E$1013,0),H$1))</f>
        <v>Resin</v>
      </c>
      <c r="I300" s="169">
        <f t="array" ref="I300">IF(ISNA(MATCH($B300,Magento_products!$E$1:$E$1013,0))=TRUE,INDEX(Special_products!$A$1:$AL$748,MATCH($B300,Special_products!$E$1:$E$748,0),I$1),INDEX(Magento_products!$A$1:$AJ$1013,MATCH($B300,Magento_products!$E$1:$E$1013,0),I$1))</f>
        <v>349.99</v>
      </c>
      <c r="J300" s="170"/>
      <c r="K300" s="171">
        <f t="shared" si="2"/>
        <v>349.99</v>
      </c>
      <c r="L300" s="172"/>
      <c r="M300" s="173" t="str">
        <f>ARRAY_CONSTRAIN(ARRAYFORMULA(IF(B300=0,0,IF(ISNA(MATCH($A300,[1]PO_base!$E$1:$E$8753,0))=TRUE,0,INDEX([1]PO_base!$A$1:$CD$8753,MATCH($A300,[1]PO_base!$E$1:$E$8753,0),M$1)))), 1, 1)</f>
        <v>#ERROR!</v>
      </c>
      <c r="N300" s="172" t="str">
        <f>ARRAY_CONSTRAIN(ARRAYFORMULA(IF(M300=0,0,IF(ISNA(MATCH($M300,[1]PO_base!$C$1:$C$8753,0))=TRUE,0,INDEX([1]PO_base!$A$1:$CD$8753,MATCH($M300,[1]PO_base!$C$1:$C$8753,0),N$1)))), 1, 1)</f>
        <v>#ERROR!</v>
      </c>
      <c r="O300" s="174" t="str">
        <f t="shared" si="3"/>
        <v>#ERROR!</v>
      </c>
      <c r="P300" s="172" t="str">
        <f t="shared" si="4"/>
        <v>#ERROR!</v>
      </c>
      <c r="Q300" s="175" t="str">
        <f t="shared" si="5"/>
        <v>#ERROR!</v>
      </c>
      <c r="R300" s="176"/>
      <c r="S300" s="177" t="str">
        <f>ARRAY_CONSTRAIN(ARRAYFORMULA(IF(ISNA(MATCH($G300,[1]Summary!$B$1:$B$8418,0))=TRUE,0,INDEX([1]Summary!$A$1:$CF$8418,MATCH($G300,[1]Summary!$B$1:$B$8418,0),S$1))), 1, 1)</f>
        <v>#ERROR!</v>
      </c>
      <c r="T300" s="176" t="str">
        <f>ARRAY_CONSTRAIN(ARRAYFORMULA(IF(S300=0,0,IF(ISNA(MATCH(S300,[1]Summary!$A$1:$A$8418,0))=TRUE,0,INDEX([1]Summary!$A$1:$CF$8418,MATCH(S300,[1]Summary!$A$1:$A$8418,0),T$1)))), 1, 1)</f>
        <v>#ERROR!</v>
      </c>
      <c r="U300" s="174">
        <f t="shared" si="23"/>
        <v>0</v>
      </c>
      <c r="V300" s="172"/>
      <c r="W300" s="175" t="str">
        <f t="shared" si="7"/>
        <v>#ERROR!</v>
      </c>
      <c r="X300" s="172"/>
      <c r="Y300" s="173"/>
      <c r="Z300" s="176" t="str">
        <f>ARRAY_CONSTRAIN(ARRAYFORMULA(IF(Y300=0,0,IF(ISNA(MATCH(Y300,[1]Summary!$A$1:$A$8418,0))=TRUE,0,INDEX([1]Summary!$A$1:$CF$8418,MATCH(Y300,[1]Summary!$A$1:$A$8418,0),Z$1)))), 1, 1)</f>
        <v>#ERROR!</v>
      </c>
      <c r="AA300" s="174">
        <f t="shared" si="24"/>
        <v>0</v>
      </c>
      <c r="AB300" s="172" t="str">
        <f t="shared" si="28"/>
        <v>#ERROR!</v>
      </c>
      <c r="AC300" s="175" t="str">
        <f t="shared" si="9"/>
        <v>#ERROR!</v>
      </c>
      <c r="AD300" s="176"/>
      <c r="AE300" s="1"/>
      <c r="AF300" s="176" t="str">
        <f>ARRAY_CONSTRAIN(ARRAYFORMULA(IF(AE300=0,0,IF(ISNA(MATCH(AE300,[1]Summary!$A$1:$A$8418,0))=TRUE,0,INDEX([1]Summary!$A$1:$CF$8418,MATCH(AE300,[1]Summary!$A$1:$A$8418,0),AF$1)))), 1, 1)</f>
        <v>#ERROR!</v>
      </c>
      <c r="AG300" s="174">
        <f t="shared" si="10"/>
        <v>0</v>
      </c>
      <c r="AH300" s="172">
        <f t="shared" si="11"/>
        <v>0</v>
      </c>
      <c r="AI300" s="175" t="str">
        <f t="shared" si="12"/>
        <v>#ERROR!</v>
      </c>
      <c r="AJ300" s="175" t="str">
        <f t="shared" si="13"/>
        <v>#ERROR!</v>
      </c>
      <c r="AK300" s="178" t="str">
        <f t="shared" si="14"/>
        <v>#ERROR!</v>
      </c>
    </row>
    <row r="301" ht="10.5" customHeight="1">
      <c r="A301" s="6" t="s">
        <v>1146</v>
      </c>
      <c r="B301" s="165">
        <f t="array" ref="B301">IF(ISNA(MATCH($A301,Magento_products!$F$1:$F$1000,0))=TRUE,INDEX(Special_products!$A$1:$AL$1000,MATCH($A301,Special_products!$F$1:$F$1000,0),B$1),INDEX(Magento_products!$A$1:$AJ$1013,MATCH($A301,Magento_products!$F$1:$F$1000,0),B$1))</f>
        <v>161</v>
      </c>
      <c r="C301" s="165" t="str">
        <f t="array" ref="C301">IF(ISNA(MATCH($A301,Magento_products!$F$1:$F$1000,0))=TRUE,INDEX(Special_products!$A$1:$AL$1000,MATCH($A301,Special_products!$F$1:$F$1000,0),C$1),INDEX(Magento_products!$A$1:$AJ$1013,MATCH($A301,Magento_products!$F$1:$F$1000,0),C$1))</f>
        <v>Link vs Scervo Diorama</v>
      </c>
      <c r="D301" s="166">
        <f t="array" ref="D301">IF(ISNA(MATCH($A301,Magento_products!$F$1:$F$1013,0))=TRUE,INDEX(Special_products!$A$1:$AL$748,MATCH($A301,Special_products!$F$1:$F$748,0),D$1),INDEX(Magento_products!$A$1:$AJ$1013,MATCH($A301,Magento_products!$F$1:$F$1013,0),D$1))</f>
        <v>42458</v>
      </c>
      <c r="E301" s="167">
        <f t="shared" si="1"/>
        <v>2016</v>
      </c>
      <c r="F301" s="168" t="str">
        <f t="array" ref="F301">IF(ISNA(MATCH($A301,'License characters'!$H$2:$H$1126,0))=TRUE,0,INDEX('License characters'!$A$2:$AH$1126,MATCH($A301,'License characters'!$H$2:$H$1126,0),F$1))</f>
        <v>Nintendo</v>
      </c>
      <c r="G301" s="165" t="str">
        <f t="array" ref="G301">IF(ISNA(MATCH($A301,Magento_products!$F$1:$F$1000,0))=TRUE,INDEX(Special_products!$A$1:$AL$1000,MATCH($A301,Special_products!$F$1:$F$1000,0),G$1),INDEX(Magento_products!$A$1:$AJ$1013,MATCH($A301,Magento_products!$F$1:$F$1000,0),G$1))</f>
        <v>LVS</v>
      </c>
      <c r="H301" s="168" t="str">
        <f t="array" ref="H301">IF(ISNA(MATCH($B301,Magento_products!$E$1:$E$1013,0))=TRUE,INDEX(Special_products!$A$1:$AL$748,MATCH($B301,Special_products!$E$1:$E$748,0),H$1+2),INDEX(Magento_products!$A$1:$AJ$1013,MATCH($B301,Magento_products!$E$1:$E$1013,0),H$1))</f>
        <v>Resin</v>
      </c>
      <c r="I301" s="169">
        <f t="array" ref="I301">IF(ISNA(MATCH($B301,Magento_products!$E$1:$E$1013,0))=TRUE,INDEX(Special_products!$A$1:$AL$748,MATCH($B301,Special_products!$E$1:$E$748,0),I$1),INDEX(Magento_products!$A$1:$AJ$1013,MATCH($B301,Magento_products!$E$1:$E$1013,0),I$1))</f>
        <v>349.99</v>
      </c>
      <c r="J301" s="170"/>
      <c r="K301" s="171">
        <f t="shared" si="2"/>
        <v>349.99</v>
      </c>
      <c r="L301" s="172">
        <v>0.0</v>
      </c>
      <c r="M301" s="173" t="str">
        <f>ARRAY_CONSTRAIN(ARRAYFORMULA(IF(B301=0,0,IF(ISNA(MATCH($A301,[1]PO_base!$E$1:$E$8753,0))=TRUE,0,INDEX([1]PO_base!$A$1:$CD$8753,MATCH($A301,[1]PO_base!$E$1:$E$8753,0),M$1)))), 1, 1)</f>
        <v>#ERROR!</v>
      </c>
      <c r="N301" s="172" t="str">
        <f>ARRAY_CONSTRAIN(ARRAYFORMULA(IF(M301=0,0,IF(ISNA(MATCH($M301,[1]PO_base!$C$1:$C$8753,0))=TRUE,0,INDEX([1]PO_base!$A$1:$CD$8753,MATCH($M301,[1]PO_base!$C$1:$C$8753,0),N$1)))), 1, 1)</f>
        <v>#ERROR!</v>
      </c>
      <c r="O301" s="174" t="str">
        <f t="shared" si="3"/>
        <v>#ERROR!</v>
      </c>
      <c r="P301" s="172" t="str">
        <f t="shared" si="4"/>
        <v>#ERROR!</v>
      </c>
      <c r="Q301" s="175" t="str">
        <f t="shared" si="5"/>
        <v>#ERROR!</v>
      </c>
      <c r="R301" s="176">
        <v>0.0</v>
      </c>
      <c r="S301" s="177" t="str">
        <f>ARRAY_CONSTRAIN(ARRAYFORMULA(IF(ISNA(MATCH($G301,[1]Summary!$B$1:$B$8418,0))=TRUE,0,INDEX([1]Summary!$A$1:$CF$8418,MATCH($G301,[1]Summary!$B$1:$B$8418,0),S$1))), 1, 1)</f>
        <v>#ERROR!</v>
      </c>
      <c r="T301" s="176" t="str">
        <f>ARRAY_CONSTRAIN(ARRAYFORMULA(IF(S301=0,0,IF(ISNA(MATCH(S301,[1]Summary!$A$1:$A$8418,0))=TRUE,0,INDEX([1]Summary!$A$1:$CF$8418,MATCH(S301,[1]Summary!$A$1:$A$8418,0),T$1)))), 1, 1)</f>
        <v>#ERROR!</v>
      </c>
      <c r="U301" s="174">
        <f t="shared" si="23"/>
        <v>0</v>
      </c>
      <c r="V301" s="172"/>
      <c r="W301" s="175" t="str">
        <f t="shared" si="7"/>
        <v>#ERROR!</v>
      </c>
      <c r="X301" s="172"/>
      <c r="Y301" s="173"/>
      <c r="Z301" s="176" t="str">
        <f>ARRAY_CONSTRAIN(ARRAYFORMULA(IF(Y301=0,0,IF(ISNA(MATCH(Y301,[1]Summary!$A$1:$A$8418,0))=TRUE,0,INDEX([1]Summary!$A$1:$CF$8418,MATCH(Y301,[1]Summary!$A$1:$A$8418,0),Z$1)))), 1, 1)</f>
        <v>#ERROR!</v>
      </c>
      <c r="AA301" s="174">
        <f t="shared" si="24"/>
        <v>0</v>
      </c>
      <c r="AB301" s="172" t="str">
        <f t="shared" si="28"/>
        <v>#ERROR!</v>
      </c>
      <c r="AC301" s="175" t="str">
        <f t="shared" si="9"/>
        <v>#ERROR!</v>
      </c>
      <c r="AD301" s="176"/>
      <c r="AE301" s="1"/>
      <c r="AF301" s="176" t="str">
        <f>ARRAY_CONSTRAIN(ARRAYFORMULA(IF(AE301=0,0,IF(ISNA(MATCH(AE301,[1]Summary!$A$1:$A$8418,0))=TRUE,0,INDEX([1]Summary!$A$1:$CF$8418,MATCH(AE301,[1]Summary!$A$1:$A$8418,0),AF$1)))), 1, 1)</f>
        <v>#ERROR!</v>
      </c>
      <c r="AG301" s="174">
        <f t="shared" si="10"/>
        <v>0</v>
      </c>
      <c r="AH301" s="172">
        <f t="shared" si="11"/>
        <v>0</v>
      </c>
      <c r="AI301" s="175" t="str">
        <f t="shared" si="12"/>
        <v>#ERROR!</v>
      </c>
      <c r="AJ301" s="175" t="str">
        <f t="shared" si="13"/>
        <v>#ERROR!</v>
      </c>
      <c r="AK301" s="178" t="str">
        <f t="shared" si="14"/>
        <v>#ERROR!</v>
      </c>
    </row>
    <row r="302" ht="10.5" customHeight="1">
      <c r="A302" s="6" t="s">
        <v>1158</v>
      </c>
      <c r="B302" s="165">
        <f t="array" ref="B302">IF(ISNA(MATCH($A302,Magento_products!$F$1:$F$1000,0))=TRUE,INDEX(Special_products!$A$1:$AL$1000,MATCH($A302,Special_products!$F$1:$F$1000,0),B$1),INDEX(Magento_products!$A$1:$AJ$1013,MATCH($A302,Magento_products!$F$1:$F$1000,0),B$1))</f>
        <v>155</v>
      </c>
      <c r="C302" s="165" t="str">
        <f t="array" ref="C302">IF(ISNA(MATCH($A302,Magento_products!$F$1:$F$1000,0))=TRUE,INDEX(Special_products!$A$1:$AL$1000,MATCH($A302,Special_products!$F$1:$F$1000,0),C$1),INDEX(Magento_products!$A$1:$AJ$1013,MATCH($A302,Magento_products!$F$1:$F$1000,0),C$1))</f>
        <v>Amaterasu</v>
      </c>
      <c r="D302" s="166">
        <f t="array" ref="D302">IF(ISNA(MATCH($A302,Magento_products!$F$1:$F$1013,0))=TRUE,INDEX(Special_products!$A$1:$AL$748,MATCH($A302,Special_products!$F$1:$F$748,0),D$1),INDEX(Magento_products!$A$1:$AJ$1013,MATCH($A302,Magento_products!$F$1:$F$1013,0),D$1))</f>
        <v>42374</v>
      </c>
      <c r="E302" s="167">
        <f t="shared" si="1"/>
        <v>2016</v>
      </c>
      <c r="F302" s="168" t="str">
        <f t="array" ref="F302">IF(ISNA(MATCH($A302,'License characters'!$H$2:$H$1126,0))=TRUE,0,INDEX('License characters'!$A$2:$AH$1126,MATCH($A302,'License characters'!$H$2:$H$1126,0),F$1))</f>
        <v>Capcom</v>
      </c>
      <c r="G302" s="165" t="str">
        <f t="array" ref="G302">IF(ISNA(MATCH($A302,Magento_products!$F$1:$F$1000,0))=TRUE,INDEX(Special_products!$A$1:$AL$1000,MATCH($A302,Special_products!$F$1:$F$1000,0),G$1),INDEX(Magento_products!$A$1:$AJ$1013,MATCH($A302,Magento_products!$F$1:$F$1000,0),G$1))</f>
        <v>OKA</v>
      </c>
      <c r="H302" s="168" t="str">
        <f t="array" ref="H302">IF(ISNA(MATCH($B302,Magento_products!$E$1:$E$1013,0))=TRUE,INDEX(Special_products!$A$1:$AL$748,MATCH($B302,Special_products!$E$1:$E$748,0),H$1+2),INDEX(Magento_products!$A$1:$AJ$1013,MATCH($B302,Magento_products!$E$1:$E$1013,0),H$1))</f>
        <v>Resin</v>
      </c>
      <c r="I302" s="169">
        <f t="array" ref="I302">IF(ISNA(MATCH($B302,Magento_products!$E$1:$E$1013,0))=TRUE,INDEX(Special_products!$A$1:$AL$748,MATCH($B302,Special_products!$E$1:$E$748,0),I$1),INDEX(Magento_products!$A$1:$AJ$1013,MATCH($B302,Magento_products!$E$1:$E$1013,0),I$1))</f>
        <v>349.99</v>
      </c>
      <c r="J302" s="170"/>
      <c r="K302" s="171">
        <f t="shared" si="2"/>
        <v>349.99</v>
      </c>
      <c r="L302" s="172">
        <v>0.0</v>
      </c>
      <c r="M302" s="173" t="str">
        <f>ARRAY_CONSTRAIN(ARRAYFORMULA(IF(B302=0,0,IF(ISNA(MATCH($A302,[1]PO_base!$E$1:$E$8753,0))=TRUE,0,INDEX([1]PO_base!$A$1:$CD$8753,MATCH($A302,[1]PO_base!$E$1:$E$8753,0),M$1)))), 1, 1)</f>
        <v>#ERROR!</v>
      </c>
      <c r="N302" s="172" t="str">
        <f>ARRAY_CONSTRAIN(ARRAYFORMULA(IF(M302=0,0,IF(ISNA(MATCH($M302,[1]PO_base!$C$1:$C$8753,0))=TRUE,0,INDEX([1]PO_base!$A$1:$CD$8753,MATCH($M302,[1]PO_base!$C$1:$C$8753,0),N$1)))), 1, 1)</f>
        <v>#ERROR!</v>
      </c>
      <c r="O302" s="174" t="str">
        <f t="shared" si="3"/>
        <v>#ERROR!</v>
      </c>
      <c r="P302" s="172" t="str">
        <f t="shared" si="4"/>
        <v>#ERROR!</v>
      </c>
      <c r="Q302" s="175" t="str">
        <f t="shared" si="5"/>
        <v>#ERROR!</v>
      </c>
      <c r="R302" s="176">
        <v>0.0</v>
      </c>
      <c r="S302" s="177" t="str">
        <f>ARRAY_CONSTRAIN(ARRAYFORMULA(IF(ISNA(MATCH($G302,[1]Summary!$B$1:$B$8418,0))=TRUE,0,INDEX([1]Summary!$A$1:$CF$8418,MATCH($G302,[1]Summary!$B$1:$B$8418,0),S$1))), 1, 1)</f>
        <v>#ERROR!</v>
      </c>
      <c r="T302" s="176" t="str">
        <f>ARRAY_CONSTRAIN(ARRAYFORMULA(IF(S302=0,0,IF(ISNA(MATCH(S302,[1]Summary!$A$1:$A$8418,0))=TRUE,0,INDEX([1]Summary!$A$1:$CF$8418,MATCH(S302,[1]Summary!$A$1:$A$8418,0),T$1)))), 1, 1)</f>
        <v>#ERROR!</v>
      </c>
      <c r="U302" s="174">
        <f t="shared" si="23"/>
        <v>0</v>
      </c>
      <c r="V302" s="172"/>
      <c r="W302" s="175" t="str">
        <f t="shared" si="7"/>
        <v>#ERROR!</v>
      </c>
      <c r="X302" s="172"/>
      <c r="Y302" s="173"/>
      <c r="Z302" s="176" t="str">
        <f>ARRAY_CONSTRAIN(ARRAYFORMULA(IF(Y302=0,0,IF(ISNA(MATCH(Y302,[1]Summary!$A$1:$A$8418,0))=TRUE,0,INDEX([1]Summary!$A$1:$CF$8418,MATCH(Y302,[1]Summary!$A$1:$A$8418,0),Z$1)))), 1, 1)</f>
        <v>#ERROR!</v>
      </c>
      <c r="AA302" s="174">
        <f t="shared" si="24"/>
        <v>0</v>
      </c>
      <c r="AB302" s="172" t="str">
        <f t="shared" si="28"/>
        <v>#ERROR!</v>
      </c>
      <c r="AC302" s="175" t="str">
        <f t="shared" si="9"/>
        <v>#ERROR!</v>
      </c>
      <c r="AD302" s="176"/>
      <c r="AE302" s="1"/>
      <c r="AF302" s="176" t="str">
        <f>ARRAY_CONSTRAIN(ARRAYFORMULA(IF(AE302=0,0,IF(ISNA(MATCH(AE302,[1]Summary!$A$1:$A$8418,0))=TRUE,0,INDEX([1]Summary!$A$1:$CF$8418,MATCH(AE302,[1]Summary!$A$1:$A$8418,0),AF$1)))), 1, 1)</f>
        <v>#ERROR!</v>
      </c>
      <c r="AG302" s="174">
        <f t="shared" si="10"/>
        <v>0</v>
      </c>
      <c r="AH302" s="172">
        <f t="shared" si="11"/>
        <v>0</v>
      </c>
      <c r="AI302" s="175" t="str">
        <f t="shared" si="12"/>
        <v>#ERROR!</v>
      </c>
      <c r="AJ302" s="175" t="str">
        <f t="shared" si="13"/>
        <v>#ERROR!</v>
      </c>
      <c r="AK302" s="178" t="str">
        <f t="shared" si="14"/>
        <v>#ERROR!</v>
      </c>
    </row>
    <row r="303" ht="10.5" customHeight="1">
      <c r="A303" s="14" t="s">
        <v>1116</v>
      </c>
      <c r="B303" s="165">
        <f t="array" ref="B303">IF(ISNA(MATCH($A303,Magento_products!$F$1:$F$1000,0))=TRUE,INDEX(Special_products!$A$1:$AL$1000,MATCH($A303,Special_products!$F$1:$F$1000,0),B$1),INDEX(Magento_products!$A$1:$AJ$1013,MATCH($A303,Magento_products!$F$1:$F$1000,0),B$1))</f>
        <v>176</v>
      </c>
      <c r="C303" s="165" t="str">
        <f t="array" ref="C303">IF(ISNA(MATCH($A303,Magento_products!$F$1:$F$1000,0))=TRUE,INDEX(Special_products!$A$1:$AL$1000,MATCH($A303,Special_products!$F$1:$F$1000,0),C$1),INDEX(Magento_products!$A$1:$AJ$1013,MATCH($A303,Magento_products!$F$1:$F$1000,0),C$1))</f>
        <v>Saitama (Regular)</v>
      </c>
      <c r="D303" s="166">
        <f t="array" ref="D303">IF(ISNA(MATCH($A303,Magento_products!$F$1:$F$1013,0))=TRUE,INDEX(Special_products!$A$1:$AL$748,MATCH($A303,Special_products!$F$1:$F$748,0),D$1),INDEX(Magento_products!$A$1:$AJ$1013,MATCH($A303,Magento_products!$F$1:$F$1013,0),D$1))</f>
        <v>42619</v>
      </c>
      <c r="E303" s="167">
        <f t="shared" si="1"/>
        <v>2016</v>
      </c>
      <c r="F303" s="168" t="str">
        <f t="array" ref="F303">IF(ISNA(MATCH($A303,'License characters'!$H$2:$H$1126,0))=TRUE,0,INDEX('License characters'!$A$2:$AH$1126,MATCH($A303,'License characters'!$H$2:$H$1126,0),F$1))</f>
        <v>One punch man</v>
      </c>
      <c r="G303" s="165" t="str">
        <f t="array" ref="G303">IF(ISNA(MATCH($A303,Magento_products!$F$1:$F$1000,0))=TRUE,INDEX(Special_products!$A$1:$AL$1000,MATCH($A303,Special_products!$F$1:$F$1000,0),G$1),INDEX(Magento_products!$A$1:$AJ$1013,MATCH($A303,Magento_products!$F$1:$F$1000,0),G$1))</f>
        <v>OPMS</v>
      </c>
      <c r="H303" s="168" t="str">
        <f t="array" ref="H303">IF(ISNA(MATCH($B303,Magento_products!$E$1:$E$1013,0))=TRUE,INDEX(Special_products!$A$1:$AL$748,MATCH($B303,Special_products!$E$1:$E$748,0),H$1+2),INDEX(Magento_products!$A$1:$AJ$1013,MATCH($B303,Magento_products!$E$1:$E$1013,0),H$1))</f>
        <v/>
      </c>
      <c r="I303" s="169">
        <f t="array" ref="I303">IF(ISNA(MATCH($B303,Magento_products!$E$1:$E$1013,0))=TRUE,INDEX(Special_products!$A$1:$AL$748,MATCH($B303,Special_products!$E$1:$E$748,0),I$1),INDEX(Magento_products!$A$1:$AJ$1013,MATCH($B303,Magento_products!$E$1:$E$1013,0),I$1))</f>
        <v>349.99</v>
      </c>
      <c r="J303" s="170"/>
      <c r="K303" s="171">
        <f t="shared" si="2"/>
        <v>349.99</v>
      </c>
      <c r="L303" s="172">
        <v>77.0</v>
      </c>
      <c r="M303" s="173" t="str">
        <f>ARRAY_CONSTRAIN(ARRAYFORMULA(IF(B303=0,0,IF(ISNA(MATCH($A303,[1]PO_base!$E$1:$E$8753,0))=TRUE,0,INDEX([1]PO_base!$A$1:$CD$8753,MATCH($A303,[1]PO_base!$E$1:$E$8753,0),M$1)))), 1, 1)</f>
        <v>#ERROR!</v>
      </c>
      <c r="N303" s="172" t="str">
        <f>ARRAY_CONSTRAIN(ARRAYFORMULA(IF(M303=0,0,IF(ISNA(MATCH($M303,[1]PO_base!$C$1:$C$8753,0))=TRUE,0,INDEX([1]PO_base!$A$1:$CD$8753,MATCH($M303,[1]PO_base!$C$1:$C$8753,0),N$1)))), 1, 1)</f>
        <v>#ERROR!</v>
      </c>
      <c r="O303" s="174" t="str">
        <f t="shared" si="3"/>
        <v>#ERROR!</v>
      </c>
      <c r="P303" s="172" t="str">
        <f t="shared" si="4"/>
        <v>#ERROR!</v>
      </c>
      <c r="Q303" s="175" t="str">
        <f t="shared" si="5"/>
        <v>#ERROR!</v>
      </c>
      <c r="R303" s="176">
        <v>5.099375</v>
      </c>
      <c r="S303" s="177" t="str">
        <f>ARRAY_CONSTRAIN(ARRAYFORMULA(IF(ISNA(MATCH($G303,[1]Summary!$B$1:$B$8418,0))=TRUE,0,INDEX([1]Summary!$A$1:$CF$8418,MATCH($G303,[1]Summary!$B$1:$B$8418,0),S$1))), 1, 1)</f>
        <v>#ERROR!</v>
      </c>
      <c r="T303" s="176" t="str">
        <f>ARRAY_CONSTRAIN(ARRAYFORMULA(IF(S303=0,0,IF(ISNA(MATCH(S303,[1]Summary!$A$1:$A$8418,0))=TRUE,0,INDEX([1]Summary!$A$1:$CF$8418,MATCH(S303,[1]Summary!$A$1:$A$8418,0),T$1)))), 1, 1)</f>
        <v>#ERROR!</v>
      </c>
      <c r="U303" s="174">
        <f t="shared" si="23"/>
        <v>0</v>
      </c>
      <c r="V303" s="172"/>
      <c r="W303" s="175" t="str">
        <f t="shared" si="7"/>
        <v>#ERROR!</v>
      </c>
      <c r="X303" s="172"/>
      <c r="Y303" s="173"/>
      <c r="Z303" s="176" t="str">
        <f>ARRAY_CONSTRAIN(ARRAYFORMULA(IF(Y303=0,0,IF(ISNA(MATCH(Y303,[1]Summary!$A$1:$A$8418,0))=TRUE,0,INDEX([1]Summary!$A$1:$CF$8418,MATCH(Y303,[1]Summary!$A$1:$A$8418,0),Z$1)))), 1, 1)</f>
        <v>#ERROR!</v>
      </c>
      <c r="AA303" s="174">
        <f t="shared" si="24"/>
        <v>0</v>
      </c>
      <c r="AB303" s="172" t="str">
        <f t="shared" si="28"/>
        <v>#ERROR!</v>
      </c>
      <c r="AC303" s="175" t="str">
        <f t="shared" si="9"/>
        <v>#ERROR!</v>
      </c>
      <c r="AD303" s="176"/>
      <c r="AE303" s="1"/>
      <c r="AF303" s="176" t="str">
        <f>ARRAY_CONSTRAIN(ARRAYFORMULA(IF(AE303=0,0,IF(ISNA(MATCH(AE303,[1]Summary!$A$1:$A$8418,0))=TRUE,0,INDEX([1]Summary!$A$1:$CF$8418,MATCH(AE303,[1]Summary!$A$1:$A$8418,0),AF$1)))), 1, 1)</f>
        <v>#ERROR!</v>
      </c>
      <c r="AG303" s="174">
        <f t="shared" si="10"/>
        <v>0</v>
      </c>
      <c r="AH303" s="172">
        <f t="shared" si="11"/>
        <v>0</v>
      </c>
      <c r="AI303" s="175" t="str">
        <f t="shared" si="12"/>
        <v>#ERROR!</v>
      </c>
      <c r="AJ303" s="175" t="str">
        <f t="shared" si="13"/>
        <v>#ERROR!</v>
      </c>
      <c r="AK303" s="178" t="str">
        <f t="shared" si="14"/>
        <v>#ERROR!</v>
      </c>
    </row>
    <row r="304" ht="10.5" customHeight="1">
      <c r="A304" s="6" t="s">
        <v>1159</v>
      </c>
      <c r="B304" s="165">
        <f t="array" ref="B304">IF(ISNA(MATCH($A304,Magento_products!$F$1:$F$1000,0))=TRUE,INDEX(Special_products!$A$1:$AL$1000,MATCH($A304,Special_products!$F$1:$F$1000,0),B$1),INDEX(Magento_products!$A$1:$AJ$1013,MATCH($A304,Magento_products!$F$1:$F$1000,0),B$1))</f>
        <v>154</v>
      </c>
      <c r="C304" s="165" t="str">
        <f t="array" ref="C304">IF(ISNA(MATCH($A304,Magento_products!$F$1:$F$1000,0))=TRUE,INDEX(Special_products!$A$1:$AL$1000,MATCH($A304,Special_products!$F$1:$F$1000,0),C$1),INDEX(Magento_products!$A$1:$AJ$1013,MATCH($A304,Magento_products!$F$1:$F$1000,0),C$1))</f>
        <v>Ganon's Puppet Zelda</v>
      </c>
      <c r="D304" s="166">
        <f t="array" ref="D304">IF(ISNA(MATCH($A304,Magento_products!$F$1:$F$1013,0))=TRUE,INDEX(Special_products!$A$1:$AL$748,MATCH($A304,Special_products!$F$1:$F$748,0),D$1),INDEX(Magento_products!$A$1:$AJ$1013,MATCH($A304,Magento_products!$F$1:$F$1013,0),D$1))</f>
        <v>42353</v>
      </c>
      <c r="E304" s="167">
        <f t="shared" si="1"/>
        <v>2015</v>
      </c>
      <c r="F304" s="168" t="str">
        <f t="array" ref="F304">IF(ISNA(MATCH($A304,'License characters'!$H$2:$H$1126,0))=TRUE,0,INDEX('License characters'!$A$2:$AH$1126,MATCH($A304,'License characters'!$H$2:$H$1126,0),F$1))</f>
        <v>Nintendo</v>
      </c>
      <c r="G304" s="165" t="str">
        <f t="array" ref="G304">IF(ISNA(MATCH($A304,Magento_products!$F$1:$F$1000,0))=TRUE,INDEX(Special_products!$A$1:$AL$1000,MATCH($A304,Special_products!$F$1:$F$1000,0),G$1),INDEX(Magento_products!$A$1:$AJ$1013,MATCH($A304,Magento_products!$F$1:$F$1000,0),G$1))</f>
        <v>PZEL</v>
      </c>
      <c r="H304" s="168" t="str">
        <f t="array" ref="H304">IF(ISNA(MATCH($B304,Magento_products!$E$1:$E$1013,0))=TRUE,INDEX(Special_products!$A$1:$AL$748,MATCH($B304,Special_products!$E$1:$E$748,0),H$1+2),INDEX(Magento_products!$A$1:$AJ$1013,MATCH($B304,Magento_products!$E$1:$E$1013,0),H$1))</f>
        <v>Resin</v>
      </c>
      <c r="I304" s="169">
        <f t="array" ref="I304">IF(ISNA(MATCH($B304,Magento_products!$E$1:$E$1013,0))=TRUE,INDEX(Special_products!$A$1:$AL$748,MATCH($B304,Special_products!$E$1:$E$748,0),I$1),INDEX(Magento_products!$A$1:$AJ$1013,MATCH($B304,Magento_products!$E$1:$E$1013,0),I$1))</f>
        <v>349.99</v>
      </c>
      <c r="J304" s="170"/>
      <c r="K304" s="171">
        <f t="shared" si="2"/>
        <v>349.99</v>
      </c>
      <c r="L304" s="172">
        <v>0.0</v>
      </c>
      <c r="M304" s="173" t="str">
        <f>ARRAY_CONSTRAIN(ARRAYFORMULA(IF(B304=0,0,IF(ISNA(MATCH($A304,[1]PO_base!$E$1:$E$8753,0))=TRUE,0,INDEX([1]PO_base!$A$1:$CD$8753,MATCH($A304,[1]PO_base!$E$1:$E$8753,0),M$1)))), 1, 1)</f>
        <v>#ERROR!</v>
      </c>
      <c r="N304" s="172" t="str">
        <f>ARRAY_CONSTRAIN(ARRAYFORMULA(IF(M304=0,0,IF(ISNA(MATCH($M304,[1]PO_base!$C$1:$C$8753,0))=TRUE,0,INDEX([1]PO_base!$A$1:$CD$8753,MATCH($M304,[1]PO_base!$C$1:$C$8753,0),N$1)))), 1, 1)</f>
        <v>#ERROR!</v>
      </c>
      <c r="O304" s="174" t="str">
        <f t="shared" si="3"/>
        <v>#ERROR!</v>
      </c>
      <c r="P304" s="172" t="str">
        <f t="shared" si="4"/>
        <v>#ERROR!</v>
      </c>
      <c r="Q304" s="175" t="str">
        <f t="shared" si="5"/>
        <v>#ERROR!</v>
      </c>
      <c r="R304" s="176">
        <v>0.0</v>
      </c>
      <c r="S304" s="177" t="str">
        <f>ARRAY_CONSTRAIN(ARRAYFORMULA(IF(ISNA(MATCH($G304,[1]Summary!$B$1:$B$8418,0))=TRUE,0,INDEX([1]Summary!$A$1:$CF$8418,MATCH($G304,[1]Summary!$B$1:$B$8418,0),S$1))), 1, 1)</f>
        <v>#ERROR!</v>
      </c>
      <c r="T304" s="176" t="str">
        <f>ARRAY_CONSTRAIN(ARRAYFORMULA(IF(S304=0,0,IF(ISNA(MATCH(S304,[1]Summary!$A$1:$A$8418,0))=TRUE,0,INDEX([1]Summary!$A$1:$CF$8418,MATCH(S304,[1]Summary!$A$1:$A$8418,0),T$1)))), 1, 1)</f>
        <v>#ERROR!</v>
      </c>
      <c r="U304" s="174">
        <f t="shared" si="23"/>
        <v>0</v>
      </c>
      <c r="V304" s="172"/>
      <c r="W304" s="175" t="str">
        <f t="shared" si="7"/>
        <v>#ERROR!</v>
      </c>
      <c r="X304" s="172"/>
      <c r="Y304" s="173"/>
      <c r="Z304" s="176" t="str">
        <f>ARRAY_CONSTRAIN(ARRAYFORMULA(IF(Y304=0,0,IF(ISNA(MATCH(Y304,[1]Summary!$A$1:$A$8418,0))=TRUE,0,INDEX([1]Summary!$A$1:$CF$8418,MATCH(Y304,[1]Summary!$A$1:$A$8418,0),Z$1)))), 1, 1)</f>
        <v>#ERROR!</v>
      </c>
      <c r="AA304" s="174">
        <f t="shared" si="24"/>
        <v>0</v>
      </c>
      <c r="AB304" s="172" t="str">
        <f t="shared" si="28"/>
        <v>#ERROR!</v>
      </c>
      <c r="AC304" s="175" t="str">
        <f t="shared" si="9"/>
        <v>#ERROR!</v>
      </c>
      <c r="AD304" s="176"/>
      <c r="AE304" s="1"/>
      <c r="AF304" s="176" t="str">
        <f>ARRAY_CONSTRAIN(ARRAYFORMULA(IF(AE304=0,0,IF(ISNA(MATCH(AE304,[1]Summary!$A$1:$A$8418,0))=TRUE,0,INDEX([1]Summary!$A$1:$CF$8418,MATCH(AE304,[1]Summary!$A$1:$A$8418,0),AF$1)))), 1, 1)</f>
        <v>#ERROR!</v>
      </c>
      <c r="AG304" s="174">
        <f t="shared" si="10"/>
        <v>0</v>
      </c>
      <c r="AH304" s="172">
        <f t="shared" si="11"/>
        <v>0</v>
      </c>
      <c r="AI304" s="175" t="str">
        <f t="shared" si="12"/>
        <v>#ERROR!</v>
      </c>
      <c r="AJ304" s="175" t="str">
        <f t="shared" si="13"/>
        <v>#ERROR!</v>
      </c>
      <c r="AK304" s="178" t="str">
        <f t="shared" si="14"/>
        <v>#ERROR!</v>
      </c>
    </row>
    <row r="305" ht="10.5" customHeight="1">
      <c r="A305" s="14" t="s">
        <v>919</v>
      </c>
      <c r="B305" s="165">
        <f t="array" ref="B305">IF(ISNA(MATCH($A305,Magento_products!$F$1:$F$1000,0))=TRUE,INDEX(Special_products!$A$1:$AL$1000,MATCH($A305,Special_products!$F$1:$F$1000,0),B$1),INDEX(Magento_products!$A$1:$AJ$1013,MATCH($A305,Magento_products!$F$1:$F$1000,0),B$1))</f>
        <v>273</v>
      </c>
      <c r="C305" s="165" t="str">
        <f t="array" ref="C305">IF(ISNA(MATCH($A305,Magento_products!$F$1:$F$1000,0))=TRUE,INDEX(Special_products!$A$1:$AL$1000,MATCH($A305,Special_products!$F$1:$F$1000,0),C$1),INDEX(Magento_products!$A$1:$AJ$1013,MATCH($A305,Magento_products!$F$1:$F$1000,0),C$1))</f>
        <v>Warp Star Kirby (Regular)</v>
      </c>
      <c r="D305" s="166">
        <f t="array" ref="D305">IF(ISNA(MATCH($A305,Magento_products!$F$1:$F$1013,0))=TRUE,INDEX(Special_products!$A$1:$AL$748,MATCH($A305,Special_products!$F$1:$F$748,0),D$1),INDEX(Magento_products!$A$1:$AJ$1013,MATCH($A305,Magento_products!$F$1:$F$1013,0),D$1))</f>
        <v>43315</v>
      </c>
      <c r="E305" s="167">
        <f t="shared" si="1"/>
        <v>2018</v>
      </c>
      <c r="F305" s="168" t="str">
        <f t="array" ref="F305">IF(ISNA(MATCH($A305,'License characters'!$H$2:$H$1126,0))=TRUE,0,INDEX('License characters'!$A$2:$AH$1126,MATCH($A305,'License characters'!$H$2:$H$1126,0),F$1))</f>
        <v>Warpstar</v>
      </c>
      <c r="G305" s="165" t="str">
        <f t="array" ref="G305">IF(ISNA(MATCH($A305,Magento_products!$F$1:$F$1000,0))=TRUE,INDEX(Special_products!$A$1:$AL$1000,MATCH($A305,Special_products!$F$1:$F$1000,0),G$1),INDEX(Magento_products!$A$1:$AJ$1013,MATCH($A305,Magento_products!$F$1:$F$1000,0),G$1))</f>
        <v>WARP</v>
      </c>
      <c r="H305" s="168" t="str">
        <f t="array" ref="H305">IF(ISNA(MATCH($B305,Magento_products!$E$1:$E$1013,0))=TRUE,INDEX(Special_products!$A$1:$AL$748,MATCH($B305,Special_products!$E$1:$E$748,0),H$1+2),INDEX(Magento_products!$A$1:$AJ$1013,MATCH($B305,Magento_products!$E$1:$E$1013,0),H$1))</f>
        <v>Resin</v>
      </c>
      <c r="I305" s="169">
        <f t="array" ref="I305">IF(ISNA(MATCH($B305,Magento_products!$E$1:$E$1013,0))=TRUE,INDEX(Special_products!$A$1:$AL$748,MATCH($B305,Special_products!$E$1:$E$748,0),I$1),INDEX(Magento_products!$A$1:$AJ$1013,MATCH($B305,Magento_products!$E$1:$E$1013,0),I$1))</f>
        <v>349.99</v>
      </c>
      <c r="J305" s="170"/>
      <c r="K305" s="171">
        <f t="shared" si="2"/>
        <v>349.99</v>
      </c>
      <c r="L305" s="172"/>
      <c r="M305" s="173" t="str">
        <f>ARRAY_CONSTRAIN(ARRAYFORMULA(IF(B305=0,0,IF(ISNA(MATCH($A305,[1]PO_base!$E$1:$E$8753,0))=TRUE,0,INDEX([1]PO_base!$A$1:$CD$8753,MATCH($A305,[1]PO_base!$E$1:$E$8753,0),M$1)))), 1, 1)</f>
        <v>#ERROR!</v>
      </c>
      <c r="N305" s="172" t="str">
        <f>ARRAY_CONSTRAIN(ARRAYFORMULA(IF(M305=0,0,IF(ISNA(MATCH($M305,[1]PO_base!$C$1:$C$8753,0))=TRUE,0,INDEX([1]PO_base!$A$1:$CD$8753,MATCH($M305,[1]PO_base!$C$1:$C$8753,0),N$1)))), 1, 1)</f>
        <v>#ERROR!</v>
      </c>
      <c r="O305" s="174" t="str">
        <f t="shared" si="3"/>
        <v>#ERROR!</v>
      </c>
      <c r="P305" s="172" t="str">
        <f t="shared" si="4"/>
        <v>#ERROR!</v>
      </c>
      <c r="Q305" s="175" t="str">
        <f t="shared" si="5"/>
        <v>#ERROR!</v>
      </c>
      <c r="R305" s="176"/>
      <c r="S305" s="177" t="str">
        <f>ARRAY_CONSTRAIN(ARRAYFORMULA(IF(ISNA(MATCH($G305,[1]Summary!$B$1:$B$8418,0))=TRUE,0,INDEX([1]Summary!$A$1:$CF$8418,MATCH($G305,[1]Summary!$B$1:$B$8418,0),S$1))), 1, 1)</f>
        <v>#ERROR!</v>
      </c>
      <c r="T305" s="176" t="str">
        <f>ARRAY_CONSTRAIN(ARRAYFORMULA(IF(S305=0,0,IF(ISNA(MATCH(S305,[1]Summary!$A$1:$A$8418,0))=TRUE,0,INDEX([1]Summary!$A$1:$CF$8418,MATCH(S305,[1]Summary!$A$1:$A$8418,0),T$1)))), 1, 1)</f>
        <v>#ERROR!</v>
      </c>
      <c r="U305" s="174">
        <f t="shared" si="23"/>
        <v>0</v>
      </c>
      <c r="V305" s="172"/>
      <c r="W305" s="175" t="str">
        <f t="shared" si="7"/>
        <v>#ERROR!</v>
      </c>
      <c r="X305" s="172"/>
      <c r="Y305" s="173"/>
      <c r="Z305" s="176" t="str">
        <f>ARRAY_CONSTRAIN(ARRAYFORMULA(IF(Y305=0,0,IF(ISNA(MATCH(Y305,[1]Summary!$A$1:$A$8418,0))=TRUE,0,INDEX([1]Summary!$A$1:$CF$8418,MATCH(Y305,[1]Summary!$A$1:$A$8418,0),Z$1)))), 1, 1)</f>
        <v>#ERROR!</v>
      </c>
      <c r="AA305" s="174">
        <f t="shared" si="24"/>
        <v>0</v>
      </c>
      <c r="AB305" s="172" t="str">
        <f t="shared" si="28"/>
        <v>#ERROR!</v>
      </c>
      <c r="AC305" s="175" t="str">
        <f t="shared" si="9"/>
        <v>#ERROR!</v>
      </c>
      <c r="AD305" s="176"/>
      <c r="AE305" s="1"/>
      <c r="AF305" s="176" t="str">
        <f>ARRAY_CONSTRAIN(ARRAYFORMULA(IF(AE305=0,0,IF(ISNA(MATCH(AE305,[1]Summary!$A$1:$A$8418,0))=TRUE,0,INDEX([1]Summary!$A$1:$CF$8418,MATCH(AE305,[1]Summary!$A$1:$A$8418,0),AF$1)))), 1, 1)</f>
        <v>#ERROR!</v>
      </c>
      <c r="AG305" s="174">
        <f t="shared" si="10"/>
        <v>0</v>
      </c>
      <c r="AH305" s="172">
        <f t="shared" si="11"/>
        <v>0</v>
      </c>
      <c r="AI305" s="175" t="str">
        <f t="shared" si="12"/>
        <v>#ERROR!</v>
      </c>
      <c r="AJ305" s="175" t="str">
        <f t="shared" si="13"/>
        <v>#ERROR!</v>
      </c>
      <c r="AK305" s="178" t="str">
        <f t="shared" si="14"/>
        <v>#ERROR!</v>
      </c>
    </row>
    <row r="306" ht="10.5" customHeight="1">
      <c r="A306" s="14" t="s">
        <v>917</v>
      </c>
      <c r="B306" s="165">
        <f t="array" ref="B306">IF(ISNA(MATCH($A306,Magento_products!$F$1:$F$1000,0))=TRUE,INDEX(Special_products!$A$1:$AL$1000,MATCH($A306,Special_products!$F$1:$F$1000,0),B$1),INDEX(Magento_products!$A$1:$AJ$1013,MATCH($A306,Magento_products!$F$1:$F$1000,0),B$1))</f>
        <v>274</v>
      </c>
      <c r="C306" s="165" t="str">
        <f t="array" ref="C306">IF(ISNA(MATCH($A306,Magento_products!$F$1:$F$1000,0))=TRUE,INDEX(Special_products!$A$1:$AL$1000,MATCH($A306,Special_products!$F$1:$F$1000,0),C$1),INDEX(Magento_products!$A$1:$AJ$1013,MATCH($A306,Magento_products!$F$1:$F$1000,0),C$1))</f>
        <v>Warp Star Kirby (Exclusive)</v>
      </c>
      <c r="D306" s="166">
        <f t="array" ref="D306">IF(ISNA(MATCH($A306,Magento_products!$F$1:$F$1013,0))=TRUE,INDEX(Special_products!$A$1:$AL$748,MATCH($A306,Special_products!$F$1:$F$748,0),D$1),INDEX(Magento_products!$A$1:$AJ$1013,MATCH($A306,Magento_products!$F$1:$F$1013,0),D$1))</f>
        <v>43315</v>
      </c>
      <c r="E306" s="167">
        <f t="shared" si="1"/>
        <v>2018</v>
      </c>
      <c r="F306" s="168" t="str">
        <f t="array" ref="F306">IF(ISNA(MATCH($A306,'License characters'!$H$2:$H$1126,0))=TRUE,0,INDEX('License characters'!$A$2:$AH$1126,MATCH($A306,'License characters'!$H$2:$H$1126,0),F$1))</f>
        <v>Warpstar</v>
      </c>
      <c r="G306" s="165" t="str">
        <f t="array" ref="G306">IF(ISNA(MATCH($A306,Magento_products!$F$1:$F$1000,0))=TRUE,INDEX(Special_products!$A$1:$AL$1000,MATCH($A306,Special_products!$F$1:$F$1000,0),G$1),INDEX(Magento_products!$A$1:$AJ$1013,MATCH($A306,Magento_products!$F$1:$F$1000,0),G$1))</f>
        <v>WARP</v>
      </c>
      <c r="H306" s="168" t="str">
        <f t="array" ref="H306">IF(ISNA(MATCH($B306,Magento_products!$E$1:$E$1013,0))=TRUE,INDEX(Special_products!$A$1:$AL$748,MATCH($B306,Special_products!$E$1:$E$748,0),H$1+2),INDEX(Magento_products!$A$1:$AJ$1013,MATCH($B306,Magento_products!$E$1:$E$1013,0),H$1))</f>
        <v>Resin</v>
      </c>
      <c r="I306" s="169">
        <f t="array" ref="I306">IF(ISNA(MATCH($B306,Magento_products!$E$1:$E$1013,0))=TRUE,INDEX(Special_products!$A$1:$AL$748,MATCH($B306,Special_products!$E$1:$E$748,0),I$1),INDEX(Magento_products!$A$1:$AJ$1013,MATCH($B306,Magento_products!$E$1:$E$1013,0),I$1))</f>
        <v>349.99</v>
      </c>
      <c r="J306" s="170"/>
      <c r="K306" s="171">
        <f t="shared" si="2"/>
        <v>349.99</v>
      </c>
      <c r="L306" s="172"/>
      <c r="M306" s="173" t="str">
        <f>ARRAY_CONSTRAIN(ARRAYFORMULA(IF(B306=0,0,IF(ISNA(MATCH($A306,[1]PO_base!$E$1:$E$8753,0))=TRUE,0,INDEX([1]PO_base!$A$1:$CD$8753,MATCH($A306,[1]PO_base!$E$1:$E$8753,0),M$1)))), 1, 1)</f>
        <v>#ERROR!</v>
      </c>
      <c r="N306" s="172" t="str">
        <f>ARRAY_CONSTRAIN(ARRAYFORMULA(IF(M306=0,0,IF(ISNA(MATCH($M306,[1]PO_base!$C$1:$C$8753,0))=TRUE,0,INDEX([1]PO_base!$A$1:$CD$8753,MATCH($M306,[1]PO_base!$C$1:$C$8753,0),N$1)))), 1, 1)</f>
        <v>#ERROR!</v>
      </c>
      <c r="O306" s="174" t="str">
        <f t="shared" si="3"/>
        <v>#ERROR!</v>
      </c>
      <c r="P306" s="172" t="str">
        <f t="shared" si="4"/>
        <v>#ERROR!</v>
      </c>
      <c r="Q306" s="175" t="str">
        <f t="shared" si="5"/>
        <v>#ERROR!</v>
      </c>
      <c r="R306" s="176"/>
      <c r="S306" s="177" t="str">
        <f>ARRAY_CONSTRAIN(ARRAYFORMULA(IF(ISNA(MATCH($G306,[1]Summary!$B$1:$B$8418,0))=TRUE,0,INDEX([1]Summary!$A$1:$CF$8418,MATCH($G306,[1]Summary!$B$1:$B$8418,0),S$1))), 1, 1)</f>
        <v>#ERROR!</v>
      </c>
      <c r="T306" s="176" t="str">
        <f>ARRAY_CONSTRAIN(ARRAYFORMULA(IF(S306=0,0,IF(ISNA(MATCH(S306,[1]Summary!$A$1:$A$8418,0))=TRUE,0,INDEX([1]Summary!$A$1:$CF$8418,MATCH(S306,[1]Summary!$A$1:$A$8418,0),T$1)))), 1, 1)</f>
        <v>#ERROR!</v>
      </c>
      <c r="U306" s="174">
        <f t="shared" si="23"/>
        <v>0</v>
      </c>
      <c r="V306" s="172"/>
      <c r="W306" s="175" t="str">
        <f t="shared" si="7"/>
        <v>#ERROR!</v>
      </c>
      <c r="X306" s="172"/>
      <c r="Y306" s="173"/>
      <c r="Z306" s="176" t="str">
        <f>ARRAY_CONSTRAIN(ARRAYFORMULA(IF(Y306=0,0,IF(ISNA(MATCH(Y306,[1]Summary!$A$1:$A$8418,0))=TRUE,0,INDEX([1]Summary!$A$1:$CF$8418,MATCH(Y306,[1]Summary!$A$1:$A$8418,0),Z$1)))), 1, 1)</f>
        <v>#ERROR!</v>
      </c>
      <c r="AA306" s="174">
        <f t="shared" si="24"/>
        <v>0</v>
      </c>
      <c r="AB306" s="172" t="str">
        <f t="shared" si="28"/>
        <v>#ERROR!</v>
      </c>
      <c r="AC306" s="175" t="str">
        <f t="shared" si="9"/>
        <v>#ERROR!</v>
      </c>
      <c r="AD306" s="176"/>
      <c r="AE306" s="1"/>
      <c r="AF306" s="176" t="str">
        <f>ARRAY_CONSTRAIN(ARRAYFORMULA(IF(AE306=0,0,IF(ISNA(MATCH(AE306,[1]Summary!$A$1:$A$8418,0))=TRUE,0,INDEX([1]Summary!$A$1:$CF$8418,MATCH(AE306,[1]Summary!$A$1:$A$8418,0),AF$1)))), 1, 1)</f>
        <v>#ERROR!</v>
      </c>
      <c r="AG306" s="174">
        <f t="shared" si="10"/>
        <v>0</v>
      </c>
      <c r="AH306" s="172">
        <f t="shared" si="11"/>
        <v>0</v>
      </c>
      <c r="AI306" s="175" t="str">
        <f t="shared" si="12"/>
        <v>#ERROR!</v>
      </c>
      <c r="AJ306" s="175" t="str">
        <f t="shared" si="13"/>
        <v>#ERROR!</v>
      </c>
      <c r="AK306" s="178" t="str">
        <f t="shared" si="14"/>
        <v>#ERROR!</v>
      </c>
    </row>
    <row r="307" ht="10.5" customHeight="1">
      <c r="A307" s="14" t="s">
        <v>1230</v>
      </c>
      <c r="B307" s="165">
        <f t="array" ref="B307">IF(ISNA(MATCH($A307,Magento_products!$F$1:$F$1000,0))=TRUE,INDEX(Special_products!$A$1:$AL$1000,MATCH($A307,Special_products!$F$1:$F$1000,0),B$1),INDEX(Magento_products!$A$1:$AJ$1013,MATCH($A307,Magento_products!$F$1:$F$1000,0),B$1))</f>
        <v>113</v>
      </c>
      <c r="C307" s="165" t="str">
        <f t="array" ref="C307">IF(ISNA(MATCH($A307,Magento_products!$F$1:$F$1000,0))=TRUE,INDEX(Special_products!$A$1:$AL$1000,MATCH($A307,Special_products!$F$1:$F$1000,0),C$1),INDEX(Magento_products!$A$1:$AJ$1013,MATCH($A307,Magento_products!$F$1:$F$1000,0),C$1))</f>
        <v>Zelda</v>
      </c>
      <c r="D307" s="166">
        <f t="array" ref="D307">IF(ISNA(MATCH($A307,Magento_products!$F$1:$F$1013,0))=TRUE,INDEX(Special_products!$A$1:$AL$748,MATCH($A307,Special_products!$F$1:$F$748,0),D$1),INDEX(Magento_products!$A$1:$AJ$1013,MATCH($A307,Magento_products!$F$1:$F$1013,0),D$1))</f>
        <v>41730</v>
      </c>
      <c r="E307" s="167">
        <f t="shared" si="1"/>
        <v>2014</v>
      </c>
      <c r="F307" s="168" t="str">
        <f t="array" ref="F307">IF(ISNA(MATCH($A307,'License characters'!$H$2:$H$1126,0))=TRUE,0,INDEX('License characters'!$A$2:$AH$1126,MATCH($A307,'License characters'!$H$2:$H$1126,0),F$1))</f>
        <v>Nintendo</v>
      </c>
      <c r="G307" s="165" t="str">
        <f t="array" ref="G307">IF(ISNA(MATCH($A307,Magento_products!$F$1:$F$1000,0))=TRUE,INDEX(Special_products!$A$1:$AL$1000,MATCH($A307,Special_products!$F$1:$F$1000,0),G$1),INDEX(Magento_products!$A$1:$AJ$1013,MATCH($A307,Magento_products!$F$1:$F$1000,0),G$1))</f>
        <v>ZEL</v>
      </c>
      <c r="H307" s="168" t="str">
        <f t="array" ref="H307">IF(ISNA(MATCH($B307,Magento_products!$E$1:$E$1013,0))=TRUE,INDEX(Special_products!$A$1:$AL$748,MATCH($B307,Special_products!$E$1:$E$748,0),H$1+2),INDEX(Magento_products!$A$1:$AJ$1013,MATCH($B307,Magento_products!$E$1:$E$1013,0),H$1))</f>
        <v>Resin</v>
      </c>
      <c r="I307" s="169">
        <f t="array" ref="I307">IF(ISNA(MATCH($B307,Magento_products!$E$1:$E$1013,0))=TRUE,INDEX(Special_products!$A$1:$AL$748,MATCH($B307,Special_products!$E$1:$E$748,0),I$1),INDEX(Magento_products!$A$1:$AJ$1013,MATCH($B307,Magento_products!$E$1:$E$1013,0),I$1))</f>
        <v>349.99</v>
      </c>
      <c r="J307" s="170"/>
      <c r="K307" s="171">
        <f t="shared" si="2"/>
        <v>349.99</v>
      </c>
      <c r="L307" s="172">
        <v>0.0</v>
      </c>
      <c r="M307" s="173" t="str">
        <f>ARRAY_CONSTRAIN(ARRAYFORMULA(IF(B307=0,0,IF(ISNA(MATCH($A307,[1]PO_base!$E$1:$E$8753,0))=TRUE,0,INDEX([1]PO_base!$A$1:$CD$8753,MATCH($A307,[1]PO_base!$E$1:$E$8753,0),M$1)))), 1, 1)</f>
        <v>#ERROR!</v>
      </c>
      <c r="N307" s="172" t="str">
        <f>ARRAY_CONSTRAIN(ARRAYFORMULA(IF(M307=0,0,IF(ISNA(MATCH($M307,[1]PO_base!$C$1:$C$8753,0))=TRUE,0,INDEX([1]PO_base!$A$1:$CD$8753,MATCH($M307,[1]PO_base!$C$1:$C$8753,0),N$1)))), 1, 1)</f>
        <v>#ERROR!</v>
      </c>
      <c r="O307" s="174" t="str">
        <f t="shared" si="3"/>
        <v>#ERROR!</v>
      </c>
      <c r="P307" s="172" t="str">
        <f t="shared" si="4"/>
        <v>#ERROR!</v>
      </c>
      <c r="Q307" s="175" t="str">
        <f t="shared" si="5"/>
        <v>#ERROR!</v>
      </c>
      <c r="R307" s="176">
        <v>0.0</v>
      </c>
      <c r="S307" s="177" t="str">
        <f>ARRAY_CONSTRAIN(ARRAYFORMULA(IF(ISNA(MATCH($G307,[1]Summary!$B$1:$B$8418,0))=TRUE,0,INDEX([1]Summary!$A$1:$CF$8418,MATCH($G307,[1]Summary!$B$1:$B$8418,0),S$1))), 1, 1)</f>
        <v>#ERROR!</v>
      </c>
      <c r="T307" s="176" t="str">
        <f>ARRAY_CONSTRAIN(ARRAYFORMULA(IF(S307=0,0,IF(ISNA(MATCH(S307,[1]Summary!$A$1:$A$8418,0))=TRUE,0,INDEX([1]Summary!$A$1:$CF$8418,MATCH(S307,[1]Summary!$A$1:$A$8418,0),T$1)))), 1, 1)</f>
        <v>#ERROR!</v>
      </c>
      <c r="U307" s="174">
        <v>0.15</v>
      </c>
      <c r="V307" s="172"/>
      <c r="W307" s="175" t="str">
        <f t="shared" si="7"/>
        <v>#ERROR!</v>
      </c>
      <c r="X307" s="172"/>
      <c r="Y307" s="173"/>
      <c r="Z307" s="176" t="str">
        <f>ARRAY_CONSTRAIN(ARRAYFORMULA(IF(Y307=0,0,IF(ISNA(MATCH(Y307,[1]Summary!$A$1:$A$8418,0))=TRUE,0,INDEX([1]Summary!$A$1:$CF$8418,MATCH(Y307,[1]Summary!$A$1:$A$8418,0),Z$1)))), 1, 1)</f>
        <v>#ERROR!</v>
      </c>
      <c r="AA307" s="174">
        <v>0.15</v>
      </c>
      <c r="AB307" s="172" t="str">
        <f t="shared" si="28"/>
        <v>#ERROR!</v>
      </c>
      <c r="AC307" s="175" t="str">
        <f t="shared" si="9"/>
        <v>#ERROR!</v>
      </c>
      <c r="AD307" s="176"/>
      <c r="AE307" s="1"/>
      <c r="AF307" s="176" t="str">
        <f>ARRAY_CONSTRAIN(ARRAYFORMULA(IF(AE307=0,0,IF(ISNA(MATCH(AE307,[1]Summary!$A$1:$A$8418,0))=TRUE,0,INDEX([1]Summary!$A$1:$CF$8418,MATCH(AE307,[1]Summary!$A$1:$A$8418,0),AF$1)))), 1, 1)</f>
        <v>#ERROR!</v>
      </c>
      <c r="AG307" s="174">
        <f t="shared" si="10"/>
        <v>0</v>
      </c>
      <c r="AH307" s="172">
        <f t="shared" si="11"/>
        <v>0</v>
      </c>
      <c r="AI307" s="175" t="str">
        <f t="shared" si="12"/>
        <v>#ERROR!</v>
      </c>
      <c r="AJ307" s="175" t="str">
        <f t="shared" si="13"/>
        <v>#ERROR!</v>
      </c>
      <c r="AK307" s="178" t="str">
        <f t="shared" si="14"/>
        <v>#ERROR!</v>
      </c>
    </row>
    <row r="308" ht="10.5" customHeight="1">
      <c r="A308" s="14" t="s">
        <v>1093</v>
      </c>
      <c r="B308" s="165">
        <f t="array" ref="B308">IF(ISNA(MATCH($A308,Magento_products!$F$1:$F$1000,0))=TRUE,INDEX(Special_products!$A$1:$AL$1000,MATCH($A308,Special_products!$F$1:$F$1000,0),B$1),INDEX(Magento_products!$A$1:$AJ$1013,MATCH($A308,Magento_products!$F$1:$F$1000,0),B$1))</f>
        <v>187</v>
      </c>
      <c r="C308" s="165" t="str">
        <f t="array" ref="C308">IF(ISNA(MATCH($A308,Magento_products!$F$1:$F$1000,0))=TRUE,INDEX(Special_products!$A$1:$AL$1000,MATCH($A308,Special_products!$F$1:$F$1000,0),C$1),INDEX(Magento_products!$A$1:$AJ$1013,MATCH($A308,Magento_products!$F$1:$F$1000,0),C$1))</f>
        <v>Majora's Mask (Regular)</v>
      </c>
      <c r="D308" s="166">
        <f t="array" ref="D308">IF(ISNA(MATCH($A308,Magento_products!$F$1:$F$1013,0))=TRUE,INDEX(Special_products!$A$1:$AL$748,MATCH($A308,Special_products!$F$1:$F$748,0),D$1),INDEX(Magento_products!$A$1:$AJ$1013,MATCH($A308,Magento_products!$F$1:$F$1013,0),D$1))</f>
        <v>42745</v>
      </c>
      <c r="E308" s="167">
        <f t="shared" si="1"/>
        <v>2017</v>
      </c>
      <c r="F308" s="168" t="str">
        <f t="array" ref="F308">IF(ISNA(MATCH($A308,'License characters'!$H$2:$H$1126,0))=TRUE,0,INDEX('License characters'!$A$2:$AH$1126,MATCH($A308,'License characters'!$H$2:$H$1126,0),F$1))</f>
        <v>Nintendo</v>
      </c>
      <c r="G308" s="165" t="str">
        <f t="array" ref="G308">IF(ISNA(MATCH($A308,Magento_products!$F$1:$F$1000,0))=TRUE,INDEX(Special_products!$A$1:$AL$1000,MATCH($A308,Special_products!$F$1:$F$1000,0),G$1),INDEX(Magento_products!$A$1:$AJ$1013,MATCH($A308,Magento_products!$F$1:$F$1000,0),G$1))</f>
        <v>LZRMM</v>
      </c>
      <c r="H308" s="168" t="str">
        <f t="array" ref="H308">IF(ISNA(MATCH($B308,Magento_products!$E$1:$E$1013,0))=TRUE,INDEX(Special_products!$A$1:$AL$748,MATCH($B308,Special_products!$E$1:$E$748,0),H$1+2),INDEX(Magento_products!$A$1:$AJ$1013,MATCH($B308,Magento_products!$E$1:$E$1013,0),H$1))</f>
        <v>Resin</v>
      </c>
      <c r="I308" s="169">
        <f t="array" ref="I308">IF(ISNA(MATCH($B308,Magento_products!$E$1:$E$1013,0))=TRUE,INDEX(Special_products!$A$1:$AL$748,MATCH($B308,Special_products!$E$1:$E$748,0),I$1),INDEX(Magento_products!$A$1:$AJ$1013,MATCH($B308,Magento_products!$E$1:$E$1013,0),I$1))</f>
        <v>354.99</v>
      </c>
      <c r="J308" s="170"/>
      <c r="K308" s="171">
        <f t="shared" si="2"/>
        <v>354.99</v>
      </c>
      <c r="L308" s="172">
        <v>71.0</v>
      </c>
      <c r="M308" s="173" t="str">
        <f>ARRAY_CONSTRAIN(ARRAYFORMULA(IF(B308=0,0,IF(ISNA(MATCH($A308,[1]PO_base!$E$1:$E$8753,0))=TRUE,0,INDEX([1]PO_base!$A$1:$CD$8753,MATCH($A308,[1]PO_base!$E$1:$E$8753,0),M$1)))), 1, 1)</f>
        <v>#ERROR!</v>
      </c>
      <c r="N308" s="172" t="str">
        <f>ARRAY_CONSTRAIN(ARRAYFORMULA(IF(M308=0,0,IF(ISNA(MATCH($M308,[1]PO_base!$C$1:$C$8753,0))=TRUE,0,INDEX([1]PO_base!$A$1:$CD$8753,MATCH($M308,[1]PO_base!$C$1:$C$8753,0),N$1)))), 1, 1)</f>
        <v>#ERROR!</v>
      </c>
      <c r="O308" s="174" t="str">
        <f t="shared" si="3"/>
        <v>#ERROR!</v>
      </c>
      <c r="P308" s="172" t="str">
        <f t="shared" si="4"/>
        <v>#ERROR!</v>
      </c>
      <c r="Q308" s="175" t="str">
        <f t="shared" si="5"/>
        <v>#ERROR!</v>
      </c>
      <c r="R308" s="176">
        <v>2.653830227743271</v>
      </c>
      <c r="S308" s="177" t="str">
        <f>ARRAY_CONSTRAIN(ARRAYFORMULA(IF(ISNA(MATCH($G308,[1]Summary!$B$1:$B$8418,0))=TRUE,0,INDEX([1]Summary!$A$1:$CF$8418,MATCH($G308,[1]Summary!$B$1:$B$8418,0),S$1))), 1, 1)</f>
        <v>#ERROR!</v>
      </c>
      <c r="T308" s="176" t="str">
        <f>ARRAY_CONSTRAIN(ARRAYFORMULA(IF(S308=0,0,IF(ISNA(MATCH(S308,[1]Summary!$A$1:$A$8418,0))=TRUE,0,INDEX([1]Summary!$A$1:$CF$8418,MATCH(S308,[1]Summary!$A$1:$A$8418,0),T$1)))), 1, 1)</f>
        <v>#ERROR!</v>
      </c>
      <c r="U308" s="174">
        <f t="shared" ref="U308:U309" si="29">IF(R308=0,U$4,0)</f>
        <v>0</v>
      </c>
      <c r="V308" s="172"/>
      <c r="W308" s="175" t="str">
        <f t="shared" si="7"/>
        <v>#ERROR!</v>
      </c>
      <c r="X308" s="172"/>
      <c r="Y308" s="173"/>
      <c r="Z308" s="176" t="str">
        <f>ARRAY_CONSTRAIN(ARRAYFORMULA(IF(Y308=0,0,IF(ISNA(MATCH(Y308,[1]Summary!$A$1:$A$8418,0))=TRUE,0,INDEX([1]Summary!$A$1:$CF$8418,MATCH(Y308,[1]Summary!$A$1:$A$8418,0),Z$1)))), 1, 1)</f>
        <v>#ERROR!</v>
      </c>
      <c r="AA308" s="174">
        <f t="shared" ref="AA308:AA309" si="30">IF(X308=0,AA$4,0)</f>
        <v>0</v>
      </c>
      <c r="AB308" s="172" t="str">
        <f t="shared" si="28"/>
        <v>#ERROR!</v>
      </c>
      <c r="AC308" s="175" t="str">
        <f t="shared" si="9"/>
        <v>#ERROR!</v>
      </c>
      <c r="AD308" s="176"/>
      <c r="AE308" s="1"/>
      <c r="AF308" s="176" t="str">
        <f>ARRAY_CONSTRAIN(ARRAYFORMULA(IF(AE308=0,0,IF(ISNA(MATCH(AE308,[1]Summary!$A$1:$A$8418,0))=TRUE,0,INDEX([1]Summary!$A$1:$CF$8418,MATCH(AE308,[1]Summary!$A$1:$A$8418,0),AF$1)))), 1, 1)</f>
        <v>#ERROR!</v>
      </c>
      <c r="AG308" s="174">
        <f t="shared" si="10"/>
        <v>0</v>
      </c>
      <c r="AH308" s="172">
        <f t="shared" si="11"/>
        <v>0</v>
      </c>
      <c r="AI308" s="175" t="str">
        <f t="shared" si="12"/>
        <v>#ERROR!</v>
      </c>
      <c r="AJ308" s="175" t="str">
        <f t="shared" si="13"/>
        <v>#ERROR!</v>
      </c>
      <c r="AK308" s="178" t="str">
        <f t="shared" si="14"/>
        <v>#ERROR!</v>
      </c>
    </row>
    <row r="309" ht="10.5" customHeight="1">
      <c r="A309" s="14" t="s">
        <v>630</v>
      </c>
      <c r="B309" s="165">
        <f t="array" ref="B309">IF(ISNA(MATCH($A309,Magento_products!$F$1:$F$1000,0))=TRUE,INDEX(Special_products!$A$1:$AL$1000,MATCH($A309,Special_products!$F$1:$F$1000,0),B$1),INDEX(Magento_products!$A$1:$AJ$1013,MATCH($A309,Magento_products!$F$1:$F$1000,0),B$1))</f>
        <v>412</v>
      </c>
      <c r="C309" s="165" t="str">
        <f t="array" ref="C309">IF(ISNA(MATCH($A309,Magento_products!$F$1:$F$1000,0))=TRUE,INDEX(Special_products!$A$1:$AL$1000,MATCH($A309,Special_products!$F$1:$F$1000,0),C$1),INDEX(Magento_products!$A$1:$AJ$1013,MATCH($A309,Magento_products!$F$1:$F$1000,0),C$1))</f>
        <v>Breath of The Wild - Link - Exclusive Edition</v>
      </c>
      <c r="D309" s="166" t="str">
        <f t="array" ref="D309">IF(ISNA(MATCH($A309,Magento_products!$F$1:$F$1013,0))=TRUE,INDEX(Special_products!$A$1:$AL$748,MATCH($A309,Special_products!$F$1:$F$748,0),D$1),INDEX(Magento_products!$A$1:$AJ$1013,MATCH($A309,Magento_products!$F$1:$F$1013,0),D$1))</f>
        <v/>
      </c>
      <c r="E309" s="167">
        <f t="shared" si="1"/>
        <v>2020</v>
      </c>
      <c r="F309" s="168" t="str">
        <f t="array" ref="F309">IF(ISNA(MATCH($A309,'License characters'!$H$2:$H$1126,0))=TRUE,0,INDEX('License characters'!$A$2:$AH$1126,MATCH($A309,'License characters'!$H$2:$H$1126,0),F$1))</f>
        <v>Nintendo</v>
      </c>
      <c r="G309" s="165" t="str">
        <f t="array" ref="G309">IF(ISNA(MATCH($A309,Magento_products!$F$1:$F$1000,0))=TRUE,INDEX(Special_products!$A$1:$AL$1000,MATCH($A309,Special_products!$F$1:$F$1000,0),G$1),INDEX(Magento_products!$A$1:$AJ$1013,MATCH($A309,Magento_products!$F$1:$F$1000,0),G$1))</f>
        <v>BOTEX</v>
      </c>
      <c r="H309" s="168" t="str">
        <f t="array" ref="H309">IF(ISNA(MATCH($B309,Magento_products!$E$1:$E$1013,0))=TRUE,INDEX(Special_products!$A$1:$AL$748,MATCH($B309,Special_products!$E$1:$E$748,0),H$1+2),INDEX(Magento_products!$A$1:$AJ$1013,MATCH($B309,Magento_products!$E$1:$E$1013,0),H$1))</f>
        <v>PVC</v>
      </c>
      <c r="I309" s="169">
        <f t="array" ref="I309">IF(ISNA(MATCH($B309,Magento_products!$E$1:$E$1013,0))=TRUE,INDEX(Special_products!$A$1:$AL$748,MATCH($B309,Special_products!$E$1:$E$748,0),I$1),INDEX(Magento_products!$A$1:$AJ$1013,MATCH($B309,Magento_products!$E$1:$E$1013,0),I$1))</f>
        <v>114.99</v>
      </c>
      <c r="J309" s="170"/>
      <c r="K309" s="171">
        <f t="shared" si="2"/>
        <v>114.99</v>
      </c>
      <c r="L309" s="172"/>
      <c r="M309" s="173" t="str">
        <f>ARRAY_CONSTRAIN(ARRAYFORMULA(IF(B309=0,0,IF(ISNA(MATCH($A309,[1]PO_base!$E$1:$E$8753,0))=TRUE,0,INDEX([1]PO_base!$A$1:$CD$8753,MATCH($A309,[1]PO_base!$E$1:$E$8753,0),M$1)))), 1, 1)</f>
        <v>#ERROR!</v>
      </c>
      <c r="N309" s="172" t="str">
        <f>ARRAY_CONSTRAIN(ARRAYFORMULA(IF(M309=0,0,IF(ISNA(MATCH($M309,[1]PO_base!$C$1:$C$8753,0))=TRUE,0,INDEX([1]PO_base!$A$1:$CD$8753,MATCH($M309,[1]PO_base!$C$1:$C$8753,0),N$1)))), 1, 1)</f>
        <v>#ERROR!</v>
      </c>
      <c r="O309" s="174" t="str">
        <f t="shared" si="3"/>
        <v>#ERROR!</v>
      </c>
      <c r="P309" s="172" t="str">
        <f t="shared" si="4"/>
        <v>#ERROR!</v>
      </c>
      <c r="Q309" s="175" t="str">
        <f t="shared" si="5"/>
        <v>#ERROR!</v>
      </c>
      <c r="R309" s="176">
        <v>0.0</v>
      </c>
      <c r="S309" s="177" t="str">
        <f>ARRAY_CONSTRAIN(ARRAYFORMULA(IF(ISNA(MATCH($G309,[1]Summary!$B$1:$B$8418,0))=TRUE,0,INDEX([1]Summary!$A$1:$CF$8418,MATCH($G309,[1]Summary!$B$1:$B$8418,0),S$1))), 1, 1)</f>
        <v>#ERROR!</v>
      </c>
      <c r="T309" s="176" t="str">
        <f>ARRAY_CONSTRAIN(ARRAYFORMULA(IF(S309=0,0,IF(ISNA(MATCH(S309,[1]Summary!$A$1:$A$8418,0))=TRUE,0,INDEX([1]Summary!$A$1:$CF$8418,MATCH(S309,[1]Summary!$A$1:$A$8418,0),T$1)))), 1, 1)</f>
        <v>#ERROR!</v>
      </c>
      <c r="U309" s="174">
        <f t="shared" si="29"/>
        <v>0</v>
      </c>
      <c r="V309" s="172"/>
      <c r="W309" s="175" t="str">
        <f t="shared" si="7"/>
        <v>#ERROR!</v>
      </c>
      <c r="X309" s="172" t="s">
        <v>3180</v>
      </c>
      <c r="Y309" s="173"/>
      <c r="Z309" s="176" t="str">
        <f>ARRAY_CONSTRAIN(ARRAYFORMULA(IF(Y309=0,0,IF(ISNA(MATCH(Y309,[1]Summary!$A$1:$A$8418,0))=TRUE,0,INDEX([1]Summary!$A$1:$CF$8418,MATCH(Y309,[1]Summary!$A$1:$A$8418,0),Z$1)))), 1, 1)</f>
        <v>#ERROR!</v>
      </c>
      <c r="AA309" s="174">
        <f t="shared" si="30"/>
        <v>0</v>
      </c>
      <c r="AB309" s="172">
        <v>6.0</v>
      </c>
      <c r="AC309" s="175" t="str">
        <f t="shared" si="9"/>
        <v>#ERROR!</v>
      </c>
      <c r="AD309" s="176"/>
      <c r="AE309" s="1"/>
      <c r="AF309" s="176" t="str">
        <f>ARRAY_CONSTRAIN(ARRAYFORMULA(IF(AE309=0,0,IF(ISNA(MATCH(AE309,[1]Summary!$A$1:$A$8418,0))=TRUE,0,INDEX([1]Summary!$A$1:$CF$8418,MATCH(AE309,[1]Summary!$A$1:$A$8418,0),AF$1)))), 1, 1)</f>
        <v>#ERROR!</v>
      </c>
      <c r="AG309" s="174">
        <f t="shared" si="10"/>
        <v>0</v>
      </c>
      <c r="AH309" s="172">
        <f t="shared" si="11"/>
        <v>0</v>
      </c>
      <c r="AI309" s="175" t="str">
        <f t="shared" si="12"/>
        <v>#ERROR!</v>
      </c>
      <c r="AJ309" s="175" t="str">
        <f t="shared" si="13"/>
        <v>#ERROR!</v>
      </c>
      <c r="AK309" s="178" t="str">
        <f t="shared" si="14"/>
        <v>#ERROR!</v>
      </c>
    </row>
    <row r="310" ht="10.5" customHeight="1">
      <c r="A310" s="14"/>
      <c r="B310" s="165"/>
      <c r="C310" s="165"/>
      <c r="D310" s="1"/>
      <c r="E310" s="6"/>
      <c r="F310" s="6"/>
      <c r="G310" s="165"/>
      <c r="H310" s="6"/>
      <c r="I310" s="179"/>
      <c r="J310" s="14"/>
      <c r="K310" s="180"/>
      <c r="L310" s="14"/>
      <c r="M310" s="173"/>
      <c r="N310" s="172"/>
      <c r="O310" s="174">
        <f t="shared" si="3"/>
        <v>0.3</v>
      </c>
      <c r="P310" s="14"/>
      <c r="Q310" s="14"/>
      <c r="R310" s="14"/>
      <c r="S310" s="173"/>
      <c r="T310" s="172"/>
      <c r="U310" s="14"/>
      <c r="V310" s="14"/>
      <c r="W310" s="14"/>
      <c r="X310" s="14"/>
      <c r="Y310" s="173"/>
      <c r="Z310" s="172"/>
      <c r="AA310" s="14"/>
      <c r="AB310" s="14"/>
      <c r="AC310" s="14"/>
      <c r="AD310" s="14"/>
      <c r="AE310" s="1"/>
      <c r="AF310" s="176" t="str">
        <f>ARRAY_CONSTRAIN(ARRAYFORMULA(IF(AE310=0,0,IF(ISNA(MATCH(AE310,[1]Summary!$A$1:$A$8418,0))=TRUE,0,INDEX([1]Summary!$A$1:$CF$8418,MATCH(AE310,[1]Summary!$A$1:$A$8418,0),AF$1)))), 1, 1)</f>
        <v>#ERROR!</v>
      </c>
      <c r="AG310" s="14"/>
      <c r="AH310" s="14"/>
      <c r="AI310" s="14"/>
      <c r="AJ310" s="14"/>
      <c r="AK310" s="14"/>
    </row>
    <row r="311" ht="10.5" customHeight="1">
      <c r="A311" s="14"/>
      <c r="B311" s="165"/>
      <c r="C311" s="165"/>
      <c r="D311" s="1"/>
      <c r="E311" s="6"/>
      <c r="F311" s="6"/>
      <c r="G311" s="165"/>
      <c r="H311" s="6"/>
      <c r="I311" s="179"/>
      <c r="J311" s="14"/>
      <c r="K311" s="180"/>
      <c r="L311" s="14"/>
      <c r="M311" s="173"/>
      <c r="N311" s="172"/>
      <c r="O311" s="174">
        <f t="shared" si="3"/>
        <v>0.3</v>
      </c>
      <c r="P311" s="14"/>
      <c r="Q311" s="14"/>
      <c r="R311" s="14"/>
      <c r="S311" s="173"/>
      <c r="T311" s="172"/>
      <c r="U311" s="14"/>
      <c r="V311" s="14"/>
      <c r="W311" s="14"/>
      <c r="X311" s="14"/>
      <c r="Y311" s="173"/>
      <c r="Z311" s="172"/>
      <c r="AA311" s="14"/>
      <c r="AB311" s="14"/>
      <c r="AC311" s="14"/>
      <c r="AD311" s="14"/>
      <c r="AE311" s="1"/>
      <c r="AF311" s="176" t="str">
        <f>ARRAY_CONSTRAIN(ARRAYFORMULA(IF(AE311=0,0,IF(ISNA(MATCH(AE311,[1]Summary!$A$1:$A$8418,0))=TRUE,0,INDEX([1]Summary!$A$1:$CF$8418,MATCH(AE311,[1]Summary!$A$1:$A$8418,0),AF$1)))), 1, 1)</f>
        <v>#ERROR!</v>
      </c>
      <c r="AG311" s="14"/>
      <c r="AH311" s="14"/>
      <c r="AI311" s="14"/>
      <c r="AJ311" s="14"/>
      <c r="AK311" s="14"/>
    </row>
    <row r="312" ht="10.5" customHeight="1">
      <c r="A312" s="14"/>
      <c r="B312" s="165"/>
      <c r="C312" s="165"/>
      <c r="D312" s="1"/>
      <c r="E312" s="6"/>
      <c r="F312" s="6"/>
      <c r="G312" s="165"/>
      <c r="H312" s="6"/>
      <c r="I312" s="179"/>
      <c r="J312" s="14"/>
      <c r="K312" s="180"/>
      <c r="L312" s="14"/>
      <c r="M312" s="173"/>
      <c r="N312" s="172"/>
      <c r="O312" s="174">
        <f t="shared" si="3"/>
        <v>0.3</v>
      </c>
      <c r="P312" s="14"/>
      <c r="Q312" s="14"/>
      <c r="R312" s="14"/>
      <c r="S312" s="173"/>
      <c r="T312" s="172"/>
      <c r="U312" s="14"/>
      <c r="V312" s="14"/>
      <c r="W312" s="14"/>
      <c r="X312" s="14"/>
      <c r="Y312" s="173"/>
      <c r="Z312" s="172"/>
      <c r="AA312" s="14"/>
      <c r="AB312" s="14"/>
      <c r="AC312" s="14"/>
      <c r="AD312" s="14"/>
      <c r="AE312" s="1"/>
      <c r="AF312" s="176" t="str">
        <f>ARRAY_CONSTRAIN(ARRAYFORMULA(IF(AE312=0,0,IF(ISNA(MATCH(AE312,[1]Summary!$A$1:$A$8418,0))=TRUE,0,INDEX([1]Summary!$A$1:$CF$8418,MATCH(AE312,[1]Summary!$A$1:$A$8418,0),AF$1)))), 1, 1)</f>
        <v>#ERROR!</v>
      </c>
      <c r="AG312" s="14"/>
      <c r="AH312" s="14"/>
      <c r="AI312" s="14"/>
      <c r="AJ312" s="14"/>
      <c r="AK312" s="14"/>
    </row>
    <row r="313" ht="10.5" customHeight="1">
      <c r="A313" s="14"/>
      <c r="B313" s="165"/>
      <c r="C313" s="165"/>
      <c r="D313" s="1"/>
      <c r="E313" s="6"/>
      <c r="F313" s="6"/>
      <c r="G313" s="165"/>
      <c r="H313" s="6"/>
      <c r="I313" s="179"/>
      <c r="J313" s="14"/>
      <c r="K313" s="180"/>
      <c r="L313" s="14"/>
      <c r="M313" s="173"/>
      <c r="N313" s="172"/>
      <c r="O313" s="174">
        <f t="shared" si="3"/>
        <v>0.3</v>
      </c>
      <c r="P313" s="14"/>
      <c r="Q313" s="14"/>
      <c r="R313" s="14"/>
      <c r="S313" s="173"/>
      <c r="T313" s="172"/>
      <c r="U313" s="14"/>
      <c r="V313" s="14"/>
      <c r="W313" s="14"/>
      <c r="X313" s="14"/>
      <c r="Y313" s="173"/>
      <c r="Z313" s="172"/>
      <c r="AA313" s="14"/>
      <c r="AB313" s="14"/>
      <c r="AC313" s="14"/>
      <c r="AD313" s="14"/>
      <c r="AE313" s="1"/>
      <c r="AF313" s="176" t="str">
        <f>ARRAY_CONSTRAIN(ARRAYFORMULA(IF(AE313=0,0,IF(ISNA(MATCH(AE313,[1]Summary!$A$1:$A$8418,0))=TRUE,0,INDEX([1]Summary!$A$1:$CF$8418,MATCH(AE313,[1]Summary!$A$1:$A$8418,0),AF$1)))), 1, 1)</f>
        <v>#ERROR!</v>
      </c>
      <c r="AG313" s="14"/>
      <c r="AH313" s="14"/>
      <c r="AI313" s="14"/>
      <c r="AJ313" s="14"/>
      <c r="AK313" s="14"/>
    </row>
    <row r="314" ht="10.5" customHeight="1">
      <c r="A314" s="14"/>
      <c r="B314" s="165"/>
      <c r="C314" s="165"/>
      <c r="D314" s="1"/>
      <c r="E314" s="6"/>
      <c r="F314" s="6"/>
      <c r="G314" s="165"/>
      <c r="H314" s="6"/>
      <c r="I314" s="179"/>
      <c r="J314" s="14"/>
      <c r="K314" s="180"/>
      <c r="L314" s="14"/>
      <c r="M314" s="173"/>
      <c r="N314" s="172"/>
      <c r="O314" s="174">
        <f t="shared" si="3"/>
        <v>0.3</v>
      </c>
      <c r="P314" s="14"/>
      <c r="Q314" s="14"/>
      <c r="R314" s="14"/>
      <c r="S314" s="173"/>
      <c r="T314" s="172"/>
      <c r="U314" s="14"/>
      <c r="V314" s="14"/>
      <c r="W314" s="14"/>
      <c r="X314" s="14"/>
      <c r="Y314" s="173"/>
      <c r="Z314" s="172"/>
      <c r="AA314" s="14"/>
      <c r="AB314" s="14"/>
      <c r="AC314" s="14"/>
      <c r="AD314" s="14"/>
      <c r="AE314" s="1"/>
      <c r="AF314" s="176" t="str">
        <f>ARRAY_CONSTRAIN(ARRAYFORMULA(IF(AE314=0,0,IF(ISNA(MATCH(AE314,[1]Summary!$A$1:$A$8418,0))=TRUE,0,INDEX([1]Summary!$A$1:$CF$8418,MATCH(AE314,[1]Summary!$A$1:$A$8418,0),AF$1)))), 1, 1)</f>
        <v>#ERROR!</v>
      </c>
      <c r="AG314" s="14"/>
      <c r="AH314" s="14"/>
      <c r="AI314" s="14"/>
      <c r="AJ314" s="14"/>
      <c r="AK314" s="14"/>
    </row>
    <row r="315" ht="10.5" customHeight="1">
      <c r="A315" s="14"/>
      <c r="B315" s="165"/>
      <c r="C315" s="165"/>
      <c r="D315" s="1"/>
      <c r="E315" s="6"/>
      <c r="F315" s="6"/>
      <c r="G315" s="165"/>
      <c r="H315" s="6"/>
      <c r="I315" s="179"/>
      <c r="J315" s="14"/>
      <c r="K315" s="180"/>
      <c r="L315" s="14"/>
      <c r="M315" s="173"/>
      <c r="N315" s="172"/>
      <c r="O315" s="174">
        <f t="shared" si="3"/>
        <v>0.3</v>
      </c>
      <c r="P315" s="14"/>
      <c r="Q315" s="14"/>
      <c r="R315" s="14"/>
      <c r="S315" s="173"/>
      <c r="T315" s="172"/>
      <c r="U315" s="14"/>
      <c r="V315" s="14"/>
      <c r="W315" s="14"/>
      <c r="X315" s="14"/>
      <c r="Y315" s="173"/>
      <c r="Z315" s="172"/>
      <c r="AA315" s="14"/>
      <c r="AB315" s="14"/>
      <c r="AC315" s="14"/>
      <c r="AD315" s="14"/>
      <c r="AE315" s="1"/>
      <c r="AF315" s="176" t="str">
        <f>ARRAY_CONSTRAIN(ARRAYFORMULA(IF(AE315=0,0,IF(ISNA(MATCH(AE315,[1]Summary!$A$1:$A$8418,0))=TRUE,0,INDEX([1]Summary!$A$1:$CF$8418,MATCH(AE315,[1]Summary!$A$1:$A$8418,0),AF$1)))), 1, 1)</f>
        <v>#ERROR!</v>
      </c>
      <c r="AG315" s="14"/>
      <c r="AH315" s="14"/>
      <c r="AI315" s="14"/>
      <c r="AJ315" s="14"/>
      <c r="AK315" s="14"/>
    </row>
    <row r="316" ht="10.5" customHeight="1">
      <c r="A316" s="14"/>
      <c r="B316" s="165"/>
      <c r="C316" s="165"/>
      <c r="D316" s="1"/>
      <c r="E316" s="6"/>
      <c r="F316" s="6"/>
      <c r="G316" s="165"/>
      <c r="H316" s="6"/>
      <c r="I316" s="179"/>
      <c r="J316" s="14"/>
      <c r="K316" s="180"/>
      <c r="L316" s="14"/>
      <c r="M316" s="173"/>
      <c r="N316" s="172"/>
      <c r="O316" s="174">
        <f t="shared" si="3"/>
        <v>0.3</v>
      </c>
      <c r="P316" s="14"/>
      <c r="Q316" s="14"/>
      <c r="R316" s="14"/>
      <c r="S316" s="173"/>
      <c r="T316" s="172"/>
      <c r="U316" s="14"/>
      <c r="V316" s="14"/>
      <c r="W316" s="14"/>
      <c r="X316" s="14"/>
      <c r="Y316" s="173"/>
      <c r="Z316" s="172"/>
      <c r="AA316" s="14"/>
      <c r="AB316" s="14"/>
      <c r="AC316" s="14"/>
      <c r="AD316" s="14"/>
      <c r="AE316" s="1"/>
      <c r="AF316" s="176" t="str">
        <f>ARRAY_CONSTRAIN(ARRAYFORMULA(IF(AE316=0,0,IF(ISNA(MATCH(AE316,[1]Summary!$A$1:$A$8418,0))=TRUE,0,INDEX([1]Summary!$A$1:$CF$8418,MATCH(AE316,[1]Summary!$A$1:$A$8418,0),AF$1)))), 1, 1)</f>
        <v>#ERROR!</v>
      </c>
      <c r="AG316" s="14"/>
      <c r="AH316" s="14"/>
      <c r="AI316" s="14"/>
      <c r="AJ316" s="14"/>
      <c r="AK316" s="14"/>
    </row>
    <row r="317" ht="10.5" customHeight="1">
      <c r="A317" s="14"/>
      <c r="B317" s="165"/>
      <c r="C317" s="165"/>
      <c r="D317" s="1"/>
      <c r="E317" s="6"/>
      <c r="F317" s="6"/>
      <c r="G317" s="165"/>
      <c r="H317" s="6"/>
      <c r="I317" s="179"/>
      <c r="J317" s="14"/>
      <c r="K317" s="180"/>
      <c r="L317" s="14"/>
      <c r="M317" s="173"/>
      <c r="N317" s="172"/>
      <c r="O317" s="174">
        <f t="shared" si="3"/>
        <v>0.3</v>
      </c>
      <c r="P317" s="14"/>
      <c r="Q317" s="14"/>
      <c r="R317" s="14"/>
      <c r="S317" s="173"/>
      <c r="T317" s="172"/>
      <c r="U317" s="14"/>
      <c r="V317" s="14"/>
      <c r="W317" s="14"/>
      <c r="X317" s="14"/>
      <c r="Y317" s="173"/>
      <c r="Z317" s="172"/>
      <c r="AA317" s="14"/>
      <c r="AB317" s="14"/>
      <c r="AC317" s="14"/>
      <c r="AD317" s="14"/>
      <c r="AE317" s="1"/>
      <c r="AF317" s="176" t="str">
        <f>ARRAY_CONSTRAIN(ARRAYFORMULA(IF(AE317=0,0,IF(ISNA(MATCH(AE317,[1]Summary!$A$1:$A$8418,0))=TRUE,0,INDEX([1]Summary!$A$1:$CF$8418,MATCH(AE317,[1]Summary!$A$1:$A$8418,0),AF$1)))), 1, 1)</f>
        <v>#ERROR!</v>
      </c>
      <c r="AG317" s="14"/>
      <c r="AH317" s="14"/>
      <c r="AI317" s="14"/>
      <c r="AJ317" s="14"/>
      <c r="AK317" s="14"/>
    </row>
    <row r="318" ht="10.5" customHeight="1">
      <c r="A318" s="14"/>
      <c r="B318" s="165"/>
      <c r="C318" s="165"/>
      <c r="D318" s="1"/>
      <c r="E318" s="6"/>
      <c r="F318" s="6"/>
      <c r="G318" s="165"/>
      <c r="H318" s="6"/>
      <c r="I318" s="179"/>
      <c r="J318" s="14"/>
      <c r="K318" s="180"/>
      <c r="L318" s="14"/>
      <c r="M318" s="173"/>
      <c r="N318" s="172"/>
      <c r="O318" s="174">
        <f t="shared" si="3"/>
        <v>0.3</v>
      </c>
      <c r="P318" s="14"/>
      <c r="Q318" s="14"/>
      <c r="R318" s="14"/>
      <c r="S318" s="173"/>
      <c r="T318" s="172"/>
      <c r="U318" s="14"/>
      <c r="V318" s="14"/>
      <c r="W318" s="14"/>
      <c r="X318" s="14"/>
      <c r="Y318" s="173"/>
      <c r="Z318" s="172"/>
      <c r="AA318" s="14"/>
      <c r="AB318" s="14"/>
      <c r="AC318" s="14"/>
      <c r="AD318" s="14"/>
      <c r="AE318" s="1"/>
      <c r="AF318" s="176" t="str">
        <f>ARRAY_CONSTRAIN(ARRAYFORMULA(IF(AE318=0,0,IF(ISNA(MATCH(AE318,[1]Summary!$A$1:$A$8418,0))=TRUE,0,INDEX([1]Summary!$A$1:$CF$8418,MATCH(AE318,[1]Summary!$A$1:$A$8418,0),AF$1)))), 1, 1)</f>
        <v>#ERROR!</v>
      </c>
      <c r="AG318" s="14"/>
      <c r="AH318" s="14"/>
      <c r="AI318" s="14"/>
      <c r="AJ318" s="14"/>
      <c r="AK318" s="14"/>
    </row>
    <row r="319" ht="10.5" customHeight="1">
      <c r="A319" s="14"/>
      <c r="B319" s="165"/>
      <c r="C319" s="165"/>
      <c r="D319" s="1"/>
      <c r="E319" s="6"/>
      <c r="F319" s="6"/>
      <c r="G319" s="165"/>
      <c r="H319" s="6"/>
      <c r="I319" s="179"/>
      <c r="J319" s="14"/>
      <c r="K319" s="180"/>
      <c r="L319" s="14"/>
      <c r="M319" s="173"/>
      <c r="N319" s="172"/>
      <c r="O319" s="174">
        <f t="shared" si="3"/>
        <v>0.3</v>
      </c>
      <c r="P319" s="14"/>
      <c r="Q319" s="14"/>
      <c r="R319" s="14"/>
      <c r="S319" s="173"/>
      <c r="T319" s="172"/>
      <c r="U319" s="14"/>
      <c r="V319" s="14"/>
      <c r="W319" s="14"/>
      <c r="X319" s="14"/>
      <c r="Y319" s="173"/>
      <c r="Z319" s="172"/>
      <c r="AA319" s="14"/>
      <c r="AB319" s="14"/>
      <c r="AC319" s="14"/>
      <c r="AD319" s="14"/>
      <c r="AE319" s="1"/>
      <c r="AF319" s="176" t="str">
        <f>ARRAY_CONSTRAIN(ARRAYFORMULA(IF(AE319=0,0,IF(ISNA(MATCH(AE319,[1]Summary!$A$1:$A$8418,0))=TRUE,0,INDEX([1]Summary!$A$1:$CF$8418,MATCH(AE319,[1]Summary!$A$1:$A$8418,0),AF$1)))), 1, 1)</f>
        <v>#ERROR!</v>
      </c>
      <c r="AG319" s="14"/>
      <c r="AH319" s="14"/>
      <c r="AI319" s="14"/>
      <c r="AJ319" s="14"/>
      <c r="AK319" s="14"/>
    </row>
    <row r="320" ht="10.5" customHeight="1">
      <c r="A320" s="14"/>
      <c r="B320" s="165"/>
      <c r="C320" s="165"/>
      <c r="D320" s="1"/>
      <c r="E320" s="6"/>
      <c r="F320" s="6"/>
      <c r="G320" s="165"/>
      <c r="H320" s="6"/>
      <c r="I320" s="179"/>
      <c r="J320" s="14"/>
      <c r="K320" s="180"/>
      <c r="L320" s="14"/>
      <c r="M320" s="173"/>
      <c r="N320" s="172"/>
      <c r="O320" s="174">
        <f t="shared" si="3"/>
        <v>0.3</v>
      </c>
      <c r="P320" s="14"/>
      <c r="Q320" s="14"/>
      <c r="R320" s="14"/>
      <c r="S320" s="173"/>
      <c r="T320" s="172"/>
      <c r="U320" s="14"/>
      <c r="V320" s="14"/>
      <c r="W320" s="14"/>
      <c r="X320" s="14"/>
      <c r="Y320" s="173"/>
      <c r="Z320" s="172"/>
      <c r="AA320" s="14"/>
      <c r="AB320" s="14"/>
      <c r="AC320" s="14"/>
      <c r="AD320" s="14"/>
      <c r="AE320" s="1"/>
      <c r="AF320" s="176" t="str">
        <f>ARRAY_CONSTRAIN(ARRAYFORMULA(IF(AE320=0,0,IF(ISNA(MATCH(AE320,[1]Summary!$A$1:$A$8418,0))=TRUE,0,INDEX([1]Summary!$A$1:$CF$8418,MATCH(AE320,[1]Summary!$A$1:$A$8418,0),AF$1)))), 1, 1)</f>
        <v>#ERROR!</v>
      </c>
      <c r="AG320" s="14"/>
      <c r="AH320" s="14"/>
      <c r="AI320" s="14"/>
      <c r="AJ320" s="14"/>
      <c r="AK320" s="14"/>
    </row>
    <row r="321" ht="10.5" customHeight="1">
      <c r="A321" s="14"/>
      <c r="B321" s="165"/>
      <c r="C321" s="165"/>
      <c r="D321" s="1"/>
      <c r="E321" s="6"/>
      <c r="F321" s="6"/>
      <c r="G321" s="165"/>
      <c r="H321" s="6"/>
      <c r="I321" s="179"/>
      <c r="J321" s="14"/>
      <c r="K321" s="180"/>
      <c r="L321" s="14"/>
      <c r="M321" s="173"/>
      <c r="N321" s="172"/>
      <c r="O321" s="174">
        <f t="shared" si="3"/>
        <v>0.3</v>
      </c>
      <c r="P321" s="14"/>
      <c r="Q321" s="14"/>
      <c r="R321" s="14"/>
      <c r="S321" s="173"/>
      <c r="T321" s="172"/>
      <c r="U321" s="14"/>
      <c r="V321" s="14"/>
      <c r="W321" s="14"/>
      <c r="X321" s="14"/>
      <c r="Y321" s="173"/>
      <c r="Z321" s="172"/>
      <c r="AA321" s="14"/>
      <c r="AB321" s="14"/>
      <c r="AC321" s="14"/>
      <c r="AD321" s="14"/>
      <c r="AE321" s="1"/>
      <c r="AF321" s="176" t="str">
        <f>ARRAY_CONSTRAIN(ARRAYFORMULA(IF(AE321=0,0,IF(ISNA(MATCH(AE321,[1]Summary!$A$1:$A$8418,0))=TRUE,0,INDEX([1]Summary!$A$1:$CF$8418,MATCH(AE321,[1]Summary!$A$1:$A$8418,0),AF$1)))), 1, 1)</f>
        <v>#ERROR!</v>
      </c>
      <c r="AG321" s="14"/>
      <c r="AH321" s="14"/>
      <c r="AI321" s="14"/>
      <c r="AJ321" s="14"/>
      <c r="AK321" s="14"/>
    </row>
    <row r="322" ht="10.5" customHeight="1">
      <c r="A322" s="14"/>
      <c r="B322" s="165"/>
      <c r="C322" s="165"/>
      <c r="D322" s="1"/>
      <c r="E322" s="6"/>
      <c r="F322" s="6"/>
      <c r="G322" s="165"/>
      <c r="H322" s="6"/>
      <c r="I322" s="179"/>
      <c r="J322" s="14"/>
      <c r="K322" s="180"/>
      <c r="L322" s="14"/>
      <c r="M322" s="173"/>
      <c r="N322" s="172"/>
      <c r="O322" s="174">
        <f t="shared" si="3"/>
        <v>0.3</v>
      </c>
      <c r="P322" s="14"/>
      <c r="Q322" s="14"/>
      <c r="R322" s="14"/>
      <c r="S322" s="173"/>
      <c r="T322" s="172"/>
      <c r="U322" s="14"/>
      <c r="V322" s="14"/>
      <c r="W322" s="14"/>
      <c r="X322" s="14"/>
      <c r="Y322" s="173"/>
      <c r="Z322" s="172"/>
      <c r="AA322" s="14"/>
      <c r="AB322" s="14"/>
      <c r="AC322" s="14"/>
      <c r="AD322" s="14"/>
      <c r="AE322" s="1"/>
      <c r="AF322" s="176" t="str">
        <f>ARRAY_CONSTRAIN(ARRAYFORMULA(IF(AE322=0,0,IF(ISNA(MATCH(AE322,[1]Summary!$A$1:$A$8418,0))=TRUE,0,INDEX([1]Summary!$A$1:$CF$8418,MATCH(AE322,[1]Summary!$A$1:$A$8418,0),AF$1)))), 1, 1)</f>
        <v>#ERROR!</v>
      </c>
      <c r="AG322" s="14"/>
      <c r="AH322" s="14"/>
      <c r="AI322" s="14"/>
      <c r="AJ322" s="14"/>
      <c r="AK322" s="14"/>
    </row>
    <row r="323" ht="10.5" customHeight="1">
      <c r="A323" s="14"/>
      <c r="B323" s="165"/>
      <c r="C323" s="165"/>
      <c r="D323" s="1"/>
      <c r="E323" s="6"/>
      <c r="F323" s="6"/>
      <c r="G323" s="165"/>
      <c r="H323" s="6"/>
      <c r="I323" s="179"/>
      <c r="J323" s="14"/>
      <c r="K323" s="180"/>
      <c r="L323" s="14"/>
      <c r="M323" s="173"/>
      <c r="N323" s="172"/>
      <c r="O323" s="174">
        <f t="shared" si="3"/>
        <v>0.3</v>
      </c>
      <c r="P323" s="14"/>
      <c r="Q323" s="14"/>
      <c r="R323" s="14"/>
      <c r="S323" s="173"/>
      <c r="T323" s="172"/>
      <c r="U323" s="14"/>
      <c r="V323" s="14"/>
      <c r="W323" s="14"/>
      <c r="X323" s="14"/>
      <c r="Y323" s="173"/>
      <c r="Z323" s="172"/>
      <c r="AA323" s="14"/>
      <c r="AB323" s="14"/>
      <c r="AC323" s="14"/>
      <c r="AD323" s="14"/>
      <c r="AE323" s="1"/>
      <c r="AF323" s="176" t="str">
        <f>ARRAY_CONSTRAIN(ARRAYFORMULA(IF(AE323=0,0,IF(ISNA(MATCH(AE323,[1]Summary!$A$1:$A$8418,0))=TRUE,0,INDEX([1]Summary!$A$1:$CF$8418,MATCH(AE323,[1]Summary!$A$1:$A$8418,0),AF$1)))), 1, 1)</f>
        <v>#ERROR!</v>
      </c>
      <c r="AG323" s="14"/>
      <c r="AH323" s="14"/>
      <c r="AI323" s="14"/>
      <c r="AJ323" s="14"/>
      <c r="AK323" s="14"/>
    </row>
    <row r="324" ht="10.5" customHeight="1">
      <c r="A324" s="14"/>
      <c r="B324" s="165"/>
      <c r="C324" s="165"/>
      <c r="D324" s="1"/>
      <c r="E324" s="6"/>
      <c r="F324" s="6"/>
      <c r="G324" s="165"/>
      <c r="H324" s="6"/>
      <c r="I324" s="179"/>
      <c r="J324" s="14"/>
      <c r="K324" s="180"/>
      <c r="L324" s="14"/>
      <c r="M324" s="173"/>
      <c r="N324" s="172"/>
      <c r="O324" s="174">
        <f t="shared" si="3"/>
        <v>0.3</v>
      </c>
      <c r="P324" s="14"/>
      <c r="Q324" s="14"/>
      <c r="R324" s="14"/>
      <c r="S324" s="173"/>
      <c r="T324" s="172"/>
      <c r="U324" s="14"/>
      <c r="V324" s="14"/>
      <c r="W324" s="14"/>
      <c r="X324" s="14"/>
      <c r="Y324" s="173"/>
      <c r="Z324" s="172"/>
      <c r="AA324" s="14"/>
      <c r="AB324" s="14"/>
      <c r="AC324" s="14"/>
      <c r="AD324" s="14"/>
      <c r="AE324" s="1"/>
      <c r="AF324" s="176" t="str">
        <f>ARRAY_CONSTRAIN(ARRAYFORMULA(IF(AE324=0,0,IF(ISNA(MATCH(AE324,[1]Summary!$A$1:$A$8418,0))=TRUE,0,INDEX([1]Summary!$A$1:$CF$8418,MATCH(AE324,[1]Summary!$A$1:$A$8418,0),AF$1)))), 1, 1)</f>
        <v>#ERROR!</v>
      </c>
      <c r="AG324" s="14"/>
      <c r="AH324" s="14"/>
      <c r="AI324" s="14"/>
      <c r="AJ324" s="14"/>
      <c r="AK324" s="14"/>
    </row>
    <row r="325" ht="10.5" customHeight="1">
      <c r="A325" s="14"/>
      <c r="B325" s="165"/>
      <c r="C325" s="165"/>
      <c r="D325" s="1"/>
      <c r="E325" s="6"/>
      <c r="F325" s="6"/>
      <c r="G325" s="165"/>
      <c r="H325" s="6"/>
      <c r="I325" s="179"/>
      <c r="J325" s="14"/>
      <c r="K325" s="180"/>
      <c r="L325" s="14"/>
      <c r="M325" s="173"/>
      <c r="N325" s="172"/>
      <c r="O325" s="174">
        <f t="shared" si="3"/>
        <v>0.3</v>
      </c>
      <c r="P325" s="14"/>
      <c r="Q325" s="14"/>
      <c r="R325" s="14"/>
      <c r="S325" s="173"/>
      <c r="T325" s="172"/>
      <c r="U325" s="14"/>
      <c r="V325" s="14"/>
      <c r="W325" s="14"/>
      <c r="X325" s="14"/>
      <c r="Y325" s="173"/>
      <c r="Z325" s="172"/>
      <c r="AA325" s="14"/>
      <c r="AB325" s="14"/>
      <c r="AC325" s="14"/>
      <c r="AD325" s="14"/>
      <c r="AE325" s="1"/>
      <c r="AF325" s="176" t="str">
        <f>ARRAY_CONSTRAIN(ARRAYFORMULA(IF(AE325=0,0,IF(ISNA(MATCH(AE325,[1]Summary!$A$1:$A$8418,0))=TRUE,0,INDEX([1]Summary!$A$1:$CF$8418,MATCH(AE325,[1]Summary!$A$1:$A$8418,0),AF$1)))), 1, 1)</f>
        <v>#ERROR!</v>
      </c>
      <c r="AG325" s="14"/>
      <c r="AH325" s="14"/>
      <c r="AI325" s="14"/>
      <c r="AJ325" s="14"/>
      <c r="AK325" s="14"/>
    </row>
    <row r="326" ht="10.5" customHeight="1">
      <c r="A326" s="14"/>
      <c r="B326" s="165"/>
      <c r="C326" s="165"/>
      <c r="D326" s="1"/>
      <c r="E326" s="6"/>
      <c r="F326" s="6"/>
      <c r="G326" s="165"/>
      <c r="H326" s="6"/>
      <c r="I326" s="179"/>
      <c r="J326" s="14"/>
      <c r="K326" s="180"/>
      <c r="L326" s="14"/>
      <c r="M326" s="173"/>
      <c r="N326" s="172"/>
      <c r="O326" s="174">
        <f t="shared" si="3"/>
        <v>0.3</v>
      </c>
      <c r="P326" s="14"/>
      <c r="Q326" s="14"/>
      <c r="R326" s="14"/>
      <c r="S326" s="173"/>
      <c r="T326" s="172"/>
      <c r="U326" s="14"/>
      <c r="V326" s="14"/>
      <c r="W326" s="14"/>
      <c r="X326" s="14"/>
      <c r="Y326" s="173"/>
      <c r="Z326" s="172"/>
      <c r="AA326" s="14"/>
      <c r="AB326" s="14"/>
      <c r="AC326" s="14"/>
      <c r="AD326" s="14"/>
      <c r="AE326" s="1"/>
      <c r="AF326" s="176" t="str">
        <f>ARRAY_CONSTRAIN(ARRAYFORMULA(IF(AE326=0,0,IF(ISNA(MATCH(AE326,[1]Summary!$A$1:$A$8418,0))=TRUE,0,INDEX([1]Summary!$A$1:$CF$8418,MATCH(AE326,[1]Summary!$A$1:$A$8418,0),AF$1)))), 1, 1)</f>
        <v>#ERROR!</v>
      </c>
      <c r="AG326" s="14"/>
      <c r="AH326" s="14"/>
      <c r="AI326" s="14"/>
      <c r="AJ326" s="14"/>
      <c r="AK326" s="14"/>
    </row>
    <row r="327" ht="10.5" customHeight="1">
      <c r="A327" s="14"/>
      <c r="B327" s="165"/>
      <c r="C327" s="165"/>
      <c r="D327" s="1"/>
      <c r="E327" s="6"/>
      <c r="F327" s="6"/>
      <c r="G327" s="165"/>
      <c r="H327" s="6"/>
      <c r="I327" s="179"/>
      <c r="J327" s="14"/>
      <c r="K327" s="180"/>
      <c r="L327" s="14"/>
      <c r="M327" s="173"/>
      <c r="N327" s="172"/>
      <c r="O327" s="174">
        <f t="shared" si="3"/>
        <v>0.3</v>
      </c>
      <c r="P327" s="14"/>
      <c r="Q327" s="14"/>
      <c r="R327" s="14"/>
      <c r="S327" s="173"/>
      <c r="T327" s="172"/>
      <c r="U327" s="14"/>
      <c r="V327" s="14"/>
      <c r="W327" s="14"/>
      <c r="X327" s="14"/>
      <c r="Y327" s="173"/>
      <c r="Z327" s="172"/>
      <c r="AA327" s="14"/>
      <c r="AB327" s="14"/>
      <c r="AC327" s="14"/>
      <c r="AD327" s="14"/>
      <c r="AE327" s="1"/>
      <c r="AF327" s="176" t="str">
        <f>ARRAY_CONSTRAIN(ARRAYFORMULA(IF(AE327=0,0,IF(ISNA(MATCH(AE327,[1]Summary!$A$1:$A$8418,0))=TRUE,0,INDEX([1]Summary!$A$1:$CF$8418,MATCH(AE327,[1]Summary!$A$1:$A$8418,0),AF$1)))), 1, 1)</f>
        <v>#ERROR!</v>
      </c>
      <c r="AG327" s="14"/>
      <c r="AH327" s="14"/>
      <c r="AI327" s="14"/>
      <c r="AJ327" s="14"/>
      <c r="AK327" s="14"/>
    </row>
    <row r="328" ht="10.5" customHeight="1">
      <c r="A328" s="14"/>
      <c r="B328" s="165"/>
      <c r="C328" s="165"/>
      <c r="D328" s="1"/>
      <c r="E328" s="6"/>
      <c r="F328" s="6"/>
      <c r="G328" s="165"/>
      <c r="H328" s="6"/>
      <c r="I328" s="179"/>
      <c r="J328" s="14"/>
      <c r="K328" s="180"/>
      <c r="L328" s="14"/>
      <c r="M328" s="173"/>
      <c r="N328" s="172"/>
      <c r="O328" s="174">
        <f t="shared" si="3"/>
        <v>0.3</v>
      </c>
      <c r="P328" s="14"/>
      <c r="Q328" s="14"/>
      <c r="R328" s="14"/>
      <c r="S328" s="173"/>
      <c r="T328" s="172"/>
      <c r="U328" s="14"/>
      <c r="V328" s="14"/>
      <c r="W328" s="14"/>
      <c r="X328" s="14"/>
      <c r="Y328" s="173"/>
      <c r="Z328" s="172"/>
      <c r="AA328" s="14"/>
      <c r="AB328" s="14"/>
      <c r="AC328" s="14"/>
      <c r="AD328" s="14"/>
      <c r="AE328" s="1"/>
      <c r="AF328" s="176" t="str">
        <f>ARRAY_CONSTRAIN(ARRAYFORMULA(IF(AE328=0,0,IF(ISNA(MATCH(AE328,[1]Summary!$A$1:$A$8418,0))=TRUE,0,INDEX([1]Summary!$A$1:$CF$8418,MATCH(AE328,[1]Summary!$A$1:$A$8418,0),AF$1)))), 1, 1)</f>
        <v>#ERROR!</v>
      </c>
      <c r="AG328" s="14"/>
      <c r="AH328" s="14"/>
      <c r="AI328" s="14"/>
      <c r="AJ328" s="14"/>
      <c r="AK328" s="14"/>
    </row>
    <row r="329" ht="10.5" customHeight="1">
      <c r="A329" s="14"/>
      <c r="B329" s="165"/>
      <c r="C329" s="165"/>
      <c r="D329" s="1"/>
      <c r="E329" s="6"/>
      <c r="F329" s="6"/>
      <c r="G329" s="165"/>
      <c r="H329" s="6"/>
      <c r="I329" s="179"/>
      <c r="J329" s="14"/>
      <c r="K329" s="180"/>
      <c r="L329" s="14"/>
      <c r="M329" s="173"/>
      <c r="N329" s="172"/>
      <c r="O329" s="174">
        <f t="shared" si="3"/>
        <v>0.3</v>
      </c>
      <c r="P329" s="14"/>
      <c r="Q329" s="14"/>
      <c r="R329" s="14"/>
      <c r="S329" s="173"/>
      <c r="T329" s="172"/>
      <c r="U329" s="14"/>
      <c r="V329" s="14"/>
      <c r="W329" s="14"/>
      <c r="X329" s="14"/>
      <c r="Y329" s="173"/>
      <c r="Z329" s="172"/>
      <c r="AA329" s="14"/>
      <c r="AB329" s="14"/>
      <c r="AC329" s="14"/>
      <c r="AD329" s="14"/>
      <c r="AE329" s="1"/>
      <c r="AF329" s="176" t="str">
        <f>ARRAY_CONSTRAIN(ARRAYFORMULA(IF(AE329=0,0,IF(ISNA(MATCH(AE329,[1]Summary!$A$1:$A$8418,0))=TRUE,0,INDEX([1]Summary!$A$1:$CF$8418,MATCH(AE329,[1]Summary!$A$1:$A$8418,0),AF$1)))), 1, 1)</f>
        <v>#ERROR!</v>
      </c>
      <c r="AG329" s="14"/>
      <c r="AH329" s="14"/>
      <c r="AI329" s="14"/>
      <c r="AJ329" s="14"/>
      <c r="AK329" s="14"/>
    </row>
    <row r="330" ht="10.5" customHeight="1">
      <c r="A330" s="14"/>
      <c r="B330" s="165"/>
      <c r="C330" s="165"/>
      <c r="D330" s="1"/>
      <c r="E330" s="6"/>
      <c r="F330" s="6"/>
      <c r="G330" s="165"/>
      <c r="H330" s="6"/>
      <c r="I330" s="179"/>
      <c r="J330" s="14"/>
      <c r="K330" s="180"/>
      <c r="L330" s="14"/>
      <c r="M330" s="173"/>
      <c r="N330" s="172"/>
      <c r="O330" s="174">
        <f t="shared" si="3"/>
        <v>0.3</v>
      </c>
      <c r="P330" s="14"/>
      <c r="Q330" s="14"/>
      <c r="R330" s="14"/>
      <c r="S330" s="173"/>
      <c r="T330" s="172"/>
      <c r="U330" s="14"/>
      <c r="V330" s="14"/>
      <c r="W330" s="14"/>
      <c r="X330" s="14"/>
      <c r="Y330" s="173"/>
      <c r="Z330" s="172"/>
      <c r="AA330" s="14"/>
      <c r="AB330" s="14"/>
      <c r="AC330" s="14"/>
      <c r="AD330" s="14"/>
      <c r="AE330" s="1"/>
      <c r="AF330" s="176" t="str">
        <f>ARRAY_CONSTRAIN(ARRAYFORMULA(IF(AE330=0,0,IF(ISNA(MATCH(AE330,[1]Summary!$A$1:$A$8418,0))=TRUE,0,INDEX([1]Summary!$A$1:$CF$8418,MATCH(AE330,[1]Summary!$A$1:$A$8418,0),AF$1)))), 1, 1)</f>
        <v>#ERROR!</v>
      </c>
      <c r="AG330" s="14"/>
      <c r="AH330" s="14"/>
      <c r="AI330" s="14"/>
      <c r="AJ330" s="14"/>
      <c r="AK330" s="14"/>
    </row>
    <row r="331" ht="10.5" customHeight="1">
      <c r="A331" s="14"/>
      <c r="B331" s="165"/>
      <c r="C331" s="165"/>
      <c r="D331" s="1"/>
      <c r="E331" s="6"/>
      <c r="F331" s="6"/>
      <c r="G331" s="165"/>
      <c r="H331" s="6"/>
      <c r="I331" s="179"/>
      <c r="J331" s="14"/>
      <c r="K331" s="180"/>
      <c r="L331" s="14"/>
      <c r="M331" s="173"/>
      <c r="N331" s="172"/>
      <c r="O331" s="174">
        <f t="shared" si="3"/>
        <v>0.3</v>
      </c>
      <c r="P331" s="14"/>
      <c r="Q331" s="14"/>
      <c r="R331" s="14"/>
      <c r="S331" s="173"/>
      <c r="T331" s="172"/>
      <c r="U331" s="14"/>
      <c r="V331" s="14"/>
      <c r="W331" s="14"/>
      <c r="X331" s="14"/>
      <c r="Y331" s="173"/>
      <c r="Z331" s="172"/>
      <c r="AA331" s="14"/>
      <c r="AB331" s="14"/>
      <c r="AC331" s="14"/>
      <c r="AD331" s="14"/>
      <c r="AE331" s="1"/>
      <c r="AF331" s="176" t="str">
        <f>ARRAY_CONSTRAIN(ARRAYFORMULA(IF(AE331=0,0,IF(ISNA(MATCH(AE331,[1]Summary!$A$1:$A$8418,0))=TRUE,0,INDEX([1]Summary!$A$1:$CF$8418,MATCH(AE331,[1]Summary!$A$1:$A$8418,0),AF$1)))), 1, 1)</f>
        <v>#ERROR!</v>
      </c>
      <c r="AG331" s="14"/>
      <c r="AH331" s="14"/>
      <c r="AI331" s="14"/>
      <c r="AJ331" s="14"/>
      <c r="AK331" s="14"/>
    </row>
    <row r="332" ht="10.5" customHeight="1">
      <c r="A332" s="14"/>
      <c r="B332" s="165"/>
      <c r="C332" s="165"/>
      <c r="D332" s="1"/>
      <c r="E332" s="6"/>
      <c r="F332" s="6"/>
      <c r="G332" s="165"/>
      <c r="H332" s="6"/>
      <c r="I332" s="179"/>
      <c r="J332" s="14"/>
      <c r="K332" s="180"/>
      <c r="L332" s="14"/>
      <c r="M332" s="173" t="str">
        <f>ARRAY_CONSTRAIN(ARRAYFORMULA(IF(B332=0,0,IF(ISNA(MATCH($A332,[1]PO_base!$E$1:$E$8753,0))=TRUE,0,INDEX([1]PO_base!$A$1:$CD$8753,MATCH($A332,[1]PO_base!$E$1:$E$8753,0),M$1)))), 1, 1)</f>
        <v>#ERROR!</v>
      </c>
      <c r="N332" s="172" t="str">
        <f>ARRAY_CONSTRAIN(ARRAYFORMULA(IF(M332=0,0,IF(ISNA(MATCH($M332,[1]PO_base!$C$1:$C$8753,0))=TRUE,0,INDEX([1]PO_base!$A$1:$CD$8753,MATCH($M332,[1]PO_base!$C$1:$C$8753,0),N$1)))), 1, 1)</f>
        <v>#ERROR!</v>
      </c>
      <c r="O332" s="174" t="str">
        <f t="shared" si="3"/>
        <v>#ERROR!</v>
      </c>
      <c r="P332" s="14"/>
      <c r="Q332" s="14"/>
      <c r="R332" s="14"/>
      <c r="S332" s="173"/>
      <c r="T332" s="172" t="str">
        <f>ARRAY_CONSTRAIN(ARRAYFORMULA(IF(S332=0,0,IF(ISNA(MATCH($S332,[1]PO_base!$C$1:$C$8753,0))=TRUE,0,INDEX([1]PO_base!$A$1:$CD$8753,MATCH($S332,[1]PO_base!$C$1:$C$8753,0),T$1)))), 1, 1)</f>
        <v>#ERROR!</v>
      </c>
      <c r="U332" s="14"/>
      <c r="V332" s="14"/>
      <c r="W332" s="14"/>
      <c r="X332" s="14"/>
      <c r="Y332" s="173"/>
      <c r="Z332" s="172" t="str">
        <f>ARRAY_CONSTRAIN(ARRAYFORMULA(IF(Y332=0,0,IF(ISNA(MATCH($S332,[1]PO_base!$C$1:$C$8753,0))=TRUE,0,INDEX([1]PO_base!$A$1:$CD$8753,MATCH($S332,[1]PO_base!$C$1:$C$8753,0),Z$1)))), 1, 1)</f>
        <v>#ERROR!</v>
      </c>
      <c r="AA332" s="14"/>
      <c r="AB332" s="14"/>
      <c r="AC332" s="14"/>
      <c r="AD332" s="14"/>
      <c r="AE332" s="1"/>
      <c r="AF332" s="176" t="str">
        <f>ARRAY_CONSTRAIN(ARRAYFORMULA(IF(AE332=0,0,IF(ISNA(MATCH(AE332,[1]Summary!$A$1:$A$8418,0))=TRUE,0,INDEX([1]Summary!$A$1:$CF$8418,MATCH(AE332,[1]Summary!$A$1:$A$8418,0),AF$1)))), 1, 1)</f>
        <v>#ERROR!</v>
      </c>
      <c r="AG332" s="14"/>
      <c r="AH332" s="14"/>
      <c r="AI332" s="14"/>
      <c r="AJ332" s="14"/>
      <c r="AK332" s="14"/>
    </row>
    <row r="333" ht="10.5" customHeight="1">
      <c r="A333" s="14"/>
      <c r="B333" s="165"/>
      <c r="C333" s="165"/>
      <c r="D333" s="1"/>
      <c r="E333" s="6"/>
      <c r="F333" s="6"/>
      <c r="G333" s="165"/>
      <c r="H333" s="6"/>
      <c r="I333" s="179"/>
      <c r="J333" s="14"/>
      <c r="K333" s="180"/>
      <c r="L333" s="14"/>
      <c r="M333" s="173" t="str">
        <f>ARRAY_CONSTRAIN(ARRAYFORMULA(IF(B333=0,0,IF(ISNA(MATCH($A333,[1]PO_base!$E$1:$E$8753,0))=TRUE,0,INDEX([1]PO_base!$A$1:$CD$8753,MATCH($A333,[1]PO_base!$E$1:$E$8753,0),M$1)))), 1, 1)</f>
        <v>#ERROR!</v>
      </c>
      <c r="N333" s="172" t="str">
        <f>ARRAY_CONSTRAIN(ARRAYFORMULA(IF(M333=0,0,IF(ISNA(MATCH($M333,[1]PO_base!$C$1:$C$8753,0))=TRUE,0,INDEX([1]PO_base!$A$1:$CD$8753,MATCH($M333,[1]PO_base!$C$1:$C$8753,0),N$1)))), 1, 1)</f>
        <v>#ERROR!</v>
      </c>
      <c r="O333" s="174" t="str">
        <f t="shared" si="3"/>
        <v>#ERROR!</v>
      </c>
      <c r="P333" s="14"/>
      <c r="Q333" s="14"/>
      <c r="R333" s="14"/>
      <c r="S333" s="173"/>
      <c r="T333" s="172" t="str">
        <f>ARRAY_CONSTRAIN(ARRAYFORMULA(IF(S333=0,0,IF(ISNA(MATCH($S333,[1]PO_base!$C$1:$C$8753,0))=TRUE,0,INDEX([1]PO_base!$A$1:$CD$8753,MATCH($S333,[1]PO_base!$C$1:$C$8753,0),T$1)))), 1, 1)</f>
        <v>#ERROR!</v>
      </c>
      <c r="U333" s="14"/>
      <c r="V333" s="14"/>
      <c r="W333" s="14"/>
      <c r="X333" s="14"/>
      <c r="Y333" s="173"/>
      <c r="Z333" s="172" t="str">
        <f>ARRAY_CONSTRAIN(ARRAYFORMULA(IF(Y333=0,0,IF(ISNA(MATCH($S333,[1]PO_base!$C$1:$C$8753,0))=TRUE,0,INDEX([1]PO_base!$A$1:$CD$8753,MATCH($S333,[1]PO_base!$C$1:$C$8753,0),Z$1)))), 1, 1)</f>
        <v>#ERROR!</v>
      </c>
      <c r="AA333" s="14"/>
      <c r="AB333" s="14"/>
      <c r="AC333" s="14"/>
      <c r="AD333" s="14"/>
      <c r="AE333" s="1"/>
      <c r="AF333" s="176" t="str">
        <f>ARRAY_CONSTRAIN(ARRAYFORMULA(IF(AE333=0,0,IF(ISNA(MATCH(AE333,[1]Summary!$A$1:$A$8418,0))=TRUE,0,INDEX([1]Summary!$A$1:$CF$8418,MATCH(AE333,[1]Summary!$A$1:$A$8418,0),AF$1)))), 1, 1)</f>
        <v>#ERROR!</v>
      </c>
      <c r="AG333" s="14"/>
      <c r="AH333" s="14"/>
      <c r="AI333" s="14"/>
      <c r="AJ333" s="14"/>
      <c r="AK333" s="14"/>
    </row>
    <row r="334" ht="10.5" customHeight="1">
      <c r="A334" s="6" t="s">
        <v>1409</v>
      </c>
      <c r="B334" s="165">
        <f t="array" ref="B334">IF(ISNA(MATCH($A334,Magento_products!$B$1:$B$1000,0))=TRUE,INDEX(Special_products!$A$1:$AL$1000,MATCH($A334,Special_products!$F$1:$F$1000,0),B$1),INDEX(Magento_products!$A$1:$AJ$1013,MATCH($A334,Magento_products!$B$1:$B$1000,0),B$1))</f>
        <v>1037</v>
      </c>
      <c r="C334" s="165" t="str">
        <f t="array" ref="C334">IF(ISNA(MATCH($A334,Magento_products!$B$1:$B$1000,0))=TRUE,INDEX(Special_products!$A$1:$AL$1000,MATCH($A334,Special_products!$F$1:$F$1000,0),C$1),INDEX(Magento_products!$A$1:$AJ$1013,MATCH($A334,Magento_products!$B$1:$B$1000,0),C$1))</f>
        <v>Ring of Favor</v>
      </c>
      <c r="D334" s="166" t="str">
        <f t="array" ref="D334">IF(ISNA(MATCH($A334,Magento_products!$B$1:$B$1013,0))=TRUE,INDEX(Special_products!$A$1:$AL$748,MATCH($A334,Special_products!$F$1:$F$748,0),D$1),INDEX(Magento_products!$A$1:$AJ$1013,MATCH($A334,Magento_products!$B$1:$B$1013,0),D$1))</f>
        <v/>
      </c>
      <c r="E334" s="167">
        <f t="shared" ref="E334:E383" si="31">IF(D334=0,E$4,YEAR(D334))</f>
        <v>2020</v>
      </c>
      <c r="F334" s="168">
        <f t="array" ref="F334">IF(ISNA(MATCH($A334,'License characters'!$H$2:$H$1126,0))=TRUE,0,INDEX('License characters'!$A$2:$AH$1126,MATCH($A334,'License characters'!$H$2:$H$1126,0),F$1))</f>
        <v>0</v>
      </c>
      <c r="G334" s="165" t="str">
        <f t="array" ref="G334">IF(ISNA(MATCH($A334,Magento_products!$B$1:$B$1000,0))=TRUE,INDEX(Special_products!$A$1:$AL$1000,MATCH($A334,Special_products!$F$1:$F$1000,0),G$1),INDEX(Magento_products!$A$1:$AJ$1013,MATCH($A334,Magento_products!$B$1:$B$1000,0),G$1))</f>
        <v>DSRING</v>
      </c>
      <c r="H334" s="168">
        <f t="array" ref="H334">IF(ISNA(MATCH($A334,'License characters'!$H$2:$H$1126,0))=TRUE,0,INDEX('License characters'!$A$2:$AH$1126,MATCH($A334,'License characters'!$H$2:$H$1126,0),H$1))</f>
        <v>0</v>
      </c>
      <c r="I334" s="169">
        <f t="array" ref="I334">IF(ISNA(MATCH($B334,Magento_products!$E$1:$E$1013,0))=TRUE,INDEX(Special_products!$A$1:$AL$748,MATCH($B334,Special_products!$E$1:$E$748,0),I$1),INDEX(Magento_products!$A$1:$AJ$1013,MATCH($B334,Magento_products!$E$1:$E$1013,0),I$1))</f>
        <v>176</v>
      </c>
      <c r="J334" s="170"/>
      <c r="K334" s="171">
        <f t="shared" ref="K334:K383" si="32">IF(I334=0,J334,I334)</f>
        <v>176</v>
      </c>
      <c r="L334" s="172">
        <v>0.0</v>
      </c>
      <c r="M334" s="173" t="str">
        <f>ARRAY_CONSTRAIN(ARRAYFORMULA(IF(B334=0,0,IF(ISNA(MATCH($A334,[1]PO_base!$E$1:$E$8753,0))=TRUE,0,INDEX([1]PO_base!$A$1:$CD$8753,MATCH($A334,[1]PO_base!$E$1:$E$8753,0),M$1)))), 1, 1)</f>
        <v>#ERROR!</v>
      </c>
      <c r="N334" s="172" t="str">
        <f>ARRAY_CONSTRAIN(ARRAYFORMULA(IF(M334=0,0,IF(ISNA(MATCH($M334,[1]PO_base!$C$1:$C$8753,0))=TRUE,0,INDEX([1]PO_base!$A$1:$CD$8753,MATCH($M334,[1]PO_base!$C$1:$C$8753,0),N$1)))), 1, 1)</f>
        <v>#ERROR!</v>
      </c>
      <c r="O334" s="174" t="str">
        <f t="shared" si="3"/>
        <v>#ERROR!</v>
      </c>
      <c r="P334" s="172" t="str">
        <f t="shared" ref="P334:P383" si="33">IF(L334=0,$K334*O334,0)</f>
        <v>#ERROR!</v>
      </c>
      <c r="Q334" s="175" t="str">
        <f t="shared" ref="Q334:Q383" si="34">IF(L334&gt;0,L334,P334)</f>
        <v>#ERROR!</v>
      </c>
      <c r="R334" s="176">
        <v>0.0</v>
      </c>
      <c r="S334" s="173"/>
      <c r="T334" s="172" t="str">
        <f>ARRAY_CONSTRAIN(ARRAYFORMULA(IF(S334=0,0,IF(ISNA(MATCH($S334,[1]PO_base!$C$1:$C$8753,0))=TRUE,0,INDEX([1]PO_base!$A$1:$CD$8753,MATCH($S334,[1]PO_base!$C$1:$C$8753,0),T$1)))), 1, 1)</f>
        <v>#ERROR!</v>
      </c>
      <c r="U334" s="174">
        <f t="shared" ref="U334:U383" si="35">IF(R334=0,U$4,0)</f>
        <v>0</v>
      </c>
      <c r="V334" s="172"/>
      <c r="W334" s="175" t="str">
        <f t="shared" ref="W334:W383" si="36">IF(R334&gt;0,R334,V334)</f>
        <v/>
      </c>
      <c r="X334" s="172"/>
      <c r="Y334" s="173"/>
      <c r="Z334" s="172" t="str">
        <f>ARRAY_CONSTRAIN(ARRAYFORMULA(IF(Y334=0,0,IF(ISNA(MATCH($S334,[1]PO_base!$C$1:$C$8753,0))=TRUE,0,INDEX([1]PO_base!$A$1:$CD$8753,MATCH($S334,[1]PO_base!$C$1:$C$8753,0),Z$1)))), 1, 1)</f>
        <v>#ERROR!</v>
      </c>
      <c r="AA334" s="174">
        <f t="shared" ref="AA334:AA383" si="37">IF(X334=0,AA$4,0)</f>
        <v>0</v>
      </c>
      <c r="AB334" s="172">
        <f t="shared" ref="AB334:AB383" si="38">IF(X334=0,$K334*AA334,0)</f>
        <v>0</v>
      </c>
      <c r="AC334" s="175">
        <f t="shared" ref="AC334:AC383" si="39">IF(X334&gt;0,X334,AB334)</f>
        <v>0</v>
      </c>
      <c r="AD334" s="176"/>
      <c r="AE334" s="1"/>
      <c r="AF334" s="176" t="str">
        <f>ARRAY_CONSTRAIN(ARRAYFORMULA(IF(AE334=0,0,IF(ISNA(MATCH(AE334,[1]Summary!$A$1:$A$8418,0))=TRUE,0,INDEX([1]Summary!$A$1:$CF$8418,MATCH(AE334,[1]Summary!$A$1:$A$8418,0),AF$1)))), 1, 1)</f>
        <v>#ERROR!</v>
      </c>
      <c r="AG334" s="174">
        <f t="shared" ref="AG334:AG383" si="40">IF(AD334=0,AG$4,0)</f>
        <v>0</v>
      </c>
      <c r="AH334" s="172">
        <f t="shared" ref="AH334:AH383" si="41">IF(AD334=0,$K334*AG334,0)</f>
        <v>0</v>
      </c>
      <c r="AI334" s="175">
        <f t="shared" ref="AI334:AI383" si="42">IF(AD334&gt;0,AD334,AH334)</f>
        <v>0</v>
      </c>
      <c r="AJ334" s="175" t="str">
        <f t="shared" ref="AJ334:AJ383" si="43">Q334+AI334</f>
        <v>#ERROR!</v>
      </c>
      <c r="AK334" s="178" t="str">
        <f t="shared" ref="AK334:AK383" si="44">IF(K334=0,0,AJ334/K334)</f>
        <v>#ERROR!</v>
      </c>
    </row>
    <row r="335" ht="10.5" customHeight="1">
      <c r="A335" s="6" t="s">
        <v>1410</v>
      </c>
      <c r="B335" s="165">
        <f t="array" ref="B335">IF(ISNA(MATCH($A335,Magento_products!$B$1:$B$1000,0))=TRUE,INDEX(Special_products!$A$1:$AL$1000,MATCH($A335,Special_products!$F$1:$F$1000,0),B$1),INDEX(Magento_products!$A$1:$AJ$1013,MATCH($A335,Magento_products!$B$1:$B$1000,0),B$1))</f>
        <v>1038</v>
      </c>
      <c r="C335" s="165" t="str">
        <f t="array" ref="C335">IF(ISNA(MATCH($A335,Magento_products!$B$1:$B$1000,0))=TRUE,INDEX(Special_products!$A$1:$AL$1000,MATCH($A335,Special_products!$F$1:$F$1000,0),C$1),INDEX(Magento_products!$A$1:$AJ$1013,MATCH($A335,Magento_products!$B$1:$B$1000,0),C$1))</f>
        <v>Ring of Favor</v>
      </c>
      <c r="D335" s="166" t="str">
        <f t="array" ref="D335">IF(ISNA(MATCH($A335,Magento_products!$B$1:$B$1013,0))=TRUE,INDEX(Special_products!$A$1:$AL$748,MATCH($A335,Special_products!$F$1:$F$748,0),D$1),INDEX(Magento_products!$A$1:$AJ$1013,MATCH($A335,Magento_products!$B$1:$B$1013,0),D$1))</f>
        <v/>
      </c>
      <c r="E335" s="167">
        <f t="shared" si="31"/>
        <v>2020</v>
      </c>
      <c r="F335" s="168">
        <f t="array" ref="F335">IF(ISNA(MATCH($A335,'License characters'!$H$2:$H$1126,0))=TRUE,0,INDEX('License characters'!$A$2:$AH$1126,MATCH($A335,'License characters'!$H$2:$H$1126,0),F$1))</f>
        <v>0</v>
      </c>
      <c r="G335" s="165" t="str">
        <f t="array" ref="G335">IF(ISNA(MATCH($A335,Magento_products!$B$1:$B$1000,0))=TRUE,INDEX(Special_products!$A$1:$AL$1000,MATCH($A335,Special_products!$F$1:$F$1000,0),G$1),INDEX(Magento_products!$A$1:$AJ$1013,MATCH($A335,Magento_products!$B$1:$B$1000,0),G$1))</f>
        <v>DSRING</v>
      </c>
      <c r="H335" s="168">
        <f t="array" ref="H335">IF(ISNA(MATCH($A335,'License characters'!$H$2:$H$1126,0))=TRUE,0,INDEX('License characters'!$A$2:$AH$1126,MATCH($A335,'License characters'!$H$2:$H$1126,0),H$1))</f>
        <v>0</v>
      </c>
      <c r="I335" s="169">
        <f t="array" ref="I335">IF(ISNA(MATCH($B335,Magento_products!$E$1:$E$1013,0))=TRUE,INDEX(Special_products!$A$1:$AL$748,MATCH($B335,Special_products!$E$1:$E$748,0),I$1),INDEX(Magento_products!$A$1:$AJ$1013,MATCH($B335,Magento_products!$E$1:$E$1013,0),I$1))</f>
        <v>176</v>
      </c>
      <c r="J335" s="170"/>
      <c r="K335" s="171">
        <f t="shared" si="32"/>
        <v>176</v>
      </c>
      <c r="L335" s="172">
        <v>0.0</v>
      </c>
      <c r="M335" s="173" t="str">
        <f>ARRAY_CONSTRAIN(ARRAYFORMULA(IF(B335=0,0,IF(ISNA(MATCH($A335,[1]PO_base!$E$1:$E$8753,0))=TRUE,0,INDEX([1]PO_base!$A$1:$CD$8753,MATCH($A335,[1]PO_base!$E$1:$E$8753,0),M$1)))), 1, 1)</f>
        <v>#ERROR!</v>
      </c>
      <c r="N335" s="172" t="str">
        <f>ARRAY_CONSTRAIN(ARRAYFORMULA(IF(M335=0,0,IF(ISNA(MATCH($M335,[1]PO_base!$C$1:$C$8753,0))=TRUE,0,INDEX([1]PO_base!$A$1:$CD$8753,MATCH($M335,[1]PO_base!$C$1:$C$8753,0),N$1)))), 1, 1)</f>
        <v>#ERROR!</v>
      </c>
      <c r="O335" s="174" t="str">
        <f t="shared" si="3"/>
        <v>#ERROR!</v>
      </c>
      <c r="P335" s="172" t="str">
        <f t="shared" si="33"/>
        <v>#ERROR!</v>
      </c>
      <c r="Q335" s="175" t="str">
        <f t="shared" si="34"/>
        <v>#ERROR!</v>
      </c>
      <c r="R335" s="176">
        <v>0.0</v>
      </c>
      <c r="S335" s="173"/>
      <c r="T335" s="172" t="str">
        <f>ARRAY_CONSTRAIN(ARRAYFORMULA(IF(S335=0,0,IF(ISNA(MATCH($S335,[1]PO_base!$C$1:$C$8753,0))=TRUE,0,INDEX([1]PO_base!$A$1:$CD$8753,MATCH($S335,[1]PO_base!$C$1:$C$8753,0),T$1)))), 1, 1)</f>
        <v>#ERROR!</v>
      </c>
      <c r="U335" s="174">
        <f t="shared" si="35"/>
        <v>0</v>
      </c>
      <c r="V335" s="172"/>
      <c r="W335" s="175" t="str">
        <f t="shared" si="36"/>
        <v/>
      </c>
      <c r="X335" s="172"/>
      <c r="Y335" s="173"/>
      <c r="Z335" s="172" t="str">
        <f>ARRAY_CONSTRAIN(ARRAYFORMULA(IF(Y335=0,0,IF(ISNA(MATCH($S335,[1]PO_base!$C$1:$C$8753,0))=TRUE,0,INDEX([1]PO_base!$A$1:$CD$8753,MATCH($S335,[1]PO_base!$C$1:$C$8753,0),Z$1)))), 1, 1)</f>
        <v>#ERROR!</v>
      </c>
      <c r="AA335" s="174">
        <f t="shared" si="37"/>
        <v>0</v>
      </c>
      <c r="AB335" s="172">
        <f t="shared" si="38"/>
        <v>0</v>
      </c>
      <c r="AC335" s="175">
        <f t="shared" si="39"/>
        <v>0</v>
      </c>
      <c r="AD335" s="176"/>
      <c r="AE335" s="1"/>
      <c r="AF335" s="176" t="str">
        <f>ARRAY_CONSTRAIN(ARRAYFORMULA(IF(AE335=0,0,IF(ISNA(MATCH(AE335,[1]Summary!$A$1:$A$8418,0))=TRUE,0,INDEX([1]Summary!$A$1:$CF$8418,MATCH(AE335,[1]Summary!$A$1:$A$8418,0),AF$1)))), 1, 1)</f>
        <v>#ERROR!</v>
      </c>
      <c r="AG335" s="174">
        <f t="shared" si="40"/>
        <v>0</v>
      </c>
      <c r="AH335" s="172">
        <f t="shared" si="41"/>
        <v>0</v>
      </c>
      <c r="AI335" s="175">
        <f t="shared" si="42"/>
        <v>0</v>
      </c>
      <c r="AJ335" s="175" t="str">
        <f t="shared" si="43"/>
        <v>#ERROR!</v>
      </c>
      <c r="AK335" s="178" t="str">
        <f t="shared" si="44"/>
        <v>#ERROR!</v>
      </c>
    </row>
    <row r="336" ht="10.5" customHeight="1">
      <c r="A336" s="6" t="s">
        <v>1411</v>
      </c>
      <c r="B336" s="165">
        <f t="array" ref="B336">IF(ISNA(MATCH($A336,Magento_products!$B$1:$B$1000,0))=TRUE,INDEX(Special_products!$A$1:$AL$1000,MATCH($A336,Special_products!$F$1:$F$1000,0),B$1),INDEX(Magento_products!$A$1:$AJ$1013,MATCH($A336,Magento_products!$B$1:$B$1000,0),B$1))</f>
        <v>1039</v>
      </c>
      <c r="C336" s="165" t="str">
        <f t="array" ref="C336">IF(ISNA(MATCH($A336,Magento_products!$B$1:$B$1000,0))=TRUE,INDEX(Special_products!$A$1:$AL$1000,MATCH($A336,Special_products!$F$1:$F$1000,0),C$1),INDEX(Magento_products!$A$1:$AJ$1013,MATCH($A336,Magento_products!$B$1:$B$1000,0),C$1))</f>
        <v>Ring of Favor</v>
      </c>
      <c r="D336" s="166" t="str">
        <f t="array" ref="D336">IF(ISNA(MATCH($A336,Magento_products!$B$1:$B$1013,0))=TRUE,INDEX(Special_products!$A$1:$AL$748,MATCH($A336,Special_products!$F$1:$F$748,0),D$1),INDEX(Magento_products!$A$1:$AJ$1013,MATCH($A336,Magento_products!$B$1:$B$1013,0),D$1))</f>
        <v/>
      </c>
      <c r="E336" s="167">
        <f t="shared" si="31"/>
        <v>2020</v>
      </c>
      <c r="F336" s="168">
        <f t="array" ref="F336">IF(ISNA(MATCH($A336,'License characters'!$H$2:$H$1126,0))=TRUE,0,INDEX('License characters'!$A$2:$AH$1126,MATCH($A336,'License characters'!$H$2:$H$1126,0),F$1))</f>
        <v>0</v>
      </c>
      <c r="G336" s="165" t="str">
        <f t="array" ref="G336">IF(ISNA(MATCH($A336,Magento_products!$B$1:$B$1000,0))=TRUE,INDEX(Special_products!$A$1:$AL$1000,MATCH($A336,Special_products!$F$1:$F$1000,0),G$1),INDEX(Magento_products!$A$1:$AJ$1013,MATCH($A336,Magento_products!$B$1:$B$1000,0),G$1))</f>
        <v>DSRING</v>
      </c>
      <c r="H336" s="168">
        <f t="array" ref="H336">IF(ISNA(MATCH($A336,'License characters'!$H$2:$H$1126,0))=TRUE,0,INDEX('License characters'!$A$2:$AH$1126,MATCH($A336,'License characters'!$H$2:$H$1126,0),H$1))</f>
        <v>0</v>
      </c>
      <c r="I336" s="169">
        <f t="array" ref="I336">IF(ISNA(MATCH($B336,Magento_products!$E$1:$E$1013,0))=TRUE,INDEX(Special_products!$A$1:$AL$748,MATCH($B336,Special_products!$E$1:$E$748,0),I$1),INDEX(Magento_products!$A$1:$AJ$1013,MATCH($B336,Magento_products!$E$1:$E$1013,0),I$1))</f>
        <v>176</v>
      </c>
      <c r="J336" s="170"/>
      <c r="K336" s="171">
        <f t="shared" si="32"/>
        <v>176</v>
      </c>
      <c r="L336" s="172">
        <v>0.0</v>
      </c>
      <c r="M336" s="173" t="str">
        <f>ARRAY_CONSTRAIN(ARRAYFORMULA(IF(B336=0,0,IF(ISNA(MATCH($A336,[1]PO_base!$E$1:$E$8753,0))=TRUE,0,INDEX([1]PO_base!$A$1:$CD$8753,MATCH($A336,[1]PO_base!$E$1:$E$8753,0),M$1)))), 1, 1)</f>
        <v>#ERROR!</v>
      </c>
      <c r="N336" s="172" t="str">
        <f>ARRAY_CONSTRAIN(ARRAYFORMULA(IF(M336=0,0,IF(ISNA(MATCH($M336,[1]PO_base!$C$1:$C$8753,0))=TRUE,0,INDEX([1]PO_base!$A$1:$CD$8753,MATCH($M336,[1]PO_base!$C$1:$C$8753,0),N$1)))), 1, 1)</f>
        <v>#ERROR!</v>
      </c>
      <c r="O336" s="174" t="str">
        <f t="shared" si="3"/>
        <v>#ERROR!</v>
      </c>
      <c r="P336" s="172" t="str">
        <f t="shared" si="33"/>
        <v>#ERROR!</v>
      </c>
      <c r="Q336" s="175" t="str">
        <f t="shared" si="34"/>
        <v>#ERROR!</v>
      </c>
      <c r="R336" s="176">
        <v>0.0</v>
      </c>
      <c r="S336" s="173"/>
      <c r="T336" s="172" t="str">
        <f>ARRAY_CONSTRAIN(ARRAYFORMULA(IF(S336=0,0,IF(ISNA(MATCH($S336,[1]PO_base!$C$1:$C$8753,0))=TRUE,0,INDEX([1]PO_base!$A$1:$CD$8753,MATCH($S336,[1]PO_base!$C$1:$C$8753,0),T$1)))), 1, 1)</f>
        <v>#ERROR!</v>
      </c>
      <c r="U336" s="174">
        <f t="shared" si="35"/>
        <v>0</v>
      </c>
      <c r="V336" s="172"/>
      <c r="W336" s="175" t="str">
        <f t="shared" si="36"/>
        <v/>
      </c>
      <c r="X336" s="172"/>
      <c r="Y336" s="173"/>
      <c r="Z336" s="172" t="str">
        <f>ARRAY_CONSTRAIN(ARRAYFORMULA(IF(Y336=0,0,IF(ISNA(MATCH($S336,[1]PO_base!$C$1:$C$8753,0))=TRUE,0,INDEX([1]PO_base!$A$1:$CD$8753,MATCH($S336,[1]PO_base!$C$1:$C$8753,0),Z$1)))), 1, 1)</f>
        <v>#ERROR!</v>
      </c>
      <c r="AA336" s="174">
        <f t="shared" si="37"/>
        <v>0</v>
      </c>
      <c r="AB336" s="172">
        <f t="shared" si="38"/>
        <v>0</v>
      </c>
      <c r="AC336" s="175">
        <f t="shared" si="39"/>
        <v>0</v>
      </c>
      <c r="AD336" s="176"/>
      <c r="AE336" s="1"/>
      <c r="AF336" s="176" t="str">
        <f>ARRAY_CONSTRAIN(ARRAYFORMULA(IF(AE336=0,0,IF(ISNA(MATCH(AE336,[1]Summary!$A$1:$A$8418,0))=TRUE,0,INDEX([1]Summary!$A$1:$CF$8418,MATCH(AE336,[1]Summary!$A$1:$A$8418,0),AF$1)))), 1, 1)</f>
        <v>#ERROR!</v>
      </c>
      <c r="AG336" s="174">
        <f t="shared" si="40"/>
        <v>0</v>
      </c>
      <c r="AH336" s="172">
        <f t="shared" si="41"/>
        <v>0</v>
      </c>
      <c r="AI336" s="175">
        <f t="shared" si="42"/>
        <v>0</v>
      </c>
      <c r="AJ336" s="175" t="str">
        <f t="shared" si="43"/>
        <v>#ERROR!</v>
      </c>
      <c r="AK336" s="178" t="str">
        <f t="shared" si="44"/>
        <v>#ERROR!</v>
      </c>
    </row>
    <row r="337" ht="10.5" customHeight="1">
      <c r="A337" s="14" t="s">
        <v>1412</v>
      </c>
      <c r="B337" s="165">
        <f t="array" ref="B337">IF(ISNA(MATCH($A337,Magento_products!$B$1:$B$1000,0))=TRUE,INDEX(Special_products!$A$1:$AL$1000,MATCH($A337,Special_products!$F$1:$F$1000,0),B$1),INDEX(Magento_products!$A$1:$AJ$1013,MATCH($A337,Magento_products!$B$1:$B$1000,0),B$1))</f>
        <v>1040</v>
      </c>
      <c r="C337" s="165" t="str">
        <f t="array" ref="C337">IF(ISNA(MATCH($A337,Magento_products!$B$1:$B$1000,0))=TRUE,INDEX(Special_products!$A$1:$AL$1000,MATCH($A337,Special_products!$F$1:$F$1000,0),C$1),INDEX(Magento_products!$A$1:$AJ$1013,MATCH($A337,Magento_products!$B$1:$B$1000,0),C$1))</f>
        <v>Ring of Favor</v>
      </c>
      <c r="D337" s="166" t="str">
        <f t="array" ref="D337">IF(ISNA(MATCH($A337,Magento_products!$B$1:$B$1013,0))=TRUE,INDEX(Special_products!$A$1:$AL$748,MATCH($A337,Special_products!$F$1:$F$748,0),D$1),INDEX(Magento_products!$A$1:$AJ$1013,MATCH($A337,Magento_products!$B$1:$B$1013,0),D$1))</f>
        <v/>
      </c>
      <c r="E337" s="167">
        <f t="shared" si="31"/>
        <v>2020</v>
      </c>
      <c r="F337" s="168">
        <f t="array" ref="F337">IF(ISNA(MATCH($A337,'License characters'!$H$2:$H$1126,0))=TRUE,0,INDEX('License characters'!$A$2:$AH$1126,MATCH($A337,'License characters'!$H$2:$H$1126,0),F$1))</f>
        <v>0</v>
      </c>
      <c r="G337" s="165" t="str">
        <f t="array" ref="G337">IF(ISNA(MATCH($A337,Magento_products!$B$1:$B$1000,0))=TRUE,INDEX(Special_products!$A$1:$AL$1000,MATCH($A337,Special_products!$F$1:$F$1000,0),G$1),INDEX(Magento_products!$A$1:$AJ$1013,MATCH($A337,Magento_products!$B$1:$B$1000,0),G$1))</f>
        <v>DSRING</v>
      </c>
      <c r="H337" s="168">
        <f t="array" ref="H337">IF(ISNA(MATCH($A337,'License characters'!$H$2:$H$1126,0))=TRUE,0,INDEX('License characters'!$A$2:$AH$1126,MATCH($A337,'License characters'!$H$2:$H$1126,0),H$1))</f>
        <v>0</v>
      </c>
      <c r="I337" s="169">
        <f t="array" ref="I337">IF(ISNA(MATCH($B337,Magento_products!$E$1:$E$1013,0))=TRUE,INDEX(Special_products!$A$1:$AL$748,MATCH($B337,Special_products!$E$1:$E$748,0),I$1),INDEX(Magento_products!$A$1:$AJ$1013,MATCH($B337,Magento_products!$E$1:$E$1013,0),I$1))</f>
        <v>176</v>
      </c>
      <c r="J337" s="170"/>
      <c r="K337" s="171">
        <f t="shared" si="32"/>
        <v>176</v>
      </c>
      <c r="L337" s="172">
        <v>0.0</v>
      </c>
      <c r="M337" s="173" t="str">
        <f>ARRAY_CONSTRAIN(ARRAYFORMULA(IF(B337=0,0,IF(ISNA(MATCH($A337,[1]PO_base!$E$1:$E$8753,0))=TRUE,0,INDEX([1]PO_base!$A$1:$CD$8753,MATCH($A337,[1]PO_base!$E$1:$E$8753,0),M$1)))), 1, 1)</f>
        <v>#ERROR!</v>
      </c>
      <c r="N337" s="172" t="str">
        <f>ARRAY_CONSTRAIN(ARRAYFORMULA(IF(M337=0,0,IF(ISNA(MATCH($M337,[1]PO_base!$C$1:$C$8753,0))=TRUE,0,INDEX([1]PO_base!$A$1:$CD$8753,MATCH($M337,[1]PO_base!$C$1:$C$8753,0),N$1)))), 1, 1)</f>
        <v>#ERROR!</v>
      </c>
      <c r="O337" s="174" t="str">
        <f t="shared" si="3"/>
        <v>#ERROR!</v>
      </c>
      <c r="P337" s="172" t="str">
        <f t="shared" si="33"/>
        <v>#ERROR!</v>
      </c>
      <c r="Q337" s="175" t="str">
        <f t="shared" si="34"/>
        <v>#ERROR!</v>
      </c>
      <c r="R337" s="176">
        <v>0.0</v>
      </c>
      <c r="S337" s="173"/>
      <c r="T337" s="172" t="str">
        <f>ARRAY_CONSTRAIN(ARRAYFORMULA(IF(S337=0,0,IF(ISNA(MATCH($S337,[1]PO_base!$C$1:$C$8753,0))=TRUE,0,INDEX([1]PO_base!$A$1:$CD$8753,MATCH($S337,[1]PO_base!$C$1:$C$8753,0),T$1)))), 1, 1)</f>
        <v>#ERROR!</v>
      </c>
      <c r="U337" s="174">
        <f t="shared" si="35"/>
        <v>0</v>
      </c>
      <c r="V337" s="172"/>
      <c r="W337" s="175" t="str">
        <f t="shared" si="36"/>
        <v/>
      </c>
      <c r="X337" s="172"/>
      <c r="Y337" s="173"/>
      <c r="Z337" s="172" t="str">
        <f>ARRAY_CONSTRAIN(ARRAYFORMULA(IF(Y337=0,0,IF(ISNA(MATCH($S337,[1]PO_base!$C$1:$C$8753,0))=TRUE,0,INDEX([1]PO_base!$A$1:$CD$8753,MATCH($S337,[1]PO_base!$C$1:$C$8753,0),Z$1)))), 1, 1)</f>
        <v>#ERROR!</v>
      </c>
      <c r="AA337" s="174">
        <f t="shared" si="37"/>
        <v>0</v>
      </c>
      <c r="AB337" s="172">
        <f t="shared" si="38"/>
        <v>0</v>
      </c>
      <c r="AC337" s="175">
        <f t="shared" si="39"/>
        <v>0</v>
      </c>
      <c r="AD337" s="176"/>
      <c r="AE337" s="1"/>
      <c r="AF337" s="176" t="str">
        <f>ARRAY_CONSTRAIN(ARRAYFORMULA(IF(AE337=0,0,IF(ISNA(MATCH(AE337,[1]Summary!$A$1:$A$8418,0))=TRUE,0,INDEX([1]Summary!$A$1:$CF$8418,MATCH(AE337,[1]Summary!$A$1:$A$8418,0),AF$1)))), 1, 1)</f>
        <v>#ERROR!</v>
      </c>
      <c r="AG337" s="174">
        <f t="shared" si="40"/>
        <v>0</v>
      </c>
      <c r="AH337" s="172">
        <f t="shared" si="41"/>
        <v>0</v>
      </c>
      <c r="AI337" s="175">
        <f t="shared" si="42"/>
        <v>0</v>
      </c>
      <c r="AJ337" s="175" t="str">
        <f t="shared" si="43"/>
        <v>#ERROR!</v>
      </c>
      <c r="AK337" s="178" t="str">
        <f t="shared" si="44"/>
        <v>#ERROR!</v>
      </c>
    </row>
    <row r="338" ht="10.5" customHeight="1">
      <c r="A338" s="14" t="s">
        <v>1413</v>
      </c>
      <c r="B338" s="165">
        <f t="array" ref="B338">IF(ISNA(MATCH($A338,Magento_products!$B$1:$B$1000,0))=TRUE,INDEX(Special_products!$A$1:$AL$1000,MATCH($A338,Special_products!$F$1:$F$1000,0),B$1),INDEX(Magento_products!$A$1:$AJ$1013,MATCH($A338,Magento_products!$B$1:$B$1000,0),B$1))</f>
        <v>1041</v>
      </c>
      <c r="C338" s="165" t="str">
        <f t="array" ref="C338">IF(ISNA(MATCH($A338,Magento_products!$B$1:$B$1000,0))=TRUE,INDEX(Special_products!$A$1:$AL$1000,MATCH($A338,Special_products!$F$1:$F$1000,0),C$1),INDEX(Magento_products!$A$1:$AJ$1013,MATCH($A338,Magento_products!$B$1:$B$1000,0),C$1))</f>
        <v>Ring of Favor</v>
      </c>
      <c r="D338" s="166" t="str">
        <f t="array" ref="D338">IF(ISNA(MATCH($A338,Magento_products!$B$1:$B$1013,0))=TRUE,INDEX(Special_products!$A$1:$AL$748,MATCH($A338,Special_products!$F$1:$F$748,0),D$1),INDEX(Magento_products!$A$1:$AJ$1013,MATCH($A338,Magento_products!$B$1:$B$1013,0),D$1))</f>
        <v/>
      </c>
      <c r="E338" s="167">
        <f t="shared" si="31"/>
        <v>2020</v>
      </c>
      <c r="F338" s="168">
        <f t="array" ref="F338">IF(ISNA(MATCH($A338,'License characters'!$H$2:$H$1126,0))=TRUE,0,INDEX('License characters'!$A$2:$AH$1126,MATCH($A338,'License characters'!$H$2:$H$1126,0),F$1))</f>
        <v>0</v>
      </c>
      <c r="G338" s="165" t="str">
        <f t="array" ref="G338">IF(ISNA(MATCH($A338,Magento_products!$B$1:$B$1000,0))=TRUE,INDEX(Special_products!$A$1:$AL$1000,MATCH($A338,Special_products!$F$1:$F$1000,0),G$1),INDEX(Magento_products!$A$1:$AJ$1013,MATCH($A338,Magento_products!$B$1:$B$1000,0),G$1))</f>
        <v>DSRING</v>
      </c>
      <c r="H338" s="168">
        <f t="array" ref="H338">IF(ISNA(MATCH($A338,'License characters'!$H$2:$H$1126,0))=TRUE,0,INDEX('License characters'!$A$2:$AH$1126,MATCH($A338,'License characters'!$H$2:$H$1126,0),H$1))</f>
        <v>0</v>
      </c>
      <c r="I338" s="169">
        <f t="array" ref="I338">IF(ISNA(MATCH($B338,Magento_products!$E$1:$E$1013,0))=TRUE,INDEX(Special_products!$A$1:$AL$748,MATCH($B338,Special_products!$E$1:$E$748,0),I$1),INDEX(Magento_products!$A$1:$AJ$1013,MATCH($B338,Magento_products!$E$1:$E$1013,0),I$1))</f>
        <v>176</v>
      </c>
      <c r="J338" s="170"/>
      <c r="K338" s="171">
        <f t="shared" si="32"/>
        <v>176</v>
      </c>
      <c r="L338" s="172">
        <v>0.0</v>
      </c>
      <c r="M338" s="173" t="str">
        <f>ARRAY_CONSTRAIN(ARRAYFORMULA(IF(B338=0,0,IF(ISNA(MATCH($A338,[1]PO_base!$E$1:$E$8753,0))=TRUE,0,INDEX([1]PO_base!$A$1:$CD$8753,MATCH($A338,[1]PO_base!$E$1:$E$8753,0),M$1)))), 1, 1)</f>
        <v>#ERROR!</v>
      </c>
      <c r="N338" s="172" t="str">
        <f>ARRAY_CONSTRAIN(ARRAYFORMULA(IF(M338=0,0,IF(ISNA(MATCH($M338,[1]PO_base!$C$1:$C$8753,0))=TRUE,0,INDEX([1]PO_base!$A$1:$CD$8753,MATCH($M338,[1]PO_base!$C$1:$C$8753,0),N$1)))), 1, 1)</f>
        <v>#ERROR!</v>
      </c>
      <c r="O338" s="174" t="str">
        <f t="shared" si="3"/>
        <v>#ERROR!</v>
      </c>
      <c r="P338" s="172" t="str">
        <f t="shared" si="33"/>
        <v>#ERROR!</v>
      </c>
      <c r="Q338" s="175" t="str">
        <f t="shared" si="34"/>
        <v>#ERROR!</v>
      </c>
      <c r="R338" s="176">
        <v>0.0</v>
      </c>
      <c r="S338" s="173"/>
      <c r="T338" s="172" t="str">
        <f>ARRAY_CONSTRAIN(ARRAYFORMULA(IF(S338=0,0,IF(ISNA(MATCH($S338,[1]PO_base!$C$1:$C$8753,0))=TRUE,0,INDEX([1]PO_base!$A$1:$CD$8753,MATCH($S338,[1]PO_base!$C$1:$C$8753,0),T$1)))), 1, 1)</f>
        <v>#ERROR!</v>
      </c>
      <c r="U338" s="174">
        <f t="shared" si="35"/>
        <v>0</v>
      </c>
      <c r="V338" s="172"/>
      <c r="W338" s="175" t="str">
        <f t="shared" si="36"/>
        <v/>
      </c>
      <c r="X338" s="172"/>
      <c r="Y338" s="173"/>
      <c r="Z338" s="172" t="str">
        <f>ARRAY_CONSTRAIN(ARRAYFORMULA(IF(Y338=0,0,IF(ISNA(MATCH($S338,[1]PO_base!$C$1:$C$8753,0))=TRUE,0,INDEX([1]PO_base!$A$1:$CD$8753,MATCH($S338,[1]PO_base!$C$1:$C$8753,0),Z$1)))), 1, 1)</f>
        <v>#ERROR!</v>
      </c>
      <c r="AA338" s="174">
        <f t="shared" si="37"/>
        <v>0</v>
      </c>
      <c r="AB338" s="172">
        <f t="shared" si="38"/>
        <v>0</v>
      </c>
      <c r="AC338" s="175">
        <f t="shared" si="39"/>
        <v>0</v>
      </c>
      <c r="AD338" s="176"/>
      <c r="AE338" s="1"/>
      <c r="AF338" s="176" t="str">
        <f>ARRAY_CONSTRAIN(ARRAYFORMULA(IF(AE338=0,0,IF(ISNA(MATCH(AE338,[1]Summary!$A$1:$A$8418,0))=TRUE,0,INDEX([1]Summary!$A$1:$CF$8418,MATCH(AE338,[1]Summary!$A$1:$A$8418,0),AF$1)))), 1, 1)</f>
        <v>#ERROR!</v>
      </c>
      <c r="AG338" s="174">
        <f t="shared" si="40"/>
        <v>0</v>
      </c>
      <c r="AH338" s="172">
        <f t="shared" si="41"/>
        <v>0</v>
      </c>
      <c r="AI338" s="175">
        <f t="shared" si="42"/>
        <v>0</v>
      </c>
      <c r="AJ338" s="175" t="str">
        <f t="shared" si="43"/>
        <v>#ERROR!</v>
      </c>
      <c r="AK338" s="178" t="str">
        <f t="shared" si="44"/>
        <v>#ERROR!</v>
      </c>
    </row>
    <row r="339" ht="10.5" customHeight="1">
      <c r="A339" s="6" t="s">
        <v>1414</v>
      </c>
      <c r="B339" s="165">
        <f t="array" ref="B339">IF(ISNA(MATCH($A339,Magento_products!$B$1:$B$1000,0))=TRUE,INDEX(Special_products!$A$1:$AL$1000,MATCH($A339,Special_products!$F$1:$F$1000,0),B$1),INDEX(Magento_products!$A$1:$AJ$1013,MATCH($A339,Magento_products!$B$1:$B$1000,0),B$1))</f>
        <v>1042</v>
      </c>
      <c r="C339" s="165" t="str">
        <f t="array" ref="C339">IF(ISNA(MATCH($A339,Magento_products!$B$1:$B$1000,0))=TRUE,INDEX(Special_products!$A$1:$AL$1000,MATCH($A339,Special_products!$F$1:$F$1000,0),C$1),INDEX(Magento_products!$A$1:$AJ$1013,MATCH($A339,Magento_products!$B$1:$B$1000,0),C$1))</f>
        <v>Ring of Favor</v>
      </c>
      <c r="D339" s="166" t="str">
        <f t="array" ref="D339">IF(ISNA(MATCH($A339,Magento_products!$B$1:$B$1013,0))=TRUE,INDEX(Special_products!$A$1:$AL$748,MATCH($A339,Special_products!$F$1:$F$748,0),D$1),INDEX(Magento_products!$A$1:$AJ$1013,MATCH($A339,Magento_products!$B$1:$B$1013,0),D$1))</f>
        <v/>
      </c>
      <c r="E339" s="167">
        <f t="shared" si="31"/>
        <v>2020</v>
      </c>
      <c r="F339" s="168">
        <f t="array" ref="F339">IF(ISNA(MATCH($A339,'License characters'!$H$2:$H$1126,0))=TRUE,0,INDEX('License characters'!$A$2:$AH$1126,MATCH($A339,'License characters'!$H$2:$H$1126,0),F$1))</f>
        <v>0</v>
      </c>
      <c r="G339" s="165" t="str">
        <f t="array" ref="G339">IF(ISNA(MATCH($A339,Magento_products!$B$1:$B$1000,0))=TRUE,INDEX(Special_products!$A$1:$AL$1000,MATCH($A339,Special_products!$F$1:$F$1000,0),G$1),INDEX(Magento_products!$A$1:$AJ$1013,MATCH($A339,Magento_products!$B$1:$B$1000,0),G$1))</f>
        <v>DSRING</v>
      </c>
      <c r="H339" s="168">
        <f t="array" ref="H339">IF(ISNA(MATCH($A339,'License characters'!$H$2:$H$1126,0))=TRUE,0,INDEX('License characters'!$A$2:$AH$1126,MATCH($A339,'License characters'!$H$2:$H$1126,0),H$1))</f>
        <v>0</v>
      </c>
      <c r="I339" s="169">
        <f t="array" ref="I339">IF(ISNA(MATCH($B339,Magento_products!$E$1:$E$1013,0))=TRUE,INDEX(Special_products!$A$1:$AL$748,MATCH($B339,Special_products!$E$1:$E$748,0),I$1),INDEX(Magento_products!$A$1:$AJ$1013,MATCH($B339,Magento_products!$E$1:$E$1013,0),I$1))</f>
        <v>176</v>
      </c>
      <c r="J339" s="170"/>
      <c r="K339" s="171">
        <f t="shared" si="32"/>
        <v>176</v>
      </c>
      <c r="L339" s="172">
        <v>0.0</v>
      </c>
      <c r="M339" s="173" t="str">
        <f>ARRAY_CONSTRAIN(ARRAYFORMULA(IF(B339=0,0,IF(ISNA(MATCH($A339,[1]PO_base!$E$1:$E$8753,0))=TRUE,0,INDEX([1]PO_base!$A$1:$CD$8753,MATCH($A339,[1]PO_base!$E$1:$E$8753,0),M$1)))), 1, 1)</f>
        <v>#ERROR!</v>
      </c>
      <c r="N339" s="172" t="str">
        <f>ARRAY_CONSTRAIN(ARRAYFORMULA(IF(M339=0,0,IF(ISNA(MATCH($M339,[1]PO_base!$C$1:$C$8753,0))=TRUE,0,INDEX([1]PO_base!$A$1:$CD$8753,MATCH($M339,[1]PO_base!$C$1:$C$8753,0),N$1)))), 1, 1)</f>
        <v>#ERROR!</v>
      </c>
      <c r="O339" s="174" t="str">
        <f t="shared" si="3"/>
        <v>#ERROR!</v>
      </c>
      <c r="P339" s="172" t="str">
        <f t="shared" si="33"/>
        <v>#ERROR!</v>
      </c>
      <c r="Q339" s="175" t="str">
        <f t="shared" si="34"/>
        <v>#ERROR!</v>
      </c>
      <c r="R339" s="176">
        <v>0.0</v>
      </c>
      <c r="S339" s="173"/>
      <c r="T339" s="172" t="str">
        <f>ARRAY_CONSTRAIN(ARRAYFORMULA(IF(S339=0,0,IF(ISNA(MATCH($S339,[1]PO_base!$C$1:$C$8753,0))=TRUE,0,INDEX([1]PO_base!$A$1:$CD$8753,MATCH($S339,[1]PO_base!$C$1:$C$8753,0),T$1)))), 1, 1)</f>
        <v>#ERROR!</v>
      </c>
      <c r="U339" s="174">
        <f t="shared" si="35"/>
        <v>0</v>
      </c>
      <c r="V339" s="172"/>
      <c r="W339" s="175" t="str">
        <f t="shared" si="36"/>
        <v/>
      </c>
      <c r="X339" s="172"/>
      <c r="Y339" s="173"/>
      <c r="Z339" s="172" t="str">
        <f>ARRAY_CONSTRAIN(ARRAYFORMULA(IF(Y339=0,0,IF(ISNA(MATCH($S339,[1]PO_base!$C$1:$C$8753,0))=TRUE,0,INDEX([1]PO_base!$A$1:$CD$8753,MATCH($S339,[1]PO_base!$C$1:$C$8753,0),Z$1)))), 1, 1)</f>
        <v>#ERROR!</v>
      </c>
      <c r="AA339" s="174">
        <f t="shared" si="37"/>
        <v>0</v>
      </c>
      <c r="AB339" s="172">
        <f t="shared" si="38"/>
        <v>0</v>
      </c>
      <c r="AC339" s="175">
        <f t="shared" si="39"/>
        <v>0</v>
      </c>
      <c r="AD339" s="176"/>
      <c r="AE339" s="1"/>
      <c r="AF339" s="176" t="str">
        <f>ARRAY_CONSTRAIN(ARRAYFORMULA(IF(AE339=0,0,IF(ISNA(MATCH(AE339,[1]Summary!$A$1:$A$8418,0))=TRUE,0,INDEX([1]Summary!$A$1:$CF$8418,MATCH(AE339,[1]Summary!$A$1:$A$8418,0),AF$1)))), 1, 1)</f>
        <v>#ERROR!</v>
      </c>
      <c r="AG339" s="174">
        <f t="shared" si="40"/>
        <v>0</v>
      </c>
      <c r="AH339" s="172">
        <f t="shared" si="41"/>
        <v>0</v>
      </c>
      <c r="AI339" s="175">
        <f t="shared" si="42"/>
        <v>0</v>
      </c>
      <c r="AJ339" s="175" t="str">
        <f t="shared" si="43"/>
        <v>#ERROR!</v>
      </c>
      <c r="AK339" s="178" t="str">
        <f t="shared" si="44"/>
        <v>#ERROR!</v>
      </c>
    </row>
    <row r="340" ht="10.5" customHeight="1">
      <c r="A340" s="6" t="s">
        <v>1415</v>
      </c>
      <c r="B340" s="165">
        <f t="array" ref="B340">IF(ISNA(MATCH($A340,Magento_products!$B$1:$B$1000,0))=TRUE,INDEX(Special_products!$A$1:$AL$1000,MATCH($A340,Special_products!$F$1:$F$1000,0),B$1),INDEX(Magento_products!$A$1:$AJ$1013,MATCH($A340,Magento_products!$B$1:$B$1000,0),B$1))</f>
        <v>1043</v>
      </c>
      <c r="C340" s="165" t="str">
        <f t="array" ref="C340">IF(ISNA(MATCH($A340,Magento_products!$B$1:$B$1000,0))=TRUE,INDEX(Special_products!$A$1:$AL$1000,MATCH($A340,Special_products!$F$1:$F$1000,0),C$1),INDEX(Magento_products!$A$1:$AJ$1013,MATCH($A340,Magento_products!$B$1:$B$1000,0),C$1))</f>
        <v>Ring of Favor</v>
      </c>
      <c r="D340" s="166" t="str">
        <f t="array" ref="D340">IF(ISNA(MATCH($A340,Magento_products!$B$1:$B$1013,0))=TRUE,INDEX(Special_products!$A$1:$AL$748,MATCH($A340,Special_products!$F$1:$F$748,0),D$1),INDEX(Magento_products!$A$1:$AJ$1013,MATCH($A340,Magento_products!$B$1:$B$1013,0),D$1))</f>
        <v/>
      </c>
      <c r="E340" s="167">
        <f t="shared" si="31"/>
        <v>2020</v>
      </c>
      <c r="F340" s="168">
        <f t="array" ref="F340">IF(ISNA(MATCH($A340,'License characters'!$H$2:$H$1126,0))=TRUE,0,INDEX('License characters'!$A$2:$AH$1126,MATCH($A340,'License characters'!$H$2:$H$1126,0),F$1))</f>
        <v>0</v>
      </c>
      <c r="G340" s="165" t="str">
        <f t="array" ref="G340">IF(ISNA(MATCH($A340,Magento_products!$B$1:$B$1000,0))=TRUE,INDEX(Special_products!$A$1:$AL$1000,MATCH($A340,Special_products!$F$1:$F$1000,0),G$1),INDEX(Magento_products!$A$1:$AJ$1013,MATCH($A340,Magento_products!$B$1:$B$1000,0),G$1))</f>
        <v>DSRING</v>
      </c>
      <c r="H340" s="168">
        <f t="array" ref="H340">IF(ISNA(MATCH($A340,'License characters'!$H$2:$H$1126,0))=TRUE,0,INDEX('License characters'!$A$2:$AH$1126,MATCH($A340,'License characters'!$H$2:$H$1126,0),H$1))</f>
        <v>0</v>
      </c>
      <c r="I340" s="169">
        <f t="array" ref="I340">IF(ISNA(MATCH($B340,Magento_products!$E$1:$E$1013,0))=TRUE,INDEX(Special_products!$A$1:$AL$748,MATCH($B340,Special_products!$E$1:$E$748,0),I$1),INDEX(Magento_products!$A$1:$AJ$1013,MATCH($B340,Magento_products!$E$1:$E$1013,0),I$1))</f>
        <v>176</v>
      </c>
      <c r="J340" s="170"/>
      <c r="K340" s="171">
        <f t="shared" si="32"/>
        <v>176</v>
      </c>
      <c r="L340" s="172">
        <v>0.0</v>
      </c>
      <c r="M340" s="173" t="str">
        <f>ARRAY_CONSTRAIN(ARRAYFORMULA(IF(B340=0,0,IF(ISNA(MATCH($A340,[1]PO_base!$E$1:$E$8753,0))=TRUE,0,INDEX([1]PO_base!$A$1:$CD$8753,MATCH($A340,[1]PO_base!$E$1:$E$8753,0),M$1)))), 1, 1)</f>
        <v>#ERROR!</v>
      </c>
      <c r="N340" s="172" t="str">
        <f>ARRAY_CONSTRAIN(ARRAYFORMULA(IF(M340=0,0,IF(ISNA(MATCH($M340,[1]PO_base!$C$1:$C$8753,0))=TRUE,0,INDEX([1]PO_base!$A$1:$CD$8753,MATCH($M340,[1]PO_base!$C$1:$C$8753,0),N$1)))), 1, 1)</f>
        <v>#ERROR!</v>
      </c>
      <c r="O340" s="174" t="str">
        <f t="shared" si="3"/>
        <v>#ERROR!</v>
      </c>
      <c r="P340" s="172" t="str">
        <f t="shared" si="33"/>
        <v>#ERROR!</v>
      </c>
      <c r="Q340" s="175" t="str">
        <f t="shared" si="34"/>
        <v>#ERROR!</v>
      </c>
      <c r="R340" s="176">
        <v>0.0</v>
      </c>
      <c r="S340" s="173"/>
      <c r="T340" s="172" t="str">
        <f>ARRAY_CONSTRAIN(ARRAYFORMULA(IF(S340=0,0,IF(ISNA(MATCH($S340,[1]PO_base!$C$1:$C$8753,0))=TRUE,0,INDEX([1]PO_base!$A$1:$CD$8753,MATCH($S340,[1]PO_base!$C$1:$C$8753,0),T$1)))), 1, 1)</f>
        <v>#ERROR!</v>
      </c>
      <c r="U340" s="174">
        <f t="shared" si="35"/>
        <v>0</v>
      </c>
      <c r="V340" s="172"/>
      <c r="W340" s="175" t="str">
        <f t="shared" si="36"/>
        <v/>
      </c>
      <c r="X340" s="172"/>
      <c r="Y340" s="173"/>
      <c r="Z340" s="172" t="str">
        <f>ARRAY_CONSTRAIN(ARRAYFORMULA(IF(Y340=0,0,IF(ISNA(MATCH($S340,[1]PO_base!$C$1:$C$8753,0))=TRUE,0,INDEX([1]PO_base!$A$1:$CD$8753,MATCH($S340,[1]PO_base!$C$1:$C$8753,0),Z$1)))), 1, 1)</f>
        <v>#ERROR!</v>
      </c>
      <c r="AA340" s="174">
        <f t="shared" si="37"/>
        <v>0</v>
      </c>
      <c r="AB340" s="172">
        <f t="shared" si="38"/>
        <v>0</v>
      </c>
      <c r="AC340" s="175">
        <f t="shared" si="39"/>
        <v>0</v>
      </c>
      <c r="AD340" s="176"/>
      <c r="AE340" s="1"/>
      <c r="AF340" s="176" t="str">
        <f>ARRAY_CONSTRAIN(ARRAYFORMULA(IF(AE340=0,0,IF(ISNA(MATCH(AE340,[1]Summary!$A$1:$A$8418,0))=TRUE,0,INDEX([1]Summary!$A$1:$CF$8418,MATCH(AE340,[1]Summary!$A$1:$A$8418,0),AF$1)))), 1, 1)</f>
        <v>#ERROR!</v>
      </c>
      <c r="AG340" s="174">
        <f t="shared" si="40"/>
        <v>0</v>
      </c>
      <c r="AH340" s="172">
        <f t="shared" si="41"/>
        <v>0</v>
      </c>
      <c r="AI340" s="175">
        <f t="shared" si="42"/>
        <v>0</v>
      </c>
      <c r="AJ340" s="175" t="str">
        <f t="shared" si="43"/>
        <v>#ERROR!</v>
      </c>
      <c r="AK340" s="178" t="str">
        <f t="shared" si="44"/>
        <v>#ERROR!</v>
      </c>
    </row>
    <row r="341" ht="10.5" customHeight="1">
      <c r="A341" s="14" t="s">
        <v>1416</v>
      </c>
      <c r="B341" s="165">
        <f t="array" ref="B341">IF(ISNA(MATCH($A341,Magento_products!$B$1:$B$1000,0))=TRUE,INDEX(Special_products!$A$1:$AL$1000,MATCH($A341,Special_products!$F$1:$F$1000,0),B$1),INDEX(Magento_products!$A$1:$AJ$1013,MATCH($A341,Magento_products!$B$1:$B$1000,0),B$1))</f>
        <v>1044</v>
      </c>
      <c r="C341" s="165" t="str">
        <f t="array" ref="C341">IF(ISNA(MATCH($A341,Magento_products!$B$1:$B$1000,0))=TRUE,INDEX(Special_products!$A$1:$AL$1000,MATCH($A341,Special_products!$F$1:$F$1000,0),C$1),INDEX(Magento_products!$A$1:$AJ$1013,MATCH($A341,Magento_products!$B$1:$B$1000,0),C$1))</f>
        <v>Havel's Ring</v>
      </c>
      <c r="D341" s="166" t="str">
        <f t="array" ref="D341">IF(ISNA(MATCH($A341,Magento_products!$B$1:$B$1013,0))=TRUE,INDEX(Special_products!$A$1:$AL$748,MATCH($A341,Special_products!$F$1:$F$748,0),D$1),INDEX(Magento_products!$A$1:$AJ$1013,MATCH($A341,Magento_products!$B$1:$B$1013,0),D$1))</f>
        <v/>
      </c>
      <c r="E341" s="167">
        <f t="shared" si="31"/>
        <v>2020</v>
      </c>
      <c r="F341" s="168">
        <f t="array" ref="F341">IF(ISNA(MATCH($A341,'License characters'!$H$2:$H$1126,0))=TRUE,0,INDEX('License characters'!$A$2:$AH$1126,MATCH($A341,'License characters'!$H$2:$H$1126,0),F$1))</f>
        <v>0</v>
      </c>
      <c r="G341" s="165" t="str">
        <f t="array" ref="G341">IF(ISNA(MATCH($A341,Magento_products!$B$1:$B$1000,0))=TRUE,INDEX(Special_products!$A$1:$AL$1000,MATCH($A341,Special_products!$F$1:$F$1000,0),G$1),INDEX(Magento_products!$A$1:$AJ$1013,MATCH($A341,Magento_products!$B$1:$B$1000,0),G$1))</f>
        <v>DSRING</v>
      </c>
      <c r="H341" s="168">
        <f t="array" ref="H341">IF(ISNA(MATCH($A341,'License characters'!$H$2:$H$1126,0))=TRUE,0,INDEX('License characters'!$A$2:$AH$1126,MATCH($A341,'License characters'!$H$2:$H$1126,0),H$1))</f>
        <v>0</v>
      </c>
      <c r="I341" s="169">
        <f t="array" ref="I341">IF(ISNA(MATCH($B341,Magento_products!$E$1:$E$1013,0))=TRUE,INDEX(Special_products!$A$1:$AL$748,MATCH($B341,Special_products!$E$1:$E$748,0),I$1),INDEX(Magento_products!$A$1:$AJ$1013,MATCH($B341,Magento_products!$E$1:$E$1013,0),I$1))</f>
        <v>175</v>
      </c>
      <c r="J341" s="170"/>
      <c r="K341" s="171">
        <f t="shared" si="32"/>
        <v>175</v>
      </c>
      <c r="L341" s="172">
        <v>0.0</v>
      </c>
      <c r="M341" s="173" t="str">
        <f>ARRAY_CONSTRAIN(ARRAYFORMULA(IF(B341=0,0,IF(ISNA(MATCH($A341,[1]PO_base!$E$1:$E$8753,0))=TRUE,0,INDEX([1]PO_base!$A$1:$CD$8753,MATCH($A341,[1]PO_base!$E$1:$E$8753,0),M$1)))), 1, 1)</f>
        <v>#ERROR!</v>
      </c>
      <c r="N341" s="172" t="str">
        <f>ARRAY_CONSTRAIN(ARRAYFORMULA(IF(M341=0,0,IF(ISNA(MATCH($M341,[1]PO_base!$C$1:$C$8753,0))=TRUE,0,INDEX([1]PO_base!$A$1:$CD$8753,MATCH($M341,[1]PO_base!$C$1:$C$8753,0),N$1)))), 1, 1)</f>
        <v>#ERROR!</v>
      </c>
      <c r="O341" s="174" t="str">
        <f t="shared" si="3"/>
        <v>#ERROR!</v>
      </c>
      <c r="P341" s="172" t="str">
        <f t="shared" si="33"/>
        <v>#ERROR!</v>
      </c>
      <c r="Q341" s="175" t="str">
        <f t="shared" si="34"/>
        <v>#ERROR!</v>
      </c>
      <c r="R341" s="176">
        <v>0.0</v>
      </c>
      <c r="S341" s="173"/>
      <c r="T341" s="172" t="str">
        <f>ARRAY_CONSTRAIN(ARRAYFORMULA(IF(S341=0,0,IF(ISNA(MATCH($S341,[1]PO_base!$C$1:$C$8753,0))=TRUE,0,INDEX([1]PO_base!$A$1:$CD$8753,MATCH($S341,[1]PO_base!$C$1:$C$8753,0),T$1)))), 1, 1)</f>
        <v>#ERROR!</v>
      </c>
      <c r="U341" s="174">
        <f t="shared" si="35"/>
        <v>0</v>
      </c>
      <c r="V341" s="172"/>
      <c r="W341" s="175" t="str">
        <f t="shared" si="36"/>
        <v/>
      </c>
      <c r="X341" s="172"/>
      <c r="Y341" s="173"/>
      <c r="Z341" s="172" t="str">
        <f>ARRAY_CONSTRAIN(ARRAYFORMULA(IF(Y341=0,0,IF(ISNA(MATCH($S341,[1]PO_base!$C$1:$C$8753,0))=TRUE,0,INDEX([1]PO_base!$A$1:$CD$8753,MATCH($S341,[1]PO_base!$C$1:$C$8753,0),Z$1)))), 1, 1)</f>
        <v>#ERROR!</v>
      </c>
      <c r="AA341" s="174">
        <f t="shared" si="37"/>
        <v>0</v>
      </c>
      <c r="AB341" s="172">
        <f t="shared" si="38"/>
        <v>0</v>
      </c>
      <c r="AC341" s="175">
        <f t="shared" si="39"/>
        <v>0</v>
      </c>
      <c r="AD341" s="176"/>
      <c r="AE341" s="1"/>
      <c r="AF341" s="176" t="str">
        <f>ARRAY_CONSTRAIN(ARRAYFORMULA(IF(AE341=0,0,IF(ISNA(MATCH(AE341,[1]Summary!$A$1:$A$8418,0))=TRUE,0,INDEX([1]Summary!$A$1:$CF$8418,MATCH(AE341,[1]Summary!$A$1:$A$8418,0),AF$1)))), 1, 1)</f>
        <v>#ERROR!</v>
      </c>
      <c r="AG341" s="174">
        <f t="shared" si="40"/>
        <v>0</v>
      </c>
      <c r="AH341" s="172">
        <f t="shared" si="41"/>
        <v>0</v>
      </c>
      <c r="AI341" s="175">
        <f t="shared" si="42"/>
        <v>0</v>
      </c>
      <c r="AJ341" s="175" t="str">
        <f t="shared" si="43"/>
        <v>#ERROR!</v>
      </c>
      <c r="AK341" s="178" t="str">
        <f t="shared" si="44"/>
        <v>#ERROR!</v>
      </c>
    </row>
    <row r="342" ht="10.5" customHeight="1">
      <c r="A342" s="14" t="s">
        <v>1417</v>
      </c>
      <c r="B342" s="165">
        <f t="array" ref="B342">IF(ISNA(MATCH($A342,Magento_products!$B$1:$B$1000,0))=TRUE,INDEX(Special_products!$A$1:$AL$1000,MATCH($A342,Special_products!$F$1:$F$1000,0),B$1),INDEX(Magento_products!$A$1:$AJ$1013,MATCH($A342,Magento_products!$B$1:$B$1000,0),B$1))</f>
        <v>1045</v>
      </c>
      <c r="C342" s="165" t="str">
        <f t="array" ref="C342">IF(ISNA(MATCH($A342,Magento_products!$B$1:$B$1000,0))=TRUE,INDEX(Special_products!$A$1:$AL$1000,MATCH($A342,Special_products!$F$1:$F$1000,0),C$1),INDEX(Magento_products!$A$1:$AJ$1013,MATCH($A342,Magento_products!$B$1:$B$1000,0),C$1))</f>
        <v>Havel's Ring</v>
      </c>
      <c r="D342" s="166" t="str">
        <f t="array" ref="D342">IF(ISNA(MATCH($A342,Magento_products!$B$1:$B$1013,0))=TRUE,INDEX(Special_products!$A$1:$AL$748,MATCH($A342,Special_products!$F$1:$F$748,0),D$1),INDEX(Magento_products!$A$1:$AJ$1013,MATCH($A342,Magento_products!$B$1:$B$1013,0),D$1))</f>
        <v/>
      </c>
      <c r="E342" s="167">
        <f t="shared" si="31"/>
        <v>2020</v>
      </c>
      <c r="F342" s="168">
        <f t="array" ref="F342">IF(ISNA(MATCH($A342,'License characters'!$H$2:$H$1126,0))=TRUE,0,INDEX('License characters'!$A$2:$AH$1126,MATCH($A342,'License characters'!$H$2:$H$1126,0),F$1))</f>
        <v>0</v>
      </c>
      <c r="G342" s="165" t="str">
        <f t="array" ref="G342">IF(ISNA(MATCH($A342,Magento_products!$B$1:$B$1000,0))=TRUE,INDEX(Special_products!$A$1:$AL$1000,MATCH($A342,Special_products!$F$1:$F$1000,0),G$1),INDEX(Magento_products!$A$1:$AJ$1013,MATCH($A342,Magento_products!$B$1:$B$1000,0),G$1))</f>
        <v>DSRING</v>
      </c>
      <c r="H342" s="168">
        <f t="array" ref="H342">IF(ISNA(MATCH($A342,'License characters'!$H$2:$H$1126,0))=TRUE,0,INDEX('License characters'!$A$2:$AH$1126,MATCH($A342,'License characters'!$H$2:$H$1126,0),H$1))</f>
        <v>0</v>
      </c>
      <c r="I342" s="169">
        <f t="array" ref="I342">IF(ISNA(MATCH($B342,Magento_products!$E$1:$E$1013,0))=TRUE,INDEX(Special_products!$A$1:$AL$748,MATCH($B342,Special_products!$E$1:$E$748,0),I$1),INDEX(Magento_products!$A$1:$AJ$1013,MATCH($B342,Magento_products!$E$1:$E$1013,0),I$1))</f>
        <v>175</v>
      </c>
      <c r="J342" s="170"/>
      <c r="K342" s="171">
        <f t="shared" si="32"/>
        <v>175</v>
      </c>
      <c r="L342" s="172">
        <v>0.0</v>
      </c>
      <c r="M342" s="173" t="str">
        <f>ARRAY_CONSTRAIN(ARRAYFORMULA(IF(B342=0,0,IF(ISNA(MATCH($A342,[1]PO_base!$E$1:$E$8753,0))=TRUE,0,INDEX([1]PO_base!$A$1:$CD$8753,MATCH($A342,[1]PO_base!$E$1:$E$8753,0),M$1)))), 1, 1)</f>
        <v>#ERROR!</v>
      </c>
      <c r="N342" s="172" t="str">
        <f>ARRAY_CONSTRAIN(ARRAYFORMULA(IF(M342=0,0,IF(ISNA(MATCH($M342,[1]PO_base!$C$1:$C$8753,0))=TRUE,0,INDEX([1]PO_base!$A$1:$CD$8753,MATCH($M342,[1]PO_base!$C$1:$C$8753,0),N$1)))), 1, 1)</f>
        <v>#ERROR!</v>
      </c>
      <c r="O342" s="174" t="str">
        <f t="shared" si="3"/>
        <v>#ERROR!</v>
      </c>
      <c r="P342" s="172" t="str">
        <f t="shared" si="33"/>
        <v>#ERROR!</v>
      </c>
      <c r="Q342" s="175" t="str">
        <f t="shared" si="34"/>
        <v>#ERROR!</v>
      </c>
      <c r="R342" s="176">
        <v>0.0</v>
      </c>
      <c r="S342" s="173"/>
      <c r="T342" s="172" t="str">
        <f>ARRAY_CONSTRAIN(ARRAYFORMULA(IF(S342=0,0,IF(ISNA(MATCH($S342,[1]PO_base!$C$1:$C$8753,0))=TRUE,0,INDEX([1]PO_base!$A$1:$CD$8753,MATCH($S342,[1]PO_base!$C$1:$C$8753,0),T$1)))), 1, 1)</f>
        <v>#ERROR!</v>
      </c>
      <c r="U342" s="174">
        <f t="shared" si="35"/>
        <v>0</v>
      </c>
      <c r="V342" s="172"/>
      <c r="W342" s="175" t="str">
        <f t="shared" si="36"/>
        <v/>
      </c>
      <c r="X342" s="172"/>
      <c r="Y342" s="173"/>
      <c r="Z342" s="172" t="str">
        <f>ARRAY_CONSTRAIN(ARRAYFORMULA(IF(Y342=0,0,IF(ISNA(MATCH($S342,[1]PO_base!$C$1:$C$8753,0))=TRUE,0,INDEX([1]PO_base!$A$1:$CD$8753,MATCH($S342,[1]PO_base!$C$1:$C$8753,0),Z$1)))), 1, 1)</f>
        <v>#ERROR!</v>
      </c>
      <c r="AA342" s="174">
        <f t="shared" si="37"/>
        <v>0</v>
      </c>
      <c r="AB342" s="172">
        <f t="shared" si="38"/>
        <v>0</v>
      </c>
      <c r="AC342" s="175">
        <f t="shared" si="39"/>
        <v>0</v>
      </c>
      <c r="AD342" s="176"/>
      <c r="AE342" s="1"/>
      <c r="AF342" s="176" t="str">
        <f>ARRAY_CONSTRAIN(ARRAYFORMULA(IF(AE342=0,0,IF(ISNA(MATCH(AE342,[1]Summary!$A$1:$A$8418,0))=TRUE,0,INDEX([1]Summary!$A$1:$CF$8418,MATCH(AE342,[1]Summary!$A$1:$A$8418,0),AF$1)))), 1, 1)</f>
        <v>#ERROR!</v>
      </c>
      <c r="AG342" s="174">
        <f t="shared" si="40"/>
        <v>0</v>
      </c>
      <c r="AH342" s="172">
        <f t="shared" si="41"/>
        <v>0</v>
      </c>
      <c r="AI342" s="175">
        <f t="shared" si="42"/>
        <v>0</v>
      </c>
      <c r="AJ342" s="175" t="str">
        <f t="shared" si="43"/>
        <v>#ERROR!</v>
      </c>
      <c r="AK342" s="178" t="str">
        <f t="shared" si="44"/>
        <v>#ERROR!</v>
      </c>
    </row>
    <row r="343" ht="10.5" customHeight="1">
      <c r="A343" s="14" t="s">
        <v>1418</v>
      </c>
      <c r="B343" s="165">
        <f t="array" ref="B343">IF(ISNA(MATCH($A343,Magento_products!$B$1:$B$1000,0))=TRUE,INDEX(Special_products!$A$1:$AL$1000,MATCH($A343,Special_products!$F$1:$F$1000,0),B$1),INDEX(Magento_products!$A$1:$AJ$1013,MATCH($A343,Magento_products!$B$1:$B$1000,0),B$1))</f>
        <v>1046</v>
      </c>
      <c r="C343" s="165" t="str">
        <f t="array" ref="C343">IF(ISNA(MATCH($A343,Magento_products!$B$1:$B$1000,0))=TRUE,INDEX(Special_products!$A$1:$AL$1000,MATCH($A343,Special_products!$F$1:$F$1000,0),C$1),INDEX(Magento_products!$A$1:$AJ$1013,MATCH($A343,Magento_products!$B$1:$B$1000,0),C$1))</f>
        <v>Hornet Ring (Ladies - Large)</v>
      </c>
      <c r="D343" s="166" t="str">
        <f t="array" ref="D343">IF(ISNA(MATCH($A343,Magento_products!$B$1:$B$1013,0))=TRUE,INDEX(Special_products!$A$1:$AL$748,MATCH($A343,Special_products!$F$1:$F$748,0),D$1),INDEX(Magento_products!$A$1:$AJ$1013,MATCH($A343,Magento_products!$B$1:$B$1013,0),D$1))</f>
        <v/>
      </c>
      <c r="E343" s="167">
        <f t="shared" si="31"/>
        <v>2020</v>
      </c>
      <c r="F343" s="168">
        <f t="array" ref="F343">IF(ISNA(MATCH($A343,'License characters'!$H$2:$H$1126,0))=TRUE,0,INDEX('License characters'!$A$2:$AH$1126,MATCH($A343,'License characters'!$H$2:$H$1126,0),F$1))</f>
        <v>0</v>
      </c>
      <c r="G343" s="165" t="str">
        <f t="array" ref="G343">IF(ISNA(MATCH($A343,Magento_products!$B$1:$B$1000,0))=TRUE,INDEX(Special_products!$A$1:$AL$1000,MATCH($A343,Special_products!$F$1:$F$1000,0),G$1),INDEX(Magento_products!$A$1:$AJ$1013,MATCH($A343,Magento_products!$B$1:$B$1000,0),G$1))</f>
        <v>DSRING</v>
      </c>
      <c r="H343" s="168">
        <f t="array" ref="H343">IF(ISNA(MATCH($A343,'License characters'!$H$2:$H$1126,0))=TRUE,0,INDEX('License characters'!$A$2:$AH$1126,MATCH($A343,'License characters'!$H$2:$H$1126,0),H$1))</f>
        <v>0</v>
      </c>
      <c r="I343" s="169">
        <f t="array" ref="I343">IF(ISNA(MATCH($B343,Magento_products!$E$1:$E$1013,0))=TRUE,INDEX(Special_products!$A$1:$AL$748,MATCH($B343,Special_products!$E$1:$E$748,0),I$1),INDEX(Magento_products!$A$1:$AJ$1013,MATCH($B343,Magento_products!$E$1:$E$1013,0),I$1))</f>
        <v>176</v>
      </c>
      <c r="J343" s="170"/>
      <c r="K343" s="171">
        <f t="shared" si="32"/>
        <v>176</v>
      </c>
      <c r="L343" s="172">
        <v>0.0</v>
      </c>
      <c r="M343" s="173" t="str">
        <f>ARRAY_CONSTRAIN(ARRAYFORMULA(IF(B343=0,0,IF(ISNA(MATCH($A343,[1]PO_base!$E$1:$E$8753,0))=TRUE,0,INDEX([1]PO_base!$A$1:$CD$8753,MATCH($A343,[1]PO_base!$E$1:$E$8753,0),M$1)))), 1, 1)</f>
        <v>#ERROR!</v>
      </c>
      <c r="N343" s="172" t="str">
        <f>ARRAY_CONSTRAIN(ARRAYFORMULA(IF(M343=0,0,IF(ISNA(MATCH($M343,[1]PO_base!$C$1:$C$8753,0))=TRUE,0,INDEX([1]PO_base!$A$1:$CD$8753,MATCH($M343,[1]PO_base!$C$1:$C$8753,0),N$1)))), 1, 1)</f>
        <v>#ERROR!</v>
      </c>
      <c r="O343" s="174" t="str">
        <f t="shared" si="3"/>
        <v>#ERROR!</v>
      </c>
      <c r="P343" s="172" t="str">
        <f t="shared" si="33"/>
        <v>#ERROR!</v>
      </c>
      <c r="Q343" s="175" t="str">
        <f t="shared" si="34"/>
        <v>#ERROR!</v>
      </c>
      <c r="R343" s="176">
        <v>0.0</v>
      </c>
      <c r="S343" s="173"/>
      <c r="T343" s="172" t="str">
        <f>ARRAY_CONSTRAIN(ARRAYFORMULA(IF(S343=0,0,IF(ISNA(MATCH($S343,[1]PO_base!$C$1:$C$8753,0))=TRUE,0,INDEX([1]PO_base!$A$1:$CD$8753,MATCH($S343,[1]PO_base!$C$1:$C$8753,0),T$1)))), 1, 1)</f>
        <v>#ERROR!</v>
      </c>
      <c r="U343" s="174">
        <f t="shared" si="35"/>
        <v>0</v>
      </c>
      <c r="V343" s="172"/>
      <c r="W343" s="175" t="str">
        <f t="shared" si="36"/>
        <v/>
      </c>
      <c r="X343" s="172"/>
      <c r="Y343" s="173"/>
      <c r="Z343" s="172" t="str">
        <f>ARRAY_CONSTRAIN(ARRAYFORMULA(IF(Y343=0,0,IF(ISNA(MATCH($S343,[1]PO_base!$C$1:$C$8753,0))=TRUE,0,INDEX([1]PO_base!$A$1:$CD$8753,MATCH($S343,[1]PO_base!$C$1:$C$8753,0),Z$1)))), 1, 1)</f>
        <v>#ERROR!</v>
      </c>
      <c r="AA343" s="174">
        <f t="shared" si="37"/>
        <v>0</v>
      </c>
      <c r="AB343" s="172">
        <f t="shared" si="38"/>
        <v>0</v>
      </c>
      <c r="AC343" s="175">
        <f t="shared" si="39"/>
        <v>0</v>
      </c>
      <c r="AD343" s="176"/>
      <c r="AE343" s="1"/>
      <c r="AF343" s="176" t="str">
        <f>ARRAY_CONSTRAIN(ARRAYFORMULA(IF(AE343=0,0,IF(ISNA(MATCH(AE343,[1]Summary!$A$1:$A$8418,0))=TRUE,0,INDEX([1]Summary!$A$1:$CF$8418,MATCH(AE343,[1]Summary!$A$1:$A$8418,0),AF$1)))), 1, 1)</f>
        <v>#ERROR!</v>
      </c>
      <c r="AG343" s="174">
        <f t="shared" si="40"/>
        <v>0</v>
      </c>
      <c r="AH343" s="172">
        <f t="shared" si="41"/>
        <v>0</v>
      </c>
      <c r="AI343" s="175">
        <f t="shared" si="42"/>
        <v>0</v>
      </c>
      <c r="AJ343" s="175" t="str">
        <f t="shared" si="43"/>
        <v>#ERROR!</v>
      </c>
      <c r="AK343" s="178" t="str">
        <f t="shared" si="44"/>
        <v>#ERROR!</v>
      </c>
    </row>
    <row r="344" ht="10.5" customHeight="1">
      <c r="A344" s="6" t="s">
        <v>1420</v>
      </c>
      <c r="B344" s="165">
        <f t="array" ref="B344">IF(ISNA(MATCH($A344,Magento_products!$B$1:$B$1000,0))=TRUE,INDEX(Special_products!$A$1:$AL$1000,MATCH($A344,Special_products!$F$1:$F$1000,0),B$1),INDEX(Magento_products!$A$1:$AJ$1013,MATCH($A344,Magento_products!$B$1:$B$1000,0),B$1))</f>
        <v>1047</v>
      </c>
      <c r="C344" s="165" t="str">
        <f t="array" ref="C344">IF(ISNA(MATCH($A344,Magento_products!$B$1:$B$1000,0))=TRUE,INDEX(Special_products!$A$1:$AL$1000,MATCH($A344,Special_products!$F$1:$F$1000,0),C$1),INDEX(Magento_products!$A$1:$AJ$1013,MATCH($A344,Magento_products!$B$1:$B$1000,0),C$1))</f>
        <v>Hornet Ring (Ladies - Medium)</v>
      </c>
      <c r="D344" s="166" t="str">
        <f t="array" ref="D344">IF(ISNA(MATCH($A344,Magento_products!$B$1:$B$1013,0))=TRUE,INDEX(Special_products!$A$1:$AL$748,MATCH($A344,Special_products!$F$1:$F$748,0),D$1),INDEX(Magento_products!$A$1:$AJ$1013,MATCH($A344,Magento_products!$B$1:$B$1013,0),D$1))</f>
        <v/>
      </c>
      <c r="E344" s="167">
        <f t="shared" si="31"/>
        <v>2020</v>
      </c>
      <c r="F344" s="168">
        <f t="array" ref="F344">IF(ISNA(MATCH($A344,'License characters'!$H$2:$H$1126,0))=TRUE,0,INDEX('License characters'!$A$2:$AH$1126,MATCH($A344,'License characters'!$H$2:$H$1126,0),F$1))</f>
        <v>0</v>
      </c>
      <c r="G344" s="165" t="str">
        <f t="array" ref="G344">IF(ISNA(MATCH($A344,Magento_products!$B$1:$B$1000,0))=TRUE,INDEX(Special_products!$A$1:$AL$1000,MATCH($A344,Special_products!$F$1:$F$1000,0),G$1),INDEX(Magento_products!$A$1:$AJ$1013,MATCH($A344,Magento_products!$B$1:$B$1000,0),G$1))</f>
        <v>DSRING</v>
      </c>
      <c r="H344" s="168">
        <f t="array" ref="H344">IF(ISNA(MATCH($A344,'License characters'!$H$2:$H$1126,0))=TRUE,0,INDEX('License characters'!$A$2:$AH$1126,MATCH($A344,'License characters'!$H$2:$H$1126,0),H$1))</f>
        <v>0</v>
      </c>
      <c r="I344" s="169">
        <f t="array" ref="I344">IF(ISNA(MATCH($B344,Magento_products!$E$1:$E$1013,0))=TRUE,INDEX(Special_products!$A$1:$AL$748,MATCH($B344,Special_products!$E$1:$E$748,0),I$1),INDEX(Magento_products!$A$1:$AJ$1013,MATCH($B344,Magento_products!$E$1:$E$1013,0),I$1))</f>
        <v>176</v>
      </c>
      <c r="J344" s="170"/>
      <c r="K344" s="171">
        <f t="shared" si="32"/>
        <v>176</v>
      </c>
      <c r="L344" s="172">
        <v>0.0</v>
      </c>
      <c r="M344" s="173" t="str">
        <f>ARRAY_CONSTRAIN(ARRAYFORMULA(IF(B344=0,0,IF(ISNA(MATCH($A344,[1]PO_base!$E$1:$E$8753,0))=TRUE,0,INDEX([1]PO_base!$A$1:$CD$8753,MATCH($A344,[1]PO_base!$E$1:$E$8753,0),M$1)))), 1, 1)</f>
        <v>#ERROR!</v>
      </c>
      <c r="N344" s="172" t="str">
        <f>ARRAY_CONSTRAIN(ARRAYFORMULA(IF(M344=0,0,IF(ISNA(MATCH($M344,[1]PO_base!$C$1:$C$8753,0))=TRUE,0,INDEX([1]PO_base!$A$1:$CD$8753,MATCH($M344,[1]PO_base!$C$1:$C$8753,0),N$1)))), 1, 1)</f>
        <v>#ERROR!</v>
      </c>
      <c r="O344" s="174" t="str">
        <f t="shared" si="3"/>
        <v>#ERROR!</v>
      </c>
      <c r="P344" s="172" t="str">
        <f t="shared" si="33"/>
        <v>#ERROR!</v>
      </c>
      <c r="Q344" s="175" t="str">
        <f t="shared" si="34"/>
        <v>#ERROR!</v>
      </c>
      <c r="R344" s="176">
        <v>0.0</v>
      </c>
      <c r="S344" s="173"/>
      <c r="T344" s="172" t="str">
        <f>ARRAY_CONSTRAIN(ARRAYFORMULA(IF(S344=0,0,IF(ISNA(MATCH($S344,[1]PO_base!$C$1:$C$8753,0))=TRUE,0,INDEX([1]PO_base!$A$1:$CD$8753,MATCH($S344,[1]PO_base!$C$1:$C$8753,0),T$1)))), 1, 1)</f>
        <v>#ERROR!</v>
      </c>
      <c r="U344" s="174">
        <f t="shared" si="35"/>
        <v>0</v>
      </c>
      <c r="V344" s="172"/>
      <c r="W344" s="175" t="str">
        <f t="shared" si="36"/>
        <v/>
      </c>
      <c r="X344" s="172"/>
      <c r="Y344" s="173"/>
      <c r="Z344" s="172" t="str">
        <f>ARRAY_CONSTRAIN(ARRAYFORMULA(IF(Y344=0,0,IF(ISNA(MATCH($S344,[1]PO_base!$C$1:$C$8753,0))=TRUE,0,INDEX([1]PO_base!$A$1:$CD$8753,MATCH($S344,[1]PO_base!$C$1:$C$8753,0),Z$1)))), 1, 1)</f>
        <v>#ERROR!</v>
      </c>
      <c r="AA344" s="174">
        <f t="shared" si="37"/>
        <v>0</v>
      </c>
      <c r="AB344" s="172">
        <f t="shared" si="38"/>
        <v>0</v>
      </c>
      <c r="AC344" s="175">
        <f t="shared" si="39"/>
        <v>0</v>
      </c>
      <c r="AD344" s="176"/>
      <c r="AE344" s="1"/>
      <c r="AF344" s="176" t="str">
        <f>ARRAY_CONSTRAIN(ARRAYFORMULA(IF(AE344=0,0,IF(ISNA(MATCH(AE344,[1]Summary!$A$1:$A$8418,0))=TRUE,0,INDEX([1]Summary!$A$1:$CF$8418,MATCH(AE344,[1]Summary!$A$1:$A$8418,0),AF$1)))), 1, 1)</f>
        <v>#ERROR!</v>
      </c>
      <c r="AG344" s="174">
        <f t="shared" si="40"/>
        <v>0</v>
      </c>
      <c r="AH344" s="172">
        <f t="shared" si="41"/>
        <v>0</v>
      </c>
      <c r="AI344" s="175">
        <f t="shared" si="42"/>
        <v>0</v>
      </c>
      <c r="AJ344" s="175" t="str">
        <f t="shared" si="43"/>
        <v>#ERROR!</v>
      </c>
      <c r="AK344" s="178" t="str">
        <f t="shared" si="44"/>
        <v>#ERROR!</v>
      </c>
    </row>
    <row r="345" ht="10.5" customHeight="1">
      <c r="A345" s="14" t="s">
        <v>1422</v>
      </c>
      <c r="B345" s="165">
        <f t="array" ref="B345">IF(ISNA(MATCH($A345,Magento_products!$B$1:$B$1000,0))=TRUE,INDEX(Special_products!$A$1:$AL$1000,MATCH($A345,Special_products!$F$1:$F$1000,0),B$1),INDEX(Magento_products!$A$1:$AJ$1013,MATCH($A345,Magento_products!$B$1:$B$1000,0),B$1))</f>
        <v>1048</v>
      </c>
      <c r="C345" s="165" t="str">
        <f t="array" ref="C345">IF(ISNA(MATCH($A345,Magento_products!$B$1:$B$1000,0))=TRUE,INDEX(Special_products!$A$1:$AL$1000,MATCH($A345,Special_products!$F$1:$F$1000,0),C$1),INDEX(Magento_products!$A$1:$AJ$1013,MATCH($A345,Magento_products!$B$1:$B$1000,0),C$1))</f>
        <v>Hornet Ring (Ladies - Small)</v>
      </c>
      <c r="D345" s="166" t="str">
        <f t="array" ref="D345">IF(ISNA(MATCH($A345,Magento_products!$B$1:$B$1013,0))=TRUE,INDEX(Special_products!$A$1:$AL$748,MATCH($A345,Special_products!$F$1:$F$748,0),D$1),INDEX(Magento_products!$A$1:$AJ$1013,MATCH($A345,Magento_products!$B$1:$B$1013,0),D$1))</f>
        <v/>
      </c>
      <c r="E345" s="167">
        <f t="shared" si="31"/>
        <v>2020</v>
      </c>
      <c r="F345" s="168">
        <f t="array" ref="F345">IF(ISNA(MATCH($A345,'License characters'!$H$2:$H$1126,0))=TRUE,0,INDEX('License characters'!$A$2:$AH$1126,MATCH($A345,'License characters'!$H$2:$H$1126,0),F$1))</f>
        <v>0</v>
      </c>
      <c r="G345" s="165" t="str">
        <f t="array" ref="G345">IF(ISNA(MATCH($A345,Magento_products!$B$1:$B$1000,0))=TRUE,INDEX(Special_products!$A$1:$AL$1000,MATCH($A345,Special_products!$F$1:$F$1000,0),G$1),INDEX(Magento_products!$A$1:$AJ$1013,MATCH($A345,Magento_products!$B$1:$B$1000,0),G$1))</f>
        <v>DSRING</v>
      </c>
      <c r="H345" s="168">
        <f t="array" ref="H345">IF(ISNA(MATCH($A345,'License characters'!$H$2:$H$1126,0))=TRUE,0,INDEX('License characters'!$A$2:$AH$1126,MATCH($A345,'License characters'!$H$2:$H$1126,0),H$1))</f>
        <v>0</v>
      </c>
      <c r="I345" s="169">
        <f t="array" ref="I345">IF(ISNA(MATCH($B345,Magento_products!$E$1:$E$1013,0))=TRUE,INDEX(Special_products!$A$1:$AL$748,MATCH($B345,Special_products!$E$1:$E$748,0),I$1),INDEX(Magento_products!$A$1:$AJ$1013,MATCH($B345,Magento_products!$E$1:$E$1013,0),I$1))</f>
        <v>176</v>
      </c>
      <c r="J345" s="170"/>
      <c r="K345" s="171">
        <f t="shared" si="32"/>
        <v>176</v>
      </c>
      <c r="L345" s="172">
        <v>0.0</v>
      </c>
      <c r="M345" s="173" t="str">
        <f>ARRAY_CONSTRAIN(ARRAYFORMULA(IF(B345=0,0,IF(ISNA(MATCH($A345,[1]PO_base!$E$1:$E$8753,0))=TRUE,0,INDEX([1]PO_base!$A$1:$CD$8753,MATCH($A345,[1]PO_base!$E$1:$E$8753,0),M$1)))), 1, 1)</f>
        <v>#ERROR!</v>
      </c>
      <c r="N345" s="172" t="str">
        <f>ARRAY_CONSTRAIN(ARRAYFORMULA(IF(M345=0,0,IF(ISNA(MATCH($M345,[1]PO_base!$C$1:$C$8753,0))=TRUE,0,INDEX([1]PO_base!$A$1:$CD$8753,MATCH($M345,[1]PO_base!$C$1:$C$8753,0),N$1)))), 1, 1)</f>
        <v>#ERROR!</v>
      </c>
      <c r="O345" s="174" t="str">
        <f t="shared" si="3"/>
        <v>#ERROR!</v>
      </c>
      <c r="P345" s="172" t="str">
        <f t="shared" si="33"/>
        <v>#ERROR!</v>
      </c>
      <c r="Q345" s="175" t="str">
        <f t="shared" si="34"/>
        <v>#ERROR!</v>
      </c>
      <c r="R345" s="176">
        <v>0.0</v>
      </c>
      <c r="S345" s="173"/>
      <c r="T345" s="172" t="str">
        <f>ARRAY_CONSTRAIN(ARRAYFORMULA(IF(S345=0,0,IF(ISNA(MATCH($S345,[1]PO_base!$C$1:$C$8753,0))=TRUE,0,INDEX([1]PO_base!$A$1:$CD$8753,MATCH($S345,[1]PO_base!$C$1:$C$8753,0),T$1)))), 1, 1)</f>
        <v>#ERROR!</v>
      </c>
      <c r="U345" s="174">
        <f t="shared" si="35"/>
        <v>0</v>
      </c>
      <c r="V345" s="172"/>
      <c r="W345" s="175" t="str">
        <f t="shared" si="36"/>
        <v/>
      </c>
      <c r="X345" s="172"/>
      <c r="Y345" s="173"/>
      <c r="Z345" s="172" t="str">
        <f>ARRAY_CONSTRAIN(ARRAYFORMULA(IF(Y345=0,0,IF(ISNA(MATCH($S345,[1]PO_base!$C$1:$C$8753,0))=TRUE,0,INDEX([1]PO_base!$A$1:$CD$8753,MATCH($S345,[1]PO_base!$C$1:$C$8753,0),Z$1)))), 1, 1)</f>
        <v>#ERROR!</v>
      </c>
      <c r="AA345" s="174">
        <f t="shared" si="37"/>
        <v>0</v>
      </c>
      <c r="AB345" s="172">
        <f t="shared" si="38"/>
        <v>0</v>
      </c>
      <c r="AC345" s="175">
        <f t="shared" si="39"/>
        <v>0</v>
      </c>
      <c r="AD345" s="176"/>
      <c r="AE345" s="1"/>
      <c r="AF345" s="176" t="str">
        <f>ARRAY_CONSTRAIN(ARRAYFORMULA(IF(AE345=0,0,IF(ISNA(MATCH(AE345,[1]Summary!$A$1:$A$8418,0))=TRUE,0,INDEX([1]Summary!$A$1:$CF$8418,MATCH(AE345,[1]Summary!$A$1:$A$8418,0),AF$1)))), 1, 1)</f>
        <v>#ERROR!</v>
      </c>
      <c r="AG345" s="174">
        <f t="shared" si="40"/>
        <v>0</v>
      </c>
      <c r="AH345" s="172">
        <f t="shared" si="41"/>
        <v>0</v>
      </c>
      <c r="AI345" s="175">
        <f t="shared" si="42"/>
        <v>0</v>
      </c>
      <c r="AJ345" s="175" t="str">
        <f t="shared" si="43"/>
        <v>#ERROR!</v>
      </c>
      <c r="AK345" s="178" t="str">
        <f t="shared" si="44"/>
        <v>#ERROR!</v>
      </c>
    </row>
    <row r="346" ht="10.5" customHeight="1">
      <c r="A346" s="6" t="s">
        <v>1424</v>
      </c>
      <c r="B346" s="165">
        <f t="array" ref="B346">IF(ISNA(MATCH($A346,Magento_products!$B$1:$B$1000,0))=TRUE,INDEX(Special_products!$A$1:$AL$1000,MATCH($A346,Special_products!$F$1:$F$1000,0),B$1),INDEX(Magento_products!$A$1:$AJ$1013,MATCH($A346,Magento_products!$B$1:$B$1000,0),B$1))</f>
        <v>1049</v>
      </c>
      <c r="C346" s="165" t="str">
        <f t="array" ref="C346">IF(ISNA(MATCH($A346,Magento_products!$B$1:$B$1000,0))=TRUE,INDEX(Special_products!$A$1:$AL$1000,MATCH($A346,Special_products!$F$1:$F$1000,0),C$1),INDEX(Magento_products!$A$1:$AJ$1013,MATCH($A346,Magento_products!$B$1:$B$1000,0),C$1))</f>
        <v>Hornet Ring (Ladies - Large)</v>
      </c>
      <c r="D346" s="166" t="str">
        <f t="array" ref="D346">IF(ISNA(MATCH($A346,Magento_products!$B$1:$B$1013,0))=TRUE,INDEX(Special_products!$A$1:$AL$748,MATCH($A346,Special_products!$F$1:$F$748,0),D$1),INDEX(Magento_products!$A$1:$AJ$1013,MATCH($A346,Magento_products!$B$1:$B$1013,0),D$1))</f>
        <v/>
      </c>
      <c r="E346" s="167">
        <f t="shared" si="31"/>
        <v>2020</v>
      </c>
      <c r="F346" s="168">
        <f t="array" ref="F346">IF(ISNA(MATCH($A346,'License characters'!$H$2:$H$1126,0))=TRUE,0,INDEX('License characters'!$A$2:$AH$1126,MATCH($A346,'License characters'!$H$2:$H$1126,0),F$1))</f>
        <v>0</v>
      </c>
      <c r="G346" s="165" t="str">
        <f t="array" ref="G346">IF(ISNA(MATCH($A346,Magento_products!$B$1:$B$1000,0))=TRUE,INDEX(Special_products!$A$1:$AL$1000,MATCH($A346,Special_products!$F$1:$F$1000,0),G$1),INDEX(Magento_products!$A$1:$AJ$1013,MATCH($A346,Magento_products!$B$1:$B$1000,0),G$1))</f>
        <v>DSRING</v>
      </c>
      <c r="H346" s="168">
        <f t="array" ref="H346">IF(ISNA(MATCH($A346,'License characters'!$H$2:$H$1126,0))=TRUE,0,INDEX('License characters'!$A$2:$AH$1126,MATCH($A346,'License characters'!$H$2:$H$1126,0),H$1))</f>
        <v>0</v>
      </c>
      <c r="I346" s="169">
        <f t="array" ref="I346">IF(ISNA(MATCH($B346,Magento_products!$E$1:$E$1013,0))=TRUE,INDEX(Special_products!$A$1:$AL$748,MATCH($B346,Special_products!$E$1:$E$748,0),I$1),INDEX(Magento_products!$A$1:$AJ$1013,MATCH($B346,Magento_products!$E$1:$E$1013,0),I$1))</f>
        <v>176</v>
      </c>
      <c r="J346" s="170"/>
      <c r="K346" s="171">
        <f t="shared" si="32"/>
        <v>176</v>
      </c>
      <c r="L346" s="172">
        <v>0.0</v>
      </c>
      <c r="M346" s="173" t="str">
        <f>ARRAY_CONSTRAIN(ARRAYFORMULA(IF(B346=0,0,IF(ISNA(MATCH($A346,[1]PO_base!$E$1:$E$8753,0))=TRUE,0,INDEX([1]PO_base!$A$1:$CD$8753,MATCH($A346,[1]PO_base!$E$1:$E$8753,0),M$1)))), 1, 1)</f>
        <v>#ERROR!</v>
      </c>
      <c r="N346" s="172" t="str">
        <f>ARRAY_CONSTRAIN(ARRAYFORMULA(IF(M346=0,0,IF(ISNA(MATCH($M346,[1]PO_base!$C$1:$C$8753,0))=TRUE,0,INDEX([1]PO_base!$A$1:$CD$8753,MATCH($M346,[1]PO_base!$C$1:$C$8753,0),N$1)))), 1, 1)</f>
        <v>#ERROR!</v>
      </c>
      <c r="O346" s="174" t="str">
        <f t="shared" si="3"/>
        <v>#ERROR!</v>
      </c>
      <c r="P346" s="172" t="str">
        <f t="shared" si="33"/>
        <v>#ERROR!</v>
      </c>
      <c r="Q346" s="175" t="str">
        <f t="shared" si="34"/>
        <v>#ERROR!</v>
      </c>
      <c r="R346" s="176">
        <v>0.0</v>
      </c>
      <c r="S346" s="173"/>
      <c r="T346" s="172" t="str">
        <f>ARRAY_CONSTRAIN(ARRAYFORMULA(IF(S346=0,0,IF(ISNA(MATCH($S346,[1]PO_base!$C$1:$C$8753,0))=TRUE,0,INDEX([1]PO_base!$A$1:$CD$8753,MATCH($S346,[1]PO_base!$C$1:$C$8753,0),T$1)))), 1, 1)</f>
        <v>#ERROR!</v>
      </c>
      <c r="U346" s="174">
        <f t="shared" si="35"/>
        <v>0</v>
      </c>
      <c r="V346" s="172"/>
      <c r="W346" s="175" t="str">
        <f t="shared" si="36"/>
        <v/>
      </c>
      <c r="X346" s="172"/>
      <c r="Y346" s="173"/>
      <c r="Z346" s="172" t="str">
        <f>ARRAY_CONSTRAIN(ARRAYFORMULA(IF(Y346=0,0,IF(ISNA(MATCH($S346,[1]PO_base!$C$1:$C$8753,0))=TRUE,0,INDEX([1]PO_base!$A$1:$CD$8753,MATCH($S346,[1]PO_base!$C$1:$C$8753,0),Z$1)))), 1, 1)</f>
        <v>#ERROR!</v>
      </c>
      <c r="AA346" s="174">
        <f t="shared" si="37"/>
        <v>0</v>
      </c>
      <c r="AB346" s="172">
        <f t="shared" si="38"/>
        <v>0</v>
      </c>
      <c r="AC346" s="175">
        <f t="shared" si="39"/>
        <v>0</v>
      </c>
      <c r="AD346" s="176"/>
      <c r="AE346" s="1"/>
      <c r="AF346" s="176" t="str">
        <f>ARRAY_CONSTRAIN(ARRAYFORMULA(IF(AE346=0,0,IF(ISNA(MATCH(AE346,[1]Summary!$A$1:$A$8418,0))=TRUE,0,INDEX([1]Summary!$A$1:$CF$8418,MATCH(AE346,[1]Summary!$A$1:$A$8418,0),AF$1)))), 1, 1)</f>
        <v>#ERROR!</v>
      </c>
      <c r="AG346" s="174">
        <f t="shared" si="40"/>
        <v>0</v>
      </c>
      <c r="AH346" s="172">
        <f t="shared" si="41"/>
        <v>0</v>
      </c>
      <c r="AI346" s="175">
        <f t="shared" si="42"/>
        <v>0</v>
      </c>
      <c r="AJ346" s="175" t="str">
        <f t="shared" si="43"/>
        <v>#ERROR!</v>
      </c>
      <c r="AK346" s="178" t="str">
        <f t="shared" si="44"/>
        <v>#ERROR!</v>
      </c>
    </row>
    <row r="347" ht="10.5" customHeight="1">
      <c r="A347" s="14" t="s">
        <v>1425</v>
      </c>
      <c r="B347" s="165">
        <f t="array" ref="B347">IF(ISNA(MATCH($A347,Magento_products!$B$1:$B$1000,0))=TRUE,INDEX(Special_products!$A$1:$AL$1000,MATCH($A347,Special_products!$F$1:$F$1000,0),B$1),INDEX(Magento_products!$A$1:$AJ$1013,MATCH($A347,Magento_products!$B$1:$B$1000,0),B$1))</f>
        <v>1050</v>
      </c>
      <c r="C347" s="165" t="str">
        <f t="array" ref="C347">IF(ISNA(MATCH($A347,Magento_products!$B$1:$B$1000,0))=TRUE,INDEX(Special_products!$A$1:$AL$1000,MATCH($A347,Special_products!$F$1:$F$1000,0),C$1),INDEX(Magento_products!$A$1:$AJ$1013,MATCH($A347,Magento_products!$B$1:$B$1000,0),C$1))</f>
        <v>Hornet Ring (Ladies - Medium)</v>
      </c>
      <c r="D347" s="166" t="str">
        <f t="array" ref="D347">IF(ISNA(MATCH($A347,Magento_products!$B$1:$B$1013,0))=TRUE,INDEX(Special_products!$A$1:$AL$748,MATCH($A347,Special_products!$F$1:$F$748,0),D$1),INDEX(Magento_products!$A$1:$AJ$1013,MATCH($A347,Magento_products!$B$1:$B$1013,0),D$1))</f>
        <v/>
      </c>
      <c r="E347" s="167">
        <f t="shared" si="31"/>
        <v>2020</v>
      </c>
      <c r="F347" s="168">
        <f t="array" ref="F347">IF(ISNA(MATCH($A347,'License characters'!$H$2:$H$1126,0))=TRUE,0,INDEX('License characters'!$A$2:$AH$1126,MATCH($A347,'License characters'!$H$2:$H$1126,0),F$1))</f>
        <v>0</v>
      </c>
      <c r="G347" s="165" t="str">
        <f t="array" ref="G347">IF(ISNA(MATCH($A347,Magento_products!$B$1:$B$1000,0))=TRUE,INDEX(Special_products!$A$1:$AL$1000,MATCH($A347,Special_products!$F$1:$F$1000,0),G$1),INDEX(Magento_products!$A$1:$AJ$1013,MATCH($A347,Magento_products!$B$1:$B$1000,0),G$1))</f>
        <v>DSRING</v>
      </c>
      <c r="H347" s="168">
        <f t="array" ref="H347">IF(ISNA(MATCH($A347,'License characters'!$H$2:$H$1126,0))=TRUE,0,INDEX('License characters'!$A$2:$AH$1126,MATCH($A347,'License characters'!$H$2:$H$1126,0),H$1))</f>
        <v>0</v>
      </c>
      <c r="I347" s="169">
        <f t="array" ref="I347">IF(ISNA(MATCH($B347,Magento_products!$E$1:$E$1013,0))=TRUE,INDEX(Special_products!$A$1:$AL$748,MATCH($B347,Special_products!$E$1:$E$748,0),I$1),INDEX(Magento_products!$A$1:$AJ$1013,MATCH($B347,Magento_products!$E$1:$E$1013,0),I$1))</f>
        <v>176</v>
      </c>
      <c r="J347" s="170"/>
      <c r="K347" s="171">
        <f t="shared" si="32"/>
        <v>176</v>
      </c>
      <c r="L347" s="172">
        <v>0.0</v>
      </c>
      <c r="M347" s="173" t="str">
        <f>ARRAY_CONSTRAIN(ARRAYFORMULA(IF(B347=0,0,IF(ISNA(MATCH($A347,[1]PO_base!$E$1:$E$8753,0))=TRUE,0,INDEX([1]PO_base!$A$1:$CD$8753,MATCH($A347,[1]PO_base!$E$1:$E$8753,0),M$1)))), 1, 1)</f>
        <v>#ERROR!</v>
      </c>
      <c r="N347" s="172" t="str">
        <f>ARRAY_CONSTRAIN(ARRAYFORMULA(IF(M347=0,0,IF(ISNA(MATCH($M347,[1]PO_base!$C$1:$C$8753,0))=TRUE,0,INDEX([1]PO_base!$A$1:$CD$8753,MATCH($M347,[1]PO_base!$C$1:$C$8753,0),N$1)))), 1, 1)</f>
        <v>#ERROR!</v>
      </c>
      <c r="O347" s="174" t="str">
        <f t="shared" si="3"/>
        <v>#ERROR!</v>
      </c>
      <c r="P347" s="172" t="str">
        <f t="shared" si="33"/>
        <v>#ERROR!</v>
      </c>
      <c r="Q347" s="175" t="str">
        <f t="shared" si="34"/>
        <v>#ERROR!</v>
      </c>
      <c r="R347" s="176">
        <v>0.0</v>
      </c>
      <c r="S347" s="173"/>
      <c r="T347" s="172" t="str">
        <f>ARRAY_CONSTRAIN(ARRAYFORMULA(IF(S347=0,0,IF(ISNA(MATCH($S347,[1]PO_base!$C$1:$C$8753,0))=TRUE,0,INDEX([1]PO_base!$A$1:$CD$8753,MATCH($S347,[1]PO_base!$C$1:$C$8753,0),T$1)))), 1, 1)</f>
        <v>#ERROR!</v>
      </c>
      <c r="U347" s="174">
        <f t="shared" si="35"/>
        <v>0</v>
      </c>
      <c r="V347" s="172"/>
      <c r="W347" s="175" t="str">
        <f t="shared" si="36"/>
        <v/>
      </c>
      <c r="X347" s="172"/>
      <c r="Y347" s="173"/>
      <c r="Z347" s="172" t="str">
        <f>ARRAY_CONSTRAIN(ARRAYFORMULA(IF(Y347=0,0,IF(ISNA(MATCH($S347,[1]PO_base!$C$1:$C$8753,0))=TRUE,0,INDEX([1]PO_base!$A$1:$CD$8753,MATCH($S347,[1]PO_base!$C$1:$C$8753,0),Z$1)))), 1, 1)</f>
        <v>#ERROR!</v>
      </c>
      <c r="AA347" s="174">
        <f t="shared" si="37"/>
        <v>0</v>
      </c>
      <c r="AB347" s="172">
        <f t="shared" si="38"/>
        <v>0</v>
      </c>
      <c r="AC347" s="175">
        <f t="shared" si="39"/>
        <v>0</v>
      </c>
      <c r="AD347" s="176"/>
      <c r="AE347" s="1"/>
      <c r="AF347" s="176" t="str">
        <f>ARRAY_CONSTRAIN(ARRAYFORMULA(IF(AE347=0,0,IF(ISNA(MATCH(AE347,[1]Summary!$A$1:$A$8418,0))=TRUE,0,INDEX([1]Summary!$A$1:$CF$8418,MATCH(AE347,[1]Summary!$A$1:$A$8418,0),AF$1)))), 1, 1)</f>
        <v>#ERROR!</v>
      </c>
      <c r="AG347" s="174">
        <f t="shared" si="40"/>
        <v>0</v>
      </c>
      <c r="AH347" s="172">
        <f t="shared" si="41"/>
        <v>0</v>
      </c>
      <c r="AI347" s="175">
        <f t="shared" si="42"/>
        <v>0</v>
      </c>
      <c r="AJ347" s="175" t="str">
        <f t="shared" si="43"/>
        <v>#ERROR!</v>
      </c>
      <c r="AK347" s="178" t="str">
        <f t="shared" si="44"/>
        <v>#ERROR!</v>
      </c>
    </row>
    <row r="348" ht="10.5" customHeight="1">
      <c r="A348" s="14" t="s">
        <v>1426</v>
      </c>
      <c r="B348" s="165">
        <f t="array" ref="B348">IF(ISNA(MATCH($A348,Magento_products!$B$1:$B$1000,0))=TRUE,INDEX(Special_products!$A$1:$AL$1000,MATCH($A348,Special_products!$F$1:$F$1000,0),B$1),INDEX(Magento_products!$A$1:$AJ$1013,MATCH($A348,Magento_products!$B$1:$B$1000,0),B$1))</f>
        <v>1051</v>
      </c>
      <c r="C348" s="165" t="str">
        <f t="array" ref="C348">IF(ISNA(MATCH($A348,Magento_products!$B$1:$B$1000,0))=TRUE,INDEX(Special_products!$A$1:$AL$1000,MATCH($A348,Special_products!$F$1:$F$1000,0),C$1),INDEX(Magento_products!$A$1:$AJ$1013,MATCH($A348,Magento_products!$B$1:$B$1000,0),C$1))</f>
        <v>Hornet Ring (Ladies - Small)</v>
      </c>
      <c r="D348" s="166" t="str">
        <f t="array" ref="D348">IF(ISNA(MATCH($A348,Magento_products!$B$1:$B$1013,0))=TRUE,INDEX(Special_products!$A$1:$AL$748,MATCH($A348,Special_products!$F$1:$F$748,0),D$1),INDEX(Magento_products!$A$1:$AJ$1013,MATCH($A348,Magento_products!$B$1:$B$1013,0),D$1))</f>
        <v/>
      </c>
      <c r="E348" s="167">
        <f t="shared" si="31"/>
        <v>2020</v>
      </c>
      <c r="F348" s="168">
        <f t="array" ref="F348">IF(ISNA(MATCH($A348,'License characters'!$H$2:$H$1126,0))=TRUE,0,INDEX('License characters'!$A$2:$AH$1126,MATCH($A348,'License characters'!$H$2:$H$1126,0),F$1))</f>
        <v>0</v>
      </c>
      <c r="G348" s="165" t="str">
        <f t="array" ref="G348">IF(ISNA(MATCH($A348,Magento_products!$B$1:$B$1000,0))=TRUE,INDEX(Special_products!$A$1:$AL$1000,MATCH($A348,Special_products!$F$1:$F$1000,0),G$1),INDEX(Magento_products!$A$1:$AJ$1013,MATCH($A348,Magento_products!$B$1:$B$1000,0),G$1))</f>
        <v>DSRING</v>
      </c>
      <c r="H348" s="168">
        <f t="array" ref="H348">IF(ISNA(MATCH($A348,'License characters'!$H$2:$H$1126,0))=TRUE,0,INDEX('License characters'!$A$2:$AH$1126,MATCH($A348,'License characters'!$H$2:$H$1126,0),H$1))</f>
        <v>0</v>
      </c>
      <c r="I348" s="169">
        <f t="array" ref="I348">IF(ISNA(MATCH($B348,Magento_products!$E$1:$E$1013,0))=TRUE,INDEX(Special_products!$A$1:$AL$748,MATCH($B348,Special_products!$E$1:$E$748,0),I$1),INDEX(Magento_products!$A$1:$AJ$1013,MATCH($B348,Magento_products!$E$1:$E$1013,0),I$1))</f>
        <v>176</v>
      </c>
      <c r="J348" s="170"/>
      <c r="K348" s="171">
        <f t="shared" si="32"/>
        <v>176</v>
      </c>
      <c r="L348" s="172">
        <v>0.0</v>
      </c>
      <c r="M348" s="173" t="str">
        <f>ARRAY_CONSTRAIN(ARRAYFORMULA(IF(B348=0,0,IF(ISNA(MATCH($A348,[1]PO_base!$E$1:$E$8753,0))=TRUE,0,INDEX([1]PO_base!$A$1:$CD$8753,MATCH($A348,[1]PO_base!$E$1:$E$8753,0),M$1)))), 1, 1)</f>
        <v>#ERROR!</v>
      </c>
      <c r="N348" s="172" t="str">
        <f>ARRAY_CONSTRAIN(ARRAYFORMULA(IF(M348=0,0,IF(ISNA(MATCH($M348,[1]PO_base!$C$1:$C$8753,0))=TRUE,0,INDEX([1]PO_base!$A$1:$CD$8753,MATCH($M348,[1]PO_base!$C$1:$C$8753,0),N$1)))), 1, 1)</f>
        <v>#ERROR!</v>
      </c>
      <c r="O348" s="174" t="str">
        <f t="shared" si="3"/>
        <v>#ERROR!</v>
      </c>
      <c r="P348" s="172" t="str">
        <f t="shared" si="33"/>
        <v>#ERROR!</v>
      </c>
      <c r="Q348" s="175" t="str">
        <f t="shared" si="34"/>
        <v>#ERROR!</v>
      </c>
      <c r="R348" s="176">
        <v>0.0</v>
      </c>
      <c r="S348" s="173"/>
      <c r="T348" s="172" t="str">
        <f>ARRAY_CONSTRAIN(ARRAYFORMULA(IF(S348=0,0,IF(ISNA(MATCH($S348,[1]PO_base!$C$1:$C$8753,0))=TRUE,0,INDEX([1]PO_base!$A$1:$CD$8753,MATCH($S348,[1]PO_base!$C$1:$C$8753,0),T$1)))), 1, 1)</f>
        <v>#ERROR!</v>
      </c>
      <c r="U348" s="174">
        <f t="shared" si="35"/>
        <v>0</v>
      </c>
      <c r="V348" s="172"/>
      <c r="W348" s="175" t="str">
        <f t="shared" si="36"/>
        <v/>
      </c>
      <c r="X348" s="172"/>
      <c r="Y348" s="173"/>
      <c r="Z348" s="172" t="str">
        <f>ARRAY_CONSTRAIN(ARRAYFORMULA(IF(Y348=0,0,IF(ISNA(MATCH($S348,[1]PO_base!$C$1:$C$8753,0))=TRUE,0,INDEX([1]PO_base!$A$1:$CD$8753,MATCH($S348,[1]PO_base!$C$1:$C$8753,0),Z$1)))), 1, 1)</f>
        <v>#ERROR!</v>
      </c>
      <c r="AA348" s="174">
        <f t="shared" si="37"/>
        <v>0</v>
      </c>
      <c r="AB348" s="172">
        <f t="shared" si="38"/>
        <v>0</v>
      </c>
      <c r="AC348" s="175">
        <f t="shared" si="39"/>
        <v>0</v>
      </c>
      <c r="AD348" s="176"/>
      <c r="AE348" s="1"/>
      <c r="AF348" s="176" t="str">
        <f>ARRAY_CONSTRAIN(ARRAYFORMULA(IF(AE348=0,0,IF(ISNA(MATCH(AE348,[1]Summary!$A$1:$A$8418,0))=TRUE,0,INDEX([1]Summary!$A$1:$CF$8418,MATCH(AE348,[1]Summary!$A$1:$A$8418,0),AF$1)))), 1, 1)</f>
        <v>#ERROR!</v>
      </c>
      <c r="AG348" s="174">
        <f t="shared" si="40"/>
        <v>0</v>
      </c>
      <c r="AH348" s="172">
        <f t="shared" si="41"/>
        <v>0</v>
      </c>
      <c r="AI348" s="175">
        <f t="shared" si="42"/>
        <v>0</v>
      </c>
      <c r="AJ348" s="175" t="str">
        <f t="shared" si="43"/>
        <v>#ERROR!</v>
      </c>
      <c r="AK348" s="178" t="str">
        <f t="shared" si="44"/>
        <v>#ERROR!</v>
      </c>
    </row>
    <row r="349" ht="10.5" customHeight="1">
      <c r="A349" s="14" t="s">
        <v>1427</v>
      </c>
      <c r="B349" s="165">
        <f t="array" ref="B349">IF(ISNA(MATCH($A349,Magento_products!$B$1:$B$1000,0))=TRUE,INDEX(Special_products!$A$1:$AL$1000,MATCH($A349,Special_products!$F$1:$F$1000,0),B$1),INDEX(Magento_products!$A$1:$AJ$1013,MATCH($A349,Magento_products!$B$1:$B$1000,0),B$1))</f>
        <v>1052</v>
      </c>
      <c r="C349" s="165" t="str">
        <f t="array" ref="C349">IF(ISNA(MATCH($A349,Magento_products!$B$1:$B$1000,0))=TRUE,INDEX(Special_products!$A$1:$AL$1000,MATCH($A349,Special_products!$F$1:$F$1000,0),C$1),INDEX(Magento_products!$A$1:$AJ$1013,MATCH($A349,Magento_products!$B$1:$B$1000,0),C$1))</f>
        <v>Life Ring</v>
      </c>
      <c r="D349" s="166" t="str">
        <f t="array" ref="D349">IF(ISNA(MATCH($A349,Magento_products!$B$1:$B$1013,0))=TRUE,INDEX(Special_products!$A$1:$AL$748,MATCH($A349,Special_products!$F$1:$F$748,0),D$1),INDEX(Magento_products!$A$1:$AJ$1013,MATCH($A349,Magento_products!$B$1:$B$1013,0),D$1))</f>
        <v/>
      </c>
      <c r="E349" s="167">
        <f t="shared" si="31"/>
        <v>2020</v>
      </c>
      <c r="F349" s="168">
        <f t="array" ref="F349">IF(ISNA(MATCH($A349,'License characters'!$H$2:$H$1126,0))=TRUE,0,INDEX('License characters'!$A$2:$AH$1126,MATCH($A349,'License characters'!$H$2:$H$1126,0),F$1))</f>
        <v>0</v>
      </c>
      <c r="G349" s="165" t="str">
        <f t="array" ref="G349">IF(ISNA(MATCH($A349,Magento_products!$B$1:$B$1000,0))=TRUE,INDEX(Special_products!$A$1:$AL$1000,MATCH($A349,Special_products!$F$1:$F$1000,0),G$1),INDEX(Magento_products!$A$1:$AJ$1013,MATCH($A349,Magento_products!$B$1:$B$1000,0),G$1))</f>
        <v>DSRING</v>
      </c>
      <c r="H349" s="168">
        <f t="array" ref="H349">IF(ISNA(MATCH($A349,'License characters'!$H$2:$H$1126,0))=TRUE,0,INDEX('License characters'!$A$2:$AH$1126,MATCH($A349,'License characters'!$H$2:$H$1126,0),H$1))</f>
        <v>0</v>
      </c>
      <c r="I349" s="169">
        <f t="array" ref="I349">IF(ISNA(MATCH($B349,Magento_products!$E$1:$E$1013,0))=TRUE,INDEX(Special_products!$A$1:$AL$748,MATCH($B349,Special_products!$E$1:$E$748,0),I$1),INDEX(Magento_products!$A$1:$AJ$1013,MATCH($B349,Magento_products!$E$1:$E$1013,0),I$1))</f>
        <v>170</v>
      </c>
      <c r="J349" s="170"/>
      <c r="K349" s="171">
        <f t="shared" si="32"/>
        <v>170</v>
      </c>
      <c r="L349" s="172">
        <v>0.0</v>
      </c>
      <c r="M349" s="173" t="str">
        <f>ARRAY_CONSTRAIN(ARRAYFORMULA(IF(B349=0,0,IF(ISNA(MATCH($A349,[1]PO_base!$E$1:$E$8753,0))=TRUE,0,INDEX([1]PO_base!$A$1:$CD$8753,MATCH($A349,[1]PO_base!$E$1:$E$8753,0),M$1)))), 1, 1)</f>
        <v>#ERROR!</v>
      </c>
      <c r="N349" s="172" t="str">
        <f>ARRAY_CONSTRAIN(ARRAYFORMULA(IF(M349=0,0,IF(ISNA(MATCH($M349,[1]PO_base!$C$1:$C$8753,0))=TRUE,0,INDEX([1]PO_base!$A$1:$CD$8753,MATCH($M349,[1]PO_base!$C$1:$C$8753,0),N$1)))), 1, 1)</f>
        <v>#ERROR!</v>
      </c>
      <c r="O349" s="174" t="str">
        <f t="shared" si="3"/>
        <v>#ERROR!</v>
      </c>
      <c r="P349" s="172" t="str">
        <f t="shared" si="33"/>
        <v>#ERROR!</v>
      </c>
      <c r="Q349" s="175" t="str">
        <f t="shared" si="34"/>
        <v>#ERROR!</v>
      </c>
      <c r="R349" s="176">
        <v>0.0</v>
      </c>
      <c r="S349" s="173"/>
      <c r="T349" s="172" t="str">
        <f>ARRAY_CONSTRAIN(ARRAYFORMULA(IF(S349=0,0,IF(ISNA(MATCH($S349,[1]PO_base!$C$1:$C$8753,0))=TRUE,0,INDEX([1]PO_base!$A$1:$CD$8753,MATCH($S349,[1]PO_base!$C$1:$C$8753,0),T$1)))), 1, 1)</f>
        <v>#ERROR!</v>
      </c>
      <c r="U349" s="174">
        <f t="shared" si="35"/>
        <v>0</v>
      </c>
      <c r="V349" s="172"/>
      <c r="W349" s="175" t="str">
        <f t="shared" si="36"/>
        <v/>
      </c>
      <c r="X349" s="172"/>
      <c r="Y349" s="173"/>
      <c r="Z349" s="172" t="str">
        <f>ARRAY_CONSTRAIN(ARRAYFORMULA(IF(Y349=0,0,IF(ISNA(MATCH($S349,[1]PO_base!$C$1:$C$8753,0))=TRUE,0,INDEX([1]PO_base!$A$1:$CD$8753,MATCH($S349,[1]PO_base!$C$1:$C$8753,0),Z$1)))), 1, 1)</f>
        <v>#ERROR!</v>
      </c>
      <c r="AA349" s="174">
        <f t="shared" si="37"/>
        <v>0</v>
      </c>
      <c r="AB349" s="172">
        <f t="shared" si="38"/>
        <v>0</v>
      </c>
      <c r="AC349" s="175">
        <f t="shared" si="39"/>
        <v>0</v>
      </c>
      <c r="AD349" s="176"/>
      <c r="AE349" s="1"/>
      <c r="AF349" s="176" t="str">
        <f>ARRAY_CONSTRAIN(ARRAYFORMULA(IF(AE349=0,0,IF(ISNA(MATCH(AE349,[1]Summary!$A$1:$A$8418,0))=TRUE,0,INDEX([1]Summary!$A$1:$CF$8418,MATCH(AE349,[1]Summary!$A$1:$A$8418,0),AF$1)))), 1, 1)</f>
        <v>#ERROR!</v>
      </c>
      <c r="AG349" s="174">
        <f t="shared" si="40"/>
        <v>0</v>
      </c>
      <c r="AH349" s="172">
        <f t="shared" si="41"/>
        <v>0</v>
      </c>
      <c r="AI349" s="175">
        <f t="shared" si="42"/>
        <v>0</v>
      </c>
      <c r="AJ349" s="175" t="str">
        <f t="shared" si="43"/>
        <v>#ERROR!</v>
      </c>
      <c r="AK349" s="178" t="str">
        <f t="shared" si="44"/>
        <v>#ERROR!</v>
      </c>
    </row>
    <row r="350" ht="10.5" customHeight="1">
      <c r="A350" s="14" t="s">
        <v>1428</v>
      </c>
      <c r="B350" s="165">
        <f t="array" ref="B350">IF(ISNA(MATCH($A350,Magento_products!$B$1:$B$1000,0))=TRUE,INDEX(Special_products!$A$1:$AL$1000,MATCH($A350,Special_products!$F$1:$F$1000,0),B$1),INDEX(Magento_products!$A$1:$AJ$1013,MATCH($A350,Magento_products!$B$1:$B$1000,0),B$1))</f>
        <v>1053</v>
      </c>
      <c r="C350" s="165" t="str">
        <f t="array" ref="C350">IF(ISNA(MATCH($A350,Magento_products!$B$1:$B$1000,0))=TRUE,INDEX(Special_products!$A$1:$AL$1000,MATCH($A350,Special_products!$F$1:$F$1000,0),C$1),INDEX(Magento_products!$A$1:$AJ$1013,MATCH($A350,Magento_products!$B$1:$B$1000,0),C$1))</f>
        <v>Life Ring</v>
      </c>
      <c r="D350" s="166" t="str">
        <f t="array" ref="D350">IF(ISNA(MATCH($A350,Magento_products!$B$1:$B$1013,0))=TRUE,INDEX(Special_products!$A$1:$AL$748,MATCH($A350,Special_products!$F$1:$F$748,0),D$1),INDEX(Magento_products!$A$1:$AJ$1013,MATCH($A350,Magento_products!$B$1:$B$1013,0),D$1))</f>
        <v/>
      </c>
      <c r="E350" s="167">
        <f t="shared" si="31"/>
        <v>2020</v>
      </c>
      <c r="F350" s="168">
        <f t="array" ref="F350">IF(ISNA(MATCH($A350,'License characters'!$H$2:$H$1126,0))=TRUE,0,INDEX('License characters'!$A$2:$AH$1126,MATCH($A350,'License characters'!$H$2:$H$1126,0),F$1))</f>
        <v>0</v>
      </c>
      <c r="G350" s="165" t="str">
        <f t="array" ref="G350">IF(ISNA(MATCH($A350,Magento_products!$B$1:$B$1000,0))=TRUE,INDEX(Special_products!$A$1:$AL$1000,MATCH($A350,Special_products!$F$1:$F$1000,0),G$1),INDEX(Magento_products!$A$1:$AJ$1013,MATCH($A350,Magento_products!$B$1:$B$1000,0),G$1))</f>
        <v>DSRING</v>
      </c>
      <c r="H350" s="168">
        <f t="array" ref="H350">IF(ISNA(MATCH($A350,'License characters'!$H$2:$H$1126,0))=TRUE,0,INDEX('License characters'!$A$2:$AH$1126,MATCH($A350,'License characters'!$H$2:$H$1126,0),H$1))</f>
        <v>0</v>
      </c>
      <c r="I350" s="169">
        <f t="array" ref="I350">IF(ISNA(MATCH($B350,Magento_products!$E$1:$E$1013,0))=TRUE,INDEX(Special_products!$A$1:$AL$748,MATCH($B350,Special_products!$E$1:$E$748,0),I$1),INDEX(Magento_products!$A$1:$AJ$1013,MATCH($B350,Magento_products!$E$1:$E$1013,0),I$1))</f>
        <v>170</v>
      </c>
      <c r="J350" s="170"/>
      <c r="K350" s="171">
        <f t="shared" si="32"/>
        <v>170</v>
      </c>
      <c r="L350" s="172">
        <v>0.0</v>
      </c>
      <c r="M350" s="173" t="str">
        <f>ARRAY_CONSTRAIN(ARRAYFORMULA(IF(B350=0,0,IF(ISNA(MATCH($A350,[1]PO_base!$E$1:$E$8753,0))=TRUE,0,INDEX([1]PO_base!$A$1:$CD$8753,MATCH($A350,[1]PO_base!$E$1:$E$8753,0),M$1)))), 1, 1)</f>
        <v>#ERROR!</v>
      </c>
      <c r="N350" s="172" t="str">
        <f>ARRAY_CONSTRAIN(ARRAYFORMULA(IF(M350=0,0,IF(ISNA(MATCH($M350,[1]PO_base!$C$1:$C$8753,0))=TRUE,0,INDEX([1]PO_base!$A$1:$CD$8753,MATCH($M350,[1]PO_base!$C$1:$C$8753,0),N$1)))), 1, 1)</f>
        <v>#ERROR!</v>
      </c>
      <c r="O350" s="174" t="str">
        <f t="shared" si="3"/>
        <v>#ERROR!</v>
      </c>
      <c r="P350" s="172" t="str">
        <f t="shared" si="33"/>
        <v>#ERROR!</v>
      </c>
      <c r="Q350" s="175" t="str">
        <f t="shared" si="34"/>
        <v>#ERROR!</v>
      </c>
      <c r="R350" s="176">
        <v>0.0</v>
      </c>
      <c r="S350" s="173"/>
      <c r="T350" s="172" t="str">
        <f>ARRAY_CONSTRAIN(ARRAYFORMULA(IF(S350=0,0,IF(ISNA(MATCH($S350,[1]PO_base!$C$1:$C$8753,0))=TRUE,0,INDEX([1]PO_base!$A$1:$CD$8753,MATCH($S350,[1]PO_base!$C$1:$C$8753,0),T$1)))), 1, 1)</f>
        <v>#ERROR!</v>
      </c>
      <c r="U350" s="174">
        <f t="shared" si="35"/>
        <v>0</v>
      </c>
      <c r="V350" s="172"/>
      <c r="W350" s="175" t="str">
        <f t="shared" si="36"/>
        <v/>
      </c>
      <c r="X350" s="172"/>
      <c r="Y350" s="173"/>
      <c r="Z350" s="172" t="str">
        <f>ARRAY_CONSTRAIN(ARRAYFORMULA(IF(Y350=0,0,IF(ISNA(MATCH($S350,[1]PO_base!$C$1:$C$8753,0))=TRUE,0,INDEX([1]PO_base!$A$1:$CD$8753,MATCH($S350,[1]PO_base!$C$1:$C$8753,0),Z$1)))), 1, 1)</f>
        <v>#ERROR!</v>
      </c>
      <c r="AA350" s="174">
        <f t="shared" si="37"/>
        <v>0</v>
      </c>
      <c r="AB350" s="172">
        <f t="shared" si="38"/>
        <v>0</v>
      </c>
      <c r="AC350" s="175">
        <f t="shared" si="39"/>
        <v>0</v>
      </c>
      <c r="AD350" s="176"/>
      <c r="AE350" s="1"/>
      <c r="AF350" s="176" t="str">
        <f>ARRAY_CONSTRAIN(ARRAYFORMULA(IF(AE350=0,0,IF(ISNA(MATCH(AE350,[1]Summary!$A$1:$A$8418,0))=TRUE,0,INDEX([1]Summary!$A$1:$CF$8418,MATCH(AE350,[1]Summary!$A$1:$A$8418,0),AF$1)))), 1, 1)</f>
        <v>#ERROR!</v>
      </c>
      <c r="AG350" s="174">
        <f t="shared" si="40"/>
        <v>0</v>
      </c>
      <c r="AH350" s="172">
        <f t="shared" si="41"/>
        <v>0</v>
      </c>
      <c r="AI350" s="175">
        <f t="shared" si="42"/>
        <v>0</v>
      </c>
      <c r="AJ350" s="175" t="str">
        <f t="shared" si="43"/>
        <v>#ERROR!</v>
      </c>
      <c r="AK350" s="178" t="str">
        <f t="shared" si="44"/>
        <v>#ERROR!</v>
      </c>
    </row>
    <row r="351" ht="10.5" customHeight="1">
      <c r="A351" s="14" t="s">
        <v>1429</v>
      </c>
      <c r="B351" s="165">
        <f t="array" ref="B351">IF(ISNA(MATCH($A351,Magento_products!$B$1:$B$1000,0))=TRUE,INDEX(Special_products!$A$1:$AL$1000,MATCH($A351,Special_products!$F$1:$F$1000,0),B$1),INDEX(Magento_products!$A$1:$AJ$1013,MATCH($A351,Magento_products!$B$1:$B$1000,0),B$1))</f>
        <v>1054</v>
      </c>
      <c r="C351" s="165" t="str">
        <f t="array" ref="C351">IF(ISNA(MATCH($A351,Magento_products!$B$1:$B$1000,0))=TRUE,INDEX(Special_products!$A$1:$AL$1000,MATCH($A351,Special_products!$F$1:$F$1000,0),C$1),INDEX(Magento_products!$A$1:$AJ$1013,MATCH($A351,Magento_products!$B$1:$B$1000,0),C$1))</f>
        <v>Life Ring</v>
      </c>
      <c r="D351" s="166" t="str">
        <f t="array" ref="D351">IF(ISNA(MATCH($A351,Magento_products!$B$1:$B$1013,0))=TRUE,INDEX(Special_products!$A$1:$AL$748,MATCH($A351,Special_products!$F$1:$F$748,0),D$1),INDEX(Magento_products!$A$1:$AJ$1013,MATCH($A351,Magento_products!$B$1:$B$1013,0),D$1))</f>
        <v/>
      </c>
      <c r="E351" s="167">
        <f t="shared" si="31"/>
        <v>2020</v>
      </c>
      <c r="F351" s="168">
        <f t="array" ref="F351">IF(ISNA(MATCH($A351,'License characters'!$H$2:$H$1126,0))=TRUE,0,INDEX('License characters'!$A$2:$AH$1126,MATCH($A351,'License characters'!$H$2:$H$1126,0),F$1))</f>
        <v>0</v>
      </c>
      <c r="G351" s="165" t="str">
        <f t="array" ref="G351">IF(ISNA(MATCH($A351,Magento_products!$B$1:$B$1000,0))=TRUE,INDEX(Special_products!$A$1:$AL$1000,MATCH($A351,Special_products!$F$1:$F$1000,0),G$1),INDEX(Magento_products!$A$1:$AJ$1013,MATCH($A351,Magento_products!$B$1:$B$1000,0),G$1))</f>
        <v>DSRING</v>
      </c>
      <c r="H351" s="168">
        <f t="array" ref="H351">IF(ISNA(MATCH($A351,'License characters'!$H$2:$H$1126,0))=TRUE,0,INDEX('License characters'!$A$2:$AH$1126,MATCH($A351,'License characters'!$H$2:$H$1126,0),H$1))</f>
        <v>0</v>
      </c>
      <c r="I351" s="169">
        <f t="array" ref="I351">IF(ISNA(MATCH($B351,Magento_products!$E$1:$E$1013,0))=TRUE,INDEX(Special_products!$A$1:$AL$748,MATCH($B351,Special_products!$E$1:$E$748,0),I$1),INDEX(Magento_products!$A$1:$AJ$1013,MATCH($B351,Magento_products!$E$1:$E$1013,0),I$1))</f>
        <v>170</v>
      </c>
      <c r="J351" s="170"/>
      <c r="K351" s="171">
        <f t="shared" si="32"/>
        <v>170</v>
      </c>
      <c r="L351" s="172">
        <v>0.0</v>
      </c>
      <c r="M351" s="173" t="str">
        <f>ARRAY_CONSTRAIN(ARRAYFORMULA(IF(B351=0,0,IF(ISNA(MATCH($A351,[1]PO_base!$E$1:$E$8753,0))=TRUE,0,INDEX([1]PO_base!$A$1:$CD$8753,MATCH($A351,[1]PO_base!$E$1:$E$8753,0),M$1)))), 1, 1)</f>
        <v>#ERROR!</v>
      </c>
      <c r="N351" s="172" t="str">
        <f>ARRAY_CONSTRAIN(ARRAYFORMULA(IF(M351=0,0,IF(ISNA(MATCH($M351,[1]PO_base!$C$1:$C$8753,0))=TRUE,0,INDEX([1]PO_base!$A$1:$CD$8753,MATCH($M351,[1]PO_base!$C$1:$C$8753,0),N$1)))), 1, 1)</f>
        <v>#ERROR!</v>
      </c>
      <c r="O351" s="174" t="str">
        <f t="shared" si="3"/>
        <v>#ERROR!</v>
      </c>
      <c r="P351" s="172" t="str">
        <f t="shared" si="33"/>
        <v>#ERROR!</v>
      </c>
      <c r="Q351" s="175" t="str">
        <f t="shared" si="34"/>
        <v>#ERROR!</v>
      </c>
      <c r="R351" s="176">
        <v>0.0</v>
      </c>
      <c r="S351" s="173"/>
      <c r="T351" s="172" t="str">
        <f>ARRAY_CONSTRAIN(ARRAYFORMULA(IF(S351=0,0,IF(ISNA(MATCH($S351,[1]PO_base!$C$1:$C$8753,0))=TRUE,0,INDEX([1]PO_base!$A$1:$CD$8753,MATCH($S351,[1]PO_base!$C$1:$C$8753,0),T$1)))), 1, 1)</f>
        <v>#ERROR!</v>
      </c>
      <c r="U351" s="174">
        <f t="shared" si="35"/>
        <v>0</v>
      </c>
      <c r="V351" s="172"/>
      <c r="W351" s="175" t="str">
        <f t="shared" si="36"/>
        <v/>
      </c>
      <c r="X351" s="172"/>
      <c r="Y351" s="173"/>
      <c r="Z351" s="172" t="str">
        <f>ARRAY_CONSTRAIN(ARRAYFORMULA(IF(Y351=0,0,IF(ISNA(MATCH($S351,[1]PO_base!$C$1:$C$8753,0))=TRUE,0,INDEX([1]PO_base!$A$1:$CD$8753,MATCH($S351,[1]PO_base!$C$1:$C$8753,0),Z$1)))), 1, 1)</f>
        <v>#ERROR!</v>
      </c>
      <c r="AA351" s="174">
        <f t="shared" si="37"/>
        <v>0</v>
      </c>
      <c r="AB351" s="172">
        <f t="shared" si="38"/>
        <v>0</v>
      </c>
      <c r="AC351" s="175">
        <f t="shared" si="39"/>
        <v>0</v>
      </c>
      <c r="AD351" s="176"/>
      <c r="AE351" s="1"/>
      <c r="AF351" s="176" t="str">
        <f>ARRAY_CONSTRAIN(ARRAYFORMULA(IF(AE351=0,0,IF(ISNA(MATCH(AE351,[1]Summary!$A$1:$A$8418,0))=TRUE,0,INDEX([1]Summary!$A$1:$CF$8418,MATCH(AE351,[1]Summary!$A$1:$A$8418,0),AF$1)))), 1, 1)</f>
        <v>#ERROR!</v>
      </c>
      <c r="AG351" s="174">
        <f t="shared" si="40"/>
        <v>0</v>
      </c>
      <c r="AH351" s="172">
        <f t="shared" si="41"/>
        <v>0</v>
      </c>
      <c r="AI351" s="175">
        <f t="shared" si="42"/>
        <v>0</v>
      </c>
      <c r="AJ351" s="175" t="str">
        <f t="shared" si="43"/>
        <v>#ERROR!</v>
      </c>
      <c r="AK351" s="178" t="str">
        <f t="shared" si="44"/>
        <v>#ERROR!</v>
      </c>
    </row>
    <row r="352" ht="10.5" customHeight="1">
      <c r="A352" s="14" t="s">
        <v>1430</v>
      </c>
      <c r="B352" s="165">
        <f t="array" ref="B352">IF(ISNA(MATCH($A352,Magento_products!$B$1:$B$1000,0))=TRUE,INDEX(Special_products!$A$1:$AL$1000,MATCH($A352,Special_products!$F$1:$F$1000,0),B$1),INDEX(Magento_products!$A$1:$AJ$1013,MATCH($A352,Magento_products!$B$1:$B$1000,0),B$1))</f>
        <v>1055</v>
      </c>
      <c r="C352" s="165" t="str">
        <f t="array" ref="C352">IF(ISNA(MATCH($A352,Magento_products!$B$1:$B$1000,0))=TRUE,INDEX(Special_products!$A$1:$AL$1000,MATCH($A352,Special_products!$F$1:$F$1000,0),C$1),INDEX(Magento_products!$A$1:$AJ$1013,MATCH($A352,Magento_products!$B$1:$B$1000,0),C$1))</f>
        <v>Covetous Silver Serpent Ring</v>
      </c>
      <c r="D352" s="166" t="str">
        <f t="array" ref="D352">IF(ISNA(MATCH($A352,Magento_products!$B$1:$B$1013,0))=TRUE,INDEX(Special_products!$A$1:$AL$748,MATCH($A352,Special_products!$F$1:$F$748,0),D$1),INDEX(Magento_products!$A$1:$AJ$1013,MATCH($A352,Magento_products!$B$1:$B$1013,0),D$1))</f>
        <v/>
      </c>
      <c r="E352" s="167">
        <f t="shared" si="31"/>
        <v>2020</v>
      </c>
      <c r="F352" s="168">
        <f t="array" ref="F352">IF(ISNA(MATCH($A352,'License characters'!$H$2:$H$1126,0))=TRUE,0,INDEX('License characters'!$A$2:$AH$1126,MATCH($A352,'License characters'!$H$2:$H$1126,0),F$1))</f>
        <v>0</v>
      </c>
      <c r="G352" s="165" t="str">
        <f t="array" ref="G352">IF(ISNA(MATCH($A352,Magento_products!$B$1:$B$1000,0))=TRUE,INDEX(Special_products!$A$1:$AL$1000,MATCH($A352,Special_products!$F$1:$F$1000,0),G$1),INDEX(Magento_products!$A$1:$AJ$1013,MATCH($A352,Magento_products!$B$1:$B$1000,0),G$1))</f>
        <v>DSRING</v>
      </c>
      <c r="H352" s="168">
        <f t="array" ref="H352">IF(ISNA(MATCH($A352,'License characters'!$H$2:$H$1126,0))=TRUE,0,INDEX('License characters'!$A$2:$AH$1126,MATCH($A352,'License characters'!$H$2:$H$1126,0),H$1))</f>
        <v>0</v>
      </c>
      <c r="I352" s="169">
        <f t="array" ref="I352">IF(ISNA(MATCH($B352,Magento_products!$E$1:$E$1013,0))=TRUE,INDEX(Special_products!$A$1:$AL$748,MATCH($B352,Special_products!$E$1:$E$748,0),I$1),INDEX(Magento_products!$A$1:$AJ$1013,MATCH($B352,Magento_products!$E$1:$E$1013,0),I$1))</f>
        <v>175</v>
      </c>
      <c r="J352" s="170"/>
      <c r="K352" s="171">
        <f t="shared" si="32"/>
        <v>175</v>
      </c>
      <c r="L352" s="172">
        <v>0.0</v>
      </c>
      <c r="M352" s="173" t="str">
        <f>ARRAY_CONSTRAIN(ARRAYFORMULA(IF(B352=0,0,IF(ISNA(MATCH($A352,[1]PO_base!$E$1:$E$8753,0))=TRUE,0,INDEX([1]PO_base!$A$1:$CD$8753,MATCH($A352,[1]PO_base!$E$1:$E$8753,0),M$1)))), 1, 1)</f>
        <v>#ERROR!</v>
      </c>
      <c r="N352" s="172" t="str">
        <f>ARRAY_CONSTRAIN(ARRAYFORMULA(IF(M352=0,0,IF(ISNA(MATCH($M352,[1]PO_base!$C$1:$C$8753,0))=TRUE,0,INDEX([1]PO_base!$A$1:$CD$8753,MATCH($M352,[1]PO_base!$C$1:$C$8753,0),N$1)))), 1, 1)</f>
        <v>#ERROR!</v>
      </c>
      <c r="O352" s="174" t="str">
        <f t="shared" si="3"/>
        <v>#ERROR!</v>
      </c>
      <c r="P352" s="172" t="str">
        <f t="shared" si="33"/>
        <v>#ERROR!</v>
      </c>
      <c r="Q352" s="175" t="str">
        <f t="shared" si="34"/>
        <v>#ERROR!</v>
      </c>
      <c r="R352" s="176">
        <v>0.0</v>
      </c>
      <c r="S352" s="173"/>
      <c r="T352" s="172" t="str">
        <f>ARRAY_CONSTRAIN(ARRAYFORMULA(IF(S352=0,0,IF(ISNA(MATCH($S352,[1]PO_base!$C$1:$C$8753,0))=TRUE,0,INDEX([1]PO_base!$A$1:$CD$8753,MATCH($S352,[1]PO_base!$C$1:$C$8753,0),T$1)))), 1, 1)</f>
        <v>#ERROR!</v>
      </c>
      <c r="U352" s="174">
        <f t="shared" si="35"/>
        <v>0</v>
      </c>
      <c r="V352" s="172"/>
      <c r="W352" s="175" t="str">
        <f t="shared" si="36"/>
        <v/>
      </c>
      <c r="X352" s="172"/>
      <c r="Y352" s="173"/>
      <c r="Z352" s="172" t="str">
        <f>ARRAY_CONSTRAIN(ARRAYFORMULA(IF(Y352=0,0,IF(ISNA(MATCH($S352,[1]PO_base!$C$1:$C$8753,0))=TRUE,0,INDEX([1]PO_base!$A$1:$CD$8753,MATCH($S352,[1]PO_base!$C$1:$C$8753,0),Z$1)))), 1, 1)</f>
        <v>#ERROR!</v>
      </c>
      <c r="AA352" s="174">
        <f t="shared" si="37"/>
        <v>0</v>
      </c>
      <c r="AB352" s="172">
        <f t="shared" si="38"/>
        <v>0</v>
      </c>
      <c r="AC352" s="175">
        <f t="shared" si="39"/>
        <v>0</v>
      </c>
      <c r="AD352" s="176"/>
      <c r="AE352" s="1"/>
      <c r="AF352" s="176" t="str">
        <f>ARRAY_CONSTRAIN(ARRAYFORMULA(IF(AE352=0,0,IF(ISNA(MATCH(AE352,[1]Summary!$A$1:$A$8418,0))=TRUE,0,INDEX([1]Summary!$A$1:$CF$8418,MATCH(AE352,[1]Summary!$A$1:$A$8418,0),AF$1)))), 1, 1)</f>
        <v>#ERROR!</v>
      </c>
      <c r="AG352" s="174">
        <f t="shared" si="40"/>
        <v>0</v>
      </c>
      <c r="AH352" s="172">
        <f t="shared" si="41"/>
        <v>0</v>
      </c>
      <c r="AI352" s="175">
        <f t="shared" si="42"/>
        <v>0</v>
      </c>
      <c r="AJ352" s="175" t="str">
        <f t="shared" si="43"/>
        <v>#ERROR!</v>
      </c>
      <c r="AK352" s="178" t="str">
        <f t="shared" si="44"/>
        <v>#ERROR!</v>
      </c>
    </row>
    <row r="353" ht="10.5" customHeight="1">
      <c r="A353" s="14" t="s">
        <v>1431</v>
      </c>
      <c r="B353" s="165">
        <f t="array" ref="B353">IF(ISNA(MATCH($A353,Magento_products!$B$1:$B$1000,0))=TRUE,INDEX(Special_products!$A$1:$AL$1000,MATCH($A353,Special_products!$F$1:$F$1000,0),B$1),INDEX(Magento_products!$A$1:$AJ$1013,MATCH($A353,Magento_products!$B$1:$B$1000,0),B$1))</f>
        <v>1056</v>
      </c>
      <c r="C353" s="165" t="str">
        <f t="array" ref="C353">IF(ISNA(MATCH($A353,Magento_products!$B$1:$B$1000,0))=TRUE,INDEX(Special_products!$A$1:$AL$1000,MATCH($A353,Special_products!$F$1:$F$1000,0),C$1),INDEX(Magento_products!$A$1:$AJ$1013,MATCH($A353,Magento_products!$B$1:$B$1000,0),C$1))</f>
        <v>Covetous Silver Serpent Ring</v>
      </c>
      <c r="D353" s="166" t="str">
        <f t="array" ref="D353">IF(ISNA(MATCH($A353,Magento_products!$B$1:$B$1013,0))=TRUE,INDEX(Special_products!$A$1:$AL$748,MATCH($A353,Special_products!$F$1:$F$748,0),D$1),INDEX(Magento_products!$A$1:$AJ$1013,MATCH($A353,Magento_products!$B$1:$B$1013,0),D$1))</f>
        <v/>
      </c>
      <c r="E353" s="167">
        <f t="shared" si="31"/>
        <v>2020</v>
      </c>
      <c r="F353" s="168">
        <f t="array" ref="F353">IF(ISNA(MATCH($A353,'License characters'!$H$2:$H$1126,0))=TRUE,0,INDEX('License characters'!$A$2:$AH$1126,MATCH($A353,'License characters'!$H$2:$H$1126,0),F$1))</f>
        <v>0</v>
      </c>
      <c r="G353" s="165" t="str">
        <f t="array" ref="G353">IF(ISNA(MATCH($A353,Magento_products!$B$1:$B$1000,0))=TRUE,INDEX(Special_products!$A$1:$AL$1000,MATCH($A353,Special_products!$F$1:$F$1000,0),G$1),INDEX(Magento_products!$A$1:$AJ$1013,MATCH($A353,Magento_products!$B$1:$B$1000,0),G$1))</f>
        <v>DSRING</v>
      </c>
      <c r="H353" s="168">
        <f t="array" ref="H353">IF(ISNA(MATCH($A353,'License characters'!$H$2:$H$1126,0))=TRUE,0,INDEX('License characters'!$A$2:$AH$1126,MATCH($A353,'License characters'!$H$2:$H$1126,0),H$1))</f>
        <v>0</v>
      </c>
      <c r="I353" s="169">
        <f t="array" ref="I353">IF(ISNA(MATCH($B353,Magento_products!$E$1:$E$1013,0))=TRUE,INDEX(Special_products!$A$1:$AL$748,MATCH($B353,Special_products!$E$1:$E$748,0),I$1),INDEX(Magento_products!$A$1:$AJ$1013,MATCH($B353,Magento_products!$E$1:$E$1013,0),I$1))</f>
        <v>175</v>
      </c>
      <c r="J353" s="170"/>
      <c r="K353" s="171">
        <f t="shared" si="32"/>
        <v>175</v>
      </c>
      <c r="L353" s="172">
        <v>0.0</v>
      </c>
      <c r="M353" s="173" t="str">
        <f>ARRAY_CONSTRAIN(ARRAYFORMULA(IF(B353=0,0,IF(ISNA(MATCH($A353,[1]PO_base!$E$1:$E$8753,0))=TRUE,0,INDEX([1]PO_base!$A$1:$CD$8753,MATCH($A353,[1]PO_base!$E$1:$E$8753,0),M$1)))), 1, 1)</f>
        <v>#ERROR!</v>
      </c>
      <c r="N353" s="172" t="str">
        <f>ARRAY_CONSTRAIN(ARRAYFORMULA(IF(M353=0,0,IF(ISNA(MATCH($M353,[1]PO_base!$C$1:$C$8753,0))=TRUE,0,INDEX([1]PO_base!$A$1:$CD$8753,MATCH($M353,[1]PO_base!$C$1:$C$8753,0),N$1)))), 1, 1)</f>
        <v>#ERROR!</v>
      </c>
      <c r="O353" s="174" t="str">
        <f t="shared" si="3"/>
        <v>#ERROR!</v>
      </c>
      <c r="P353" s="172" t="str">
        <f t="shared" si="33"/>
        <v>#ERROR!</v>
      </c>
      <c r="Q353" s="175" t="str">
        <f t="shared" si="34"/>
        <v>#ERROR!</v>
      </c>
      <c r="R353" s="176">
        <v>0.0</v>
      </c>
      <c r="S353" s="173"/>
      <c r="T353" s="172" t="str">
        <f>ARRAY_CONSTRAIN(ARRAYFORMULA(IF(S353=0,0,IF(ISNA(MATCH($S353,[1]PO_base!$C$1:$C$8753,0))=TRUE,0,INDEX([1]PO_base!$A$1:$CD$8753,MATCH($S353,[1]PO_base!$C$1:$C$8753,0),T$1)))), 1, 1)</f>
        <v>#ERROR!</v>
      </c>
      <c r="U353" s="174">
        <f t="shared" si="35"/>
        <v>0</v>
      </c>
      <c r="V353" s="172"/>
      <c r="W353" s="175" t="str">
        <f t="shared" si="36"/>
        <v/>
      </c>
      <c r="X353" s="172"/>
      <c r="Y353" s="173"/>
      <c r="Z353" s="172" t="str">
        <f>ARRAY_CONSTRAIN(ARRAYFORMULA(IF(Y353=0,0,IF(ISNA(MATCH($S353,[1]PO_base!$C$1:$C$8753,0))=TRUE,0,INDEX([1]PO_base!$A$1:$CD$8753,MATCH($S353,[1]PO_base!$C$1:$C$8753,0),Z$1)))), 1, 1)</f>
        <v>#ERROR!</v>
      </c>
      <c r="AA353" s="174">
        <f t="shared" si="37"/>
        <v>0</v>
      </c>
      <c r="AB353" s="172">
        <f t="shared" si="38"/>
        <v>0</v>
      </c>
      <c r="AC353" s="175">
        <f t="shared" si="39"/>
        <v>0</v>
      </c>
      <c r="AD353" s="176"/>
      <c r="AE353" s="1"/>
      <c r="AF353" s="176" t="str">
        <f>ARRAY_CONSTRAIN(ARRAYFORMULA(IF(AE353=0,0,IF(ISNA(MATCH(AE353,[1]Summary!$A$1:$A$8418,0))=TRUE,0,INDEX([1]Summary!$A$1:$CF$8418,MATCH(AE353,[1]Summary!$A$1:$A$8418,0),AF$1)))), 1, 1)</f>
        <v>#ERROR!</v>
      </c>
      <c r="AG353" s="174">
        <f t="shared" si="40"/>
        <v>0</v>
      </c>
      <c r="AH353" s="172">
        <f t="shared" si="41"/>
        <v>0</v>
      </c>
      <c r="AI353" s="175">
        <f t="shared" si="42"/>
        <v>0</v>
      </c>
      <c r="AJ353" s="175" t="str">
        <f t="shared" si="43"/>
        <v>#ERROR!</v>
      </c>
      <c r="AK353" s="178" t="str">
        <f t="shared" si="44"/>
        <v>#ERROR!</v>
      </c>
    </row>
    <row r="354" ht="10.5" customHeight="1">
      <c r="A354" s="6" t="s">
        <v>1432</v>
      </c>
      <c r="B354" s="165">
        <f t="array" ref="B354">IF(ISNA(MATCH($A354,Magento_products!$B$1:$B$1000,0))=TRUE,INDEX(Special_products!$A$1:$AL$1000,MATCH($A354,Special_products!$F$1:$F$1000,0),B$1),INDEX(Magento_products!$A$1:$AJ$1013,MATCH($A354,Magento_products!$B$1:$B$1000,0),B$1))</f>
        <v>1057</v>
      </c>
      <c r="C354" s="165" t="str">
        <f t="array" ref="C354">IF(ISNA(MATCH($A354,Magento_products!$B$1:$B$1000,0))=TRUE,INDEX(Special_products!$A$1:$AL$1000,MATCH($A354,Special_products!$F$1:$F$1000,0),C$1),INDEX(Magento_products!$A$1:$AJ$1013,MATCH($A354,Magento_products!$B$1:$B$1000,0),C$1))</f>
        <v>Covetous Silver Serpent Ring</v>
      </c>
      <c r="D354" s="166" t="str">
        <f t="array" ref="D354">IF(ISNA(MATCH($A354,Magento_products!$B$1:$B$1013,0))=TRUE,INDEX(Special_products!$A$1:$AL$748,MATCH($A354,Special_products!$F$1:$F$748,0),D$1),INDEX(Magento_products!$A$1:$AJ$1013,MATCH($A354,Magento_products!$B$1:$B$1013,0),D$1))</f>
        <v/>
      </c>
      <c r="E354" s="167">
        <f t="shared" si="31"/>
        <v>2020</v>
      </c>
      <c r="F354" s="168">
        <f t="array" ref="F354">IF(ISNA(MATCH($A354,'License characters'!$H$2:$H$1126,0))=TRUE,0,INDEX('License characters'!$A$2:$AH$1126,MATCH($A354,'License characters'!$H$2:$H$1126,0),F$1))</f>
        <v>0</v>
      </c>
      <c r="G354" s="165" t="str">
        <f t="array" ref="G354">IF(ISNA(MATCH($A354,Magento_products!$B$1:$B$1000,0))=TRUE,INDEX(Special_products!$A$1:$AL$1000,MATCH($A354,Special_products!$F$1:$F$1000,0),G$1),INDEX(Magento_products!$A$1:$AJ$1013,MATCH($A354,Magento_products!$B$1:$B$1000,0),G$1))</f>
        <v>DSRING</v>
      </c>
      <c r="H354" s="168">
        <f t="array" ref="H354">IF(ISNA(MATCH($A354,'License characters'!$H$2:$H$1126,0))=TRUE,0,INDEX('License characters'!$A$2:$AH$1126,MATCH($A354,'License characters'!$H$2:$H$1126,0),H$1))</f>
        <v>0</v>
      </c>
      <c r="I354" s="169">
        <f t="array" ref="I354">IF(ISNA(MATCH($B354,Magento_products!$E$1:$E$1013,0))=TRUE,INDEX(Special_products!$A$1:$AL$748,MATCH($B354,Special_products!$E$1:$E$748,0),I$1),INDEX(Magento_products!$A$1:$AJ$1013,MATCH($B354,Magento_products!$E$1:$E$1013,0),I$1))</f>
        <v>175</v>
      </c>
      <c r="J354" s="170"/>
      <c r="K354" s="171">
        <f t="shared" si="32"/>
        <v>175</v>
      </c>
      <c r="L354" s="172">
        <v>0.0</v>
      </c>
      <c r="M354" s="173" t="str">
        <f>ARRAY_CONSTRAIN(ARRAYFORMULA(IF(B354=0,0,IF(ISNA(MATCH($A354,[1]PO_base!$E$1:$E$8753,0))=TRUE,0,INDEX([1]PO_base!$A$1:$CD$8753,MATCH($A354,[1]PO_base!$E$1:$E$8753,0),M$1)))), 1, 1)</f>
        <v>#ERROR!</v>
      </c>
      <c r="N354" s="172" t="str">
        <f>ARRAY_CONSTRAIN(ARRAYFORMULA(IF(M354=0,0,IF(ISNA(MATCH($M354,[1]PO_base!$C$1:$C$8753,0))=TRUE,0,INDEX([1]PO_base!$A$1:$CD$8753,MATCH($M354,[1]PO_base!$C$1:$C$8753,0),N$1)))), 1, 1)</f>
        <v>#ERROR!</v>
      </c>
      <c r="O354" s="174" t="str">
        <f t="shared" si="3"/>
        <v>#ERROR!</v>
      </c>
      <c r="P354" s="172" t="str">
        <f t="shared" si="33"/>
        <v>#ERROR!</v>
      </c>
      <c r="Q354" s="175" t="str">
        <f t="shared" si="34"/>
        <v>#ERROR!</v>
      </c>
      <c r="R354" s="176">
        <v>0.0</v>
      </c>
      <c r="S354" s="173"/>
      <c r="T354" s="172" t="str">
        <f>ARRAY_CONSTRAIN(ARRAYFORMULA(IF(S354=0,0,IF(ISNA(MATCH($S354,[1]PO_base!$C$1:$C$8753,0))=TRUE,0,INDEX([1]PO_base!$A$1:$CD$8753,MATCH($S354,[1]PO_base!$C$1:$C$8753,0),T$1)))), 1, 1)</f>
        <v>#ERROR!</v>
      </c>
      <c r="U354" s="174">
        <f t="shared" si="35"/>
        <v>0</v>
      </c>
      <c r="V354" s="172"/>
      <c r="W354" s="175" t="str">
        <f t="shared" si="36"/>
        <v/>
      </c>
      <c r="X354" s="172"/>
      <c r="Y354" s="173"/>
      <c r="Z354" s="172" t="str">
        <f>ARRAY_CONSTRAIN(ARRAYFORMULA(IF(Y354=0,0,IF(ISNA(MATCH($S354,[1]PO_base!$C$1:$C$8753,0))=TRUE,0,INDEX([1]PO_base!$A$1:$CD$8753,MATCH($S354,[1]PO_base!$C$1:$C$8753,0),Z$1)))), 1, 1)</f>
        <v>#ERROR!</v>
      </c>
      <c r="AA354" s="174">
        <f t="shared" si="37"/>
        <v>0</v>
      </c>
      <c r="AB354" s="172">
        <f t="shared" si="38"/>
        <v>0</v>
      </c>
      <c r="AC354" s="175">
        <f t="shared" si="39"/>
        <v>0</v>
      </c>
      <c r="AD354" s="176"/>
      <c r="AE354" s="1"/>
      <c r="AF354" s="176" t="str">
        <f>ARRAY_CONSTRAIN(ARRAYFORMULA(IF(AE354=0,0,IF(ISNA(MATCH(AE354,[1]Summary!$A$1:$A$8418,0))=TRUE,0,INDEX([1]Summary!$A$1:$CF$8418,MATCH(AE354,[1]Summary!$A$1:$A$8418,0),AF$1)))), 1, 1)</f>
        <v>#ERROR!</v>
      </c>
      <c r="AG354" s="174">
        <f t="shared" si="40"/>
        <v>0</v>
      </c>
      <c r="AH354" s="172">
        <f t="shared" si="41"/>
        <v>0</v>
      </c>
      <c r="AI354" s="175">
        <f t="shared" si="42"/>
        <v>0</v>
      </c>
      <c r="AJ354" s="175" t="str">
        <f t="shared" si="43"/>
        <v>#ERROR!</v>
      </c>
      <c r="AK354" s="178" t="str">
        <f t="shared" si="44"/>
        <v>#ERROR!</v>
      </c>
    </row>
    <row r="355" ht="10.5" customHeight="1">
      <c r="A355" s="6" t="s">
        <v>1433</v>
      </c>
      <c r="B355" s="165">
        <f t="array" ref="B355">IF(ISNA(MATCH($A355,Magento_products!$B$1:$B$1000,0))=TRUE,INDEX(Special_products!$A$1:$AL$1000,MATCH($A355,Special_products!$F$1:$F$1000,0),B$1),INDEX(Magento_products!$A$1:$AJ$1013,MATCH($A355,Magento_products!$B$1:$B$1000,0),B$1))</f>
        <v>1058</v>
      </c>
      <c r="C355" s="165" t="str">
        <f t="array" ref="C355">IF(ISNA(MATCH($A355,Magento_products!$B$1:$B$1000,0))=TRUE,INDEX(Special_products!$A$1:$AL$1000,MATCH($A355,Special_products!$F$1:$F$1000,0),C$1),INDEX(Magento_products!$A$1:$AJ$1013,MATCH($A355,Magento_products!$B$1:$B$1000,0),C$1))</f>
        <v>Covetous Silver Serpent Ring</v>
      </c>
      <c r="D355" s="166" t="str">
        <f t="array" ref="D355">IF(ISNA(MATCH($A355,Magento_products!$B$1:$B$1013,0))=TRUE,INDEX(Special_products!$A$1:$AL$748,MATCH($A355,Special_products!$F$1:$F$748,0),D$1),INDEX(Magento_products!$A$1:$AJ$1013,MATCH($A355,Magento_products!$B$1:$B$1013,0),D$1))</f>
        <v/>
      </c>
      <c r="E355" s="167">
        <f t="shared" si="31"/>
        <v>2020</v>
      </c>
      <c r="F355" s="168">
        <f t="array" ref="F355">IF(ISNA(MATCH($A355,'License characters'!$H$2:$H$1126,0))=TRUE,0,INDEX('License characters'!$A$2:$AH$1126,MATCH($A355,'License characters'!$H$2:$H$1126,0),F$1))</f>
        <v>0</v>
      </c>
      <c r="G355" s="165" t="str">
        <f t="array" ref="G355">IF(ISNA(MATCH($A355,Magento_products!$B$1:$B$1000,0))=TRUE,INDEX(Special_products!$A$1:$AL$1000,MATCH($A355,Special_products!$F$1:$F$1000,0),G$1),INDEX(Magento_products!$A$1:$AJ$1013,MATCH($A355,Magento_products!$B$1:$B$1000,0),G$1))</f>
        <v>DSRING</v>
      </c>
      <c r="H355" s="168">
        <f t="array" ref="H355">IF(ISNA(MATCH($A355,'License characters'!$H$2:$H$1126,0))=TRUE,0,INDEX('License characters'!$A$2:$AH$1126,MATCH($A355,'License characters'!$H$2:$H$1126,0),H$1))</f>
        <v>0</v>
      </c>
      <c r="I355" s="169">
        <f t="array" ref="I355">IF(ISNA(MATCH($B355,Magento_products!$E$1:$E$1013,0))=TRUE,INDEX(Special_products!$A$1:$AL$748,MATCH($B355,Special_products!$E$1:$E$748,0),I$1),INDEX(Magento_products!$A$1:$AJ$1013,MATCH($B355,Magento_products!$E$1:$E$1013,0),I$1))</f>
        <v>175</v>
      </c>
      <c r="J355" s="170"/>
      <c r="K355" s="171">
        <f t="shared" si="32"/>
        <v>175</v>
      </c>
      <c r="L355" s="172">
        <v>0.0</v>
      </c>
      <c r="M355" s="173" t="str">
        <f>ARRAY_CONSTRAIN(ARRAYFORMULA(IF(B355=0,0,IF(ISNA(MATCH($A355,[1]PO_base!$E$1:$E$8753,0))=TRUE,0,INDEX([1]PO_base!$A$1:$CD$8753,MATCH($A355,[1]PO_base!$E$1:$E$8753,0),M$1)))), 1, 1)</f>
        <v>#ERROR!</v>
      </c>
      <c r="N355" s="172" t="str">
        <f>ARRAY_CONSTRAIN(ARRAYFORMULA(IF(M355=0,0,IF(ISNA(MATCH($M355,[1]PO_base!$C$1:$C$8753,0))=TRUE,0,INDEX([1]PO_base!$A$1:$CD$8753,MATCH($M355,[1]PO_base!$C$1:$C$8753,0),N$1)))), 1, 1)</f>
        <v>#ERROR!</v>
      </c>
      <c r="O355" s="174" t="str">
        <f t="shared" si="3"/>
        <v>#ERROR!</v>
      </c>
      <c r="P355" s="172" t="str">
        <f t="shared" si="33"/>
        <v>#ERROR!</v>
      </c>
      <c r="Q355" s="175" t="str">
        <f t="shared" si="34"/>
        <v>#ERROR!</v>
      </c>
      <c r="R355" s="176">
        <v>0.0</v>
      </c>
      <c r="S355" s="173"/>
      <c r="T355" s="172" t="str">
        <f>ARRAY_CONSTRAIN(ARRAYFORMULA(IF(S355=0,0,IF(ISNA(MATCH($S355,[1]PO_base!$C$1:$C$8753,0))=TRUE,0,INDEX([1]PO_base!$A$1:$CD$8753,MATCH($S355,[1]PO_base!$C$1:$C$8753,0),T$1)))), 1, 1)</f>
        <v>#ERROR!</v>
      </c>
      <c r="U355" s="174">
        <f t="shared" si="35"/>
        <v>0</v>
      </c>
      <c r="V355" s="172"/>
      <c r="W355" s="175" t="str">
        <f t="shared" si="36"/>
        <v/>
      </c>
      <c r="X355" s="172"/>
      <c r="Y355" s="173"/>
      <c r="Z355" s="172" t="str">
        <f>ARRAY_CONSTRAIN(ARRAYFORMULA(IF(Y355=0,0,IF(ISNA(MATCH($S355,[1]PO_base!$C$1:$C$8753,0))=TRUE,0,INDEX([1]PO_base!$A$1:$CD$8753,MATCH($S355,[1]PO_base!$C$1:$C$8753,0),Z$1)))), 1, 1)</f>
        <v>#ERROR!</v>
      </c>
      <c r="AA355" s="174">
        <f t="shared" si="37"/>
        <v>0</v>
      </c>
      <c r="AB355" s="172">
        <f t="shared" si="38"/>
        <v>0</v>
      </c>
      <c r="AC355" s="175">
        <f t="shared" si="39"/>
        <v>0</v>
      </c>
      <c r="AD355" s="176"/>
      <c r="AE355" s="1"/>
      <c r="AF355" s="176" t="str">
        <f>ARRAY_CONSTRAIN(ARRAYFORMULA(IF(AE355=0,0,IF(ISNA(MATCH(AE355,[1]Summary!$A$1:$A$8418,0))=TRUE,0,INDEX([1]Summary!$A$1:$CF$8418,MATCH(AE355,[1]Summary!$A$1:$A$8418,0),AF$1)))), 1, 1)</f>
        <v>#ERROR!</v>
      </c>
      <c r="AG355" s="174">
        <f t="shared" si="40"/>
        <v>0</v>
      </c>
      <c r="AH355" s="172">
        <f t="shared" si="41"/>
        <v>0</v>
      </c>
      <c r="AI355" s="175">
        <f t="shared" si="42"/>
        <v>0</v>
      </c>
      <c r="AJ355" s="175" t="str">
        <f t="shared" si="43"/>
        <v>#ERROR!</v>
      </c>
      <c r="AK355" s="178" t="str">
        <f t="shared" si="44"/>
        <v>#ERROR!</v>
      </c>
    </row>
    <row r="356" ht="10.5" customHeight="1">
      <c r="A356" s="6" t="s">
        <v>1434</v>
      </c>
      <c r="B356" s="165">
        <f t="array" ref="B356">IF(ISNA(MATCH($A356,Magento_products!$B$1:$B$1000,0))=TRUE,INDEX(Special_products!$A$1:$AL$1000,MATCH($A356,Special_products!$F$1:$F$1000,0),B$1),INDEX(Magento_products!$A$1:$AJ$1013,MATCH($A356,Magento_products!$B$1:$B$1000,0),B$1))</f>
        <v>1059</v>
      </c>
      <c r="C356" s="165" t="str">
        <f t="array" ref="C356">IF(ISNA(MATCH($A356,Magento_products!$B$1:$B$1000,0))=TRUE,INDEX(Special_products!$A$1:$AL$1000,MATCH($A356,Special_products!$F$1:$F$1000,0),C$1),INDEX(Magento_products!$A$1:$AJ$1013,MATCH($A356,Magento_products!$B$1:$B$1000,0),C$1))</f>
        <v>Silvercat Ring</v>
      </c>
      <c r="D356" s="166" t="str">
        <f t="array" ref="D356">IF(ISNA(MATCH($A356,Magento_products!$B$1:$B$1013,0))=TRUE,INDEX(Special_products!$A$1:$AL$748,MATCH($A356,Special_products!$F$1:$F$748,0),D$1),INDEX(Magento_products!$A$1:$AJ$1013,MATCH($A356,Magento_products!$B$1:$B$1013,0),D$1))</f>
        <v/>
      </c>
      <c r="E356" s="167">
        <f t="shared" si="31"/>
        <v>2020</v>
      </c>
      <c r="F356" s="168">
        <f t="array" ref="F356">IF(ISNA(MATCH($A356,'License characters'!$H$2:$H$1126,0))=TRUE,0,INDEX('License characters'!$A$2:$AH$1126,MATCH($A356,'License characters'!$H$2:$H$1126,0),F$1))</f>
        <v>0</v>
      </c>
      <c r="G356" s="165" t="str">
        <f t="array" ref="G356">IF(ISNA(MATCH($A356,Magento_products!$B$1:$B$1000,0))=TRUE,INDEX(Special_products!$A$1:$AL$1000,MATCH($A356,Special_products!$F$1:$F$1000,0),G$1),INDEX(Magento_products!$A$1:$AJ$1013,MATCH($A356,Magento_products!$B$1:$B$1000,0),G$1))</f>
        <v>DSRING</v>
      </c>
      <c r="H356" s="168">
        <f t="array" ref="H356">IF(ISNA(MATCH($A356,'License characters'!$H$2:$H$1126,0))=TRUE,0,INDEX('License characters'!$A$2:$AH$1126,MATCH($A356,'License characters'!$H$2:$H$1126,0),H$1))</f>
        <v>0</v>
      </c>
      <c r="I356" s="169">
        <f t="array" ref="I356">IF(ISNA(MATCH($B356,Magento_products!$E$1:$E$1013,0))=TRUE,INDEX(Special_products!$A$1:$AL$748,MATCH($B356,Special_products!$E$1:$E$748,0),I$1),INDEX(Magento_products!$A$1:$AJ$1013,MATCH($B356,Magento_products!$E$1:$E$1013,0),I$1))</f>
        <v>175</v>
      </c>
      <c r="J356" s="170"/>
      <c r="K356" s="171">
        <f t="shared" si="32"/>
        <v>175</v>
      </c>
      <c r="L356" s="172">
        <v>0.0</v>
      </c>
      <c r="M356" s="173" t="str">
        <f>ARRAY_CONSTRAIN(ARRAYFORMULA(IF(B356=0,0,IF(ISNA(MATCH($A356,[1]PO_base!$E$1:$E$8753,0))=TRUE,0,INDEX([1]PO_base!$A$1:$CD$8753,MATCH($A356,[1]PO_base!$E$1:$E$8753,0),M$1)))), 1, 1)</f>
        <v>#ERROR!</v>
      </c>
      <c r="N356" s="172" t="str">
        <f>ARRAY_CONSTRAIN(ARRAYFORMULA(IF(M356=0,0,IF(ISNA(MATCH($M356,[1]PO_base!$C$1:$C$8753,0))=TRUE,0,INDEX([1]PO_base!$A$1:$CD$8753,MATCH($M356,[1]PO_base!$C$1:$C$8753,0),N$1)))), 1, 1)</f>
        <v>#ERROR!</v>
      </c>
      <c r="O356" s="174" t="str">
        <f t="shared" si="3"/>
        <v>#ERROR!</v>
      </c>
      <c r="P356" s="172" t="str">
        <f t="shared" si="33"/>
        <v>#ERROR!</v>
      </c>
      <c r="Q356" s="175" t="str">
        <f t="shared" si="34"/>
        <v>#ERROR!</v>
      </c>
      <c r="R356" s="176">
        <v>0.0</v>
      </c>
      <c r="S356" s="173"/>
      <c r="T356" s="172" t="str">
        <f>ARRAY_CONSTRAIN(ARRAYFORMULA(IF(S356=0,0,IF(ISNA(MATCH($S356,[1]PO_base!$C$1:$C$8753,0))=TRUE,0,INDEX([1]PO_base!$A$1:$CD$8753,MATCH($S356,[1]PO_base!$C$1:$C$8753,0),T$1)))), 1, 1)</f>
        <v>#ERROR!</v>
      </c>
      <c r="U356" s="174">
        <f t="shared" si="35"/>
        <v>0</v>
      </c>
      <c r="V356" s="172"/>
      <c r="W356" s="175" t="str">
        <f t="shared" si="36"/>
        <v/>
      </c>
      <c r="X356" s="172"/>
      <c r="Y356" s="173"/>
      <c r="Z356" s="172" t="str">
        <f>ARRAY_CONSTRAIN(ARRAYFORMULA(IF(Y356=0,0,IF(ISNA(MATCH($S356,[1]PO_base!$C$1:$C$8753,0))=TRUE,0,INDEX([1]PO_base!$A$1:$CD$8753,MATCH($S356,[1]PO_base!$C$1:$C$8753,0),Z$1)))), 1, 1)</f>
        <v>#ERROR!</v>
      </c>
      <c r="AA356" s="174">
        <f t="shared" si="37"/>
        <v>0</v>
      </c>
      <c r="AB356" s="172">
        <f t="shared" si="38"/>
        <v>0</v>
      </c>
      <c r="AC356" s="175">
        <f t="shared" si="39"/>
        <v>0</v>
      </c>
      <c r="AD356" s="176"/>
      <c r="AE356" s="1"/>
      <c r="AF356" s="176" t="str">
        <f>ARRAY_CONSTRAIN(ARRAYFORMULA(IF(AE356=0,0,IF(ISNA(MATCH(AE356,[1]Summary!$A$1:$A$8418,0))=TRUE,0,INDEX([1]Summary!$A$1:$CF$8418,MATCH(AE356,[1]Summary!$A$1:$A$8418,0),AF$1)))), 1, 1)</f>
        <v>#ERROR!</v>
      </c>
      <c r="AG356" s="174">
        <f t="shared" si="40"/>
        <v>0</v>
      </c>
      <c r="AH356" s="172">
        <f t="shared" si="41"/>
        <v>0</v>
      </c>
      <c r="AI356" s="175">
        <f t="shared" si="42"/>
        <v>0</v>
      </c>
      <c r="AJ356" s="175" t="str">
        <f t="shared" si="43"/>
        <v>#ERROR!</v>
      </c>
      <c r="AK356" s="178" t="str">
        <f t="shared" si="44"/>
        <v>#ERROR!</v>
      </c>
    </row>
    <row r="357" ht="10.5" customHeight="1">
      <c r="A357" s="6" t="s">
        <v>1435</v>
      </c>
      <c r="B357" s="165">
        <f t="array" ref="B357">IF(ISNA(MATCH($A357,Magento_products!$B$1:$B$1000,0))=TRUE,INDEX(Special_products!$A$1:$AL$1000,MATCH($A357,Special_products!$F$1:$F$1000,0),B$1),INDEX(Magento_products!$A$1:$AJ$1013,MATCH($A357,Magento_products!$B$1:$B$1000,0),B$1))</f>
        <v>1060</v>
      </c>
      <c r="C357" s="165" t="str">
        <f t="array" ref="C357">IF(ISNA(MATCH($A357,Magento_products!$B$1:$B$1000,0))=TRUE,INDEX(Special_products!$A$1:$AL$1000,MATCH($A357,Special_products!$F$1:$F$1000,0),C$1),INDEX(Magento_products!$A$1:$AJ$1013,MATCH($A357,Magento_products!$B$1:$B$1000,0),C$1))</f>
        <v>Silvercat Ring</v>
      </c>
      <c r="D357" s="166" t="str">
        <f t="array" ref="D357">IF(ISNA(MATCH($A357,Magento_products!$B$1:$B$1013,0))=TRUE,INDEX(Special_products!$A$1:$AL$748,MATCH($A357,Special_products!$F$1:$F$748,0),D$1),INDEX(Magento_products!$A$1:$AJ$1013,MATCH($A357,Magento_products!$B$1:$B$1013,0),D$1))</f>
        <v/>
      </c>
      <c r="E357" s="167">
        <f t="shared" si="31"/>
        <v>2020</v>
      </c>
      <c r="F357" s="168">
        <f t="array" ref="F357">IF(ISNA(MATCH($A357,'License characters'!$H$2:$H$1126,0))=TRUE,0,INDEX('License characters'!$A$2:$AH$1126,MATCH($A357,'License characters'!$H$2:$H$1126,0),F$1))</f>
        <v>0</v>
      </c>
      <c r="G357" s="165" t="str">
        <f t="array" ref="G357">IF(ISNA(MATCH($A357,Magento_products!$B$1:$B$1000,0))=TRUE,INDEX(Special_products!$A$1:$AL$1000,MATCH($A357,Special_products!$F$1:$F$1000,0),G$1),INDEX(Magento_products!$A$1:$AJ$1013,MATCH($A357,Magento_products!$B$1:$B$1000,0),G$1))</f>
        <v>DSRING</v>
      </c>
      <c r="H357" s="168">
        <f t="array" ref="H357">IF(ISNA(MATCH($A357,'License characters'!$H$2:$H$1126,0))=TRUE,0,INDEX('License characters'!$A$2:$AH$1126,MATCH($A357,'License characters'!$H$2:$H$1126,0),H$1))</f>
        <v>0</v>
      </c>
      <c r="I357" s="169">
        <f t="array" ref="I357">IF(ISNA(MATCH($B357,Magento_products!$E$1:$E$1013,0))=TRUE,INDEX(Special_products!$A$1:$AL$748,MATCH($B357,Special_products!$E$1:$E$748,0),I$1),INDEX(Magento_products!$A$1:$AJ$1013,MATCH($B357,Magento_products!$E$1:$E$1013,0),I$1))</f>
        <v>175</v>
      </c>
      <c r="J357" s="170"/>
      <c r="K357" s="171">
        <f t="shared" si="32"/>
        <v>175</v>
      </c>
      <c r="L357" s="172">
        <v>0.0</v>
      </c>
      <c r="M357" s="173" t="str">
        <f>ARRAY_CONSTRAIN(ARRAYFORMULA(IF(B357=0,0,IF(ISNA(MATCH($A357,[1]PO_base!$E$1:$E$8753,0))=TRUE,0,INDEX([1]PO_base!$A$1:$CD$8753,MATCH($A357,[1]PO_base!$E$1:$E$8753,0),M$1)))), 1, 1)</f>
        <v>#ERROR!</v>
      </c>
      <c r="N357" s="172" t="str">
        <f>ARRAY_CONSTRAIN(ARRAYFORMULA(IF(M357=0,0,IF(ISNA(MATCH($M357,[1]PO_base!$C$1:$C$8753,0))=TRUE,0,INDEX([1]PO_base!$A$1:$CD$8753,MATCH($M357,[1]PO_base!$C$1:$C$8753,0),N$1)))), 1, 1)</f>
        <v>#ERROR!</v>
      </c>
      <c r="O357" s="174" t="str">
        <f t="shared" si="3"/>
        <v>#ERROR!</v>
      </c>
      <c r="P357" s="172" t="str">
        <f t="shared" si="33"/>
        <v>#ERROR!</v>
      </c>
      <c r="Q357" s="175" t="str">
        <f t="shared" si="34"/>
        <v>#ERROR!</v>
      </c>
      <c r="R357" s="176">
        <v>0.0</v>
      </c>
      <c r="S357" s="173"/>
      <c r="T357" s="172" t="str">
        <f>ARRAY_CONSTRAIN(ARRAYFORMULA(IF(S357=0,0,IF(ISNA(MATCH($S357,[1]PO_base!$C$1:$C$8753,0))=TRUE,0,INDEX([1]PO_base!$A$1:$CD$8753,MATCH($S357,[1]PO_base!$C$1:$C$8753,0),T$1)))), 1, 1)</f>
        <v>#ERROR!</v>
      </c>
      <c r="U357" s="174">
        <f t="shared" si="35"/>
        <v>0</v>
      </c>
      <c r="V357" s="172"/>
      <c r="W357" s="175" t="str">
        <f t="shared" si="36"/>
        <v/>
      </c>
      <c r="X357" s="172"/>
      <c r="Y357" s="173"/>
      <c r="Z357" s="172" t="str">
        <f>ARRAY_CONSTRAIN(ARRAYFORMULA(IF(Y357=0,0,IF(ISNA(MATCH($S357,[1]PO_base!$C$1:$C$8753,0))=TRUE,0,INDEX([1]PO_base!$A$1:$CD$8753,MATCH($S357,[1]PO_base!$C$1:$C$8753,0),Z$1)))), 1, 1)</f>
        <v>#ERROR!</v>
      </c>
      <c r="AA357" s="174">
        <f t="shared" si="37"/>
        <v>0</v>
      </c>
      <c r="AB357" s="172">
        <f t="shared" si="38"/>
        <v>0</v>
      </c>
      <c r="AC357" s="175">
        <f t="shared" si="39"/>
        <v>0</v>
      </c>
      <c r="AD357" s="176"/>
      <c r="AE357" s="1"/>
      <c r="AF357" s="176" t="str">
        <f>ARRAY_CONSTRAIN(ARRAYFORMULA(IF(AE357=0,0,IF(ISNA(MATCH(AE357,[1]Summary!$A$1:$A$8418,0))=TRUE,0,INDEX([1]Summary!$A$1:$CF$8418,MATCH(AE357,[1]Summary!$A$1:$A$8418,0),AF$1)))), 1, 1)</f>
        <v>#ERROR!</v>
      </c>
      <c r="AG357" s="174">
        <f t="shared" si="40"/>
        <v>0</v>
      </c>
      <c r="AH357" s="172">
        <f t="shared" si="41"/>
        <v>0</v>
      </c>
      <c r="AI357" s="175">
        <f t="shared" si="42"/>
        <v>0</v>
      </c>
      <c r="AJ357" s="175" t="str">
        <f t="shared" si="43"/>
        <v>#ERROR!</v>
      </c>
      <c r="AK357" s="178" t="str">
        <f t="shared" si="44"/>
        <v>#ERROR!</v>
      </c>
    </row>
    <row r="358" ht="10.5" customHeight="1">
      <c r="A358" s="6" t="s">
        <v>1436</v>
      </c>
      <c r="B358" s="165">
        <f t="array" ref="B358">IF(ISNA(MATCH($A358,Magento_products!$B$1:$B$1000,0))=TRUE,INDEX(Special_products!$A$1:$AL$1000,MATCH($A358,Special_products!$F$1:$F$1000,0),B$1),INDEX(Magento_products!$A$1:$AJ$1013,MATCH($A358,Magento_products!$B$1:$B$1000,0),B$1))</f>
        <v>1061</v>
      </c>
      <c r="C358" s="165" t="str">
        <f t="array" ref="C358">IF(ISNA(MATCH($A358,Magento_products!$B$1:$B$1000,0))=TRUE,INDEX(Special_products!$A$1:$AL$1000,MATCH($A358,Special_products!$F$1:$F$1000,0),C$1),INDEX(Magento_products!$A$1:$AJ$1013,MATCH($A358,Magento_products!$B$1:$B$1000,0),C$1))</f>
        <v>Silvercat Ring</v>
      </c>
      <c r="D358" s="166" t="str">
        <f t="array" ref="D358">IF(ISNA(MATCH($A358,Magento_products!$B$1:$B$1013,0))=TRUE,INDEX(Special_products!$A$1:$AL$748,MATCH($A358,Special_products!$F$1:$F$748,0),D$1),INDEX(Magento_products!$A$1:$AJ$1013,MATCH($A358,Magento_products!$B$1:$B$1013,0),D$1))</f>
        <v/>
      </c>
      <c r="E358" s="167">
        <f t="shared" si="31"/>
        <v>2020</v>
      </c>
      <c r="F358" s="168">
        <f t="array" ref="F358">IF(ISNA(MATCH($A358,'License characters'!$H$2:$H$1126,0))=TRUE,0,INDEX('License characters'!$A$2:$AH$1126,MATCH($A358,'License characters'!$H$2:$H$1126,0),F$1))</f>
        <v>0</v>
      </c>
      <c r="G358" s="165" t="str">
        <f t="array" ref="G358">IF(ISNA(MATCH($A358,Magento_products!$B$1:$B$1000,0))=TRUE,INDEX(Special_products!$A$1:$AL$1000,MATCH($A358,Special_products!$F$1:$F$1000,0),G$1),INDEX(Magento_products!$A$1:$AJ$1013,MATCH($A358,Magento_products!$B$1:$B$1000,0),G$1))</f>
        <v>DSRING</v>
      </c>
      <c r="H358" s="168">
        <f t="array" ref="H358">IF(ISNA(MATCH($A358,'License characters'!$H$2:$H$1126,0))=TRUE,0,INDEX('License characters'!$A$2:$AH$1126,MATCH($A358,'License characters'!$H$2:$H$1126,0),H$1))</f>
        <v>0</v>
      </c>
      <c r="I358" s="169">
        <f t="array" ref="I358">IF(ISNA(MATCH($B358,Magento_products!$E$1:$E$1013,0))=TRUE,INDEX(Special_products!$A$1:$AL$748,MATCH($B358,Special_products!$E$1:$E$748,0),I$1),INDEX(Magento_products!$A$1:$AJ$1013,MATCH($B358,Magento_products!$E$1:$E$1013,0),I$1))</f>
        <v>175</v>
      </c>
      <c r="J358" s="170"/>
      <c r="K358" s="171">
        <f t="shared" si="32"/>
        <v>175</v>
      </c>
      <c r="L358" s="172">
        <v>0.0</v>
      </c>
      <c r="M358" s="173" t="str">
        <f>ARRAY_CONSTRAIN(ARRAYFORMULA(IF(B358=0,0,IF(ISNA(MATCH($A358,[1]PO_base!$E$1:$E$8753,0))=TRUE,0,INDEX([1]PO_base!$A$1:$CD$8753,MATCH($A358,[1]PO_base!$E$1:$E$8753,0),M$1)))), 1, 1)</f>
        <v>#ERROR!</v>
      </c>
      <c r="N358" s="172" t="str">
        <f>ARRAY_CONSTRAIN(ARRAYFORMULA(IF(M358=0,0,IF(ISNA(MATCH($M358,[1]PO_base!$C$1:$C$8753,0))=TRUE,0,INDEX([1]PO_base!$A$1:$CD$8753,MATCH($M358,[1]PO_base!$C$1:$C$8753,0),N$1)))), 1, 1)</f>
        <v>#ERROR!</v>
      </c>
      <c r="O358" s="174" t="str">
        <f t="shared" si="3"/>
        <v>#ERROR!</v>
      </c>
      <c r="P358" s="172" t="str">
        <f t="shared" si="33"/>
        <v>#ERROR!</v>
      </c>
      <c r="Q358" s="175" t="str">
        <f t="shared" si="34"/>
        <v>#ERROR!</v>
      </c>
      <c r="R358" s="176">
        <v>0.0</v>
      </c>
      <c r="S358" s="173"/>
      <c r="T358" s="172" t="str">
        <f>ARRAY_CONSTRAIN(ARRAYFORMULA(IF(S358=0,0,IF(ISNA(MATCH($S358,[1]PO_base!$C$1:$C$8753,0))=TRUE,0,INDEX([1]PO_base!$A$1:$CD$8753,MATCH($S358,[1]PO_base!$C$1:$C$8753,0),T$1)))), 1, 1)</f>
        <v>#ERROR!</v>
      </c>
      <c r="U358" s="174">
        <f t="shared" si="35"/>
        <v>0</v>
      </c>
      <c r="V358" s="172"/>
      <c r="W358" s="175" t="str">
        <f t="shared" si="36"/>
        <v/>
      </c>
      <c r="X358" s="172"/>
      <c r="Y358" s="173"/>
      <c r="Z358" s="172" t="str">
        <f>ARRAY_CONSTRAIN(ARRAYFORMULA(IF(Y358=0,0,IF(ISNA(MATCH($S358,[1]PO_base!$C$1:$C$8753,0))=TRUE,0,INDEX([1]PO_base!$A$1:$CD$8753,MATCH($S358,[1]PO_base!$C$1:$C$8753,0),Z$1)))), 1, 1)</f>
        <v>#ERROR!</v>
      </c>
      <c r="AA358" s="174">
        <f t="shared" si="37"/>
        <v>0</v>
      </c>
      <c r="AB358" s="172">
        <f t="shared" si="38"/>
        <v>0</v>
      </c>
      <c r="AC358" s="175">
        <f t="shared" si="39"/>
        <v>0</v>
      </c>
      <c r="AD358" s="176"/>
      <c r="AE358" s="1"/>
      <c r="AF358" s="176" t="str">
        <f>ARRAY_CONSTRAIN(ARRAYFORMULA(IF(AE358=0,0,IF(ISNA(MATCH(AE358,[1]Summary!$A$1:$A$8418,0))=TRUE,0,INDEX([1]Summary!$A$1:$CF$8418,MATCH(AE358,[1]Summary!$A$1:$A$8418,0),AF$1)))), 1, 1)</f>
        <v>#ERROR!</v>
      </c>
      <c r="AG358" s="174">
        <f t="shared" si="40"/>
        <v>0</v>
      </c>
      <c r="AH358" s="172">
        <f t="shared" si="41"/>
        <v>0</v>
      </c>
      <c r="AI358" s="175">
        <f t="shared" si="42"/>
        <v>0</v>
      </c>
      <c r="AJ358" s="175" t="str">
        <f t="shared" si="43"/>
        <v>#ERROR!</v>
      </c>
      <c r="AK358" s="178" t="str">
        <f t="shared" si="44"/>
        <v>#ERROR!</v>
      </c>
    </row>
    <row r="359" ht="10.5" customHeight="1">
      <c r="A359" s="6" t="s">
        <v>1437</v>
      </c>
      <c r="B359" s="165">
        <f t="array" ref="B359">IF(ISNA(MATCH($A359,Magento_products!$B$1:$B$1000,0))=TRUE,INDEX(Special_products!$A$1:$AL$1000,MATCH($A359,Special_products!$F$1:$F$1000,0),B$1),INDEX(Magento_products!$A$1:$AJ$1013,MATCH($A359,Magento_products!$B$1:$B$1000,0),B$1))</f>
        <v>1062</v>
      </c>
      <c r="C359" s="165" t="str">
        <f t="array" ref="C359">IF(ISNA(MATCH($A359,Magento_products!$B$1:$B$1000,0))=TRUE,INDEX(Special_products!$A$1:$AL$1000,MATCH($A359,Special_products!$F$1:$F$1000,0),C$1),INDEX(Magento_products!$A$1:$AJ$1013,MATCH($A359,Magento_products!$B$1:$B$1000,0),C$1))</f>
        <v>Ring of Steel Protection</v>
      </c>
      <c r="D359" s="166" t="str">
        <f t="array" ref="D359">IF(ISNA(MATCH($A359,Magento_products!$B$1:$B$1013,0))=TRUE,INDEX(Special_products!$A$1:$AL$748,MATCH($A359,Special_products!$F$1:$F$748,0),D$1),INDEX(Magento_products!$A$1:$AJ$1013,MATCH($A359,Magento_products!$B$1:$B$1013,0),D$1))</f>
        <v/>
      </c>
      <c r="E359" s="167">
        <f t="shared" si="31"/>
        <v>2020</v>
      </c>
      <c r="F359" s="168">
        <f t="array" ref="F359">IF(ISNA(MATCH($A359,'License characters'!$H$2:$H$1126,0))=TRUE,0,INDEX('License characters'!$A$2:$AH$1126,MATCH($A359,'License characters'!$H$2:$H$1126,0),F$1))</f>
        <v>0</v>
      </c>
      <c r="G359" s="165" t="str">
        <f t="array" ref="G359">IF(ISNA(MATCH($A359,Magento_products!$B$1:$B$1000,0))=TRUE,INDEX(Special_products!$A$1:$AL$1000,MATCH($A359,Special_products!$F$1:$F$1000,0),G$1),INDEX(Magento_products!$A$1:$AJ$1013,MATCH($A359,Magento_products!$B$1:$B$1000,0),G$1))</f>
        <v>DSRING</v>
      </c>
      <c r="H359" s="168">
        <f t="array" ref="H359">IF(ISNA(MATCH($A359,'License characters'!$H$2:$H$1126,0))=TRUE,0,INDEX('License characters'!$A$2:$AH$1126,MATCH($A359,'License characters'!$H$2:$H$1126,0),H$1))</f>
        <v>0</v>
      </c>
      <c r="I359" s="169">
        <f t="array" ref="I359">IF(ISNA(MATCH($B359,Magento_products!$E$1:$E$1013,0))=TRUE,INDEX(Special_products!$A$1:$AL$748,MATCH($B359,Special_products!$E$1:$E$748,0),I$1),INDEX(Magento_products!$A$1:$AJ$1013,MATCH($B359,Magento_products!$E$1:$E$1013,0),I$1))</f>
        <v>175</v>
      </c>
      <c r="J359" s="170"/>
      <c r="K359" s="171">
        <f t="shared" si="32"/>
        <v>175</v>
      </c>
      <c r="L359" s="172">
        <v>0.0</v>
      </c>
      <c r="M359" s="173" t="str">
        <f>ARRAY_CONSTRAIN(ARRAYFORMULA(IF(B359=0,0,IF(ISNA(MATCH($A359,[1]PO_base!$E$1:$E$8753,0))=TRUE,0,INDEX([1]PO_base!$A$1:$CD$8753,MATCH($A359,[1]PO_base!$E$1:$E$8753,0),M$1)))), 1, 1)</f>
        <v>#ERROR!</v>
      </c>
      <c r="N359" s="172" t="str">
        <f>ARRAY_CONSTRAIN(ARRAYFORMULA(IF(M359=0,0,IF(ISNA(MATCH($M359,[1]PO_base!$C$1:$C$8753,0))=TRUE,0,INDEX([1]PO_base!$A$1:$CD$8753,MATCH($M359,[1]PO_base!$C$1:$C$8753,0),N$1)))), 1, 1)</f>
        <v>#ERROR!</v>
      </c>
      <c r="O359" s="174" t="str">
        <f t="shared" si="3"/>
        <v>#ERROR!</v>
      </c>
      <c r="P359" s="172" t="str">
        <f t="shared" si="33"/>
        <v>#ERROR!</v>
      </c>
      <c r="Q359" s="175" t="str">
        <f t="shared" si="34"/>
        <v>#ERROR!</v>
      </c>
      <c r="R359" s="176">
        <v>0.0</v>
      </c>
      <c r="S359" s="173"/>
      <c r="T359" s="172" t="str">
        <f>ARRAY_CONSTRAIN(ARRAYFORMULA(IF(S359=0,0,IF(ISNA(MATCH($S359,[1]PO_base!$C$1:$C$8753,0))=TRUE,0,INDEX([1]PO_base!$A$1:$CD$8753,MATCH($S359,[1]PO_base!$C$1:$C$8753,0),T$1)))), 1, 1)</f>
        <v>#ERROR!</v>
      </c>
      <c r="U359" s="174">
        <f t="shared" si="35"/>
        <v>0</v>
      </c>
      <c r="V359" s="172"/>
      <c r="W359" s="175" t="str">
        <f t="shared" si="36"/>
        <v/>
      </c>
      <c r="X359" s="172"/>
      <c r="Y359" s="173"/>
      <c r="Z359" s="172" t="str">
        <f>ARRAY_CONSTRAIN(ARRAYFORMULA(IF(Y359=0,0,IF(ISNA(MATCH($S359,[1]PO_base!$C$1:$C$8753,0))=TRUE,0,INDEX([1]PO_base!$A$1:$CD$8753,MATCH($S359,[1]PO_base!$C$1:$C$8753,0),Z$1)))), 1, 1)</f>
        <v>#ERROR!</v>
      </c>
      <c r="AA359" s="174">
        <f t="shared" si="37"/>
        <v>0</v>
      </c>
      <c r="AB359" s="172">
        <f t="shared" si="38"/>
        <v>0</v>
      </c>
      <c r="AC359" s="175">
        <f t="shared" si="39"/>
        <v>0</v>
      </c>
      <c r="AD359" s="176"/>
      <c r="AE359" s="1"/>
      <c r="AF359" s="176" t="str">
        <f>ARRAY_CONSTRAIN(ARRAYFORMULA(IF(AE359=0,0,IF(ISNA(MATCH(AE359,[1]Summary!$A$1:$A$8418,0))=TRUE,0,INDEX([1]Summary!$A$1:$CF$8418,MATCH(AE359,[1]Summary!$A$1:$A$8418,0),AF$1)))), 1, 1)</f>
        <v>#ERROR!</v>
      </c>
      <c r="AG359" s="174">
        <f t="shared" si="40"/>
        <v>0</v>
      </c>
      <c r="AH359" s="172">
        <f t="shared" si="41"/>
        <v>0</v>
      </c>
      <c r="AI359" s="175">
        <f t="shared" si="42"/>
        <v>0</v>
      </c>
      <c r="AJ359" s="175" t="str">
        <f t="shared" si="43"/>
        <v>#ERROR!</v>
      </c>
      <c r="AK359" s="178" t="str">
        <f t="shared" si="44"/>
        <v>#ERROR!</v>
      </c>
    </row>
    <row r="360" ht="10.5" customHeight="1">
      <c r="A360" s="6" t="s">
        <v>1438</v>
      </c>
      <c r="B360" s="165">
        <f t="array" ref="B360">IF(ISNA(MATCH($A360,Magento_products!$B$1:$B$1000,0))=TRUE,INDEX(Special_products!$A$1:$AL$1000,MATCH($A360,Special_products!$F$1:$F$1000,0),B$1),INDEX(Magento_products!$A$1:$AJ$1013,MATCH($A360,Magento_products!$B$1:$B$1000,0),B$1))</f>
        <v>1063</v>
      </c>
      <c r="C360" s="165" t="str">
        <f t="array" ref="C360">IF(ISNA(MATCH($A360,Magento_products!$B$1:$B$1000,0))=TRUE,INDEX(Special_products!$A$1:$AL$1000,MATCH($A360,Special_products!$F$1:$F$1000,0),C$1),INDEX(Magento_products!$A$1:$AJ$1013,MATCH($A360,Magento_products!$B$1:$B$1000,0),C$1))</f>
        <v>Ring of Steel Protection</v>
      </c>
      <c r="D360" s="166" t="str">
        <f t="array" ref="D360">IF(ISNA(MATCH($A360,Magento_products!$B$1:$B$1013,0))=TRUE,INDEX(Special_products!$A$1:$AL$748,MATCH($A360,Special_products!$F$1:$F$748,0),D$1),INDEX(Magento_products!$A$1:$AJ$1013,MATCH($A360,Magento_products!$B$1:$B$1013,0),D$1))</f>
        <v/>
      </c>
      <c r="E360" s="167">
        <f t="shared" si="31"/>
        <v>2020</v>
      </c>
      <c r="F360" s="168">
        <f t="array" ref="F360">IF(ISNA(MATCH($A360,'License characters'!$H$2:$H$1126,0))=TRUE,0,INDEX('License characters'!$A$2:$AH$1126,MATCH($A360,'License characters'!$H$2:$H$1126,0),F$1))</f>
        <v>0</v>
      </c>
      <c r="G360" s="165" t="str">
        <f t="array" ref="G360">IF(ISNA(MATCH($A360,Magento_products!$B$1:$B$1000,0))=TRUE,INDEX(Special_products!$A$1:$AL$1000,MATCH($A360,Special_products!$F$1:$F$1000,0),G$1),INDEX(Magento_products!$A$1:$AJ$1013,MATCH($A360,Magento_products!$B$1:$B$1000,0),G$1))</f>
        <v>DSRING</v>
      </c>
      <c r="H360" s="168">
        <f t="array" ref="H360">IF(ISNA(MATCH($A360,'License characters'!$H$2:$H$1126,0))=TRUE,0,INDEX('License characters'!$A$2:$AH$1126,MATCH($A360,'License characters'!$H$2:$H$1126,0),H$1))</f>
        <v>0</v>
      </c>
      <c r="I360" s="169">
        <f t="array" ref="I360">IF(ISNA(MATCH($B360,Magento_products!$E$1:$E$1013,0))=TRUE,INDEX(Special_products!$A$1:$AL$748,MATCH($B360,Special_products!$E$1:$E$748,0),I$1),INDEX(Magento_products!$A$1:$AJ$1013,MATCH($B360,Magento_products!$E$1:$E$1013,0),I$1))</f>
        <v>175</v>
      </c>
      <c r="J360" s="170"/>
      <c r="K360" s="171">
        <f t="shared" si="32"/>
        <v>175</v>
      </c>
      <c r="L360" s="172">
        <v>0.0</v>
      </c>
      <c r="M360" s="173" t="str">
        <f>ARRAY_CONSTRAIN(ARRAYFORMULA(IF(B360=0,0,IF(ISNA(MATCH($A360,[1]PO_base!$E$1:$E$8753,0))=TRUE,0,INDEX([1]PO_base!$A$1:$CD$8753,MATCH($A360,[1]PO_base!$E$1:$E$8753,0),M$1)))), 1, 1)</f>
        <v>#ERROR!</v>
      </c>
      <c r="N360" s="172" t="str">
        <f>ARRAY_CONSTRAIN(ARRAYFORMULA(IF(M360=0,0,IF(ISNA(MATCH($M360,[1]PO_base!$C$1:$C$8753,0))=TRUE,0,INDEX([1]PO_base!$A$1:$CD$8753,MATCH($M360,[1]PO_base!$C$1:$C$8753,0),N$1)))), 1, 1)</f>
        <v>#ERROR!</v>
      </c>
      <c r="O360" s="174" t="str">
        <f t="shared" si="3"/>
        <v>#ERROR!</v>
      </c>
      <c r="P360" s="172" t="str">
        <f t="shared" si="33"/>
        <v>#ERROR!</v>
      </c>
      <c r="Q360" s="175" t="str">
        <f t="shared" si="34"/>
        <v>#ERROR!</v>
      </c>
      <c r="R360" s="176">
        <v>0.0</v>
      </c>
      <c r="S360" s="173"/>
      <c r="T360" s="172" t="str">
        <f>ARRAY_CONSTRAIN(ARRAYFORMULA(IF(S360=0,0,IF(ISNA(MATCH($S360,[1]PO_base!$C$1:$C$8753,0))=TRUE,0,INDEX([1]PO_base!$A$1:$CD$8753,MATCH($S360,[1]PO_base!$C$1:$C$8753,0),T$1)))), 1, 1)</f>
        <v>#ERROR!</v>
      </c>
      <c r="U360" s="174">
        <f t="shared" si="35"/>
        <v>0</v>
      </c>
      <c r="V360" s="172"/>
      <c r="W360" s="175" t="str">
        <f t="shared" si="36"/>
        <v/>
      </c>
      <c r="X360" s="172"/>
      <c r="Y360" s="173"/>
      <c r="Z360" s="172" t="str">
        <f>ARRAY_CONSTRAIN(ARRAYFORMULA(IF(Y360=0,0,IF(ISNA(MATCH($S360,[1]PO_base!$C$1:$C$8753,0))=TRUE,0,INDEX([1]PO_base!$A$1:$CD$8753,MATCH($S360,[1]PO_base!$C$1:$C$8753,0),Z$1)))), 1, 1)</f>
        <v>#ERROR!</v>
      </c>
      <c r="AA360" s="174">
        <f t="shared" si="37"/>
        <v>0</v>
      </c>
      <c r="AB360" s="172">
        <f t="shared" si="38"/>
        <v>0</v>
      </c>
      <c r="AC360" s="175">
        <f t="shared" si="39"/>
        <v>0</v>
      </c>
      <c r="AD360" s="176"/>
      <c r="AE360" s="1"/>
      <c r="AF360" s="176" t="str">
        <f>ARRAY_CONSTRAIN(ARRAYFORMULA(IF(AE360=0,0,IF(ISNA(MATCH(AE360,[1]Summary!$A$1:$A$8418,0))=TRUE,0,INDEX([1]Summary!$A$1:$CF$8418,MATCH(AE360,[1]Summary!$A$1:$A$8418,0),AF$1)))), 1, 1)</f>
        <v>#ERROR!</v>
      </c>
      <c r="AG360" s="174">
        <f t="shared" si="40"/>
        <v>0</v>
      </c>
      <c r="AH360" s="172">
        <f t="shared" si="41"/>
        <v>0</v>
      </c>
      <c r="AI360" s="175">
        <f t="shared" si="42"/>
        <v>0</v>
      </c>
      <c r="AJ360" s="175" t="str">
        <f t="shared" si="43"/>
        <v>#ERROR!</v>
      </c>
      <c r="AK360" s="178" t="str">
        <f t="shared" si="44"/>
        <v>#ERROR!</v>
      </c>
    </row>
    <row r="361" ht="10.5" customHeight="1">
      <c r="A361" s="6" t="s">
        <v>1439</v>
      </c>
      <c r="B361" s="165">
        <f t="array" ref="B361">IF(ISNA(MATCH($A361,Magento_products!$B$1:$B$1000,0))=TRUE,INDEX(Special_products!$A$1:$AL$1000,MATCH($A361,Special_products!$F$1:$F$1000,0),B$1),INDEX(Magento_products!$A$1:$AJ$1013,MATCH($A361,Magento_products!$B$1:$B$1000,0),B$1))</f>
        <v>1064</v>
      </c>
      <c r="C361" s="165" t="str">
        <f t="array" ref="C361">IF(ISNA(MATCH($A361,Magento_products!$B$1:$B$1000,0))=TRUE,INDEX(Special_products!$A$1:$AL$1000,MATCH($A361,Special_products!$F$1:$F$1000,0),C$1),INDEX(Magento_products!$A$1:$AJ$1013,MATCH($A361,Magento_products!$B$1:$B$1000,0),C$1))</f>
        <v>Ring of Steel Protection</v>
      </c>
      <c r="D361" s="166" t="str">
        <f t="array" ref="D361">IF(ISNA(MATCH($A361,Magento_products!$B$1:$B$1013,0))=TRUE,INDEX(Special_products!$A$1:$AL$748,MATCH($A361,Special_products!$F$1:$F$748,0),D$1),INDEX(Magento_products!$A$1:$AJ$1013,MATCH($A361,Magento_products!$B$1:$B$1013,0),D$1))</f>
        <v/>
      </c>
      <c r="E361" s="167">
        <f t="shared" si="31"/>
        <v>2020</v>
      </c>
      <c r="F361" s="168">
        <f t="array" ref="F361">IF(ISNA(MATCH($A361,'License characters'!$H$2:$H$1126,0))=TRUE,0,INDEX('License characters'!$A$2:$AH$1126,MATCH($A361,'License characters'!$H$2:$H$1126,0),F$1))</f>
        <v>0</v>
      </c>
      <c r="G361" s="165" t="str">
        <f t="array" ref="G361">IF(ISNA(MATCH($A361,Magento_products!$B$1:$B$1000,0))=TRUE,INDEX(Special_products!$A$1:$AL$1000,MATCH($A361,Special_products!$F$1:$F$1000,0),G$1),INDEX(Magento_products!$A$1:$AJ$1013,MATCH($A361,Magento_products!$B$1:$B$1000,0),G$1))</f>
        <v>DSRING</v>
      </c>
      <c r="H361" s="168">
        <f t="array" ref="H361">IF(ISNA(MATCH($A361,'License characters'!$H$2:$H$1126,0))=TRUE,0,INDEX('License characters'!$A$2:$AH$1126,MATCH($A361,'License characters'!$H$2:$H$1126,0),H$1))</f>
        <v>0</v>
      </c>
      <c r="I361" s="169">
        <f t="array" ref="I361">IF(ISNA(MATCH($B361,Magento_products!$E$1:$E$1013,0))=TRUE,INDEX(Special_products!$A$1:$AL$748,MATCH($B361,Special_products!$E$1:$E$748,0),I$1),INDEX(Magento_products!$A$1:$AJ$1013,MATCH($B361,Magento_products!$E$1:$E$1013,0),I$1))</f>
        <v>175</v>
      </c>
      <c r="J361" s="170"/>
      <c r="K361" s="171">
        <f t="shared" si="32"/>
        <v>175</v>
      </c>
      <c r="L361" s="172">
        <v>0.0</v>
      </c>
      <c r="M361" s="173" t="str">
        <f>ARRAY_CONSTRAIN(ARRAYFORMULA(IF(B361=0,0,IF(ISNA(MATCH($A361,[1]PO_base!$E$1:$E$8753,0))=TRUE,0,INDEX([1]PO_base!$A$1:$CD$8753,MATCH($A361,[1]PO_base!$E$1:$E$8753,0),M$1)))), 1, 1)</f>
        <v>#ERROR!</v>
      </c>
      <c r="N361" s="172" t="str">
        <f>ARRAY_CONSTRAIN(ARRAYFORMULA(IF(M361=0,0,IF(ISNA(MATCH($M361,[1]PO_base!$C$1:$C$8753,0))=TRUE,0,INDEX([1]PO_base!$A$1:$CD$8753,MATCH($M361,[1]PO_base!$C$1:$C$8753,0),N$1)))), 1, 1)</f>
        <v>#ERROR!</v>
      </c>
      <c r="O361" s="174" t="str">
        <f t="shared" si="3"/>
        <v>#ERROR!</v>
      </c>
      <c r="P361" s="172" t="str">
        <f t="shared" si="33"/>
        <v>#ERROR!</v>
      </c>
      <c r="Q361" s="175" t="str">
        <f t="shared" si="34"/>
        <v>#ERROR!</v>
      </c>
      <c r="R361" s="176">
        <v>0.0</v>
      </c>
      <c r="S361" s="173"/>
      <c r="T361" s="172" t="str">
        <f>ARRAY_CONSTRAIN(ARRAYFORMULA(IF(S361=0,0,IF(ISNA(MATCH($S361,[1]PO_base!$C$1:$C$8753,0))=TRUE,0,INDEX([1]PO_base!$A$1:$CD$8753,MATCH($S361,[1]PO_base!$C$1:$C$8753,0),T$1)))), 1, 1)</f>
        <v>#ERROR!</v>
      </c>
      <c r="U361" s="174">
        <f t="shared" si="35"/>
        <v>0</v>
      </c>
      <c r="V361" s="172"/>
      <c r="W361" s="175" t="str">
        <f t="shared" si="36"/>
        <v/>
      </c>
      <c r="X361" s="172"/>
      <c r="Y361" s="173"/>
      <c r="Z361" s="172" t="str">
        <f>ARRAY_CONSTRAIN(ARRAYFORMULA(IF(Y361=0,0,IF(ISNA(MATCH($S361,[1]PO_base!$C$1:$C$8753,0))=TRUE,0,INDEX([1]PO_base!$A$1:$CD$8753,MATCH($S361,[1]PO_base!$C$1:$C$8753,0),Z$1)))), 1, 1)</f>
        <v>#ERROR!</v>
      </c>
      <c r="AA361" s="174">
        <f t="shared" si="37"/>
        <v>0</v>
      </c>
      <c r="AB361" s="172">
        <f t="shared" si="38"/>
        <v>0</v>
      </c>
      <c r="AC361" s="175">
        <f t="shared" si="39"/>
        <v>0</v>
      </c>
      <c r="AD361" s="176"/>
      <c r="AE361" s="1"/>
      <c r="AF361" s="176" t="str">
        <f>ARRAY_CONSTRAIN(ARRAYFORMULA(IF(AE361=0,0,IF(ISNA(MATCH(AE361,[1]Summary!$A$1:$A$8418,0))=TRUE,0,INDEX([1]Summary!$A$1:$CF$8418,MATCH(AE361,[1]Summary!$A$1:$A$8418,0),AF$1)))), 1, 1)</f>
        <v>#ERROR!</v>
      </c>
      <c r="AG361" s="174">
        <f t="shared" si="40"/>
        <v>0</v>
      </c>
      <c r="AH361" s="172">
        <f t="shared" si="41"/>
        <v>0</v>
      </c>
      <c r="AI361" s="175">
        <f t="shared" si="42"/>
        <v>0</v>
      </c>
      <c r="AJ361" s="175" t="str">
        <f t="shared" si="43"/>
        <v>#ERROR!</v>
      </c>
      <c r="AK361" s="178" t="str">
        <f t="shared" si="44"/>
        <v>#ERROR!</v>
      </c>
    </row>
    <row r="362" ht="10.5" customHeight="1">
      <c r="A362" s="6" t="s">
        <v>1440</v>
      </c>
      <c r="B362" s="165">
        <f t="array" ref="B362">IF(ISNA(MATCH($A362,Magento_products!$B$1:$B$1000,0))=TRUE,INDEX(Special_products!$A$1:$AL$1000,MATCH($A362,Special_products!$F$1:$F$1000,0),B$1),INDEX(Magento_products!$A$1:$AJ$1013,MATCH($A362,Magento_products!$B$1:$B$1000,0),B$1))</f>
        <v>1065</v>
      </c>
      <c r="C362" s="165" t="str">
        <f t="array" ref="C362">IF(ISNA(MATCH($A362,Magento_products!$B$1:$B$1000,0))=TRUE,INDEX(Special_products!$A$1:$AL$1000,MATCH($A362,Special_products!$F$1:$F$1000,0),C$1),INDEX(Magento_products!$A$1:$AJ$1013,MATCH($A362,Magento_products!$B$1:$B$1000,0),C$1))</f>
        <v>Ring of Steel Protection</v>
      </c>
      <c r="D362" s="166" t="str">
        <f t="array" ref="D362">IF(ISNA(MATCH($A362,Magento_products!$B$1:$B$1013,0))=TRUE,INDEX(Special_products!$A$1:$AL$748,MATCH($A362,Special_products!$F$1:$F$748,0),D$1),INDEX(Magento_products!$A$1:$AJ$1013,MATCH($A362,Magento_products!$B$1:$B$1013,0),D$1))</f>
        <v/>
      </c>
      <c r="E362" s="167">
        <f t="shared" si="31"/>
        <v>2020</v>
      </c>
      <c r="F362" s="168">
        <f t="array" ref="F362">IF(ISNA(MATCH($A362,'License characters'!$H$2:$H$1126,0))=TRUE,0,INDEX('License characters'!$A$2:$AH$1126,MATCH($A362,'License characters'!$H$2:$H$1126,0),F$1))</f>
        <v>0</v>
      </c>
      <c r="G362" s="165" t="str">
        <f t="array" ref="G362">IF(ISNA(MATCH($A362,Magento_products!$B$1:$B$1000,0))=TRUE,INDEX(Special_products!$A$1:$AL$1000,MATCH($A362,Special_products!$F$1:$F$1000,0),G$1),INDEX(Magento_products!$A$1:$AJ$1013,MATCH($A362,Magento_products!$B$1:$B$1000,0),G$1))</f>
        <v>DSRING</v>
      </c>
      <c r="H362" s="168">
        <f t="array" ref="H362">IF(ISNA(MATCH($A362,'License characters'!$H$2:$H$1126,0))=TRUE,0,INDEX('License characters'!$A$2:$AH$1126,MATCH($A362,'License characters'!$H$2:$H$1126,0),H$1))</f>
        <v>0</v>
      </c>
      <c r="I362" s="169">
        <f t="array" ref="I362">IF(ISNA(MATCH($B362,Magento_products!$E$1:$E$1013,0))=TRUE,INDEX(Special_products!$A$1:$AL$748,MATCH($B362,Special_products!$E$1:$E$748,0),I$1),INDEX(Magento_products!$A$1:$AJ$1013,MATCH($B362,Magento_products!$E$1:$E$1013,0),I$1))</f>
        <v>175</v>
      </c>
      <c r="J362" s="170"/>
      <c r="K362" s="171">
        <f t="shared" si="32"/>
        <v>175</v>
      </c>
      <c r="L362" s="172">
        <v>0.0</v>
      </c>
      <c r="M362" s="173" t="str">
        <f>ARRAY_CONSTRAIN(ARRAYFORMULA(IF(B362=0,0,IF(ISNA(MATCH($A362,[1]PO_base!$E$1:$E$8753,0))=TRUE,0,INDEX([1]PO_base!$A$1:$CD$8753,MATCH($A362,[1]PO_base!$E$1:$E$8753,0),M$1)))), 1, 1)</f>
        <v>#ERROR!</v>
      </c>
      <c r="N362" s="172" t="str">
        <f>ARRAY_CONSTRAIN(ARRAYFORMULA(IF(M362=0,0,IF(ISNA(MATCH($M362,[1]PO_base!$C$1:$C$8753,0))=TRUE,0,INDEX([1]PO_base!$A$1:$CD$8753,MATCH($M362,[1]PO_base!$C$1:$C$8753,0),N$1)))), 1, 1)</f>
        <v>#ERROR!</v>
      </c>
      <c r="O362" s="174" t="str">
        <f t="shared" si="3"/>
        <v>#ERROR!</v>
      </c>
      <c r="P362" s="172" t="str">
        <f t="shared" si="33"/>
        <v>#ERROR!</v>
      </c>
      <c r="Q362" s="175" t="str">
        <f t="shared" si="34"/>
        <v>#ERROR!</v>
      </c>
      <c r="R362" s="176">
        <v>0.0</v>
      </c>
      <c r="S362" s="173"/>
      <c r="T362" s="172" t="str">
        <f>ARRAY_CONSTRAIN(ARRAYFORMULA(IF(S362=0,0,IF(ISNA(MATCH($S362,[1]PO_base!$C$1:$C$8753,0))=TRUE,0,INDEX([1]PO_base!$A$1:$CD$8753,MATCH($S362,[1]PO_base!$C$1:$C$8753,0),T$1)))), 1, 1)</f>
        <v>#ERROR!</v>
      </c>
      <c r="U362" s="174">
        <f t="shared" si="35"/>
        <v>0</v>
      </c>
      <c r="V362" s="172"/>
      <c r="W362" s="175" t="str">
        <f t="shared" si="36"/>
        <v/>
      </c>
      <c r="X362" s="172"/>
      <c r="Y362" s="173"/>
      <c r="Z362" s="172" t="str">
        <f>ARRAY_CONSTRAIN(ARRAYFORMULA(IF(Y362=0,0,IF(ISNA(MATCH($S362,[1]PO_base!$C$1:$C$8753,0))=TRUE,0,INDEX([1]PO_base!$A$1:$CD$8753,MATCH($S362,[1]PO_base!$C$1:$C$8753,0),Z$1)))), 1, 1)</f>
        <v>#ERROR!</v>
      </c>
      <c r="AA362" s="174">
        <f t="shared" si="37"/>
        <v>0</v>
      </c>
      <c r="AB362" s="172">
        <f t="shared" si="38"/>
        <v>0</v>
      </c>
      <c r="AC362" s="175">
        <f t="shared" si="39"/>
        <v>0</v>
      </c>
      <c r="AD362" s="176"/>
      <c r="AE362" s="1"/>
      <c r="AF362" s="176" t="str">
        <f>ARRAY_CONSTRAIN(ARRAYFORMULA(IF(AE362=0,0,IF(ISNA(MATCH(AE362,[1]Summary!$A$1:$A$8418,0))=TRUE,0,INDEX([1]Summary!$A$1:$CF$8418,MATCH(AE362,[1]Summary!$A$1:$A$8418,0),AF$1)))), 1, 1)</f>
        <v>#ERROR!</v>
      </c>
      <c r="AG362" s="174">
        <f t="shared" si="40"/>
        <v>0</v>
      </c>
      <c r="AH362" s="172">
        <f t="shared" si="41"/>
        <v>0</v>
      </c>
      <c r="AI362" s="175">
        <f t="shared" si="42"/>
        <v>0</v>
      </c>
      <c r="AJ362" s="175" t="str">
        <f t="shared" si="43"/>
        <v>#ERROR!</v>
      </c>
      <c r="AK362" s="178" t="str">
        <f t="shared" si="44"/>
        <v>#ERROR!</v>
      </c>
    </row>
    <row r="363" ht="10.5" customHeight="1">
      <c r="A363" s="6" t="s">
        <v>1441</v>
      </c>
      <c r="B363" s="165">
        <f t="array" ref="B363">IF(ISNA(MATCH($A363,Magento_products!$B$1:$B$1000,0))=TRUE,INDEX(Special_products!$A$1:$AL$1000,MATCH($A363,Special_products!$F$1:$F$1000,0),B$1),INDEX(Magento_products!$A$1:$AJ$1013,MATCH($A363,Magento_products!$B$1:$B$1000,0),B$1))</f>
        <v>1066</v>
      </c>
      <c r="C363" s="165" t="str">
        <f t="array" ref="C363">IF(ISNA(MATCH($A363,Magento_products!$B$1:$B$1000,0))=TRUE,INDEX(Special_products!$A$1:$AL$1000,MATCH($A363,Special_products!$F$1:$F$1000,0),C$1),INDEX(Magento_products!$A$1:$AJ$1013,MATCH($A363,Magento_products!$B$1:$B$1000,0),C$1))</f>
        <v>Silvercat Ring</v>
      </c>
      <c r="D363" s="166" t="str">
        <f t="array" ref="D363">IF(ISNA(MATCH($A363,Magento_products!$B$1:$B$1013,0))=TRUE,INDEX(Special_products!$A$1:$AL$748,MATCH($A363,Special_products!$F$1:$F$748,0),D$1),INDEX(Magento_products!$A$1:$AJ$1013,MATCH($A363,Magento_products!$B$1:$B$1013,0),D$1))</f>
        <v/>
      </c>
      <c r="E363" s="167">
        <f t="shared" si="31"/>
        <v>2020</v>
      </c>
      <c r="F363" s="168">
        <f t="array" ref="F363">IF(ISNA(MATCH($A363,'License characters'!$H$2:$H$1126,0))=TRUE,0,INDEX('License characters'!$A$2:$AH$1126,MATCH($A363,'License characters'!$H$2:$H$1126,0),F$1))</f>
        <v>0</v>
      </c>
      <c r="G363" s="165" t="str">
        <f t="array" ref="G363">IF(ISNA(MATCH($A363,Magento_products!$B$1:$B$1000,0))=TRUE,INDEX(Special_products!$A$1:$AL$1000,MATCH($A363,Special_products!$F$1:$F$1000,0),G$1),INDEX(Magento_products!$A$1:$AJ$1013,MATCH($A363,Magento_products!$B$1:$B$1000,0),G$1))</f>
        <v>DSRING</v>
      </c>
      <c r="H363" s="168">
        <f t="array" ref="H363">IF(ISNA(MATCH($A363,'License characters'!$H$2:$H$1126,0))=TRUE,0,INDEX('License characters'!$A$2:$AH$1126,MATCH($A363,'License characters'!$H$2:$H$1126,0),H$1))</f>
        <v>0</v>
      </c>
      <c r="I363" s="169">
        <f t="array" ref="I363">IF(ISNA(MATCH($B363,Magento_products!$E$1:$E$1013,0))=TRUE,INDEX(Special_products!$A$1:$AL$748,MATCH($B363,Special_products!$E$1:$E$748,0),I$1),INDEX(Magento_products!$A$1:$AJ$1013,MATCH($B363,Magento_products!$E$1:$E$1013,0),I$1))</f>
        <v>175</v>
      </c>
      <c r="J363" s="170"/>
      <c r="K363" s="171">
        <f t="shared" si="32"/>
        <v>175</v>
      </c>
      <c r="L363" s="172">
        <v>0.0</v>
      </c>
      <c r="M363" s="173" t="str">
        <f>ARRAY_CONSTRAIN(ARRAYFORMULA(IF(B363=0,0,IF(ISNA(MATCH($A363,[1]PO_base!$E$1:$E$8753,0))=TRUE,0,INDEX([1]PO_base!$A$1:$CD$8753,MATCH($A363,[1]PO_base!$E$1:$E$8753,0),M$1)))), 1, 1)</f>
        <v>#ERROR!</v>
      </c>
      <c r="N363" s="172" t="str">
        <f>ARRAY_CONSTRAIN(ARRAYFORMULA(IF(M363=0,0,IF(ISNA(MATCH($M363,[1]PO_base!$C$1:$C$8753,0))=TRUE,0,INDEX([1]PO_base!$A$1:$CD$8753,MATCH($M363,[1]PO_base!$C$1:$C$8753,0),N$1)))), 1, 1)</f>
        <v>#ERROR!</v>
      </c>
      <c r="O363" s="174" t="str">
        <f t="shared" si="3"/>
        <v>#ERROR!</v>
      </c>
      <c r="P363" s="172" t="str">
        <f t="shared" si="33"/>
        <v>#ERROR!</v>
      </c>
      <c r="Q363" s="175" t="str">
        <f t="shared" si="34"/>
        <v>#ERROR!</v>
      </c>
      <c r="R363" s="176">
        <v>0.0</v>
      </c>
      <c r="S363" s="173"/>
      <c r="T363" s="172" t="str">
        <f>ARRAY_CONSTRAIN(ARRAYFORMULA(IF(S363=0,0,IF(ISNA(MATCH($S363,[1]PO_base!$C$1:$C$8753,0))=TRUE,0,INDEX([1]PO_base!$A$1:$CD$8753,MATCH($S363,[1]PO_base!$C$1:$C$8753,0),T$1)))), 1, 1)</f>
        <v>#ERROR!</v>
      </c>
      <c r="U363" s="174">
        <f t="shared" si="35"/>
        <v>0</v>
      </c>
      <c r="V363" s="172"/>
      <c r="W363" s="175" t="str">
        <f t="shared" si="36"/>
        <v/>
      </c>
      <c r="X363" s="172"/>
      <c r="Y363" s="173"/>
      <c r="Z363" s="172" t="str">
        <f>ARRAY_CONSTRAIN(ARRAYFORMULA(IF(Y363=0,0,IF(ISNA(MATCH($S363,[1]PO_base!$C$1:$C$8753,0))=TRUE,0,INDEX([1]PO_base!$A$1:$CD$8753,MATCH($S363,[1]PO_base!$C$1:$C$8753,0),Z$1)))), 1, 1)</f>
        <v>#ERROR!</v>
      </c>
      <c r="AA363" s="174">
        <f t="shared" si="37"/>
        <v>0</v>
      </c>
      <c r="AB363" s="172">
        <f t="shared" si="38"/>
        <v>0</v>
      </c>
      <c r="AC363" s="175">
        <f t="shared" si="39"/>
        <v>0</v>
      </c>
      <c r="AD363" s="176"/>
      <c r="AE363" s="1"/>
      <c r="AF363" s="176" t="str">
        <f>ARRAY_CONSTRAIN(ARRAYFORMULA(IF(AE363=0,0,IF(ISNA(MATCH(AE363,[1]Summary!$A$1:$A$8418,0))=TRUE,0,INDEX([1]Summary!$A$1:$CF$8418,MATCH(AE363,[1]Summary!$A$1:$A$8418,0),AF$1)))), 1, 1)</f>
        <v>#ERROR!</v>
      </c>
      <c r="AG363" s="174">
        <f t="shared" si="40"/>
        <v>0</v>
      </c>
      <c r="AH363" s="172">
        <f t="shared" si="41"/>
        <v>0</v>
      </c>
      <c r="AI363" s="175">
        <f t="shared" si="42"/>
        <v>0</v>
      </c>
      <c r="AJ363" s="175" t="str">
        <f t="shared" si="43"/>
        <v>#ERROR!</v>
      </c>
      <c r="AK363" s="178" t="str">
        <f t="shared" si="44"/>
        <v>#ERROR!</v>
      </c>
    </row>
    <row r="364" ht="10.5" customHeight="1">
      <c r="A364" s="14" t="s">
        <v>1442</v>
      </c>
      <c r="B364" s="165">
        <f t="array" ref="B364">IF(ISNA(MATCH($A364,Magento_products!$B$1:$B$1000,0))=TRUE,INDEX(Special_products!$A$1:$AL$1000,MATCH($A364,Special_products!$F$1:$F$1000,0),B$1),INDEX(Magento_products!$A$1:$AJ$1013,MATCH($A364,Magento_products!$B$1:$B$1000,0),B$1))</f>
        <v>1067</v>
      </c>
      <c r="C364" s="165" t="str">
        <f t="array" ref="C364">IF(ISNA(MATCH($A364,Magento_products!$B$1:$B$1000,0))=TRUE,INDEX(Special_products!$A$1:$AL$1000,MATCH($A364,Special_products!$F$1:$F$1000,0),C$1),INDEX(Magento_products!$A$1:$AJ$1013,MATCH($A364,Magento_products!$B$1:$B$1000,0),C$1))</f>
        <v>Havel's Ring</v>
      </c>
      <c r="D364" s="166" t="str">
        <f t="array" ref="D364">IF(ISNA(MATCH($A364,Magento_products!$B$1:$B$1013,0))=TRUE,INDEX(Special_products!$A$1:$AL$748,MATCH($A364,Special_products!$F$1:$F$748,0),D$1),INDEX(Magento_products!$A$1:$AJ$1013,MATCH($A364,Magento_products!$B$1:$B$1013,0),D$1))</f>
        <v/>
      </c>
      <c r="E364" s="167">
        <f t="shared" si="31"/>
        <v>2020</v>
      </c>
      <c r="F364" s="168">
        <f t="array" ref="F364">IF(ISNA(MATCH($A364,'License characters'!$H$2:$H$1126,0))=TRUE,0,INDEX('License characters'!$A$2:$AH$1126,MATCH($A364,'License characters'!$H$2:$H$1126,0),F$1))</f>
        <v>0</v>
      </c>
      <c r="G364" s="165" t="str">
        <f t="array" ref="G364">IF(ISNA(MATCH($A364,Magento_products!$B$1:$B$1000,0))=TRUE,INDEX(Special_products!$A$1:$AL$1000,MATCH($A364,Special_products!$F$1:$F$1000,0),G$1),INDEX(Magento_products!$A$1:$AJ$1013,MATCH($A364,Magento_products!$B$1:$B$1000,0),G$1))</f>
        <v>DSRING</v>
      </c>
      <c r="H364" s="168">
        <f t="array" ref="H364">IF(ISNA(MATCH($A364,'License characters'!$H$2:$H$1126,0))=TRUE,0,INDEX('License characters'!$A$2:$AH$1126,MATCH($A364,'License characters'!$H$2:$H$1126,0),H$1))</f>
        <v>0</v>
      </c>
      <c r="I364" s="169">
        <f t="array" ref="I364">IF(ISNA(MATCH($B364,Magento_products!$E$1:$E$1013,0))=TRUE,INDEX(Special_products!$A$1:$AL$748,MATCH($B364,Special_products!$E$1:$E$748,0),I$1),INDEX(Magento_products!$A$1:$AJ$1013,MATCH($B364,Magento_products!$E$1:$E$1013,0),I$1))</f>
        <v>175</v>
      </c>
      <c r="J364" s="170"/>
      <c r="K364" s="171">
        <f t="shared" si="32"/>
        <v>175</v>
      </c>
      <c r="L364" s="172">
        <v>0.0</v>
      </c>
      <c r="M364" s="173" t="str">
        <f>ARRAY_CONSTRAIN(ARRAYFORMULA(IF(B364=0,0,IF(ISNA(MATCH($A364,[1]PO_base!$E$1:$E$8753,0))=TRUE,0,INDEX([1]PO_base!$A$1:$CD$8753,MATCH($A364,[1]PO_base!$E$1:$E$8753,0),M$1)))), 1, 1)</f>
        <v>#ERROR!</v>
      </c>
      <c r="N364" s="172" t="str">
        <f>ARRAY_CONSTRAIN(ARRAYFORMULA(IF(M364=0,0,IF(ISNA(MATCH($M364,[1]PO_base!$C$1:$C$8753,0))=TRUE,0,INDEX([1]PO_base!$A$1:$CD$8753,MATCH($M364,[1]PO_base!$C$1:$C$8753,0),N$1)))), 1, 1)</f>
        <v>#ERROR!</v>
      </c>
      <c r="O364" s="174" t="str">
        <f t="shared" si="3"/>
        <v>#ERROR!</v>
      </c>
      <c r="P364" s="172" t="str">
        <f t="shared" si="33"/>
        <v>#ERROR!</v>
      </c>
      <c r="Q364" s="175" t="str">
        <f t="shared" si="34"/>
        <v>#ERROR!</v>
      </c>
      <c r="R364" s="176">
        <v>0.0</v>
      </c>
      <c r="S364" s="173"/>
      <c r="T364" s="172" t="str">
        <f>ARRAY_CONSTRAIN(ARRAYFORMULA(IF(S364=0,0,IF(ISNA(MATCH($S364,[1]PO_base!$C$1:$C$8753,0))=TRUE,0,INDEX([1]PO_base!$A$1:$CD$8753,MATCH($S364,[1]PO_base!$C$1:$C$8753,0),T$1)))), 1, 1)</f>
        <v>#ERROR!</v>
      </c>
      <c r="U364" s="174">
        <f t="shared" si="35"/>
        <v>0</v>
      </c>
      <c r="V364" s="172"/>
      <c r="W364" s="175" t="str">
        <f t="shared" si="36"/>
        <v/>
      </c>
      <c r="X364" s="172"/>
      <c r="Y364" s="173"/>
      <c r="Z364" s="172" t="str">
        <f>ARRAY_CONSTRAIN(ARRAYFORMULA(IF(Y364=0,0,IF(ISNA(MATCH($S364,[1]PO_base!$C$1:$C$8753,0))=TRUE,0,INDEX([1]PO_base!$A$1:$CD$8753,MATCH($S364,[1]PO_base!$C$1:$C$8753,0),Z$1)))), 1, 1)</f>
        <v>#ERROR!</v>
      </c>
      <c r="AA364" s="174">
        <f t="shared" si="37"/>
        <v>0</v>
      </c>
      <c r="AB364" s="172">
        <f t="shared" si="38"/>
        <v>0</v>
      </c>
      <c r="AC364" s="175">
        <f t="shared" si="39"/>
        <v>0</v>
      </c>
      <c r="AD364" s="176"/>
      <c r="AE364" s="1"/>
      <c r="AF364" s="176" t="str">
        <f>ARRAY_CONSTRAIN(ARRAYFORMULA(IF(AE364=0,0,IF(ISNA(MATCH(AE364,[1]Summary!$A$1:$A$8418,0))=TRUE,0,INDEX([1]Summary!$A$1:$CF$8418,MATCH(AE364,[1]Summary!$A$1:$A$8418,0),AF$1)))), 1, 1)</f>
        <v>#ERROR!</v>
      </c>
      <c r="AG364" s="174">
        <f t="shared" si="40"/>
        <v>0</v>
      </c>
      <c r="AH364" s="172">
        <f t="shared" si="41"/>
        <v>0</v>
      </c>
      <c r="AI364" s="175">
        <f t="shared" si="42"/>
        <v>0</v>
      </c>
      <c r="AJ364" s="175" t="str">
        <f t="shared" si="43"/>
        <v>#ERROR!</v>
      </c>
      <c r="AK364" s="178" t="str">
        <f t="shared" si="44"/>
        <v>#ERROR!</v>
      </c>
    </row>
    <row r="365" ht="10.5" customHeight="1">
      <c r="A365" s="14" t="s">
        <v>1443</v>
      </c>
      <c r="B365" s="165">
        <f t="array" ref="B365">IF(ISNA(MATCH($A365,Magento_products!$B$1:$B$1000,0))=TRUE,INDEX(Special_products!$A$1:$AL$1000,MATCH($A365,Special_products!$F$1:$F$1000,0),B$1),INDEX(Magento_products!$A$1:$AJ$1013,MATCH($A365,Magento_products!$B$1:$B$1000,0),B$1))</f>
        <v>1068</v>
      </c>
      <c r="C365" s="165" t="str">
        <f t="array" ref="C365">IF(ISNA(MATCH($A365,Magento_products!$B$1:$B$1000,0))=TRUE,INDEX(Special_products!$A$1:$AL$1000,MATCH($A365,Special_products!$F$1:$F$1000,0),C$1),INDEX(Magento_products!$A$1:$AJ$1013,MATCH($A365,Magento_products!$B$1:$B$1000,0),C$1))</f>
        <v>Havel's Ring</v>
      </c>
      <c r="D365" s="166" t="str">
        <f t="array" ref="D365">IF(ISNA(MATCH($A365,Magento_products!$B$1:$B$1013,0))=TRUE,INDEX(Special_products!$A$1:$AL$748,MATCH($A365,Special_products!$F$1:$F$748,0),D$1),INDEX(Magento_products!$A$1:$AJ$1013,MATCH($A365,Magento_products!$B$1:$B$1013,0),D$1))</f>
        <v/>
      </c>
      <c r="E365" s="167">
        <f t="shared" si="31"/>
        <v>2020</v>
      </c>
      <c r="F365" s="168">
        <f t="array" ref="F365">IF(ISNA(MATCH($A365,'License characters'!$H$2:$H$1126,0))=TRUE,0,INDEX('License characters'!$A$2:$AH$1126,MATCH($A365,'License characters'!$H$2:$H$1126,0),F$1))</f>
        <v>0</v>
      </c>
      <c r="G365" s="165" t="str">
        <f t="array" ref="G365">IF(ISNA(MATCH($A365,Magento_products!$B$1:$B$1000,0))=TRUE,INDEX(Special_products!$A$1:$AL$1000,MATCH($A365,Special_products!$F$1:$F$1000,0),G$1),INDEX(Magento_products!$A$1:$AJ$1013,MATCH($A365,Magento_products!$B$1:$B$1000,0),G$1))</f>
        <v>DSRING</v>
      </c>
      <c r="H365" s="168">
        <f t="array" ref="H365">IF(ISNA(MATCH($A365,'License characters'!$H$2:$H$1126,0))=TRUE,0,INDEX('License characters'!$A$2:$AH$1126,MATCH($A365,'License characters'!$H$2:$H$1126,0),H$1))</f>
        <v>0</v>
      </c>
      <c r="I365" s="169">
        <f t="array" ref="I365">IF(ISNA(MATCH($B365,Magento_products!$E$1:$E$1013,0))=TRUE,INDEX(Special_products!$A$1:$AL$748,MATCH($B365,Special_products!$E$1:$E$748,0),I$1),INDEX(Magento_products!$A$1:$AJ$1013,MATCH($B365,Magento_products!$E$1:$E$1013,0),I$1))</f>
        <v>175</v>
      </c>
      <c r="J365" s="170"/>
      <c r="K365" s="171">
        <f t="shared" si="32"/>
        <v>175</v>
      </c>
      <c r="L365" s="172">
        <v>0.0</v>
      </c>
      <c r="M365" s="173" t="str">
        <f>ARRAY_CONSTRAIN(ARRAYFORMULA(IF(B365=0,0,IF(ISNA(MATCH($A365,[1]PO_base!$E$1:$E$8753,0))=TRUE,0,INDEX([1]PO_base!$A$1:$CD$8753,MATCH($A365,[1]PO_base!$E$1:$E$8753,0),M$1)))), 1, 1)</f>
        <v>#ERROR!</v>
      </c>
      <c r="N365" s="172" t="str">
        <f>ARRAY_CONSTRAIN(ARRAYFORMULA(IF(M365=0,0,IF(ISNA(MATCH($M365,[1]PO_base!$C$1:$C$8753,0))=TRUE,0,INDEX([1]PO_base!$A$1:$CD$8753,MATCH($M365,[1]PO_base!$C$1:$C$8753,0),N$1)))), 1, 1)</f>
        <v>#ERROR!</v>
      </c>
      <c r="O365" s="174" t="str">
        <f t="shared" si="3"/>
        <v>#ERROR!</v>
      </c>
      <c r="P365" s="172" t="str">
        <f t="shared" si="33"/>
        <v>#ERROR!</v>
      </c>
      <c r="Q365" s="175" t="str">
        <f t="shared" si="34"/>
        <v>#ERROR!</v>
      </c>
      <c r="R365" s="176">
        <v>0.0</v>
      </c>
      <c r="S365" s="173"/>
      <c r="T365" s="172" t="str">
        <f>ARRAY_CONSTRAIN(ARRAYFORMULA(IF(S365=0,0,IF(ISNA(MATCH($S365,[1]PO_base!$C$1:$C$8753,0))=TRUE,0,INDEX([1]PO_base!$A$1:$CD$8753,MATCH($S365,[1]PO_base!$C$1:$C$8753,0),T$1)))), 1, 1)</f>
        <v>#ERROR!</v>
      </c>
      <c r="U365" s="174">
        <f t="shared" si="35"/>
        <v>0</v>
      </c>
      <c r="V365" s="172"/>
      <c r="W365" s="175" t="str">
        <f t="shared" si="36"/>
        <v/>
      </c>
      <c r="X365" s="172"/>
      <c r="Y365" s="173"/>
      <c r="Z365" s="172" t="str">
        <f>ARRAY_CONSTRAIN(ARRAYFORMULA(IF(Y365=0,0,IF(ISNA(MATCH($S365,[1]PO_base!$C$1:$C$8753,0))=TRUE,0,INDEX([1]PO_base!$A$1:$CD$8753,MATCH($S365,[1]PO_base!$C$1:$C$8753,0),Z$1)))), 1, 1)</f>
        <v>#ERROR!</v>
      </c>
      <c r="AA365" s="174">
        <f t="shared" si="37"/>
        <v>0</v>
      </c>
      <c r="AB365" s="172">
        <f t="shared" si="38"/>
        <v>0</v>
      </c>
      <c r="AC365" s="175">
        <f t="shared" si="39"/>
        <v>0</v>
      </c>
      <c r="AD365" s="176"/>
      <c r="AE365" s="1"/>
      <c r="AF365" s="176" t="str">
        <f>ARRAY_CONSTRAIN(ARRAYFORMULA(IF(AE365=0,0,IF(ISNA(MATCH(AE365,[1]Summary!$A$1:$A$8418,0))=TRUE,0,INDEX([1]Summary!$A$1:$CF$8418,MATCH(AE365,[1]Summary!$A$1:$A$8418,0),AF$1)))), 1, 1)</f>
        <v>#ERROR!</v>
      </c>
      <c r="AG365" s="174">
        <f t="shared" si="40"/>
        <v>0</v>
      </c>
      <c r="AH365" s="172">
        <f t="shared" si="41"/>
        <v>0</v>
      </c>
      <c r="AI365" s="175">
        <f t="shared" si="42"/>
        <v>0</v>
      </c>
      <c r="AJ365" s="175" t="str">
        <f t="shared" si="43"/>
        <v>#ERROR!</v>
      </c>
      <c r="AK365" s="178" t="str">
        <f t="shared" si="44"/>
        <v>#ERROR!</v>
      </c>
    </row>
    <row r="366" ht="10.5" customHeight="1">
      <c r="A366" s="6" t="s">
        <v>1444</v>
      </c>
      <c r="B366" s="165">
        <f t="array" ref="B366">IF(ISNA(MATCH($A366,Magento_products!$B$1:$B$1000,0))=TRUE,INDEX(Special_products!$A$1:$AL$1000,MATCH($A366,Special_products!$F$1:$F$1000,0),B$1),INDEX(Magento_products!$A$1:$AJ$1013,MATCH($A366,Magento_products!$B$1:$B$1000,0),B$1))</f>
        <v>1069</v>
      </c>
      <c r="C366" s="165" t="str">
        <f t="array" ref="C366">IF(ISNA(MATCH($A366,Magento_products!$B$1:$B$1000,0))=TRUE,INDEX(Special_products!$A$1:$AL$1000,MATCH($A366,Special_products!$F$1:$F$1000,0),C$1),INDEX(Magento_products!$A$1:$AJ$1013,MATCH($A366,Magento_products!$B$1:$B$1000,0),C$1))</f>
        <v>Ring of Favor</v>
      </c>
      <c r="D366" s="166" t="str">
        <f t="array" ref="D366">IF(ISNA(MATCH($A366,Magento_products!$B$1:$B$1013,0))=TRUE,INDEX(Special_products!$A$1:$AL$748,MATCH($A366,Special_products!$F$1:$F$748,0),D$1),INDEX(Magento_products!$A$1:$AJ$1013,MATCH($A366,Magento_products!$B$1:$B$1013,0),D$1))</f>
        <v/>
      </c>
      <c r="E366" s="167">
        <f t="shared" si="31"/>
        <v>2020</v>
      </c>
      <c r="F366" s="168">
        <f t="array" ref="F366">IF(ISNA(MATCH($A366,'License characters'!$H$2:$H$1126,0))=TRUE,0,INDEX('License characters'!$A$2:$AH$1126,MATCH($A366,'License characters'!$H$2:$H$1126,0),F$1))</f>
        <v>0</v>
      </c>
      <c r="G366" s="165" t="str">
        <f t="array" ref="G366">IF(ISNA(MATCH($A366,Magento_products!$B$1:$B$1000,0))=TRUE,INDEX(Special_products!$A$1:$AL$1000,MATCH($A366,Special_products!$F$1:$F$1000,0),G$1),INDEX(Magento_products!$A$1:$AJ$1013,MATCH($A366,Magento_products!$B$1:$B$1000,0),G$1))</f>
        <v>DSRING</v>
      </c>
      <c r="H366" s="168">
        <f t="array" ref="H366">IF(ISNA(MATCH($A366,'License characters'!$H$2:$H$1126,0))=TRUE,0,INDEX('License characters'!$A$2:$AH$1126,MATCH($A366,'License characters'!$H$2:$H$1126,0),H$1))</f>
        <v>0</v>
      </c>
      <c r="I366" s="169">
        <f t="array" ref="I366">IF(ISNA(MATCH($B366,Magento_products!$E$1:$E$1013,0))=TRUE,INDEX(Special_products!$A$1:$AL$748,MATCH($B366,Special_products!$E$1:$E$748,0),I$1),INDEX(Magento_products!$A$1:$AJ$1013,MATCH($B366,Magento_products!$E$1:$E$1013,0),I$1))</f>
        <v>176</v>
      </c>
      <c r="J366" s="170"/>
      <c r="K366" s="171">
        <f t="shared" si="32"/>
        <v>176</v>
      </c>
      <c r="L366" s="172">
        <v>0.0</v>
      </c>
      <c r="M366" s="173" t="str">
        <f>ARRAY_CONSTRAIN(ARRAYFORMULA(IF(B366=0,0,IF(ISNA(MATCH($A366,[1]PO_base!$E$1:$E$8753,0))=TRUE,0,INDEX([1]PO_base!$A$1:$CD$8753,MATCH($A366,[1]PO_base!$E$1:$E$8753,0),M$1)))), 1, 1)</f>
        <v>#ERROR!</v>
      </c>
      <c r="N366" s="172" t="str">
        <f>ARRAY_CONSTRAIN(ARRAYFORMULA(IF(M366=0,0,IF(ISNA(MATCH($M366,[1]PO_base!$C$1:$C$8753,0))=TRUE,0,INDEX([1]PO_base!$A$1:$CD$8753,MATCH($M366,[1]PO_base!$C$1:$C$8753,0),N$1)))), 1, 1)</f>
        <v>#ERROR!</v>
      </c>
      <c r="O366" s="174" t="str">
        <f t="shared" si="3"/>
        <v>#ERROR!</v>
      </c>
      <c r="P366" s="172" t="str">
        <f t="shared" si="33"/>
        <v>#ERROR!</v>
      </c>
      <c r="Q366" s="175" t="str">
        <f t="shared" si="34"/>
        <v>#ERROR!</v>
      </c>
      <c r="R366" s="176">
        <v>0.0</v>
      </c>
      <c r="S366" s="173"/>
      <c r="T366" s="172" t="str">
        <f>ARRAY_CONSTRAIN(ARRAYFORMULA(IF(S366=0,0,IF(ISNA(MATCH($S366,[1]PO_base!$C$1:$C$8753,0))=TRUE,0,INDEX([1]PO_base!$A$1:$CD$8753,MATCH($S366,[1]PO_base!$C$1:$C$8753,0),T$1)))), 1, 1)</f>
        <v>#ERROR!</v>
      </c>
      <c r="U366" s="174">
        <f t="shared" si="35"/>
        <v>0</v>
      </c>
      <c r="V366" s="172"/>
      <c r="W366" s="175" t="str">
        <f t="shared" si="36"/>
        <v/>
      </c>
      <c r="X366" s="172"/>
      <c r="Y366" s="173"/>
      <c r="Z366" s="172" t="str">
        <f>ARRAY_CONSTRAIN(ARRAYFORMULA(IF(Y366=0,0,IF(ISNA(MATCH($S366,[1]PO_base!$C$1:$C$8753,0))=TRUE,0,INDEX([1]PO_base!$A$1:$CD$8753,MATCH($S366,[1]PO_base!$C$1:$C$8753,0),Z$1)))), 1, 1)</f>
        <v>#ERROR!</v>
      </c>
      <c r="AA366" s="174">
        <f t="shared" si="37"/>
        <v>0</v>
      </c>
      <c r="AB366" s="172">
        <f t="shared" si="38"/>
        <v>0</v>
      </c>
      <c r="AC366" s="175">
        <f t="shared" si="39"/>
        <v>0</v>
      </c>
      <c r="AD366" s="176"/>
      <c r="AE366" s="1"/>
      <c r="AF366" s="176" t="str">
        <f>ARRAY_CONSTRAIN(ARRAYFORMULA(IF(AE366=0,0,IF(ISNA(MATCH(AE366,[1]Summary!$A$1:$A$8418,0))=TRUE,0,INDEX([1]Summary!$A$1:$CF$8418,MATCH(AE366,[1]Summary!$A$1:$A$8418,0),AF$1)))), 1, 1)</f>
        <v>#ERROR!</v>
      </c>
      <c r="AG366" s="174">
        <f t="shared" si="40"/>
        <v>0</v>
      </c>
      <c r="AH366" s="172">
        <f t="shared" si="41"/>
        <v>0</v>
      </c>
      <c r="AI366" s="175">
        <f t="shared" si="42"/>
        <v>0</v>
      </c>
      <c r="AJ366" s="175" t="str">
        <f t="shared" si="43"/>
        <v>#ERROR!</v>
      </c>
      <c r="AK366" s="178" t="str">
        <f t="shared" si="44"/>
        <v>#ERROR!</v>
      </c>
    </row>
    <row r="367" ht="10.5" customHeight="1">
      <c r="A367" s="14" t="s">
        <v>1445</v>
      </c>
      <c r="B367" s="165">
        <f t="array" ref="B367">IF(ISNA(MATCH($A367,Magento_products!$B$1:$B$1000,0))=TRUE,INDEX(Special_products!$A$1:$AL$1000,MATCH($A367,Special_products!$F$1:$F$1000,0),B$1),INDEX(Magento_products!$A$1:$AJ$1013,MATCH($A367,Magento_products!$B$1:$B$1000,0),B$1))</f>
        <v>1070</v>
      </c>
      <c r="C367" s="165" t="str">
        <f t="array" ref="C367">IF(ISNA(MATCH($A367,Magento_products!$B$1:$B$1000,0))=TRUE,INDEX(Special_products!$A$1:$AL$1000,MATCH($A367,Special_products!$F$1:$F$1000,0),C$1),INDEX(Magento_products!$A$1:$AJ$1013,MATCH($A367,Magento_products!$B$1:$B$1000,0),C$1))</f>
        <v>Life Ring</v>
      </c>
      <c r="D367" s="166" t="str">
        <f t="array" ref="D367">IF(ISNA(MATCH($A367,Magento_products!$B$1:$B$1013,0))=TRUE,INDEX(Special_products!$A$1:$AL$748,MATCH($A367,Special_products!$F$1:$F$748,0),D$1),INDEX(Magento_products!$A$1:$AJ$1013,MATCH($A367,Magento_products!$B$1:$B$1013,0),D$1))</f>
        <v/>
      </c>
      <c r="E367" s="167">
        <f t="shared" si="31"/>
        <v>2020</v>
      </c>
      <c r="F367" s="168">
        <f t="array" ref="F367">IF(ISNA(MATCH($A367,'License characters'!$H$2:$H$1126,0))=TRUE,0,INDEX('License characters'!$A$2:$AH$1126,MATCH($A367,'License characters'!$H$2:$H$1126,0),F$1))</f>
        <v>0</v>
      </c>
      <c r="G367" s="165" t="str">
        <f t="array" ref="G367">IF(ISNA(MATCH($A367,Magento_products!$B$1:$B$1000,0))=TRUE,INDEX(Special_products!$A$1:$AL$1000,MATCH($A367,Special_products!$F$1:$F$1000,0),G$1),INDEX(Magento_products!$A$1:$AJ$1013,MATCH($A367,Magento_products!$B$1:$B$1000,0),G$1))</f>
        <v>DSRING</v>
      </c>
      <c r="H367" s="168">
        <f t="array" ref="H367">IF(ISNA(MATCH($A367,'License characters'!$H$2:$H$1126,0))=TRUE,0,INDEX('License characters'!$A$2:$AH$1126,MATCH($A367,'License characters'!$H$2:$H$1126,0),H$1))</f>
        <v>0</v>
      </c>
      <c r="I367" s="169">
        <f t="array" ref="I367">IF(ISNA(MATCH($B367,Magento_products!$E$1:$E$1013,0))=TRUE,INDEX(Special_products!$A$1:$AL$748,MATCH($B367,Special_products!$E$1:$E$748,0),I$1),INDEX(Magento_products!$A$1:$AJ$1013,MATCH($B367,Magento_products!$E$1:$E$1013,0),I$1))</f>
        <v>170</v>
      </c>
      <c r="J367" s="170"/>
      <c r="K367" s="171">
        <f t="shared" si="32"/>
        <v>170</v>
      </c>
      <c r="L367" s="172">
        <v>0.0</v>
      </c>
      <c r="M367" s="173" t="str">
        <f>ARRAY_CONSTRAIN(ARRAYFORMULA(IF(B367=0,0,IF(ISNA(MATCH($A367,[1]PO_base!$E$1:$E$8753,0))=TRUE,0,INDEX([1]PO_base!$A$1:$CD$8753,MATCH($A367,[1]PO_base!$E$1:$E$8753,0),M$1)))), 1, 1)</f>
        <v>#ERROR!</v>
      </c>
      <c r="N367" s="172" t="str">
        <f>ARRAY_CONSTRAIN(ARRAYFORMULA(IF(M367=0,0,IF(ISNA(MATCH($M367,[1]PO_base!$C$1:$C$8753,0))=TRUE,0,INDEX([1]PO_base!$A$1:$CD$8753,MATCH($M367,[1]PO_base!$C$1:$C$8753,0),N$1)))), 1, 1)</f>
        <v>#ERROR!</v>
      </c>
      <c r="O367" s="174" t="str">
        <f t="shared" si="3"/>
        <v>#ERROR!</v>
      </c>
      <c r="P367" s="172" t="str">
        <f t="shared" si="33"/>
        <v>#ERROR!</v>
      </c>
      <c r="Q367" s="175" t="str">
        <f t="shared" si="34"/>
        <v>#ERROR!</v>
      </c>
      <c r="R367" s="176">
        <v>0.0</v>
      </c>
      <c r="S367" s="173"/>
      <c r="T367" s="172" t="str">
        <f>ARRAY_CONSTRAIN(ARRAYFORMULA(IF(S367=0,0,IF(ISNA(MATCH($S367,[1]PO_base!$C$1:$C$8753,0))=TRUE,0,INDEX([1]PO_base!$A$1:$CD$8753,MATCH($S367,[1]PO_base!$C$1:$C$8753,0),T$1)))), 1, 1)</f>
        <v>#ERROR!</v>
      </c>
      <c r="U367" s="174">
        <f t="shared" si="35"/>
        <v>0</v>
      </c>
      <c r="V367" s="172"/>
      <c r="W367" s="175" t="str">
        <f t="shared" si="36"/>
        <v/>
      </c>
      <c r="X367" s="172"/>
      <c r="Y367" s="173"/>
      <c r="Z367" s="172" t="str">
        <f>ARRAY_CONSTRAIN(ARRAYFORMULA(IF(Y367=0,0,IF(ISNA(MATCH($S367,[1]PO_base!$C$1:$C$8753,0))=TRUE,0,INDEX([1]PO_base!$A$1:$CD$8753,MATCH($S367,[1]PO_base!$C$1:$C$8753,0),Z$1)))), 1, 1)</f>
        <v>#ERROR!</v>
      </c>
      <c r="AA367" s="174">
        <f t="shared" si="37"/>
        <v>0</v>
      </c>
      <c r="AB367" s="172">
        <f t="shared" si="38"/>
        <v>0</v>
      </c>
      <c r="AC367" s="175">
        <f t="shared" si="39"/>
        <v>0</v>
      </c>
      <c r="AD367" s="176"/>
      <c r="AE367" s="1"/>
      <c r="AF367" s="176" t="str">
        <f>ARRAY_CONSTRAIN(ARRAYFORMULA(IF(AE367=0,0,IF(ISNA(MATCH(AE367,[1]Summary!$A$1:$A$8418,0))=TRUE,0,INDEX([1]Summary!$A$1:$CF$8418,MATCH(AE367,[1]Summary!$A$1:$A$8418,0),AF$1)))), 1, 1)</f>
        <v>#ERROR!</v>
      </c>
      <c r="AG367" s="174">
        <f t="shared" si="40"/>
        <v>0</v>
      </c>
      <c r="AH367" s="172">
        <f t="shared" si="41"/>
        <v>0</v>
      </c>
      <c r="AI367" s="175">
        <f t="shared" si="42"/>
        <v>0</v>
      </c>
      <c r="AJ367" s="175" t="str">
        <f t="shared" si="43"/>
        <v>#ERROR!</v>
      </c>
      <c r="AK367" s="178" t="str">
        <f t="shared" si="44"/>
        <v>#ERROR!</v>
      </c>
    </row>
    <row r="368" ht="10.5" customHeight="1">
      <c r="A368" s="6" t="s">
        <v>1446</v>
      </c>
      <c r="B368" s="165">
        <f t="array" ref="B368">IF(ISNA(MATCH($A368,Magento_products!$B$1:$B$1000,0))=TRUE,INDEX(Special_products!$A$1:$AL$1000,MATCH($A368,Special_products!$F$1:$F$1000,0),B$1),INDEX(Magento_products!$A$1:$AJ$1013,MATCH($A368,Magento_products!$B$1:$B$1000,0),B$1))</f>
        <v>1071</v>
      </c>
      <c r="C368" s="165" t="str">
        <f t="array" ref="C368">IF(ISNA(MATCH($A368,Magento_products!$B$1:$B$1000,0))=TRUE,INDEX(Special_products!$A$1:$AL$1000,MATCH($A368,Special_products!$F$1:$F$1000,0),C$1),INDEX(Magento_products!$A$1:$AJ$1013,MATCH($A368,Magento_products!$B$1:$B$1000,0),C$1))</f>
        <v>Life Ring</v>
      </c>
      <c r="D368" s="166" t="str">
        <f t="array" ref="D368">IF(ISNA(MATCH($A368,Magento_products!$B$1:$B$1013,0))=TRUE,INDEX(Special_products!$A$1:$AL$748,MATCH($A368,Special_products!$F$1:$F$748,0),D$1),INDEX(Magento_products!$A$1:$AJ$1013,MATCH($A368,Magento_products!$B$1:$B$1013,0),D$1))</f>
        <v/>
      </c>
      <c r="E368" s="167">
        <f t="shared" si="31"/>
        <v>2020</v>
      </c>
      <c r="F368" s="168">
        <f t="array" ref="F368">IF(ISNA(MATCH($A368,'License characters'!$H$2:$H$1126,0))=TRUE,0,INDEX('License characters'!$A$2:$AH$1126,MATCH($A368,'License characters'!$H$2:$H$1126,0),F$1))</f>
        <v>0</v>
      </c>
      <c r="G368" s="165" t="str">
        <f t="array" ref="G368">IF(ISNA(MATCH($A368,Magento_products!$B$1:$B$1000,0))=TRUE,INDEX(Special_products!$A$1:$AL$1000,MATCH($A368,Special_products!$F$1:$F$1000,0),G$1),INDEX(Magento_products!$A$1:$AJ$1013,MATCH($A368,Magento_products!$B$1:$B$1000,0),G$1))</f>
        <v>DSRING</v>
      </c>
      <c r="H368" s="168">
        <f t="array" ref="H368">IF(ISNA(MATCH($A368,'License characters'!$H$2:$H$1126,0))=TRUE,0,INDEX('License characters'!$A$2:$AH$1126,MATCH($A368,'License characters'!$H$2:$H$1126,0),H$1))</f>
        <v>0</v>
      </c>
      <c r="I368" s="169">
        <f t="array" ref="I368">IF(ISNA(MATCH($B368,Magento_products!$E$1:$E$1013,0))=TRUE,INDEX(Special_products!$A$1:$AL$748,MATCH($B368,Special_products!$E$1:$E$748,0),I$1),INDEX(Magento_products!$A$1:$AJ$1013,MATCH($B368,Magento_products!$E$1:$E$1013,0),I$1))</f>
        <v>170</v>
      </c>
      <c r="J368" s="170"/>
      <c r="K368" s="171">
        <f t="shared" si="32"/>
        <v>170</v>
      </c>
      <c r="L368" s="172">
        <v>0.0</v>
      </c>
      <c r="M368" s="173" t="str">
        <f>ARRAY_CONSTRAIN(ARRAYFORMULA(IF(B368=0,0,IF(ISNA(MATCH($A368,[1]PO_base!$E$1:$E$8753,0))=TRUE,0,INDEX([1]PO_base!$A$1:$CD$8753,MATCH($A368,[1]PO_base!$E$1:$E$8753,0),M$1)))), 1, 1)</f>
        <v>#ERROR!</v>
      </c>
      <c r="N368" s="172" t="str">
        <f>ARRAY_CONSTRAIN(ARRAYFORMULA(IF(M368=0,0,IF(ISNA(MATCH($M368,[1]PO_base!$C$1:$C$8753,0))=TRUE,0,INDEX([1]PO_base!$A$1:$CD$8753,MATCH($M368,[1]PO_base!$C$1:$C$8753,0),N$1)))), 1, 1)</f>
        <v>#ERROR!</v>
      </c>
      <c r="O368" s="174" t="str">
        <f t="shared" si="3"/>
        <v>#ERROR!</v>
      </c>
      <c r="P368" s="172" t="str">
        <f t="shared" si="33"/>
        <v>#ERROR!</v>
      </c>
      <c r="Q368" s="175" t="str">
        <f t="shared" si="34"/>
        <v>#ERROR!</v>
      </c>
      <c r="R368" s="176">
        <v>0.0</v>
      </c>
      <c r="S368" s="173"/>
      <c r="T368" s="172" t="str">
        <f>ARRAY_CONSTRAIN(ARRAYFORMULA(IF(S368=0,0,IF(ISNA(MATCH($S368,[1]PO_base!$C$1:$C$8753,0))=TRUE,0,INDEX([1]PO_base!$A$1:$CD$8753,MATCH($S368,[1]PO_base!$C$1:$C$8753,0),T$1)))), 1, 1)</f>
        <v>#ERROR!</v>
      </c>
      <c r="U368" s="174">
        <f t="shared" si="35"/>
        <v>0</v>
      </c>
      <c r="V368" s="172"/>
      <c r="W368" s="175" t="str">
        <f t="shared" si="36"/>
        <v/>
      </c>
      <c r="X368" s="172"/>
      <c r="Y368" s="173"/>
      <c r="Z368" s="172" t="str">
        <f>ARRAY_CONSTRAIN(ARRAYFORMULA(IF(Y368=0,0,IF(ISNA(MATCH($S368,[1]PO_base!$C$1:$C$8753,0))=TRUE,0,INDEX([1]PO_base!$A$1:$CD$8753,MATCH($S368,[1]PO_base!$C$1:$C$8753,0),Z$1)))), 1, 1)</f>
        <v>#ERROR!</v>
      </c>
      <c r="AA368" s="174">
        <f t="shared" si="37"/>
        <v>0</v>
      </c>
      <c r="AB368" s="172">
        <f t="shared" si="38"/>
        <v>0</v>
      </c>
      <c r="AC368" s="175">
        <f t="shared" si="39"/>
        <v>0</v>
      </c>
      <c r="AD368" s="176"/>
      <c r="AE368" s="1"/>
      <c r="AF368" s="176" t="str">
        <f>ARRAY_CONSTRAIN(ARRAYFORMULA(IF(AE368=0,0,IF(ISNA(MATCH(AE368,[1]Summary!$A$1:$A$8418,0))=TRUE,0,INDEX([1]Summary!$A$1:$CF$8418,MATCH(AE368,[1]Summary!$A$1:$A$8418,0),AF$1)))), 1, 1)</f>
        <v>#ERROR!</v>
      </c>
      <c r="AG368" s="174">
        <f t="shared" si="40"/>
        <v>0</v>
      </c>
      <c r="AH368" s="172">
        <f t="shared" si="41"/>
        <v>0</v>
      </c>
      <c r="AI368" s="175">
        <f t="shared" si="42"/>
        <v>0</v>
      </c>
      <c r="AJ368" s="175" t="str">
        <f t="shared" si="43"/>
        <v>#ERROR!</v>
      </c>
      <c r="AK368" s="178" t="str">
        <f t="shared" si="44"/>
        <v>#ERROR!</v>
      </c>
    </row>
    <row r="369" ht="10.5" customHeight="1">
      <c r="A369" s="14" t="s">
        <v>1447</v>
      </c>
      <c r="B369" s="165">
        <f t="array" ref="B369">IF(ISNA(MATCH($A369,Magento_products!$B$1:$B$1000,0))=TRUE,INDEX(Special_products!$A$1:$AL$1000,MATCH($A369,Special_products!$F$1:$F$1000,0),B$1),INDEX(Magento_products!$A$1:$AJ$1013,MATCH($A369,Magento_products!$B$1:$B$1000,0),B$1))</f>
        <v>1072</v>
      </c>
      <c r="C369" s="165" t="str">
        <f t="array" ref="C369">IF(ISNA(MATCH($A369,Magento_products!$B$1:$B$1000,0))=TRUE,INDEX(Special_products!$A$1:$AL$1000,MATCH($A369,Special_products!$F$1:$F$1000,0),C$1),INDEX(Magento_products!$A$1:$AJ$1013,MATCH($A369,Magento_products!$B$1:$B$1000,0),C$1))</f>
        <v>Life Ring</v>
      </c>
      <c r="D369" s="166" t="str">
        <f t="array" ref="D369">IF(ISNA(MATCH($A369,Magento_products!$B$1:$B$1013,0))=TRUE,INDEX(Special_products!$A$1:$AL$748,MATCH($A369,Special_products!$F$1:$F$748,0),D$1),INDEX(Magento_products!$A$1:$AJ$1013,MATCH($A369,Magento_products!$B$1:$B$1013,0),D$1))</f>
        <v/>
      </c>
      <c r="E369" s="167">
        <f t="shared" si="31"/>
        <v>2020</v>
      </c>
      <c r="F369" s="168">
        <f t="array" ref="F369">IF(ISNA(MATCH($A369,'License characters'!$H$2:$H$1126,0))=TRUE,0,INDEX('License characters'!$A$2:$AH$1126,MATCH($A369,'License characters'!$H$2:$H$1126,0),F$1))</f>
        <v>0</v>
      </c>
      <c r="G369" s="165" t="str">
        <f t="array" ref="G369">IF(ISNA(MATCH($A369,Magento_products!$B$1:$B$1000,0))=TRUE,INDEX(Special_products!$A$1:$AL$1000,MATCH($A369,Special_products!$F$1:$F$1000,0),G$1),INDEX(Magento_products!$A$1:$AJ$1013,MATCH($A369,Magento_products!$B$1:$B$1000,0),G$1))</f>
        <v>DSRING</v>
      </c>
      <c r="H369" s="168">
        <f t="array" ref="H369">IF(ISNA(MATCH($A369,'License characters'!$H$2:$H$1126,0))=TRUE,0,INDEX('License characters'!$A$2:$AH$1126,MATCH($A369,'License characters'!$H$2:$H$1126,0),H$1))</f>
        <v>0</v>
      </c>
      <c r="I369" s="169">
        <f t="array" ref="I369">IF(ISNA(MATCH($B369,Magento_products!$E$1:$E$1013,0))=TRUE,INDEX(Special_products!$A$1:$AL$748,MATCH($B369,Special_products!$E$1:$E$748,0),I$1),INDEX(Magento_products!$A$1:$AJ$1013,MATCH($B369,Magento_products!$E$1:$E$1013,0),I$1))</f>
        <v>170</v>
      </c>
      <c r="J369" s="170"/>
      <c r="K369" s="171">
        <f t="shared" si="32"/>
        <v>170</v>
      </c>
      <c r="L369" s="172">
        <v>0.0</v>
      </c>
      <c r="M369" s="173" t="str">
        <f>ARRAY_CONSTRAIN(ARRAYFORMULA(IF(B369=0,0,IF(ISNA(MATCH($A369,[1]PO_base!$E$1:$E$8753,0))=TRUE,0,INDEX([1]PO_base!$A$1:$CD$8753,MATCH($A369,[1]PO_base!$E$1:$E$8753,0),M$1)))), 1, 1)</f>
        <v>#ERROR!</v>
      </c>
      <c r="N369" s="172" t="str">
        <f>ARRAY_CONSTRAIN(ARRAYFORMULA(IF(M369=0,0,IF(ISNA(MATCH($M369,[1]PO_base!$C$1:$C$8753,0))=TRUE,0,INDEX([1]PO_base!$A$1:$CD$8753,MATCH($M369,[1]PO_base!$C$1:$C$8753,0),N$1)))), 1, 1)</f>
        <v>#ERROR!</v>
      </c>
      <c r="O369" s="174" t="str">
        <f t="shared" si="3"/>
        <v>#ERROR!</v>
      </c>
      <c r="P369" s="172" t="str">
        <f t="shared" si="33"/>
        <v>#ERROR!</v>
      </c>
      <c r="Q369" s="175" t="str">
        <f t="shared" si="34"/>
        <v>#ERROR!</v>
      </c>
      <c r="R369" s="176">
        <v>0.0</v>
      </c>
      <c r="S369" s="173"/>
      <c r="T369" s="172" t="str">
        <f>ARRAY_CONSTRAIN(ARRAYFORMULA(IF(S369=0,0,IF(ISNA(MATCH($S369,[1]PO_base!$C$1:$C$8753,0))=TRUE,0,INDEX([1]PO_base!$A$1:$CD$8753,MATCH($S369,[1]PO_base!$C$1:$C$8753,0),T$1)))), 1, 1)</f>
        <v>#ERROR!</v>
      </c>
      <c r="U369" s="174">
        <f t="shared" si="35"/>
        <v>0</v>
      </c>
      <c r="V369" s="172"/>
      <c r="W369" s="175" t="str">
        <f t="shared" si="36"/>
        <v/>
      </c>
      <c r="X369" s="172"/>
      <c r="Y369" s="173"/>
      <c r="Z369" s="172" t="str">
        <f>ARRAY_CONSTRAIN(ARRAYFORMULA(IF(Y369=0,0,IF(ISNA(MATCH($S369,[1]PO_base!$C$1:$C$8753,0))=TRUE,0,INDEX([1]PO_base!$A$1:$CD$8753,MATCH($S369,[1]PO_base!$C$1:$C$8753,0),Z$1)))), 1, 1)</f>
        <v>#ERROR!</v>
      </c>
      <c r="AA369" s="174">
        <f t="shared" si="37"/>
        <v>0</v>
      </c>
      <c r="AB369" s="172">
        <f t="shared" si="38"/>
        <v>0</v>
      </c>
      <c r="AC369" s="175">
        <f t="shared" si="39"/>
        <v>0</v>
      </c>
      <c r="AD369" s="176"/>
      <c r="AE369" s="1"/>
      <c r="AF369" s="176" t="str">
        <f>ARRAY_CONSTRAIN(ARRAYFORMULA(IF(AE369=0,0,IF(ISNA(MATCH(AE369,[1]Summary!$A$1:$A$8418,0))=TRUE,0,INDEX([1]Summary!$A$1:$CF$8418,MATCH(AE369,[1]Summary!$A$1:$A$8418,0),AF$1)))), 1, 1)</f>
        <v>#ERROR!</v>
      </c>
      <c r="AG369" s="174">
        <f t="shared" si="40"/>
        <v>0</v>
      </c>
      <c r="AH369" s="172">
        <f t="shared" si="41"/>
        <v>0</v>
      </c>
      <c r="AI369" s="175">
        <f t="shared" si="42"/>
        <v>0</v>
      </c>
      <c r="AJ369" s="175" t="str">
        <f t="shared" si="43"/>
        <v>#ERROR!</v>
      </c>
      <c r="AK369" s="178" t="str">
        <f t="shared" si="44"/>
        <v>#ERROR!</v>
      </c>
    </row>
    <row r="370" ht="10.5" customHeight="1">
      <c r="A370" s="14" t="s">
        <v>821</v>
      </c>
      <c r="B370" s="165">
        <f t="array" ref="B370">IF(ISNA(MATCH($A370,Magento_products!$B$1:$B$1000,0))=TRUE,INDEX(Special_products!$A$1:$AL$1000,MATCH($A370,Special_products!$F$1:$F$1000,0),B$1),INDEX(Magento_products!$A$1:$AJ$1013,MATCH($A370,Magento_products!$B$1:$B$1000,0),B$1))</f>
        <v>1117</v>
      </c>
      <c r="C370" s="165" t="str">
        <f t="array" ref="C370">IF(ISNA(MATCH($A370,Magento_products!$B$1:$B$1000,0))=TRUE,INDEX(Special_products!$A$1:$AL$1000,MATCH($A370,Special_products!$F$1:$F$1000,0),C$1),INDEX(Magento_products!$A$1:$AJ$1013,MATCH($A370,Magento_products!$B$1:$B$1000,0),C$1))</f>
        <v>Blade of the Darkmoon Pendant</v>
      </c>
      <c r="D370" s="166" t="str">
        <f t="array" ref="D370">IF(ISNA(MATCH($A370,Magento_products!$B$1:$B$1013,0))=TRUE,INDEX(Special_products!$A$1:$AL$748,MATCH($A370,Special_products!$F$1:$F$748,0),D$1),INDEX(Magento_products!$A$1:$AJ$1013,MATCH($A370,Magento_products!$B$1:$B$1013,0),D$1))</f>
        <v/>
      </c>
      <c r="E370" s="167">
        <f t="shared" si="31"/>
        <v>2020</v>
      </c>
      <c r="F370" s="168">
        <f t="array" ref="F370">IF(ISNA(MATCH($A370,'License characters'!$H$2:$H$1126,0))=TRUE,0,INDEX('License characters'!$A$2:$AH$1126,MATCH($A370,'License characters'!$H$2:$H$1126,0),F$1))</f>
        <v>0</v>
      </c>
      <c r="G370" s="165" t="str">
        <f t="array" ref="G370">IF(ISNA(MATCH($A370,Magento_products!$B$1:$B$1000,0))=TRUE,INDEX(Special_products!$A$1:$AL$1000,MATCH($A370,Special_products!$F$1:$F$1000,0),G$1),INDEX(Magento_products!$A$1:$AJ$1013,MATCH($A370,Magento_products!$B$1:$B$1000,0),G$1))</f>
        <v>DSRING</v>
      </c>
      <c r="H370" s="168">
        <f t="array" ref="H370">IF(ISNA(MATCH($A370,'License characters'!$H$2:$H$1126,0))=TRUE,0,INDEX('License characters'!$A$2:$AH$1126,MATCH($A370,'License characters'!$H$2:$H$1126,0),H$1))</f>
        <v>0</v>
      </c>
      <c r="I370" s="169">
        <f t="array" ref="I370">IF(ISNA(MATCH($B370,Magento_products!$E$1:$E$1013,0))=TRUE,INDEX(Special_products!$A$1:$AL$748,MATCH($B370,Special_products!$E$1:$E$748,0),I$1),INDEX(Magento_products!$A$1:$AJ$1013,MATCH($B370,Magento_products!$E$1:$E$1013,0),I$1))</f>
        <v>115</v>
      </c>
      <c r="J370" s="170"/>
      <c r="K370" s="171">
        <f t="shared" si="32"/>
        <v>115</v>
      </c>
      <c r="L370" s="172">
        <v>0.0</v>
      </c>
      <c r="M370" s="173" t="str">
        <f>ARRAY_CONSTRAIN(ARRAYFORMULA(IF(B370=0,0,IF(ISNA(MATCH($A370,[1]PO_base!$E$1:$E$8753,0))=TRUE,0,INDEX([1]PO_base!$A$1:$CD$8753,MATCH($A370,[1]PO_base!$E$1:$E$8753,0),M$1)))), 1, 1)</f>
        <v>#ERROR!</v>
      </c>
      <c r="N370" s="172" t="str">
        <f>ARRAY_CONSTRAIN(ARRAYFORMULA(IF(M370=0,0,IF(ISNA(MATCH($M370,[1]PO_base!$C$1:$C$8753,0))=TRUE,0,INDEX([1]PO_base!$A$1:$CD$8753,MATCH($M370,[1]PO_base!$C$1:$C$8753,0),N$1)))), 1, 1)</f>
        <v>#ERROR!</v>
      </c>
      <c r="O370" s="174" t="str">
        <f t="shared" si="3"/>
        <v>#ERROR!</v>
      </c>
      <c r="P370" s="172" t="str">
        <f t="shared" si="33"/>
        <v>#ERROR!</v>
      </c>
      <c r="Q370" s="175" t="str">
        <f t="shared" si="34"/>
        <v>#ERROR!</v>
      </c>
      <c r="R370" s="176">
        <v>0.0</v>
      </c>
      <c r="S370" s="173"/>
      <c r="T370" s="172" t="str">
        <f>ARRAY_CONSTRAIN(ARRAYFORMULA(IF(S370=0,0,IF(ISNA(MATCH($S370,[1]PO_base!$C$1:$C$8753,0))=TRUE,0,INDEX([1]PO_base!$A$1:$CD$8753,MATCH($S370,[1]PO_base!$C$1:$C$8753,0),T$1)))), 1, 1)</f>
        <v>#ERROR!</v>
      </c>
      <c r="U370" s="174">
        <f t="shared" si="35"/>
        <v>0</v>
      </c>
      <c r="V370" s="172"/>
      <c r="W370" s="175" t="str">
        <f t="shared" si="36"/>
        <v/>
      </c>
      <c r="X370" s="172"/>
      <c r="Y370" s="173"/>
      <c r="Z370" s="172" t="str">
        <f>ARRAY_CONSTRAIN(ARRAYFORMULA(IF(Y370=0,0,IF(ISNA(MATCH($S370,[1]PO_base!$C$1:$C$8753,0))=TRUE,0,INDEX([1]PO_base!$A$1:$CD$8753,MATCH($S370,[1]PO_base!$C$1:$C$8753,0),Z$1)))), 1, 1)</f>
        <v>#ERROR!</v>
      </c>
      <c r="AA370" s="174">
        <f t="shared" si="37"/>
        <v>0</v>
      </c>
      <c r="AB370" s="172">
        <f t="shared" si="38"/>
        <v>0</v>
      </c>
      <c r="AC370" s="175">
        <f t="shared" si="39"/>
        <v>0</v>
      </c>
      <c r="AD370" s="176"/>
      <c r="AE370" s="1"/>
      <c r="AF370" s="176" t="str">
        <f>ARRAY_CONSTRAIN(ARRAYFORMULA(IF(AE370=0,0,IF(ISNA(MATCH(AE370,[1]Summary!$A$1:$A$8418,0))=TRUE,0,INDEX([1]Summary!$A$1:$CF$8418,MATCH(AE370,[1]Summary!$A$1:$A$8418,0),AF$1)))), 1, 1)</f>
        <v>#ERROR!</v>
      </c>
      <c r="AG370" s="174">
        <f t="shared" si="40"/>
        <v>0</v>
      </c>
      <c r="AH370" s="172">
        <f t="shared" si="41"/>
        <v>0</v>
      </c>
      <c r="AI370" s="175">
        <f t="shared" si="42"/>
        <v>0</v>
      </c>
      <c r="AJ370" s="175" t="str">
        <f t="shared" si="43"/>
        <v>#ERROR!</v>
      </c>
      <c r="AK370" s="178" t="str">
        <f t="shared" si="44"/>
        <v>#ERROR!</v>
      </c>
    </row>
    <row r="371" ht="10.5" customHeight="1">
      <c r="A371" s="14" t="s">
        <v>1031</v>
      </c>
      <c r="B371" s="165">
        <f t="array" ref="B371">IF(ISNA(MATCH($A371,Magento_products!$B$1:$B$1000,0))=TRUE,INDEX(Special_products!$A$1:$AL$1000,MATCH($A371,Special_products!$F$1:$F$1000,0),B$1),INDEX(Magento_products!$A$1:$AJ$1013,MATCH($A371,Magento_products!$B$1:$B$1000,0),B$1))</f>
        <v>1118</v>
      </c>
      <c r="C371" s="165" t="str">
        <f t="array" ref="C371">IF(ISNA(MATCH($A371,Magento_products!$B$1:$B$1000,0))=TRUE,INDEX(Special_products!$A$1:$AL$1000,MATCH($A371,Special_products!$F$1:$F$1000,0),C$1),INDEX(Magento_products!$A$1:$AJ$1013,MATCH($A371,Magento_products!$B$1:$B$1000,0),C$1))</f>
        <v>Catarina Helm Earring</v>
      </c>
      <c r="D371" s="166" t="str">
        <f t="array" ref="D371">IF(ISNA(MATCH($A371,Magento_products!$B$1:$B$1013,0))=TRUE,INDEX(Special_products!$A$1:$AL$748,MATCH($A371,Special_products!$F$1:$F$748,0),D$1),INDEX(Magento_products!$A$1:$AJ$1013,MATCH($A371,Magento_products!$B$1:$B$1013,0),D$1))</f>
        <v/>
      </c>
      <c r="E371" s="167">
        <f t="shared" si="31"/>
        <v>2020</v>
      </c>
      <c r="F371" s="168">
        <f t="array" ref="F371">IF(ISNA(MATCH($A371,'License characters'!$H$2:$H$1126,0))=TRUE,0,INDEX('License characters'!$A$2:$AH$1126,MATCH($A371,'License characters'!$H$2:$H$1126,0),F$1))</f>
        <v>0</v>
      </c>
      <c r="G371" s="165" t="str">
        <f t="array" ref="G371">IF(ISNA(MATCH($A371,Magento_products!$B$1:$B$1000,0))=TRUE,INDEX(Special_products!$A$1:$AL$1000,MATCH($A371,Special_products!$F$1:$F$1000,0),G$1),INDEX(Magento_products!$A$1:$AJ$1013,MATCH($A371,Magento_products!$B$1:$B$1000,0),G$1))</f>
        <v>DSRING</v>
      </c>
      <c r="H371" s="168">
        <f t="array" ref="H371">IF(ISNA(MATCH($A371,'License characters'!$H$2:$H$1126,0))=TRUE,0,INDEX('License characters'!$A$2:$AH$1126,MATCH($A371,'License characters'!$H$2:$H$1126,0),H$1))</f>
        <v>0</v>
      </c>
      <c r="I371" s="169">
        <f t="array" ref="I371">IF(ISNA(MATCH($B371,Magento_products!$E$1:$E$1013,0))=TRUE,INDEX(Special_products!$A$1:$AL$748,MATCH($B371,Special_products!$E$1:$E$748,0),I$1),INDEX(Magento_products!$A$1:$AJ$1013,MATCH($B371,Magento_products!$E$1:$E$1013,0),I$1))</f>
        <v>45</v>
      </c>
      <c r="J371" s="170"/>
      <c r="K371" s="171">
        <f t="shared" si="32"/>
        <v>45</v>
      </c>
      <c r="L371" s="172">
        <v>0.0</v>
      </c>
      <c r="M371" s="173" t="str">
        <f>ARRAY_CONSTRAIN(ARRAYFORMULA(IF(B371=0,0,IF(ISNA(MATCH($A371,[1]PO_base!$E$1:$E$8753,0))=TRUE,0,INDEX([1]PO_base!$A$1:$CD$8753,MATCH($A371,[1]PO_base!$E$1:$E$8753,0),M$1)))), 1, 1)</f>
        <v>#ERROR!</v>
      </c>
      <c r="N371" s="172" t="str">
        <f>ARRAY_CONSTRAIN(ARRAYFORMULA(IF(M371=0,0,IF(ISNA(MATCH($M371,[1]PO_base!$C$1:$C$8753,0))=TRUE,0,INDEX([1]PO_base!$A$1:$CD$8753,MATCH($M371,[1]PO_base!$C$1:$C$8753,0),N$1)))), 1, 1)</f>
        <v>#ERROR!</v>
      </c>
      <c r="O371" s="174" t="str">
        <f t="shared" si="3"/>
        <v>#ERROR!</v>
      </c>
      <c r="P371" s="172" t="str">
        <f t="shared" si="33"/>
        <v>#ERROR!</v>
      </c>
      <c r="Q371" s="175" t="str">
        <f t="shared" si="34"/>
        <v>#ERROR!</v>
      </c>
      <c r="R371" s="176">
        <v>0.0</v>
      </c>
      <c r="S371" s="173"/>
      <c r="T371" s="172" t="str">
        <f>ARRAY_CONSTRAIN(ARRAYFORMULA(IF(S371=0,0,IF(ISNA(MATCH($S371,[1]PO_base!$C$1:$C$8753,0))=TRUE,0,INDEX([1]PO_base!$A$1:$CD$8753,MATCH($S371,[1]PO_base!$C$1:$C$8753,0),T$1)))), 1, 1)</f>
        <v>#ERROR!</v>
      </c>
      <c r="U371" s="174">
        <f t="shared" si="35"/>
        <v>0</v>
      </c>
      <c r="V371" s="172"/>
      <c r="W371" s="175" t="str">
        <f t="shared" si="36"/>
        <v/>
      </c>
      <c r="X371" s="172"/>
      <c r="Y371" s="173"/>
      <c r="Z371" s="172" t="str">
        <f>ARRAY_CONSTRAIN(ARRAYFORMULA(IF(Y371=0,0,IF(ISNA(MATCH($S371,[1]PO_base!$C$1:$C$8753,0))=TRUE,0,INDEX([1]PO_base!$A$1:$CD$8753,MATCH($S371,[1]PO_base!$C$1:$C$8753,0),Z$1)))), 1, 1)</f>
        <v>#ERROR!</v>
      </c>
      <c r="AA371" s="174">
        <f t="shared" si="37"/>
        <v>0</v>
      </c>
      <c r="AB371" s="172">
        <f t="shared" si="38"/>
        <v>0</v>
      </c>
      <c r="AC371" s="175">
        <f t="shared" si="39"/>
        <v>0</v>
      </c>
      <c r="AD371" s="176"/>
      <c r="AE371" s="1"/>
      <c r="AF371" s="176" t="str">
        <f>ARRAY_CONSTRAIN(ARRAYFORMULA(IF(AE371=0,0,IF(ISNA(MATCH(AE371,[1]Summary!$A$1:$A$8418,0))=TRUE,0,INDEX([1]Summary!$A$1:$CF$8418,MATCH(AE371,[1]Summary!$A$1:$A$8418,0),AF$1)))), 1, 1)</f>
        <v>#ERROR!</v>
      </c>
      <c r="AG371" s="174">
        <f t="shared" si="40"/>
        <v>0</v>
      </c>
      <c r="AH371" s="172">
        <f t="shared" si="41"/>
        <v>0</v>
      </c>
      <c r="AI371" s="175">
        <f t="shared" si="42"/>
        <v>0</v>
      </c>
      <c r="AJ371" s="175" t="str">
        <f t="shared" si="43"/>
        <v>#ERROR!</v>
      </c>
      <c r="AK371" s="178" t="str">
        <f t="shared" si="44"/>
        <v>#ERROR!</v>
      </c>
    </row>
    <row r="372" ht="10.5" customHeight="1">
      <c r="A372" s="6" t="s">
        <v>1029</v>
      </c>
      <c r="B372" s="165">
        <f t="array" ref="B372">IF(ISNA(MATCH($A372,Magento_products!$B$1:$B$1000,0))=TRUE,INDEX(Special_products!$A$1:$AL$1000,MATCH($A372,Special_products!$F$1:$F$1000,0),B$1),INDEX(Magento_products!$A$1:$AJ$1013,MATCH($A372,Magento_products!$B$1:$B$1000,0),B$1))</f>
        <v>1119</v>
      </c>
      <c r="C372" s="165" t="str">
        <f t="array" ref="C372">IF(ISNA(MATCH($A372,Magento_products!$B$1:$B$1000,0))=TRUE,INDEX(Special_products!$A$1:$AL$1000,MATCH($A372,Special_products!$F$1:$F$1000,0),C$1),INDEX(Magento_products!$A$1:$AJ$1013,MATCH($A372,Magento_products!$B$1:$B$1000,0),C$1))</f>
        <v>Catarina Helm Pendent</v>
      </c>
      <c r="D372" s="166" t="str">
        <f t="array" ref="D372">IF(ISNA(MATCH($A372,Magento_products!$B$1:$B$1013,0))=TRUE,INDEX(Special_products!$A$1:$AL$748,MATCH($A372,Special_products!$F$1:$F$748,0),D$1),INDEX(Magento_products!$A$1:$AJ$1013,MATCH($A372,Magento_products!$B$1:$B$1013,0),D$1))</f>
        <v/>
      </c>
      <c r="E372" s="167">
        <f t="shared" si="31"/>
        <v>2020</v>
      </c>
      <c r="F372" s="168">
        <f t="array" ref="F372">IF(ISNA(MATCH($A372,'License characters'!$H$2:$H$1126,0))=TRUE,0,INDEX('License characters'!$A$2:$AH$1126,MATCH($A372,'License characters'!$H$2:$H$1126,0),F$1))</f>
        <v>0</v>
      </c>
      <c r="G372" s="165" t="str">
        <f t="array" ref="G372">IF(ISNA(MATCH($A372,Magento_products!$B$1:$B$1000,0))=TRUE,INDEX(Special_products!$A$1:$AL$1000,MATCH($A372,Special_products!$F$1:$F$1000,0),G$1),INDEX(Magento_products!$A$1:$AJ$1013,MATCH($A372,Magento_products!$B$1:$B$1000,0),G$1))</f>
        <v>DSRING</v>
      </c>
      <c r="H372" s="168">
        <f t="array" ref="H372">IF(ISNA(MATCH($A372,'License characters'!$H$2:$H$1126,0))=TRUE,0,INDEX('License characters'!$A$2:$AH$1126,MATCH($A372,'License characters'!$H$2:$H$1126,0),H$1))</f>
        <v>0</v>
      </c>
      <c r="I372" s="169">
        <f t="array" ref="I372">IF(ISNA(MATCH($B372,Magento_products!$E$1:$E$1013,0))=TRUE,INDEX(Special_products!$A$1:$AL$748,MATCH($B372,Special_products!$E$1:$E$748,0),I$1),INDEX(Magento_products!$A$1:$AJ$1013,MATCH($B372,Magento_products!$E$1:$E$1013,0),I$1))</f>
        <v>45</v>
      </c>
      <c r="J372" s="170"/>
      <c r="K372" s="171">
        <f t="shared" si="32"/>
        <v>45</v>
      </c>
      <c r="L372" s="172">
        <v>0.0</v>
      </c>
      <c r="M372" s="173" t="str">
        <f>ARRAY_CONSTRAIN(ARRAYFORMULA(IF(B372=0,0,IF(ISNA(MATCH($A372,[1]PO_base!$E$1:$E$8753,0))=TRUE,0,INDEX([1]PO_base!$A$1:$CD$8753,MATCH($A372,[1]PO_base!$E$1:$E$8753,0),M$1)))), 1, 1)</f>
        <v>#ERROR!</v>
      </c>
      <c r="N372" s="172" t="str">
        <f>ARRAY_CONSTRAIN(ARRAYFORMULA(IF(M372=0,0,IF(ISNA(MATCH($M372,[1]PO_base!$C$1:$C$8753,0))=TRUE,0,INDEX([1]PO_base!$A$1:$CD$8753,MATCH($M372,[1]PO_base!$C$1:$C$8753,0),N$1)))), 1, 1)</f>
        <v>#ERROR!</v>
      </c>
      <c r="O372" s="174" t="str">
        <f t="shared" si="3"/>
        <v>#ERROR!</v>
      </c>
      <c r="P372" s="172" t="str">
        <f t="shared" si="33"/>
        <v>#ERROR!</v>
      </c>
      <c r="Q372" s="175" t="str">
        <f t="shared" si="34"/>
        <v>#ERROR!</v>
      </c>
      <c r="R372" s="176">
        <v>0.0</v>
      </c>
      <c r="S372" s="173"/>
      <c r="T372" s="172" t="str">
        <f>ARRAY_CONSTRAIN(ARRAYFORMULA(IF(S372=0,0,IF(ISNA(MATCH($S372,[1]PO_base!$C$1:$C$8753,0))=TRUE,0,INDEX([1]PO_base!$A$1:$CD$8753,MATCH($S372,[1]PO_base!$C$1:$C$8753,0),T$1)))), 1, 1)</f>
        <v>#ERROR!</v>
      </c>
      <c r="U372" s="174">
        <f t="shared" si="35"/>
        <v>0</v>
      </c>
      <c r="V372" s="172"/>
      <c r="W372" s="175" t="str">
        <f t="shared" si="36"/>
        <v/>
      </c>
      <c r="X372" s="172"/>
      <c r="Y372" s="173"/>
      <c r="Z372" s="172" t="str">
        <f>ARRAY_CONSTRAIN(ARRAYFORMULA(IF(Y372=0,0,IF(ISNA(MATCH($S372,[1]PO_base!$C$1:$C$8753,0))=TRUE,0,INDEX([1]PO_base!$A$1:$CD$8753,MATCH($S372,[1]PO_base!$C$1:$C$8753,0),Z$1)))), 1, 1)</f>
        <v>#ERROR!</v>
      </c>
      <c r="AA372" s="174">
        <f t="shared" si="37"/>
        <v>0</v>
      </c>
      <c r="AB372" s="172">
        <f t="shared" si="38"/>
        <v>0</v>
      </c>
      <c r="AC372" s="175">
        <f t="shared" si="39"/>
        <v>0</v>
      </c>
      <c r="AD372" s="176"/>
      <c r="AE372" s="1"/>
      <c r="AF372" s="176" t="str">
        <f>ARRAY_CONSTRAIN(ARRAYFORMULA(IF(AE372=0,0,IF(ISNA(MATCH(AE372,[1]Summary!$A$1:$A$8418,0))=TRUE,0,INDEX([1]Summary!$A$1:$CF$8418,MATCH(AE372,[1]Summary!$A$1:$A$8418,0),AF$1)))), 1, 1)</f>
        <v>#ERROR!</v>
      </c>
      <c r="AG372" s="174">
        <f t="shared" si="40"/>
        <v>0</v>
      </c>
      <c r="AH372" s="172">
        <f t="shared" si="41"/>
        <v>0</v>
      </c>
      <c r="AI372" s="175">
        <f t="shared" si="42"/>
        <v>0</v>
      </c>
      <c r="AJ372" s="175" t="str">
        <f t="shared" si="43"/>
        <v>#ERROR!</v>
      </c>
      <c r="AK372" s="178" t="str">
        <f t="shared" si="44"/>
        <v>#ERROR!</v>
      </c>
    </row>
    <row r="373" ht="10.5" customHeight="1">
      <c r="A373" s="14" t="s">
        <v>823</v>
      </c>
      <c r="B373" s="165">
        <f t="array" ref="B373">IF(ISNA(MATCH($A373,Magento_products!$B$1:$B$1000,0))=TRUE,INDEX(Special_products!$A$1:$AL$1000,MATCH($A373,Special_products!$F$1:$F$1000,0),B$1),INDEX(Magento_products!$A$1:$AJ$1013,MATCH($A373,Magento_products!$B$1:$B$1000,0),B$1))</f>
        <v>1120</v>
      </c>
      <c r="C373" s="165" t="str">
        <f t="array" ref="C373">IF(ISNA(MATCH($A373,Magento_products!$B$1:$B$1000,0))=TRUE,INDEX(Special_products!$A$1:$AL$1000,MATCH($A373,Special_products!$F$1:$F$1000,0),C$1),INDEX(Magento_products!$A$1:$AJ$1013,MATCH($A373,Magento_products!$B$1:$B$1000,0),C$1))</f>
        <v>Mushroom Parent Pendant</v>
      </c>
      <c r="D373" s="166" t="str">
        <f t="array" ref="D373">IF(ISNA(MATCH($A373,Magento_products!$B$1:$B$1013,0))=TRUE,INDEX(Special_products!$A$1:$AL$748,MATCH($A373,Special_products!$F$1:$F$748,0),D$1),INDEX(Magento_products!$A$1:$AJ$1013,MATCH($A373,Magento_products!$B$1:$B$1013,0),D$1))</f>
        <v/>
      </c>
      <c r="E373" s="167">
        <f t="shared" si="31"/>
        <v>2020</v>
      </c>
      <c r="F373" s="168">
        <f t="array" ref="F373">IF(ISNA(MATCH($A373,'License characters'!$H$2:$H$1126,0))=TRUE,0,INDEX('License characters'!$A$2:$AH$1126,MATCH($A373,'License characters'!$H$2:$H$1126,0),F$1))</f>
        <v>0</v>
      </c>
      <c r="G373" s="165" t="str">
        <f t="array" ref="G373">IF(ISNA(MATCH($A373,Magento_products!$B$1:$B$1000,0))=TRUE,INDEX(Special_products!$A$1:$AL$1000,MATCH($A373,Special_products!$F$1:$F$1000,0),G$1),INDEX(Magento_products!$A$1:$AJ$1013,MATCH($A373,Magento_products!$B$1:$B$1000,0),G$1))</f>
        <v>DSRING</v>
      </c>
      <c r="H373" s="168">
        <f t="array" ref="H373">IF(ISNA(MATCH($A373,'License characters'!$H$2:$H$1126,0))=TRUE,0,INDEX('License characters'!$A$2:$AH$1126,MATCH($A373,'License characters'!$H$2:$H$1126,0),H$1))</f>
        <v>0</v>
      </c>
      <c r="I373" s="169">
        <f t="array" ref="I373">IF(ISNA(MATCH($B373,Magento_products!$E$1:$E$1013,0))=TRUE,INDEX(Special_products!$A$1:$AL$748,MATCH($B373,Special_products!$E$1:$E$748,0),I$1),INDEX(Magento_products!$A$1:$AJ$1013,MATCH($B373,Magento_products!$E$1:$E$1013,0),I$1))</f>
        <v>54</v>
      </c>
      <c r="J373" s="170"/>
      <c r="K373" s="171">
        <f t="shared" si="32"/>
        <v>54</v>
      </c>
      <c r="L373" s="172">
        <v>0.0</v>
      </c>
      <c r="M373" s="173" t="str">
        <f>ARRAY_CONSTRAIN(ARRAYFORMULA(IF(B373=0,0,IF(ISNA(MATCH($A373,[1]PO_base!$E$1:$E$8753,0))=TRUE,0,INDEX([1]PO_base!$A$1:$CD$8753,MATCH($A373,[1]PO_base!$E$1:$E$8753,0),M$1)))), 1, 1)</f>
        <v>#ERROR!</v>
      </c>
      <c r="N373" s="172" t="str">
        <f>ARRAY_CONSTRAIN(ARRAYFORMULA(IF(M373=0,0,IF(ISNA(MATCH($M373,[1]PO_base!$C$1:$C$8753,0))=TRUE,0,INDEX([1]PO_base!$A$1:$CD$8753,MATCH($M373,[1]PO_base!$C$1:$C$8753,0),N$1)))), 1, 1)</f>
        <v>#ERROR!</v>
      </c>
      <c r="O373" s="174" t="str">
        <f t="shared" si="3"/>
        <v>#ERROR!</v>
      </c>
      <c r="P373" s="172" t="str">
        <f t="shared" si="33"/>
        <v>#ERROR!</v>
      </c>
      <c r="Q373" s="175" t="str">
        <f t="shared" si="34"/>
        <v>#ERROR!</v>
      </c>
      <c r="R373" s="176">
        <v>0.0</v>
      </c>
      <c r="S373" s="173"/>
      <c r="T373" s="172" t="str">
        <f>ARRAY_CONSTRAIN(ARRAYFORMULA(IF(S373=0,0,IF(ISNA(MATCH($S373,[1]PO_base!$C$1:$C$8753,0))=TRUE,0,INDEX([1]PO_base!$A$1:$CD$8753,MATCH($S373,[1]PO_base!$C$1:$C$8753,0),T$1)))), 1, 1)</f>
        <v>#ERROR!</v>
      </c>
      <c r="U373" s="174">
        <f t="shared" si="35"/>
        <v>0</v>
      </c>
      <c r="V373" s="172"/>
      <c r="W373" s="175" t="str">
        <f t="shared" si="36"/>
        <v/>
      </c>
      <c r="X373" s="172"/>
      <c r="Y373" s="173"/>
      <c r="Z373" s="172" t="str">
        <f>ARRAY_CONSTRAIN(ARRAYFORMULA(IF(Y373=0,0,IF(ISNA(MATCH($S373,[1]PO_base!$C$1:$C$8753,0))=TRUE,0,INDEX([1]PO_base!$A$1:$CD$8753,MATCH($S373,[1]PO_base!$C$1:$C$8753,0),Z$1)))), 1, 1)</f>
        <v>#ERROR!</v>
      </c>
      <c r="AA373" s="174">
        <f t="shared" si="37"/>
        <v>0</v>
      </c>
      <c r="AB373" s="172">
        <f t="shared" si="38"/>
        <v>0</v>
      </c>
      <c r="AC373" s="175">
        <f t="shared" si="39"/>
        <v>0</v>
      </c>
      <c r="AD373" s="176"/>
      <c r="AE373" s="1"/>
      <c r="AF373" s="176" t="str">
        <f>ARRAY_CONSTRAIN(ARRAYFORMULA(IF(AE373=0,0,IF(ISNA(MATCH(AE373,[1]Summary!$A$1:$A$8418,0))=TRUE,0,INDEX([1]Summary!$A$1:$CF$8418,MATCH(AE373,[1]Summary!$A$1:$A$8418,0),AF$1)))), 1, 1)</f>
        <v>#ERROR!</v>
      </c>
      <c r="AG373" s="174">
        <f t="shared" si="40"/>
        <v>0</v>
      </c>
      <c r="AH373" s="172">
        <f t="shared" si="41"/>
        <v>0</v>
      </c>
      <c r="AI373" s="175">
        <f t="shared" si="42"/>
        <v>0</v>
      </c>
      <c r="AJ373" s="175" t="str">
        <f t="shared" si="43"/>
        <v>#ERROR!</v>
      </c>
      <c r="AK373" s="178" t="str">
        <f t="shared" si="44"/>
        <v>#ERROR!</v>
      </c>
    </row>
    <row r="374" ht="10.5" customHeight="1">
      <c r="A374" s="6" t="s">
        <v>1628</v>
      </c>
      <c r="B374" s="165">
        <f t="array" ref="B374">IF(ISNA(MATCH($A374,Magento_products!$B$1:$B$1000,0))=TRUE,INDEX(Special_products!$A$1:$AL$1000,MATCH($A374,Special_products!$F$1:$F$1000,0),B$1),INDEX(Magento_products!$A$1:$AJ$1013,MATCH($A374,Magento_products!$B$1:$B$1000,0),B$1))</f>
        <v>1121</v>
      </c>
      <c r="C374" s="165" t="str">
        <f t="array" ref="C374">IF(ISNA(MATCH($A374,Magento_products!$B$1:$B$1000,0))=TRUE,INDEX(Special_products!$A$1:$AL$1000,MATCH($A374,Special_products!$F$1:$F$1000,0),C$1),INDEX(Magento_products!$A$1:$AJ$1013,MATCH($A374,Magento_products!$B$1:$B$1000,0),C$1))</f>
        <v>Covetous Silver Serpent Ring</v>
      </c>
      <c r="D374" s="166" t="str">
        <f t="array" ref="D374">IF(ISNA(MATCH($A374,Magento_products!$B$1:$B$1013,0))=TRUE,INDEX(Special_products!$A$1:$AL$748,MATCH($A374,Special_products!$F$1:$F$748,0),D$1),INDEX(Magento_products!$A$1:$AJ$1013,MATCH($A374,Magento_products!$B$1:$B$1013,0),D$1))</f>
        <v/>
      </c>
      <c r="E374" s="167">
        <f t="shared" si="31"/>
        <v>2020</v>
      </c>
      <c r="F374" s="168">
        <f t="array" ref="F374">IF(ISNA(MATCH($A374,'License characters'!$H$2:$H$1126,0))=TRUE,0,INDEX('License characters'!$A$2:$AH$1126,MATCH($A374,'License characters'!$H$2:$H$1126,0),F$1))</f>
        <v>0</v>
      </c>
      <c r="G374" s="165" t="str">
        <f t="array" ref="G374">IF(ISNA(MATCH($A374,Magento_products!$B$1:$B$1000,0))=TRUE,INDEX(Special_products!$A$1:$AL$1000,MATCH($A374,Special_products!$F$1:$F$1000,0),G$1),INDEX(Magento_products!$A$1:$AJ$1013,MATCH($A374,Magento_products!$B$1:$B$1000,0),G$1))</f>
        <v>DSRING</v>
      </c>
      <c r="H374" s="168">
        <f t="array" ref="H374">IF(ISNA(MATCH($A374,'License characters'!$H$2:$H$1126,0))=TRUE,0,INDEX('License characters'!$A$2:$AH$1126,MATCH($A374,'License characters'!$H$2:$H$1126,0),H$1))</f>
        <v>0</v>
      </c>
      <c r="I374" s="169">
        <f t="array" ref="I374">IF(ISNA(MATCH($B374,Magento_products!$E$1:$E$1013,0))=TRUE,INDEX(Special_products!$A$1:$AL$748,MATCH($B374,Special_products!$E$1:$E$748,0),I$1),INDEX(Magento_products!$A$1:$AJ$1013,MATCH($B374,Magento_products!$E$1:$E$1013,0),I$1))</f>
        <v>175</v>
      </c>
      <c r="J374" s="170"/>
      <c r="K374" s="171">
        <f t="shared" si="32"/>
        <v>175</v>
      </c>
      <c r="L374" s="172">
        <v>0.0</v>
      </c>
      <c r="M374" s="173" t="str">
        <f>ARRAY_CONSTRAIN(ARRAYFORMULA(IF(B374=0,0,IF(ISNA(MATCH($A374,[1]PO_base!$E$1:$E$8753,0))=TRUE,0,INDEX([1]PO_base!$A$1:$CD$8753,MATCH($A374,[1]PO_base!$E$1:$E$8753,0),M$1)))), 1, 1)</f>
        <v>#ERROR!</v>
      </c>
      <c r="N374" s="172" t="str">
        <f>ARRAY_CONSTRAIN(ARRAYFORMULA(IF(M374=0,0,IF(ISNA(MATCH($M374,[1]PO_base!$C$1:$C$8753,0))=TRUE,0,INDEX([1]PO_base!$A$1:$CD$8753,MATCH($M374,[1]PO_base!$C$1:$C$8753,0),N$1)))), 1, 1)</f>
        <v>#ERROR!</v>
      </c>
      <c r="O374" s="174" t="str">
        <f t="shared" si="3"/>
        <v>#ERROR!</v>
      </c>
      <c r="P374" s="172" t="str">
        <f t="shared" si="33"/>
        <v>#ERROR!</v>
      </c>
      <c r="Q374" s="175" t="str">
        <f t="shared" si="34"/>
        <v>#ERROR!</v>
      </c>
      <c r="R374" s="176">
        <v>0.0</v>
      </c>
      <c r="S374" s="173"/>
      <c r="T374" s="172" t="str">
        <f>ARRAY_CONSTRAIN(ARRAYFORMULA(IF(S374=0,0,IF(ISNA(MATCH($S374,[1]PO_base!$C$1:$C$8753,0))=TRUE,0,INDEX([1]PO_base!$A$1:$CD$8753,MATCH($S374,[1]PO_base!$C$1:$C$8753,0),T$1)))), 1, 1)</f>
        <v>#ERROR!</v>
      </c>
      <c r="U374" s="174">
        <f t="shared" si="35"/>
        <v>0</v>
      </c>
      <c r="V374" s="172"/>
      <c r="W374" s="175" t="str">
        <f t="shared" si="36"/>
        <v/>
      </c>
      <c r="X374" s="172"/>
      <c r="Y374" s="173"/>
      <c r="Z374" s="172" t="str">
        <f>ARRAY_CONSTRAIN(ARRAYFORMULA(IF(Y374=0,0,IF(ISNA(MATCH($S374,[1]PO_base!$C$1:$C$8753,0))=TRUE,0,INDEX([1]PO_base!$A$1:$CD$8753,MATCH($S374,[1]PO_base!$C$1:$C$8753,0),Z$1)))), 1, 1)</f>
        <v>#ERROR!</v>
      </c>
      <c r="AA374" s="174">
        <f t="shared" si="37"/>
        <v>0</v>
      </c>
      <c r="AB374" s="172">
        <f t="shared" si="38"/>
        <v>0</v>
      </c>
      <c r="AC374" s="175">
        <f t="shared" si="39"/>
        <v>0</v>
      </c>
      <c r="AD374" s="176"/>
      <c r="AE374" s="1"/>
      <c r="AF374" s="176" t="str">
        <f>ARRAY_CONSTRAIN(ARRAYFORMULA(IF(AE374=0,0,IF(ISNA(MATCH(AE374,[1]Summary!$A$1:$A$8418,0))=TRUE,0,INDEX([1]Summary!$A$1:$CF$8418,MATCH(AE374,[1]Summary!$A$1:$A$8418,0),AF$1)))), 1, 1)</f>
        <v>#ERROR!</v>
      </c>
      <c r="AG374" s="174">
        <f t="shared" si="40"/>
        <v>0</v>
      </c>
      <c r="AH374" s="172">
        <f t="shared" si="41"/>
        <v>0</v>
      </c>
      <c r="AI374" s="175">
        <f t="shared" si="42"/>
        <v>0</v>
      </c>
      <c r="AJ374" s="175" t="str">
        <f t="shared" si="43"/>
        <v>#ERROR!</v>
      </c>
      <c r="AK374" s="178" t="str">
        <f t="shared" si="44"/>
        <v>#ERROR!</v>
      </c>
    </row>
    <row r="375" ht="10.5" customHeight="1">
      <c r="A375" s="14" t="s">
        <v>1629</v>
      </c>
      <c r="B375" s="165">
        <f t="array" ref="B375">IF(ISNA(MATCH($A375,Magento_products!$B$1:$B$1000,0))=TRUE,INDEX(Special_products!$A$1:$AL$1000,MATCH($A375,Special_products!$F$1:$F$1000,0),B$1),INDEX(Magento_products!$A$1:$AJ$1013,MATCH($A375,Magento_products!$B$1:$B$1000,0),B$1))</f>
        <v>1122</v>
      </c>
      <c r="C375" s="181" t="str">
        <f t="array" ref="C375">IF(ISNA(MATCH($A375,Magento_products!$B$1:$B$1000,0))=TRUE,INDEX(Special_products!$A$1:$AL$1000,MATCH($A375,Special_products!$F$1:$F$1000,0),C$1),INDEX(Magento_products!$A$1:$AJ$1013,MATCH($A375,Magento_products!$B$1:$B$1000,0),C$1))</f>
        <v>Chloranthy Ring</v>
      </c>
      <c r="D375" s="166" t="str">
        <f t="array" ref="D375">IF(ISNA(MATCH($A375,Magento_products!$B$1:$B$1013,0))=TRUE,INDEX(Special_products!$A$1:$AL$748,MATCH($A375,Special_products!$F$1:$F$748,0),D$1),INDEX(Magento_products!$A$1:$AJ$1013,MATCH($A375,Magento_products!$B$1:$B$1013,0),D$1))</f>
        <v/>
      </c>
      <c r="E375" s="167">
        <f t="shared" si="31"/>
        <v>2020</v>
      </c>
      <c r="F375" s="168">
        <f t="array" ref="F375">IF(ISNA(MATCH($A375,'License characters'!$H$2:$H$1126,0))=TRUE,0,INDEX('License characters'!$A$2:$AH$1126,MATCH($A375,'License characters'!$H$2:$H$1126,0),F$1))</f>
        <v>0</v>
      </c>
      <c r="G375" s="165" t="str">
        <f t="array" ref="G375">IF(ISNA(MATCH($A375,Magento_products!$B$1:$B$1000,0))=TRUE,INDEX(Special_products!$A$1:$AL$1000,MATCH($A375,Special_products!$F$1:$F$1000,0),G$1),INDEX(Magento_products!$A$1:$AJ$1013,MATCH($A375,Magento_products!$B$1:$B$1000,0),G$1))</f>
        <v>DSRING</v>
      </c>
      <c r="H375" s="168">
        <f t="array" ref="H375">IF(ISNA(MATCH($A375,'License characters'!$H$2:$H$1126,0))=TRUE,0,INDEX('License characters'!$A$2:$AH$1126,MATCH($A375,'License characters'!$H$2:$H$1126,0),H$1))</f>
        <v>0</v>
      </c>
      <c r="I375" s="169">
        <f t="array" ref="I375">IF(ISNA(MATCH($B375,Magento_products!$E$1:$E$1013,0))=TRUE,INDEX(Special_products!$A$1:$AL$748,MATCH($B375,Special_products!$E$1:$E$748,0),I$1),INDEX(Magento_products!$A$1:$AJ$1013,MATCH($B375,Magento_products!$E$1:$E$1013,0),I$1))</f>
        <v>279</v>
      </c>
      <c r="J375" s="170"/>
      <c r="K375" s="171">
        <f t="shared" si="32"/>
        <v>279</v>
      </c>
      <c r="L375" s="172">
        <v>0.0</v>
      </c>
      <c r="M375" s="173" t="str">
        <f>ARRAY_CONSTRAIN(ARRAYFORMULA(IF(B375=0,0,IF(ISNA(MATCH($A375,[1]PO_base!$E$1:$E$8753,0))=TRUE,0,INDEX([1]PO_base!$A$1:$CD$8753,MATCH($A375,[1]PO_base!$E$1:$E$8753,0),M$1)))), 1, 1)</f>
        <v>#ERROR!</v>
      </c>
      <c r="N375" s="172" t="str">
        <f>ARRAY_CONSTRAIN(ARRAYFORMULA(IF(M375=0,0,IF(ISNA(MATCH($M375,[1]PO_base!$C$1:$C$8753,0))=TRUE,0,INDEX([1]PO_base!$A$1:$CD$8753,MATCH($M375,[1]PO_base!$C$1:$C$8753,0),N$1)))), 1, 1)</f>
        <v>#ERROR!</v>
      </c>
      <c r="O375" s="174" t="str">
        <f t="shared" si="3"/>
        <v>#ERROR!</v>
      </c>
      <c r="P375" s="172" t="str">
        <f t="shared" si="33"/>
        <v>#ERROR!</v>
      </c>
      <c r="Q375" s="175" t="str">
        <f t="shared" si="34"/>
        <v>#ERROR!</v>
      </c>
      <c r="R375" s="176">
        <v>0.0</v>
      </c>
      <c r="S375" s="173"/>
      <c r="T375" s="172" t="str">
        <f>ARRAY_CONSTRAIN(ARRAYFORMULA(IF(S375=0,0,IF(ISNA(MATCH($S375,[1]PO_base!$C$1:$C$8753,0))=TRUE,0,INDEX([1]PO_base!$A$1:$CD$8753,MATCH($S375,[1]PO_base!$C$1:$C$8753,0),T$1)))), 1, 1)</f>
        <v>#ERROR!</v>
      </c>
      <c r="U375" s="174">
        <f t="shared" si="35"/>
        <v>0</v>
      </c>
      <c r="V375" s="172"/>
      <c r="W375" s="175" t="str">
        <f t="shared" si="36"/>
        <v/>
      </c>
      <c r="X375" s="172"/>
      <c r="Y375" s="173"/>
      <c r="Z375" s="172" t="str">
        <f>ARRAY_CONSTRAIN(ARRAYFORMULA(IF(Y375=0,0,IF(ISNA(MATCH($S375,[1]PO_base!$C$1:$C$8753,0))=TRUE,0,INDEX([1]PO_base!$A$1:$CD$8753,MATCH($S375,[1]PO_base!$C$1:$C$8753,0),Z$1)))), 1, 1)</f>
        <v>#ERROR!</v>
      </c>
      <c r="AA375" s="174">
        <f t="shared" si="37"/>
        <v>0</v>
      </c>
      <c r="AB375" s="172">
        <f t="shared" si="38"/>
        <v>0</v>
      </c>
      <c r="AC375" s="175">
        <f t="shared" si="39"/>
        <v>0</v>
      </c>
      <c r="AD375" s="176"/>
      <c r="AE375" s="1"/>
      <c r="AF375" s="176" t="str">
        <f>ARRAY_CONSTRAIN(ARRAYFORMULA(IF(AE375=0,0,IF(ISNA(MATCH(AE375,[1]Summary!$A$1:$A$8418,0))=TRUE,0,INDEX([1]Summary!$A$1:$CF$8418,MATCH(AE375,[1]Summary!$A$1:$A$8418,0),AF$1)))), 1, 1)</f>
        <v>#ERROR!</v>
      </c>
      <c r="AG375" s="174">
        <f t="shared" si="40"/>
        <v>0</v>
      </c>
      <c r="AH375" s="172">
        <f t="shared" si="41"/>
        <v>0</v>
      </c>
      <c r="AI375" s="175">
        <f t="shared" si="42"/>
        <v>0</v>
      </c>
      <c r="AJ375" s="175" t="str">
        <f t="shared" si="43"/>
        <v>#ERROR!</v>
      </c>
      <c r="AK375" s="178" t="str">
        <f t="shared" si="44"/>
        <v>#ERROR!</v>
      </c>
    </row>
    <row r="376" ht="10.5" customHeight="1">
      <c r="A376" s="14" t="s">
        <v>1630</v>
      </c>
      <c r="B376" s="165">
        <f t="array" ref="B376">IF(ISNA(MATCH($A376,Magento_products!$B$1:$B$1000,0))=TRUE,INDEX(Special_products!$A$1:$AL$1000,MATCH($A376,Special_products!$F$1:$F$1000,0),B$1),INDEX(Magento_products!$A$1:$AJ$1013,MATCH($A376,Magento_products!$B$1:$B$1000,0),B$1))</f>
        <v>1123</v>
      </c>
      <c r="C376" s="181" t="str">
        <f t="array" ref="C376">IF(ISNA(MATCH($A376,Magento_products!$B$1:$B$1000,0))=TRUE,INDEX(Special_products!$A$1:$AL$1000,MATCH($A376,Special_products!$F$1:$F$1000,0),C$1),INDEX(Magento_products!$A$1:$AJ$1013,MATCH($A376,Magento_products!$B$1:$B$1000,0),C$1))</f>
        <v>Chloranthy Ring</v>
      </c>
      <c r="D376" s="166" t="str">
        <f t="array" ref="D376">IF(ISNA(MATCH($A376,Magento_products!$B$1:$B$1013,0))=TRUE,INDEX(Special_products!$A$1:$AL$748,MATCH($A376,Special_products!$F$1:$F$748,0),D$1),INDEX(Magento_products!$A$1:$AJ$1013,MATCH($A376,Magento_products!$B$1:$B$1013,0),D$1))</f>
        <v/>
      </c>
      <c r="E376" s="167">
        <f t="shared" si="31"/>
        <v>2020</v>
      </c>
      <c r="F376" s="168">
        <f t="array" ref="F376">IF(ISNA(MATCH($A376,'License characters'!$H$2:$H$1126,0))=TRUE,0,INDEX('License characters'!$A$2:$AH$1126,MATCH($A376,'License characters'!$H$2:$H$1126,0),F$1))</f>
        <v>0</v>
      </c>
      <c r="G376" s="165" t="str">
        <f t="array" ref="G376">IF(ISNA(MATCH($A376,Magento_products!$B$1:$B$1000,0))=TRUE,INDEX(Special_products!$A$1:$AL$1000,MATCH($A376,Special_products!$F$1:$F$1000,0),G$1),INDEX(Magento_products!$A$1:$AJ$1013,MATCH($A376,Magento_products!$B$1:$B$1000,0),G$1))</f>
        <v>DSRING</v>
      </c>
      <c r="H376" s="168">
        <f t="array" ref="H376">IF(ISNA(MATCH($A376,'License characters'!$H$2:$H$1126,0))=TRUE,0,INDEX('License characters'!$A$2:$AH$1126,MATCH($A376,'License characters'!$H$2:$H$1126,0),H$1))</f>
        <v>0</v>
      </c>
      <c r="I376" s="169">
        <f t="array" ref="I376">IF(ISNA(MATCH($B376,Magento_products!$E$1:$E$1013,0))=TRUE,INDEX(Special_products!$A$1:$AL$748,MATCH($B376,Special_products!$E$1:$E$748,0),I$1),INDEX(Magento_products!$A$1:$AJ$1013,MATCH($B376,Magento_products!$E$1:$E$1013,0),I$1))</f>
        <v>279</v>
      </c>
      <c r="J376" s="170"/>
      <c r="K376" s="171">
        <f t="shared" si="32"/>
        <v>279</v>
      </c>
      <c r="L376" s="172">
        <v>0.0</v>
      </c>
      <c r="M376" s="173" t="str">
        <f>ARRAY_CONSTRAIN(ARRAYFORMULA(IF(B376=0,0,IF(ISNA(MATCH($A376,[1]PO_base!$E$1:$E$8753,0))=TRUE,0,INDEX([1]PO_base!$A$1:$CD$8753,MATCH($A376,[1]PO_base!$E$1:$E$8753,0),M$1)))), 1, 1)</f>
        <v>#ERROR!</v>
      </c>
      <c r="N376" s="172" t="str">
        <f>ARRAY_CONSTRAIN(ARRAYFORMULA(IF(M376=0,0,IF(ISNA(MATCH($M376,[1]PO_base!$C$1:$C$8753,0))=TRUE,0,INDEX([1]PO_base!$A$1:$CD$8753,MATCH($M376,[1]PO_base!$C$1:$C$8753,0),N$1)))), 1, 1)</f>
        <v>#ERROR!</v>
      </c>
      <c r="O376" s="174" t="str">
        <f t="shared" si="3"/>
        <v>#ERROR!</v>
      </c>
      <c r="P376" s="172" t="str">
        <f t="shared" si="33"/>
        <v>#ERROR!</v>
      </c>
      <c r="Q376" s="175" t="str">
        <f t="shared" si="34"/>
        <v>#ERROR!</v>
      </c>
      <c r="R376" s="176">
        <v>0.0</v>
      </c>
      <c r="S376" s="173"/>
      <c r="T376" s="172" t="str">
        <f>ARRAY_CONSTRAIN(ARRAYFORMULA(IF(S376=0,0,IF(ISNA(MATCH($S376,[1]PO_base!$C$1:$C$8753,0))=TRUE,0,INDEX([1]PO_base!$A$1:$CD$8753,MATCH($S376,[1]PO_base!$C$1:$C$8753,0),T$1)))), 1, 1)</f>
        <v>#ERROR!</v>
      </c>
      <c r="U376" s="174">
        <f t="shared" si="35"/>
        <v>0</v>
      </c>
      <c r="V376" s="172"/>
      <c r="W376" s="175" t="str">
        <f t="shared" si="36"/>
        <v/>
      </c>
      <c r="X376" s="172"/>
      <c r="Y376" s="173"/>
      <c r="Z376" s="172" t="str">
        <f>ARRAY_CONSTRAIN(ARRAYFORMULA(IF(Y376=0,0,IF(ISNA(MATCH($S376,[1]PO_base!$C$1:$C$8753,0))=TRUE,0,INDEX([1]PO_base!$A$1:$CD$8753,MATCH($S376,[1]PO_base!$C$1:$C$8753,0),Z$1)))), 1, 1)</f>
        <v>#ERROR!</v>
      </c>
      <c r="AA376" s="174">
        <f t="shared" si="37"/>
        <v>0</v>
      </c>
      <c r="AB376" s="172">
        <f t="shared" si="38"/>
        <v>0</v>
      </c>
      <c r="AC376" s="175">
        <f t="shared" si="39"/>
        <v>0</v>
      </c>
      <c r="AD376" s="176"/>
      <c r="AE376" s="1"/>
      <c r="AF376" s="176" t="str">
        <f>ARRAY_CONSTRAIN(ARRAYFORMULA(IF(AE376=0,0,IF(ISNA(MATCH(AE376,[1]Summary!$A$1:$A$8418,0))=TRUE,0,INDEX([1]Summary!$A$1:$CF$8418,MATCH(AE376,[1]Summary!$A$1:$A$8418,0),AF$1)))), 1, 1)</f>
        <v>#ERROR!</v>
      </c>
      <c r="AG376" s="174">
        <f t="shared" si="40"/>
        <v>0</v>
      </c>
      <c r="AH376" s="172">
        <f t="shared" si="41"/>
        <v>0</v>
      </c>
      <c r="AI376" s="175">
        <f t="shared" si="42"/>
        <v>0</v>
      </c>
      <c r="AJ376" s="175" t="str">
        <f t="shared" si="43"/>
        <v>#ERROR!</v>
      </c>
      <c r="AK376" s="178" t="str">
        <f t="shared" si="44"/>
        <v>#ERROR!</v>
      </c>
    </row>
    <row r="377" ht="10.5" customHeight="1">
      <c r="A377" s="6" t="s">
        <v>1631</v>
      </c>
      <c r="B377" s="165">
        <f t="array" ref="B377">IF(ISNA(MATCH($A377,Magento_products!$B$1:$B$1000,0))=TRUE,INDEX(Special_products!$A$1:$AL$1000,MATCH($A377,Special_products!$F$1:$F$1000,0),B$1),INDEX(Magento_products!$A$1:$AJ$1013,MATCH($A377,Magento_products!$B$1:$B$1000,0),B$1))</f>
        <v>1124</v>
      </c>
      <c r="C377" s="181" t="str">
        <f t="array" ref="C377">IF(ISNA(MATCH($A377,Magento_products!$B$1:$B$1000,0))=TRUE,INDEX(Special_products!$A$1:$AL$1000,MATCH($A377,Special_products!$F$1:$F$1000,0),C$1),INDEX(Magento_products!$A$1:$AJ$1013,MATCH($A377,Magento_products!$B$1:$B$1000,0),C$1))</f>
        <v>Chloranthy Ring</v>
      </c>
      <c r="D377" s="166" t="str">
        <f t="array" ref="D377">IF(ISNA(MATCH($A377,Magento_products!$B$1:$B$1013,0))=TRUE,INDEX(Special_products!$A$1:$AL$748,MATCH($A377,Special_products!$F$1:$F$748,0),D$1),INDEX(Magento_products!$A$1:$AJ$1013,MATCH($A377,Magento_products!$B$1:$B$1013,0),D$1))</f>
        <v/>
      </c>
      <c r="E377" s="167">
        <f t="shared" si="31"/>
        <v>2020</v>
      </c>
      <c r="F377" s="168">
        <f t="array" ref="F377">IF(ISNA(MATCH($A377,'License characters'!$H$2:$H$1126,0))=TRUE,0,INDEX('License characters'!$A$2:$AH$1126,MATCH($A377,'License characters'!$H$2:$H$1126,0),F$1))</f>
        <v>0</v>
      </c>
      <c r="G377" s="165" t="str">
        <f t="array" ref="G377">IF(ISNA(MATCH($A377,Magento_products!$B$1:$B$1000,0))=TRUE,INDEX(Special_products!$A$1:$AL$1000,MATCH($A377,Special_products!$F$1:$F$1000,0),G$1),INDEX(Magento_products!$A$1:$AJ$1013,MATCH($A377,Magento_products!$B$1:$B$1000,0),G$1))</f>
        <v>DSRING</v>
      </c>
      <c r="H377" s="168">
        <f t="array" ref="H377">IF(ISNA(MATCH($A377,'License characters'!$H$2:$H$1126,0))=TRUE,0,INDEX('License characters'!$A$2:$AH$1126,MATCH($A377,'License characters'!$H$2:$H$1126,0),H$1))</f>
        <v>0</v>
      </c>
      <c r="I377" s="169">
        <f t="array" ref="I377">IF(ISNA(MATCH($B377,Magento_products!$E$1:$E$1013,0))=TRUE,INDEX(Special_products!$A$1:$AL$748,MATCH($B377,Special_products!$E$1:$E$748,0),I$1),INDEX(Magento_products!$A$1:$AJ$1013,MATCH($B377,Magento_products!$E$1:$E$1013,0),I$1))</f>
        <v>279</v>
      </c>
      <c r="J377" s="170"/>
      <c r="K377" s="171">
        <f t="shared" si="32"/>
        <v>279</v>
      </c>
      <c r="L377" s="172">
        <v>0.0</v>
      </c>
      <c r="M377" s="173" t="str">
        <f>ARRAY_CONSTRAIN(ARRAYFORMULA(IF(B377=0,0,IF(ISNA(MATCH($A377,[1]PO_base!$E$1:$E$8753,0))=TRUE,0,INDEX([1]PO_base!$A$1:$CD$8753,MATCH($A377,[1]PO_base!$E$1:$E$8753,0),M$1)))), 1, 1)</f>
        <v>#ERROR!</v>
      </c>
      <c r="N377" s="172" t="str">
        <f>ARRAY_CONSTRAIN(ARRAYFORMULA(IF(M377=0,0,IF(ISNA(MATCH($M377,[1]PO_base!$C$1:$C$8753,0))=TRUE,0,INDEX([1]PO_base!$A$1:$CD$8753,MATCH($M377,[1]PO_base!$C$1:$C$8753,0),N$1)))), 1, 1)</f>
        <v>#ERROR!</v>
      </c>
      <c r="O377" s="174" t="str">
        <f t="shared" si="3"/>
        <v>#ERROR!</v>
      </c>
      <c r="P377" s="172" t="str">
        <f t="shared" si="33"/>
        <v>#ERROR!</v>
      </c>
      <c r="Q377" s="175" t="str">
        <f t="shared" si="34"/>
        <v>#ERROR!</v>
      </c>
      <c r="R377" s="176">
        <v>0.0</v>
      </c>
      <c r="S377" s="173"/>
      <c r="T377" s="172" t="str">
        <f>ARRAY_CONSTRAIN(ARRAYFORMULA(IF(S377=0,0,IF(ISNA(MATCH($S377,[1]PO_base!$C$1:$C$8753,0))=TRUE,0,INDEX([1]PO_base!$A$1:$CD$8753,MATCH($S377,[1]PO_base!$C$1:$C$8753,0),T$1)))), 1, 1)</f>
        <v>#ERROR!</v>
      </c>
      <c r="U377" s="174">
        <f t="shared" si="35"/>
        <v>0</v>
      </c>
      <c r="V377" s="172"/>
      <c r="W377" s="175" t="str">
        <f t="shared" si="36"/>
        <v/>
      </c>
      <c r="X377" s="172"/>
      <c r="Y377" s="173"/>
      <c r="Z377" s="172" t="str">
        <f>ARRAY_CONSTRAIN(ARRAYFORMULA(IF(Y377=0,0,IF(ISNA(MATCH($S377,[1]PO_base!$C$1:$C$8753,0))=TRUE,0,INDEX([1]PO_base!$A$1:$CD$8753,MATCH($S377,[1]PO_base!$C$1:$C$8753,0),Z$1)))), 1, 1)</f>
        <v>#ERROR!</v>
      </c>
      <c r="AA377" s="174">
        <f t="shared" si="37"/>
        <v>0</v>
      </c>
      <c r="AB377" s="172">
        <f t="shared" si="38"/>
        <v>0</v>
      </c>
      <c r="AC377" s="175">
        <f t="shared" si="39"/>
        <v>0</v>
      </c>
      <c r="AD377" s="176"/>
      <c r="AE377" s="1"/>
      <c r="AF377" s="176" t="str">
        <f>ARRAY_CONSTRAIN(ARRAYFORMULA(IF(AE377=0,0,IF(ISNA(MATCH(AE377,[1]Summary!$A$1:$A$8418,0))=TRUE,0,INDEX([1]Summary!$A$1:$CF$8418,MATCH(AE377,[1]Summary!$A$1:$A$8418,0),AF$1)))), 1, 1)</f>
        <v>#ERROR!</v>
      </c>
      <c r="AG377" s="174">
        <f t="shared" si="40"/>
        <v>0</v>
      </c>
      <c r="AH377" s="172">
        <f t="shared" si="41"/>
        <v>0</v>
      </c>
      <c r="AI377" s="175">
        <f t="shared" si="42"/>
        <v>0</v>
      </c>
      <c r="AJ377" s="175" t="str">
        <f t="shared" si="43"/>
        <v>#ERROR!</v>
      </c>
      <c r="AK377" s="178" t="str">
        <f t="shared" si="44"/>
        <v>#ERROR!</v>
      </c>
    </row>
    <row r="378" ht="10.5" customHeight="1">
      <c r="A378" s="6" t="s">
        <v>1632</v>
      </c>
      <c r="B378" s="165">
        <f t="array" ref="B378">IF(ISNA(MATCH($A378,Magento_products!$B$1:$B$1000,0))=TRUE,INDEX(Special_products!$A$1:$AL$1000,MATCH($A378,Special_products!$F$1:$F$1000,0),B$1),INDEX(Magento_products!$A$1:$AJ$1013,MATCH($A378,Magento_products!$B$1:$B$1000,0),B$1))</f>
        <v>1125</v>
      </c>
      <c r="C378" s="181" t="str">
        <f t="array" ref="C378">IF(ISNA(MATCH($A378,Magento_products!$B$1:$B$1000,0))=TRUE,INDEX(Special_products!$A$1:$AL$1000,MATCH($A378,Special_products!$F$1:$F$1000,0),C$1),INDEX(Magento_products!$A$1:$AJ$1013,MATCH($A378,Magento_products!$B$1:$B$1000,0),C$1))</f>
        <v>Chloranthy Ring</v>
      </c>
      <c r="D378" s="166" t="str">
        <f t="array" ref="D378">IF(ISNA(MATCH($A378,Magento_products!$B$1:$B$1013,0))=TRUE,INDEX(Special_products!$A$1:$AL$748,MATCH($A378,Special_products!$F$1:$F$748,0),D$1),INDEX(Magento_products!$A$1:$AJ$1013,MATCH($A378,Magento_products!$B$1:$B$1013,0),D$1))</f>
        <v/>
      </c>
      <c r="E378" s="167">
        <f t="shared" si="31"/>
        <v>2020</v>
      </c>
      <c r="F378" s="168">
        <f t="array" ref="F378">IF(ISNA(MATCH($A378,'License characters'!$H$2:$H$1126,0))=TRUE,0,INDEX('License characters'!$A$2:$AH$1126,MATCH($A378,'License characters'!$H$2:$H$1126,0),F$1))</f>
        <v>0</v>
      </c>
      <c r="G378" s="165" t="str">
        <f t="array" ref="G378">IF(ISNA(MATCH($A378,Magento_products!$B$1:$B$1000,0))=TRUE,INDEX(Special_products!$A$1:$AL$1000,MATCH($A378,Special_products!$F$1:$F$1000,0),G$1),INDEX(Magento_products!$A$1:$AJ$1013,MATCH($A378,Magento_products!$B$1:$B$1000,0),G$1))</f>
        <v>DSRING</v>
      </c>
      <c r="H378" s="168">
        <f t="array" ref="H378">IF(ISNA(MATCH($A378,'License characters'!$H$2:$H$1126,0))=TRUE,0,INDEX('License characters'!$A$2:$AH$1126,MATCH($A378,'License characters'!$H$2:$H$1126,0),H$1))</f>
        <v>0</v>
      </c>
      <c r="I378" s="169">
        <f t="array" ref="I378">IF(ISNA(MATCH($B378,Magento_products!$E$1:$E$1013,0))=TRUE,INDEX(Special_products!$A$1:$AL$748,MATCH($B378,Special_products!$E$1:$E$748,0),I$1),INDEX(Magento_products!$A$1:$AJ$1013,MATCH($B378,Magento_products!$E$1:$E$1013,0),I$1))</f>
        <v>279</v>
      </c>
      <c r="J378" s="170"/>
      <c r="K378" s="171">
        <f t="shared" si="32"/>
        <v>279</v>
      </c>
      <c r="L378" s="172">
        <v>0.0</v>
      </c>
      <c r="M378" s="173" t="str">
        <f>ARRAY_CONSTRAIN(ARRAYFORMULA(IF(B378=0,0,IF(ISNA(MATCH($A378,[1]PO_base!$E$1:$E$8753,0))=TRUE,0,INDEX([1]PO_base!$A$1:$CD$8753,MATCH($A378,[1]PO_base!$E$1:$E$8753,0),M$1)))), 1, 1)</f>
        <v>#ERROR!</v>
      </c>
      <c r="N378" s="172" t="str">
        <f>ARRAY_CONSTRAIN(ARRAYFORMULA(IF(M378=0,0,IF(ISNA(MATCH($M378,[1]PO_base!$C$1:$C$8753,0))=TRUE,0,INDEX([1]PO_base!$A$1:$CD$8753,MATCH($M378,[1]PO_base!$C$1:$C$8753,0),N$1)))), 1, 1)</f>
        <v>#ERROR!</v>
      </c>
      <c r="O378" s="174" t="str">
        <f t="shared" si="3"/>
        <v>#ERROR!</v>
      </c>
      <c r="P378" s="172" t="str">
        <f t="shared" si="33"/>
        <v>#ERROR!</v>
      </c>
      <c r="Q378" s="175" t="str">
        <f t="shared" si="34"/>
        <v>#ERROR!</v>
      </c>
      <c r="R378" s="176">
        <v>0.0</v>
      </c>
      <c r="S378" s="173"/>
      <c r="T378" s="172" t="str">
        <f>ARRAY_CONSTRAIN(ARRAYFORMULA(IF(S378=0,0,IF(ISNA(MATCH($S378,[1]PO_base!$C$1:$C$8753,0))=TRUE,0,INDEX([1]PO_base!$A$1:$CD$8753,MATCH($S378,[1]PO_base!$C$1:$C$8753,0),T$1)))), 1, 1)</f>
        <v>#ERROR!</v>
      </c>
      <c r="U378" s="174">
        <f t="shared" si="35"/>
        <v>0</v>
      </c>
      <c r="V378" s="172"/>
      <c r="W378" s="175" t="str">
        <f t="shared" si="36"/>
        <v/>
      </c>
      <c r="X378" s="172"/>
      <c r="Y378" s="173"/>
      <c r="Z378" s="172" t="str">
        <f>ARRAY_CONSTRAIN(ARRAYFORMULA(IF(Y378=0,0,IF(ISNA(MATCH($S378,[1]PO_base!$C$1:$C$8753,0))=TRUE,0,INDEX([1]PO_base!$A$1:$CD$8753,MATCH($S378,[1]PO_base!$C$1:$C$8753,0),Z$1)))), 1, 1)</f>
        <v>#ERROR!</v>
      </c>
      <c r="AA378" s="174">
        <f t="shared" si="37"/>
        <v>0</v>
      </c>
      <c r="AB378" s="172">
        <f t="shared" si="38"/>
        <v>0</v>
      </c>
      <c r="AC378" s="175">
        <f t="shared" si="39"/>
        <v>0</v>
      </c>
      <c r="AD378" s="176"/>
      <c r="AE378" s="1"/>
      <c r="AF378" s="176" t="str">
        <f>ARRAY_CONSTRAIN(ARRAYFORMULA(IF(AE378=0,0,IF(ISNA(MATCH(AE378,[1]Summary!$A$1:$A$8418,0))=TRUE,0,INDEX([1]Summary!$A$1:$CF$8418,MATCH(AE378,[1]Summary!$A$1:$A$8418,0),AF$1)))), 1, 1)</f>
        <v>#ERROR!</v>
      </c>
      <c r="AG378" s="174">
        <f t="shared" si="40"/>
        <v>0</v>
      </c>
      <c r="AH378" s="172">
        <f t="shared" si="41"/>
        <v>0</v>
      </c>
      <c r="AI378" s="175">
        <f t="shared" si="42"/>
        <v>0</v>
      </c>
      <c r="AJ378" s="175" t="str">
        <f t="shared" si="43"/>
        <v>#ERROR!</v>
      </c>
      <c r="AK378" s="178" t="str">
        <f t="shared" si="44"/>
        <v>#ERROR!</v>
      </c>
    </row>
    <row r="379" ht="10.5" customHeight="1">
      <c r="A379" s="14" t="s">
        <v>1633</v>
      </c>
      <c r="B379" s="165">
        <f t="array" ref="B379">IF(ISNA(MATCH($A379,Magento_products!$B$1:$B$1000,0))=TRUE,INDEX(Special_products!$A$1:$AL$1000,MATCH($A379,Special_products!$F$1:$F$1000,0),B$1),INDEX(Magento_products!$A$1:$AJ$1013,MATCH($A379,Magento_products!$B$1:$B$1000,0),B$1))</f>
        <v>1126</v>
      </c>
      <c r="C379" s="181" t="str">
        <f t="array" ref="C379">IF(ISNA(MATCH($A379,Magento_products!$B$1:$B$1000,0))=TRUE,INDEX(Special_products!$A$1:$AL$1000,MATCH($A379,Special_products!$F$1:$F$1000,0),C$1),INDEX(Magento_products!$A$1:$AJ$1013,MATCH($A379,Magento_products!$B$1:$B$1000,0),C$1))</f>
        <v>Chloranthy Ring</v>
      </c>
      <c r="D379" s="166" t="str">
        <f t="array" ref="D379">IF(ISNA(MATCH($A379,Magento_products!$B$1:$B$1013,0))=TRUE,INDEX(Special_products!$A$1:$AL$748,MATCH($A379,Special_products!$F$1:$F$748,0),D$1),INDEX(Magento_products!$A$1:$AJ$1013,MATCH($A379,Magento_products!$B$1:$B$1013,0),D$1))</f>
        <v/>
      </c>
      <c r="E379" s="167">
        <f t="shared" si="31"/>
        <v>2020</v>
      </c>
      <c r="F379" s="168">
        <f t="array" ref="F379">IF(ISNA(MATCH($A379,'License characters'!$H$2:$H$1126,0))=TRUE,0,INDEX('License characters'!$A$2:$AH$1126,MATCH($A379,'License characters'!$H$2:$H$1126,0),F$1))</f>
        <v>0</v>
      </c>
      <c r="G379" s="165" t="str">
        <f t="array" ref="G379">IF(ISNA(MATCH($A379,Magento_products!$B$1:$B$1000,0))=TRUE,INDEX(Special_products!$A$1:$AL$1000,MATCH($A379,Special_products!$F$1:$F$1000,0),G$1),INDEX(Magento_products!$A$1:$AJ$1013,MATCH($A379,Magento_products!$B$1:$B$1000,0),G$1))</f>
        <v>DSRING</v>
      </c>
      <c r="H379" s="168">
        <f t="array" ref="H379">IF(ISNA(MATCH($A379,'License characters'!$H$2:$H$1126,0))=TRUE,0,INDEX('License characters'!$A$2:$AH$1126,MATCH($A379,'License characters'!$H$2:$H$1126,0),H$1))</f>
        <v>0</v>
      </c>
      <c r="I379" s="169">
        <f t="array" ref="I379">IF(ISNA(MATCH($B379,Magento_products!$E$1:$E$1013,0))=TRUE,INDEX(Special_products!$A$1:$AL$748,MATCH($B379,Special_products!$E$1:$E$748,0),I$1),INDEX(Magento_products!$A$1:$AJ$1013,MATCH($B379,Magento_products!$E$1:$E$1013,0),I$1))</f>
        <v>279</v>
      </c>
      <c r="J379" s="170"/>
      <c r="K379" s="171">
        <f t="shared" si="32"/>
        <v>279</v>
      </c>
      <c r="L379" s="172">
        <v>0.0</v>
      </c>
      <c r="M379" s="173" t="str">
        <f>ARRAY_CONSTRAIN(ARRAYFORMULA(IF(B379=0,0,IF(ISNA(MATCH($A379,[1]PO_base!$E$1:$E$8753,0))=TRUE,0,INDEX([1]PO_base!$A$1:$CD$8753,MATCH($A379,[1]PO_base!$E$1:$E$8753,0),M$1)))), 1, 1)</f>
        <v>#ERROR!</v>
      </c>
      <c r="N379" s="172" t="str">
        <f>ARRAY_CONSTRAIN(ARRAYFORMULA(IF(M379=0,0,IF(ISNA(MATCH($M379,[1]PO_base!$C$1:$C$8753,0))=TRUE,0,INDEX([1]PO_base!$A$1:$CD$8753,MATCH($M379,[1]PO_base!$C$1:$C$8753,0),N$1)))), 1, 1)</f>
        <v>#ERROR!</v>
      </c>
      <c r="O379" s="174" t="str">
        <f t="shared" si="3"/>
        <v>#ERROR!</v>
      </c>
      <c r="P379" s="172" t="str">
        <f t="shared" si="33"/>
        <v>#ERROR!</v>
      </c>
      <c r="Q379" s="175" t="str">
        <f t="shared" si="34"/>
        <v>#ERROR!</v>
      </c>
      <c r="R379" s="176">
        <v>0.0</v>
      </c>
      <c r="S379" s="173"/>
      <c r="T379" s="172" t="str">
        <f>ARRAY_CONSTRAIN(ARRAYFORMULA(IF(S379=0,0,IF(ISNA(MATCH($S379,[1]PO_base!$C$1:$C$8753,0))=TRUE,0,INDEX([1]PO_base!$A$1:$CD$8753,MATCH($S379,[1]PO_base!$C$1:$C$8753,0),T$1)))), 1, 1)</f>
        <v>#ERROR!</v>
      </c>
      <c r="U379" s="174">
        <f t="shared" si="35"/>
        <v>0</v>
      </c>
      <c r="V379" s="172"/>
      <c r="W379" s="175" t="str">
        <f t="shared" si="36"/>
        <v/>
      </c>
      <c r="X379" s="172"/>
      <c r="Y379" s="173"/>
      <c r="Z379" s="172" t="str">
        <f>ARRAY_CONSTRAIN(ARRAYFORMULA(IF(Y379=0,0,IF(ISNA(MATCH($S379,[1]PO_base!$C$1:$C$8753,0))=TRUE,0,INDEX([1]PO_base!$A$1:$CD$8753,MATCH($S379,[1]PO_base!$C$1:$C$8753,0),Z$1)))), 1, 1)</f>
        <v>#ERROR!</v>
      </c>
      <c r="AA379" s="174">
        <f t="shared" si="37"/>
        <v>0</v>
      </c>
      <c r="AB379" s="172">
        <f t="shared" si="38"/>
        <v>0</v>
      </c>
      <c r="AC379" s="175">
        <f t="shared" si="39"/>
        <v>0</v>
      </c>
      <c r="AD379" s="176"/>
      <c r="AE379" s="1"/>
      <c r="AF379" s="176" t="str">
        <f>ARRAY_CONSTRAIN(ARRAYFORMULA(IF(AE379=0,0,IF(ISNA(MATCH(AE379,[1]Summary!$A$1:$A$8418,0))=TRUE,0,INDEX([1]Summary!$A$1:$CF$8418,MATCH(AE379,[1]Summary!$A$1:$A$8418,0),AF$1)))), 1, 1)</f>
        <v>#ERROR!</v>
      </c>
      <c r="AG379" s="174">
        <f t="shared" si="40"/>
        <v>0</v>
      </c>
      <c r="AH379" s="172">
        <f t="shared" si="41"/>
        <v>0</v>
      </c>
      <c r="AI379" s="175">
        <f t="shared" si="42"/>
        <v>0</v>
      </c>
      <c r="AJ379" s="175" t="str">
        <f t="shared" si="43"/>
        <v>#ERROR!</v>
      </c>
      <c r="AK379" s="178" t="str">
        <f t="shared" si="44"/>
        <v>#ERROR!</v>
      </c>
    </row>
    <row r="380" ht="10.5" customHeight="1">
      <c r="A380" s="6" t="s">
        <v>1634</v>
      </c>
      <c r="B380" s="165">
        <f t="array" ref="B380">IF(ISNA(MATCH($A380,Magento_products!$B$1:$B$1000,0))=TRUE,INDEX(Special_products!$A$1:$AL$1000,MATCH($A380,Special_products!$F$1:$F$1000,0),B$1),INDEX(Magento_products!$A$1:$AJ$1013,MATCH($A380,Magento_products!$B$1:$B$1000,0),B$1))</f>
        <v>1127</v>
      </c>
      <c r="C380" s="181" t="str">
        <f t="array" ref="C380">IF(ISNA(MATCH($A380,Magento_products!$B$1:$B$1000,0))=TRUE,INDEX(Special_products!$A$1:$AL$1000,MATCH($A380,Special_products!$F$1:$F$1000,0),C$1),INDEX(Magento_products!$A$1:$AJ$1013,MATCH($A380,Magento_products!$B$1:$B$1000,0),C$1))</f>
        <v>Chloranthy Ring</v>
      </c>
      <c r="D380" s="166" t="str">
        <f t="array" ref="D380">IF(ISNA(MATCH($A380,Magento_products!$B$1:$B$1013,0))=TRUE,INDEX(Special_products!$A$1:$AL$748,MATCH($A380,Special_products!$F$1:$F$748,0),D$1),INDEX(Magento_products!$A$1:$AJ$1013,MATCH($A380,Magento_products!$B$1:$B$1013,0),D$1))</f>
        <v/>
      </c>
      <c r="E380" s="167">
        <f t="shared" si="31"/>
        <v>2020</v>
      </c>
      <c r="F380" s="168">
        <f t="array" ref="F380">IF(ISNA(MATCH($A380,'License characters'!$H$2:$H$1126,0))=TRUE,0,INDEX('License characters'!$A$2:$AH$1126,MATCH($A380,'License characters'!$H$2:$H$1126,0),F$1))</f>
        <v>0</v>
      </c>
      <c r="G380" s="165" t="str">
        <f t="array" ref="G380">IF(ISNA(MATCH($A380,Magento_products!$B$1:$B$1000,0))=TRUE,INDEX(Special_products!$A$1:$AL$1000,MATCH($A380,Special_products!$F$1:$F$1000,0),G$1),INDEX(Magento_products!$A$1:$AJ$1013,MATCH($A380,Magento_products!$B$1:$B$1000,0),G$1))</f>
        <v>DSRING</v>
      </c>
      <c r="H380" s="168">
        <f t="array" ref="H380">IF(ISNA(MATCH($A380,'License characters'!$H$2:$H$1126,0))=TRUE,0,INDEX('License characters'!$A$2:$AH$1126,MATCH($A380,'License characters'!$H$2:$H$1126,0),H$1))</f>
        <v>0</v>
      </c>
      <c r="I380" s="169">
        <f t="array" ref="I380">IF(ISNA(MATCH($B380,Magento_products!$E$1:$E$1013,0))=TRUE,INDEX(Special_products!$A$1:$AL$748,MATCH($B380,Special_products!$E$1:$E$748,0),I$1),INDEX(Magento_products!$A$1:$AJ$1013,MATCH($B380,Magento_products!$E$1:$E$1013,0),I$1))</f>
        <v>279</v>
      </c>
      <c r="J380" s="170"/>
      <c r="K380" s="171">
        <f t="shared" si="32"/>
        <v>279</v>
      </c>
      <c r="L380" s="172">
        <v>0.0</v>
      </c>
      <c r="M380" s="173" t="str">
        <f>ARRAY_CONSTRAIN(ARRAYFORMULA(IF(B380=0,0,IF(ISNA(MATCH($A380,[1]PO_base!$E$1:$E$8753,0))=TRUE,0,INDEX([1]PO_base!$A$1:$CD$8753,MATCH($A380,[1]PO_base!$E$1:$E$8753,0),M$1)))), 1, 1)</f>
        <v>#ERROR!</v>
      </c>
      <c r="N380" s="172" t="str">
        <f>ARRAY_CONSTRAIN(ARRAYFORMULA(IF(M380=0,0,IF(ISNA(MATCH($M380,[1]PO_base!$C$1:$C$8753,0))=TRUE,0,INDEX([1]PO_base!$A$1:$CD$8753,MATCH($M380,[1]PO_base!$C$1:$C$8753,0),N$1)))), 1, 1)</f>
        <v>#ERROR!</v>
      </c>
      <c r="O380" s="174" t="str">
        <f t="shared" si="3"/>
        <v>#ERROR!</v>
      </c>
      <c r="P380" s="172" t="str">
        <f t="shared" si="33"/>
        <v>#ERROR!</v>
      </c>
      <c r="Q380" s="175" t="str">
        <f t="shared" si="34"/>
        <v>#ERROR!</v>
      </c>
      <c r="R380" s="176">
        <v>0.0</v>
      </c>
      <c r="S380" s="173"/>
      <c r="T380" s="172" t="str">
        <f>ARRAY_CONSTRAIN(ARRAYFORMULA(IF(S380=0,0,IF(ISNA(MATCH($S380,[1]PO_base!$C$1:$C$8753,0))=TRUE,0,INDEX([1]PO_base!$A$1:$CD$8753,MATCH($S380,[1]PO_base!$C$1:$C$8753,0),T$1)))), 1, 1)</f>
        <v>#ERROR!</v>
      </c>
      <c r="U380" s="174">
        <f t="shared" si="35"/>
        <v>0</v>
      </c>
      <c r="V380" s="172"/>
      <c r="W380" s="175" t="str">
        <f t="shared" si="36"/>
        <v/>
      </c>
      <c r="X380" s="172"/>
      <c r="Y380" s="173"/>
      <c r="Z380" s="172" t="str">
        <f>ARRAY_CONSTRAIN(ARRAYFORMULA(IF(Y380=0,0,IF(ISNA(MATCH($S380,[1]PO_base!$C$1:$C$8753,0))=TRUE,0,INDEX([1]PO_base!$A$1:$CD$8753,MATCH($S380,[1]PO_base!$C$1:$C$8753,0),Z$1)))), 1, 1)</f>
        <v>#ERROR!</v>
      </c>
      <c r="AA380" s="174">
        <f t="shared" si="37"/>
        <v>0</v>
      </c>
      <c r="AB380" s="172">
        <f t="shared" si="38"/>
        <v>0</v>
      </c>
      <c r="AC380" s="175">
        <f t="shared" si="39"/>
        <v>0</v>
      </c>
      <c r="AD380" s="176"/>
      <c r="AE380" s="1"/>
      <c r="AF380" s="176" t="str">
        <f>ARRAY_CONSTRAIN(ARRAYFORMULA(IF(AE380=0,0,IF(ISNA(MATCH(AE380,[1]Summary!$A$1:$A$8418,0))=TRUE,0,INDEX([1]Summary!$A$1:$CF$8418,MATCH(AE380,[1]Summary!$A$1:$A$8418,0),AF$1)))), 1, 1)</f>
        <v>#ERROR!</v>
      </c>
      <c r="AG380" s="174">
        <f t="shared" si="40"/>
        <v>0</v>
      </c>
      <c r="AH380" s="172">
        <f t="shared" si="41"/>
        <v>0</v>
      </c>
      <c r="AI380" s="175">
        <f t="shared" si="42"/>
        <v>0</v>
      </c>
      <c r="AJ380" s="175" t="str">
        <f t="shared" si="43"/>
        <v>#ERROR!</v>
      </c>
      <c r="AK380" s="178" t="str">
        <f t="shared" si="44"/>
        <v>#ERROR!</v>
      </c>
    </row>
    <row r="381" ht="10.5" customHeight="1">
      <c r="A381" s="14" t="s">
        <v>1635</v>
      </c>
      <c r="B381" s="165">
        <f t="array" ref="B381">IF(ISNA(MATCH($A381,Magento_products!$B$1:$B$1000,0))=TRUE,INDEX(Special_products!$A$1:$AL$1000,MATCH($A381,Special_products!$F$1:$F$1000,0),B$1),INDEX(Magento_products!$A$1:$AJ$1013,MATCH($A381,Magento_products!$B$1:$B$1000,0),B$1))</f>
        <v>1128</v>
      </c>
      <c r="C381" s="165" t="str">
        <f t="array" ref="C381">IF(ISNA(MATCH($A381,Magento_products!$B$1:$B$1000,0))=TRUE,INDEX(Special_products!$A$1:$AL$1000,MATCH($A381,Special_products!$F$1:$F$1000,0),C$1),INDEX(Magento_products!$A$1:$AJ$1013,MATCH($A381,Magento_products!$B$1:$B$1000,0),C$1))</f>
        <v>Wolf Ring</v>
      </c>
      <c r="D381" s="166" t="str">
        <f t="array" ref="D381">IF(ISNA(MATCH($A381,Magento_products!$B$1:$B$1013,0))=TRUE,INDEX(Special_products!$A$1:$AL$748,MATCH($A381,Special_products!$F$1:$F$748,0),D$1),INDEX(Magento_products!$A$1:$AJ$1013,MATCH($A381,Magento_products!$B$1:$B$1013,0),D$1))</f>
        <v/>
      </c>
      <c r="E381" s="167">
        <f t="shared" si="31"/>
        <v>2020</v>
      </c>
      <c r="F381" s="168">
        <f t="array" ref="F381">IF(ISNA(MATCH($A381,'License characters'!$H$2:$H$1126,0))=TRUE,0,INDEX('License characters'!$A$2:$AH$1126,MATCH($A381,'License characters'!$H$2:$H$1126,0),F$1))</f>
        <v>0</v>
      </c>
      <c r="G381" s="165" t="str">
        <f t="array" ref="G381">IF(ISNA(MATCH($A381,Magento_products!$B$1:$B$1000,0))=TRUE,INDEX(Special_products!$A$1:$AL$1000,MATCH($A381,Special_products!$F$1:$F$1000,0),G$1),INDEX(Magento_products!$A$1:$AJ$1013,MATCH($A381,Magento_products!$B$1:$B$1000,0),G$1))</f>
        <v>DSRING</v>
      </c>
      <c r="H381" s="168">
        <f t="array" ref="H381">IF(ISNA(MATCH($A381,'License characters'!$H$2:$H$1126,0))=TRUE,0,INDEX('License characters'!$A$2:$AH$1126,MATCH($A381,'License characters'!$H$2:$H$1126,0),H$1))</f>
        <v>0</v>
      </c>
      <c r="I381" s="169">
        <f t="array" ref="I381">IF(ISNA(MATCH($B381,Magento_products!$E$1:$E$1013,0))=TRUE,INDEX(Special_products!$A$1:$AL$748,MATCH($B381,Special_products!$E$1:$E$748,0),I$1),INDEX(Magento_products!$A$1:$AJ$1013,MATCH($B381,Magento_products!$E$1:$E$1013,0),I$1))</f>
        <v>176</v>
      </c>
      <c r="J381" s="170"/>
      <c r="K381" s="171">
        <f t="shared" si="32"/>
        <v>176</v>
      </c>
      <c r="L381" s="172">
        <v>0.0</v>
      </c>
      <c r="M381" s="173" t="str">
        <f>ARRAY_CONSTRAIN(ARRAYFORMULA(IF(B381=0,0,IF(ISNA(MATCH($A381,[1]PO_base!$E$1:$E$8753,0))=TRUE,0,INDEX([1]PO_base!$A$1:$CD$8753,MATCH($A381,[1]PO_base!$E$1:$E$8753,0),M$1)))), 1, 1)</f>
        <v>#ERROR!</v>
      </c>
      <c r="N381" s="172" t="str">
        <f>ARRAY_CONSTRAIN(ARRAYFORMULA(IF(M381=0,0,IF(ISNA(MATCH($M381,[1]PO_base!$C$1:$C$8753,0))=TRUE,0,INDEX([1]PO_base!$A$1:$CD$8753,MATCH($M381,[1]PO_base!$C$1:$C$8753,0),N$1)))), 1, 1)</f>
        <v>#ERROR!</v>
      </c>
      <c r="O381" s="174" t="str">
        <f t="shared" si="3"/>
        <v>#ERROR!</v>
      </c>
      <c r="P381" s="172" t="str">
        <f t="shared" si="33"/>
        <v>#ERROR!</v>
      </c>
      <c r="Q381" s="175" t="str">
        <f t="shared" si="34"/>
        <v>#ERROR!</v>
      </c>
      <c r="R381" s="176">
        <v>0.0</v>
      </c>
      <c r="S381" s="173"/>
      <c r="T381" s="172" t="str">
        <f>ARRAY_CONSTRAIN(ARRAYFORMULA(IF(S381=0,0,IF(ISNA(MATCH($S381,[1]PO_base!$C$1:$C$8753,0))=TRUE,0,INDEX([1]PO_base!$A$1:$CD$8753,MATCH($S381,[1]PO_base!$C$1:$C$8753,0),T$1)))), 1, 1)</f>
        <v>#ERROR!</v>
      </c>
      <c r="U381" s="174">
        <f t="shared" si="35"/>
        <v>0</v>
      </c>
      <c r="V381" s="172"/>
      <c r="W381" s="175" t="str">
        <f t="shared" si="36"/>
        <v/>
      </c>
      <c r="X381" s="172"/>
      <c r="Y381" s="173"/>
      <c r="Z381" s="172" t="str">
        <f>ARRAY_CONSTRAIN(ARRAYFORMULA(IF(Y381=0,0,IF(ISNA(MATCH($S381,[1]PO_base!$C$1:$C$8753,0))=TRUE,0,INDEX([1]PO_base!$A$1:$CD$8753,MATCH($S381,[1]PO_base!$C$1:$C$8753,0),Z$1)))), 1, 1)</f>
        <v>#ERROR!</v>
      </c>
      <c r="AA381" s="174">
        <f t="shared" si="37"/>
        <v>0</v>
      </c>
      <c r="AB381" s="172">
        <f t="shared" si="38"/>
        <v>0</v>
      </c>
      <c r="AC381" s="175">
        <f t="shared" si="39"/>
        <v>0</v>
      </c>
      <c r="AD381" s="176"/>
      <c r="AE381" s="1"/>
      <c r="AF381" s="176" t="str">
        <f>ARRAY_CONSTRAIN(ARRAYFORMULA(IF(AE381=0,0,IF(ISNA(MATCH(AE381,[1]Summary!$A$1:$A$8418,0))=TRUE,0,INDEX([1]Summary!$A$1:$CF$8418,MATCH(AE381,[1]Summary!$A$1:$A$8418,0),AF$1)))), 1, 1)</f>
        <v>#ERROR!</v>
      </c>
      <c r="AG381" s="174">
        <f t="shared" si="40"/>
        <v>0</v>
      </c>
      <c r="AH381" s="172">
        <f t="shared" si="41"/>
        <v>0</v>
      </c>
      <c r="AI381" s="175">
        <f t="shared" si="42"/>
        <v>0</v>
      </c>
      <c r="AJ381" s="175" t="str">
        <f t="shared" si="43"/>
        <v>#ERROR!</v>
      </c>
      <c r="AK381" s="178" t="str">
        <f t="shared" si="44"/>
        <v>#ERROR!</v>
      </c>
    </row>
    <row r="382" ht="10.5" customHeight="1">
      <c r="A382" s="14" t="s">
        <v>1439</v>
      </c>
      <c r="B382" s="165">
        <f t="array" ref="B382">IF(ISNA(MATCH($A382,Magento_products!$B$1:$B$1000,0))=TRUE,INDEX(Special_products!$A$1:$AL$1000,MATCH($A382,Special_products!$F$1:$F$1000,0),B$1),INDEX(Magento_products!$A$1:$AJ$1013,MATCH($A382,Magento_products!$B$1:$B$1000,0),B$1))</f>
        <v>1064</v>
      </c>
      <c r="C382" s="165" t="str">
        <f t="array" ref="C382">IF(ISNA(MATCH($A382,Magento_products!$B$1:$B$1000,0))=TRUE,INDEX(Special_products!$A$1:$AL$1000,MATCH($A382,Special_products!$F$1:$F$1000,0),C$1),INDEX(Magento_products!$A$1:$AJ$1013,MATCH($A382,Magento_products!$B$1:$B$1000,0),C$1))</f>
        <v>Ring of Steel Protection</v>
      </c>
      <c r="D382" s="166" t="str">
        <f t="array" ref="D382">IF(ISNA(MATCH($A382,Magento_products!$B$1:$B$1013,0))=TRUE,INDEX(Special_products!$A$1:$AL$748,MATCH($A382,Special_products!$F$1:$F$748,0),D$1),INDEX(Magento_products!$A$1:$AJ$1013,MATCH($A382,Magento_products!$B$1:$B$1013,0),D$1))</f>
        <v/>
      </c>
      <c r="E382" s="167">
        <f t="shared" si="31"/>
        <v>2020</v>
      </c>
      <c r="F382" s="168">
        <f t="array" ref="F382">IF(ISNA(MATCH($A382,'License characters'!$H$2:$H$1126,0))=TRUE,0,INDEX('License characters'!$A$2:$AH$1126,MATCH($A382,'License characters'!$H$2:$H$1126,0),F$1))</f>
        <v>0</v>
      </c>
      <c r="G382" s="165" t="str">
        <f t="array" ref="G382">IF(ISNA(MATCH($A382,Magento_products!$B$1:$B$1000,0))=TRUE,INDEX(Special_products!$A$1:$AL$1000,MATCH($A382,Special_products!$F$1:$F$1000,0),G$1),INDEX(Magento_products!$A$1:$AJ$1013,MATCH($A382,Magento_products!$B$1:$B$1000,0),G$1))</f>
        <v>DSRING</v>
      </c>
      <c r="H382" s="168">
        <f t="array" ref="H382">IF(ISNA(MATCH($A382,'License characters'!$H$2:$H$1126,0))=TRUE,0,INDEX('License characters'!$A$2:$AH$1126,MATCH($A382,'License characters'!$H$2:$H$1126,0),H$1))</f>
        <v>0</v>
      </c>
      <c r="I382" s="169">
        <f t="array" ref="I382">IF(ISNA(MATCH($B382,Magento_products!$E$1:$E$1013,0))=TRUE,INDEX(Special_products!$A$1:$AL$748,MATCH($B382,Special_products!$E$1:$E$748,0),I$1),INDEX(Magento_products!$A$1:$AJ$1013,MATCH($B382,Magento_products!$E$1:$E$1013,0),I$1))</f>
        <v>175</v>
      </c>
      <c r="J382" s="170"/>
      <c r="K382" s="171">
        <f t="shared" si="32"/>
        <v>175</v>
      </c>
      <c r="L382" s="172">
        <v>0.0</v>
      </c>
      <c r="M382" s="173" t="str">
        <f>ARRAY_CONSTRAIN(ARRAYFORMULA(IF(B382=0,0,IF(ISNA(MATCH($A382,[1]PO_base!$E$1:$E$8753,0))=TRUE,0,INDEX([1]PO_base!$A$1:$CD$8753,MATCH($A382,[1]PO_base!$E$1:$E$8753,0),M$1)))), 1, 1)</f>
        <v>#ERROR!</v>
      </c>
      <c r="N382" s="172" t="str">
        <f>ARRAY_CONSTRAIN(ARRAYFORMULA(IF(M382=0,0,IF(ISNA(MATCH($M382,[1]PO_base!$C$1:$C$8753,0))=TRUE,0,INDEX([1]PO_base!$A$1:$CD$8753,MATCH($M382,[1]PO_base!$C$1:$C$8753,0),N$1)))), 1, 1)</f>
        <v>#ERROR!</v>
      </c>
      <c r="O382" s="174" t="str">
        <f t="shared" si="3"/>
        <v>#ERROR!</v>
      </c>
      <c r="P382" s="172" t="str">
        <f t="shared" si="33"/>
        <v>#ERROR!</v>
      </c>
      <c r="Q382" s="175" t="str">
        <f t="shared" si="34"/>
        <v>#ERROR!</v>
      </c>
      <c r="R382" s="176">
        <v>0.0</v>
      </c>
      <c r="S382" s="173"/>
      <c r="T382" s="172" t="str">
        <f>ARRAY_CONSTRAIN(ARRAYFORMULA(IF(S382=0,0,IF(ISNA(MATCH($S382,[1]PO_base!$C$1:$C$8753,0))=TRUE,0,INDEX([1]PO_base!$A$1:$CD$8753,MATCH($S382,[1]PO_base!$C$1:$C$8753,0),T$1)))), 1, 1)</f>
        <v>#ERROR!</v>
      </c>
      <c r="U382" s="174">
        <f t="shared" si="35"/>
        <v>0</v>
      </c>
      <c r="V382" s="172"/>
      <c r="W382" s="175" t="str">
        <f t="shared" si="36"/>
        <v/>
      </c>
      <c r="X382" s="172"/>
      <c r="Y382" s="173"/>
      <c r="Z382" s="172" t="str">
        <f>ARRAY_CONSTRAIN(ARRAYFORMULA(IF(Y382=0,0,IF(ISNA(MATCH($S382,[1]PO_base!$C$1:$C$8753,0))=TRUE,0,INDEX([1]PO_base!$A$1:$CD$8753,MATCH($S382,[1]PO_base!$C$1:$C$8753,0),Z$1)))), 1, 1)</f>
        <v>#ERROR!</v>
      </c>
      <c r="AA382" s="174">
        <f t="shared" si="37"/>
        <v>0</v>
      </c>
      <c r="AB382" s="172">
        <f t="shared" si="38"/>
        <v>0</v>
      </c>
      <c r="AC382" s="175">
        <f t="shared" si="39"/>
        <v>0</v>
      </c>
      <c r="AD382" s="176"/>
      <c r="AE382" s="1"/>
      <c r="AF382" s="176" t="str">
        <f>ARRAY_CONSTRAIN(ARRAYFORMULA(IF(AE382=0,0,IF(ISNA(MATCH(AE382,[1]Summary!$A$1:$A$8418,0))=TRUE,0,INDEX([1]Summary!$A$1:$CF$8418,MATCH(AE382,[1]Summary!$A$1:$A$8418,0),AF$1)))), 1, 1)</f>
        <v>#ERROR!</v>
      </c>
      <c r="AG382" s="174">
        <f t="shared" si="40"/>
        <v>0</v>
      </c>
      <c r="AH382" s="172">
        <f t="shared" si="41"/>
        <v>0</v>
      </c>
      <c r="AI382" s="175">
        <f t="shared" si="42"/>
        <v>0</v>
      </c>
      <c r="AJ382" s="175" t="str">
        <f t="shared" si="43"/>
        <v>#ERROR!</v>
      </c>
      <c r="AK382" s="178" t="str">
        <f t="shared" si="44"/>
        <v>#ERROR!</v>
      </c>
    </row>
    <row r="383" ht="10.5" customHeight="1">
      <c r="A383" s="14" t="s">
        <v>1410</v>
      </c>
      <c r="B383" s="165">
        <f t="array" ref="B383">IF(ISNA(MATCH($A383,Magento_products!$B$1:$B$1000,0))=TRUE,INDEX(Special_products!$A$1:$AL$1000,MATCH($A383,Special_products!$F$1:$F$1000,0),B$1),INDEX(Magento_products!$A$1:$AJ$1013,MATCH($A383,Magento_products!$B$1:$B$1000,0),B$1))</f>
        <v>1038</v>
      </c>
      <c r="C383" s="165" t="str">
        <f t="array" ref="C383">IF(ISNA(MATCH($A383,Magento_products!$B$1:$B$1000,0))=TRUE,INDEX(Special_products!$A$1:$AL$1000,MATCH($A383,Special_products!$F$1:$F$1000,0),C$1),INDEX(Magento_products!$A$1:$AJ$1013,MATCH($A383,Magento_products!$B$1:$B$1000,0),C$1))</f>
        <v>Ring of Favor</v>
      </c>
      <c r="D383" s="166" t="str">
        <f t="array" ref="D383">IF(ISNA(MATCH($A383,Magento_products!$B$1:$B$1013,0))=TRUE,INDEX(Special_products!$A$1:$AL$748,MATCH($A383,Special_products!$F$1:$F$748,0),D$1),INDEX(Magento_products!$A$1:$AJ$1013,MATCH($A383,Magento_products!$B$1:$B$1013,0),D$1))</f>
        <v/>
      </c>
      <c r="E383" s="167">
        <f t="shared" si="31"/>
        <v>2020</v>
      </c>
      <c r="F383" s="168">
        <f t="array" ref="F383">IF(ISNA(MATCH($A383,'License characters'!$H$2:$H$1126,0))=TRUE,0,INDEX('License characters'!$A$2:$AH$1126,MATCH($A383,'License characters'!$H$2:$H$1126,0),F$1))</f>
        <v>0</v>
      </c>
      <c r="G383" s="165" t="str">
        <f t="array" ref="G383">IF(ISNA(MATCH($A383,Magento_products!$B$1:$B$1000,0))=TRUE,INDEX(Special_products!$A$1:$AL$1000,MATCH($A383,Special_products!$F$1:$F$1000,0),G$1),INDEX(Magento_products!$A$1:$AJ$1013,MATCH($A383,Magento_products!$B$1:$B$1000,0),G$1))</f>
        <v>DSRING</v>
      </c>
      <c r="H383" s="168">
        <f t="array" ref="H383">IF(ISNA(MATCH($A383,'License characters'!$H$2:$H$1126,0))=TRUE,0,INDEX('License characters'!$A$2:$AH$1126,MATCH($A383,'License characters'!$H$2:$H$1126,0),H$1))</f>
        <v>0</v>
      </c>
      <c r="I383" s="169">
        <f t="array" ref="I383">IF(ISNA(MATCH($B383,Magento_products!$E$1:$E$1013,0))=TRUE,INDEX(Special_products!$A$1:$AL$748,MATCH($B383,Special_products!$E$1:$E$748,0),I$1),INDEX(Magento_products!$A$1:$AJ$1013,MATCH($B383,Magento_products!$E$1:$E$1013,0),I$1))</f>
        <v>176</v>
      </c>
      <c r="J383" s="170"/>
      <c r="K383" s="171">
        <f t="shared" si="32"/>
        <v>176</v>
      </c>
      <c r="L383" s="172">
        <v>0.0</v>
      </c>
      <c r="M383" s="173" t="str">
        <f>ARRAY_CONSTRAIN(ARRAYFORMULA(IF(B383=0,0,IF(ISNA(MATCH($A383,[1]PO_base!$E$1:$E$8753,0))=TRUE,0,INDEX([1]PO_base!$A$1:$CD$8753,MATCH($A383,[1]PO_base!$E$1:$E$8753,0),M$1)))), 1, 1)</f>
        <v>#ERROR!</v>
      </c>
      <c r="N383" s="172" t="str">
        <f>ARRAY_CONSTRAIN(ARRAYFORMULA(IF(M383=0,0,IF(ISNA(MATCH($M383,[1]PO_base!$C$1:$C$8753,0))=TRUE,0,INDEX([1]PO_base!$A$1:$CD$8753,MATCH($M383,[1]PO_base!$C$1:$C$8753,0),N$1)))), 1, 1)</f>
        <v>#ERROR!</v>
      </c>
      <c r="O383" s="174" t="str">
        <f t="shared" si="3"/>
        <v>#ERROR!</v>
      </c>
      <c r="P383" s="172" t="str">
        <f t="shared" si="33"/>
        <v>#ERROR!</v>
      </c>
      <c r="Q383" s="175" t="str">
        <f t="shared" si="34"/>
        <v>#ERROR!</v>
      </c>
      <c r="R383" s="176">
        <v>0.0</v>
      </c>
      <c r="S383" s="173"/>
      <c r="T383" s="172" t="str">
        <f>ARRAY_CONSTRAIN(ARRAYFORMULA(IF(S383=0,0,IF(ISNA(MATCH($S383,[1]PO_base!$C$1:$C$8753,0))=TRUE,0,INDEX([1]PO_base!$A$1:$CD$8753,MATCH($S383,[1]PO_base!$C$1:$C$8753,0),T$1)))), 1, 1)</f>
        <v>#ERROR!</v>
      </c>
      <c r="U383" s="174">
        <f t="shared" si="35"/>
        <v>0</v>
      </c>
      <c r="V383" s="172"/>
      <c r="W383" s="175" t="str">
        <f t="shared" si="36"/>
        <v/>
      </c>
      <c r="X383" s="172"/>
      <c r="Y383" s="173"/>
      <c r="Z383" s="172" t="str">
        <f>ARRAY_CONSTRAIN(ARRAYFORMULA(IF(Y383=0,0,IF(ISNA(MATCH($S383,[1]PO_base!$C$1:$C$8753,0))=TRUE,0,INDEX([1]PO_base!$A$1:$CD$8753,MATCH($S383,[1]PO_base!$C$1:$C$8753,0),Z$1)))), 1, 1)</f>
        <v>#ERROR!</v>
      </c>
      <c r="AA383" s="174">
        <f t="shared" si="37"/>
        <v>0</v>
      </c>
      <c r="AB383" s="172">
        <f t="shared" si="38"/>
        <v>0</v>
      </c>
      <c r="AC383" s="175">
        <f t="shared" si="39"/>
        <v>0</v>
      </c>
      <c r="AD383" s="176"/>
      <c r="AE383" s="1"/>
      <c r="AF383" s="176" t="str">
        <f>ARRAY_CONSTRAIN(ARRAYFORMULA(IF(AE383=0,0,IF(ISNA(MATCH(AE383,[1]Summary!$A$1:$A$8418,0))=TRUE,0,INDEX([1]Summary!$A$1:$CF$8418,MATCH(AE383,[1]Summary!$A$1:$A$8418,0),AF$1)))), 1, 1)</f>
        <v>#ERROR!</v>
      </c>
      <c r="AG383" s="174">
        <f t="shared" si="40"/>
        <v>0</v>
      </c>
      <c r="AH383" s="172">
        <f t="shared" si="41"/>
        <v>0</v>
      </c>
      <c r="AI383" s="175">
        <f t="shared" si="42"/>
        <v>0</v>
      </c>
      <c r="AJ383" s="175" t="str">
        <f t="shared" si="43"/>
        <v>#ERROR!</v>
      </c>
      <c r="AK383" s="178" t="str">
        <f t="shared" si="44"/>
        <v>#ERROR!</v>
      </c>
    </row>
    <row r="384" ht="10.5" customHeight="1">
      <c r="A384" s="14"/>
      <c r="B384" s="165"/>
      <c r="C384" s="165"/>
      <c r="D384" s="166"/>
      <c r="E384" s="167"/>
      <c r="F384" s="168"/>
      <c r="G384" s="165"/>
      <c r="H384" s="168"/>
      <c r="I384" s="169"/>
      <c r="J384" s="170"/>
      <c r="K384" s="171"/>
      <c r="L384" s="182"/>
      <c r="M384" s="173" t="str">
        <f>ARRAY_CONSTRAIN(ARRAYFORMULA(IF(B384=0,0,IF(ISNA(MATCH($A384,[1]PO_base!$E$1:$E$8753,0))=TRUE,0,INDEX([1]PO_base!$A$1:$CD$8753,MATCH($A384,[1]PO_base!$E$1:$E$8753,0),M$1)))), 1, 1)</f>
        <v>#ERROR!</v>
      </c>
      <c r="N384" s="172" t="str">
        <f>ARRAY_CONSTRAIN(ARRAYFORMULA(IF(M384=0,0,IF(ISNA(MATCH($M384,[1]PO_base!$C$1:$C$8753,0))=TRUE,0,INDEX([1]PO_base!$A$1:$CD$8753,MATCH($M384,[1]PO_base!$C$1:$C$8753,0),N$1)))), 1, 1)</f>
        <v>#ERROR!</v>
      </c>
      <c r="O384" s="174" t="str">
        <f t="shared" si="3"/>
        <v>#ERROR!</v>
      </c>
      <c r="P384" s="182"/>
      <c r="Q384" s="182"/>
      <c r="R384" s="182"/>
      <c r="S384" s="173"/>
      <c r="T384" s="172" t="str">
        <f>ARRAY_CONSTRAIN(ARRAYFORMULA(IF(S384=0,0,IF(ISNA(MATCH($S384,[1]PO_base!$C$1:$C$8753,0))=TRUE,0,INDEX([1]PO_base!$A$1:$CD$8753,MATCH($S384,[1]PO_base!$C$1:$C$8753,0),T$1)))), 1, 1)</f>
        <v>#ERROR!</v>
      </c>
      <c r="U384" s="182"/>
      <c r="V384" s="182"/>
      <c r="W384" s="182"/>
      <c r="X384" s="182"/>
      <c r="Y384" s="173"/>
      <c r="Z384" s="172" t="str">
        <f>ARRAY_CONSTRAIN(ARRAYFORMULA(IF(Y384=0,0,IF(ISNA(MATCH($S384,[1]PO_base!$C$1:$C$8753,0))=TRUE,0,INDEX([1]PO_base!$A$1:$CD$8753,MATCH($S384,[1]PO_base!$C$1:$C$8753,0),Z$1)))), 1, 1)</f>
        <v>#ERROR!</v>
      </c>
      <c r="AA384" s="182"/>
      <c r="AB384" s="182"/>
      <c r="AC384" s="182"/>
      <c r="AD384" s="182"/>
      <c r="AE384" s="173"/>
      <c r="AF384" s="176" t="str">
        <f>ARRAY_CONSTRAIN(ARRAYFORMULA(IF(AE384=0,0,IF(ISNA(MATCH(AE384,[1]Summary!$A$1:$A$8418,0))=TRUE,0,INDEX([1]Summary!$A$1:$CF$8418,MATCH(AE384,[1]Summary!$A$1:$A$8418,0),AF$1)))), 1, 1)</f>
        <v>#ERROR!</v>
      </c>
      <c r="AG384" s="182"/>
      <c r="AH384" s="182"/>
      <c r="AI384" s="182"/>
      <c r="AJ384" s="182"/>
      <c r="AK384" s="14"/>
    </row>
    <row r="385" ht="10.5" customHeight="1">
      <c r="A385" s="14"/>
      <c r="B385" s="165"/>
      <c r="C385" s="165"/>
      <c r="D385" s="166"/>
      <c r="E385" s="167"/>
      <c r="F385" s="168"/>
      <c r="G385" s="165"/>
      <c r="H385" s="168"/>
      <c r="I385" s="169"/>
      <c r="J385" s="170"/>
      <c r="K385" s="171"/>
      <c r="L385" s="182"/>
      <c r="M385" s="173" t="str">
        <f>ARRAY_CONSTRAIN(ARRAYFORMULA(IF(B385=0,0,IF(ISNA(MATCH($A385,[1]PO_base!$E$1:$E$8753,0))=TRUE,0,INDEX([1]PO_base!$A$1:$CD$8753,MATCH($A385,[1]PO_base!$E$1:$E$8753,0),M$1)))), 1, 1)</f>
        <v>#ERROR!</v>
      </c>
      <c r="N385" s="172" t="str">
        <f>ARRAY_CONSTRAIN(ARRAYFORMULA(IF(M385=0,0,IF(ISNA(MATCH($M385,[1]PO_base!$C$1:$C$8753,0))=TRUE,0,INDEX([1]PO_base!$A$1:$CD$8753,MATCH($M385,[1]PO_base!$C$1:$C$8753,0),N$1)))), 1, 1)</f>
        <v>#ERROR!</v>
      </c>
      <c r="O385" s="174" t="str">
        <f t="shared" si="3"/>
        <v>#ERROR!</v>
      </c>
      <c r="P385" s="182"/>
      <c r="Q385" s="182"/>
      <c r="R385" s="182"/>
      <c r="S385" s="173"/>
      <c r="T385" s="172" t="str">
        <f>ARRAY_CONSTRAIN(ARRAYFORMULA(IF(S385=0,0,IF(ISNA(MATCH($S385,[1]PO_base!$C$1:$C$8753,0))=TRUE,0,INDEX([1]PO_base!$A$1:$CD$8753,MATCH($S385,[1]PO_base!$C$1:$C$8753,0),T$1)))), 1, 1)</f>
        <v>#ERROR!</v>
      </c>
      <c r="U385" s="182"/>
      <c r="V385" s="182"/>
      <c r="W385" s="182"/>
      <c r="X385" s="182"/>
      <c r="Y385" s="173"/>
      <c r="Z385" s="172" t="str">
        <f>ARRAY_CONSTRAIN(ARRAYFORMULA(IF(Y385=0,0,IF(ISNA(MATCH($S385,[1]PO_base!$C$1:$C$8753,0))=TRUE,0,INDEX([1]PO_base!$A$1:$CD$8753,MATCH($S385,[1]PO_base!$C$1:$C$8753,0),Z$1)))), 1, 1)</f>
        <v>#ERROR!</v>
      </c>
      <c r="AA385" s="182"/>
      <c r="AB385" s="182"/>
      <c r="AC385" s="182"/>
      <c r="AD385" s="182"/>
      <c r="AE385" s="173"/>
      <c r="AF385" s="176" t="str">
        <f>ARRAY_CONSTRAIN(ARRAYFORMULA(IF(AE385=0,0,IF(ISNA(MATCH(AE385,[1]Summary!$A$1:$A$8418,0))=TRUE,0,INDEX([1]Summary!$A$1:$CF$8418,MATCH(AE385,[1]Summary!$A$1:$A$8418,0),AF$1)))), 1, 1)</f>
        <v>#ERROR!</v>
      </c>
      <c r="AG385" s="182"/>
      <c r="AH385" s="182"/>
      <c r="AI385" s="182"/>
      <c r="AJ385" s="182"/>
      <c r="AK385" s="14"/>
    </row>
    <row r="386" ht="10.5" customHeight="1">
      <c r="A386" s="6"/>
      <c r="B386" s="165"/>
      <c r="C386" s="165"/>
      <c r="D386" s="166"/>
      <c r="E386" s="167"/>
      <c r="F386" s="168"/>
      <c r="G386" s="165"/>
      <c r="H386" s="168"/>
      <c r="I386" s="169"/>
      <c r="J386" s="170"/>
      <c r="K386" s="171"/>
      <c r="L386" s="182"/>
      <c r="M386" s="173" t="str">
        <f>ARRAY_CONSTRAIN(ARRAYFORMULA(IF(B386=0,0,IF(ISNA(MATCH($A386,[1]PO_base!$E$1:$E$8753,0))=TRUE,0,INDEX([1]PO_base!$A$1:$CD$8753,MATCH($A386,[1]PO_base!$E$1:$E$8753,0),M$1)))), 1, 1)</f>
        <v>#ERROR!</v>
      </c>
      <c r="N386" s="172" t="str">
        <f>ARRAY_CONSTRAIN(ARRAYFORMULA(IF(M386=0,0,IF(ISNA(MATCH($M386,[1]PO_base!$C$1:$C$8753,0))=TRUE,0,INDEX([1]PO_base!$A$1:$CD$8753,MATCH($M386,[1]PO_base!$C$1:$C$8753,0),N$1)))), 1, 1)</f>
        <v>#ERROR!</v>
      </c>
      <c r="O386" s="174" t="str">
        <f t="shared" si="3"/>
        <v>#ERROR!</v>
      </c>
      <c r="P386" s="182"/>
      <c r="Q386" s="182"/>
      <c r="R386" s="182"/>
      <c r="S386" s="173"/>
      <c r="T386" s="172" t="str">
        <f>ARRAY_CONSTRAIN(ARRAYFORMULA(IF(S386=0,0,IF(ISNA(MATCH($S386,[1]PO_base!$C$1:$C$8753,0))=TRUE,0,INDEX([1]PO_base!$A$1:$CD$8753,MATCH($S386,[1]PO_base!$C$1:$C$8753,0),T$1)))), 1, 1)</f>
        <v>#ERROR!</v>
      </c>
      <c r="U386" s="182"/>
      <c r="V386" s="182"/>
      <c r="W386" s="182"/>
      <c r="X386" s="182"/>
      <c r="Y386" s="173"/>
      <c r="Z386" s="172" t="str">
        <f>ARRAY_CONSTRAIN(ARRAYFORMULA(IF(Y386=0,0,IF(ISNA(MATCH($S386,[1]PO_base!$C$1:$C$8753,0))=TRUE,0,INDEX([1]PO_base!$A$1:$CD$8753,MATCH($S386,[1]PO_base!$C$1:$C$8753,0),Z$1)))), 1, 1)</f>
        <v>#ERROR!</v>
      </c>
      <c r="AA386" s="182"/>
      <c r="AB386" s="182"/>
      <c r="AC386" s="182"/>
      <c r="AD386" s="182"/>
      <c r="AE386" s="173"/>
      <c r="AF386" s="176" t="str">
        <f>ARRAY_CONSTRAIN(ARRAYFORMULA(IF(AE386=0,0,IF(ISNA(MATCH(AE386,[1]Summary!$A$1:$A$8418,0))=TRUE,0,INDEX([1]Summary!$A$1:$CF$8418,MATCH(AE386,[1]Summary!$A$1:$A$8418,0),AF$1)))), 1, 1)</f>
        <v>#ERROR!</v>
      </c>
      <c r="AG386" s="182"/>
      <c r="AH386" s="182"/>
      <c r="AI386" s="182"/>
      <c r="AJ386" s="182"/>
      <c r="AK386" s="14"/>
    </row>
    <row r="387" ht="10.5" customHeight="1">
      <c r="A387" s="14"/>
      <c r="B387" s="165"/>
      <c r="C387" s="165"/>
      <c r="D387" s="166"/>
      <c r="E387" s="167"/>
      <c r="F387" s="168"/>
      <c r="G387" s="165"/>
      <c r="H387" s="168"/>
      <c r="I387" s="169"/>
      <c r="J387" s="170"/>
      <c r="K387" s="171"/>
      <c r="L387" s="182"/>
      <c r="M387" s="173" t="str">
        <f>ARRAY_CONSTRAIN(ARRAYFORMULA(IF(B387=0,0,IF(ISNA(MATCH($A387,[1]PO_base!$E$1:$E$8753,0))=TRUE,0,INDEX([1]PO_base!$A$1:$CD$8753,MATCH($A387,[1]PO_base!$E$1:$E$8753,0),M$1)))), 1, 1)</f>
        <v>#ERROR!</v>
      </c>
      <c r="N387" s="172" t="str">
        <f>ARRAY_CONSTRAIN(ARRAYFORMULA(IF(M387=0,0,IF(ISNA(MATCH($M387,[1]PO_base!$C$1:$C$8753,0))=TRUE,0,INDEX([1]PO_base!$A$1:$CD$8753,MATCH($M387,[1]PO_base!$C$1:$C$8753,0),N$1)))), 1, 1)</f>
        <v>#ERROR!</v>
      </c>
      <c r="O387" s="174" t="str">
        <f t="shared" si="3"/>
        <v>#ERROR!</v>
      </c>
      <c r="P387" s="182"/>
      <c r="Q387" s="182"/>
      <c r="R387" s="182"/>
      <c r="S387" s="173"/>
      <c r="T387" s="172" t="str">
        <f>ARRAY_CONSTRAIN(ARRAYFORMULA(IF(S387=0,0,IF(ISNA(MATCH($S387,[1]PO_base!$C$1:$C$8753,0))=TRUE,0,INDEX([1]PO_base!$A$1:$CD$8753,MATCH($S387,[1]PO_base!$C$1:$C$8753,0),T$1)))), 1, 1)</f>
        <v>#ERROR!</v>
      </c>
      <c r="U387" s="182"/>
      <c r="V387" s="182"/>
      <c r="W387" s="182"/>
      <c r="X387" s="182"/>
      <c r="Y387" s="173"/>
      <c r="Z387" s="172" t="str">
        <f>ARRAY_CONSTRAIN(ARRAYFORMULA(IF(Y387=0,0,IF(ISNA(MATCH($S387,[1]PO_base!$C$1:$C$8753,0))=TRUE,0,INDEX([1]PO_base!$A$1:$CD$8753,MATCH($S387,[1]PO_base!$C$1:$C$8753,0),Z$1)))), 1, 1)</f>
        <v>#ERROR!</v>
      </c>
      <c r="AA387" s="182"/>
      <c r="AB387" s="182"/>
      <c r="AC387" s="182"/>
      <c r="AD387" s="182"/>
      <c r="AE387" s="173"/>
      <c r="AF387" s="176" t="str">
        <f>ARRAY_CONSTRAIN(ARRAYFORMULA(IF(AE387=0,0,IF(ISNA(MATCH(AE387,[1]Summary!$A$1:$A$8418,0))=TRUE,0,INDEX([1]Summary!$A$1:$CF$8418,MATCH(AE387,[1]Summary!$A$1:$A$8418,0),AF$1)))), 1, 1)</f>
        <v>#ERROR!</v>
      </c>
      <c r="AG387" s="182"/>
      <c r="AH387" s="182"/>
      <c r="AI387" s="182"/>
      <c r="AJ387" s="182"/>
      <c r="AK387" s="14"/>
    </row>
    <row r="388" ht="10.5" customHeight="1">
      <c r="A388" s="14"/>
      <c r="B388" s="165"/>
      <c r="C388" s="165"/>
      <c r="D388" s="166"/>
      <c r="E388" s="167"/>
      <c r="F388" s="168"/>
      <c r="G388" s="165"/>
      <c r="H388" s="168"/>
      <c r="I388" s="169"/>
      <c r="J388" s="170"/>
      <c r="K388" s="171"/>
      <c r="L388" s="182"/>
      <c r="M388" s="173" t="str">
        <f>ARRAY_CONSTRAIN(ARRAYFORMULA(IF(B388=0,0,IF(ISNA(MATCH($A388,[1]PO_base!$E$1:$E$8753,0))=TRUE,0,INDEX([1]PO_base!$A$1:$CD$8753,MATCH($A388,[1]PO_base!$E$1:$E$8753,0),M$1)))), 1, 1)</f>
        <v>#ERROR!</v>
      </c>
      <c r="N388" s="172" t="str">
        <f>ARRAY_CONSTRAIN(ARRAYFORMULA(IF(M388=0,0,IF(ISNA(MATCH($M388,[1]PO_base!$C$1:$C$8753,0))=TRUE,0,INDEX([1]PO_base!$A$1:$CD$8753,MATCH($M388,[1]PO_base!$C$1:$C$8753,0),N$1)))), 1, 1)</f>
        <v>#ERROR!</v>
      </c>
      <c r="O388" s="174" t="str">
        <f t="shared" si="3"/>
        <v>#ERROR!</v>
      </c>
      <c r="P388" s="182"/>
      <c r="Q388" s="182"/>
      <c r="R388" s="182"/>
      <c r="S388" s="173"/>
      <c r="T388" s="172" t="str">
        <f>ARRAY_CONSTRAIN(ARRAYFORMULA(IF(S388=0,0,IF(ISNA(MATCH($S388,[1]PO_base!$C$1:$C$8753,0))=TRUE,0,INDEX([1]PO_base!$A$1:$CD$8753,MATCH($S388,[1]PO_base!$C$1:$C$8753,0),T$1)))), 1, 1)</f>
        <v>#ERROR!</v>
      </c>
      <c r="U388" s="182"/>
      <c r="V388" s="182"/>
      <c r="W388" s="182"/>
      <c r="X388" s="182"/>
      <c r="Y388" s="173"/>
      <c r="Z388" s="172" t="str">
        <f>ARRAY_CONSTRAIN(ARRAYFORMULA(IF(Y388=0,0,IF(ISNA(MATCH($S388,[1]PO_base!$C$1:$C$8753,0))=TRUE,0,INDEX([1]PO_base!$A$1:$CD$8753,MATCH($S388,[1]PO_base!$C$1:$C$8753,0),Z$1)))), 1, 1)</f>
        <v>#ERROR!</v>
      </c>
      <c r="AA388" s="182"/>
      <c r="AB388" s="182"/>
      <c r="AC388" s="182"/>
      <c r="AD388" s="182"/>
      <c r="AE388" s="173"/>
      <c r="AF388" s="176" t="str">
        <f>ARRAY_CONSTRAIN(ARRAYFORMULA(IF(AE388=0,0,IF(ISNA(MATCH(AE388,[1]Summary!$A$1:$A$8418,0))=TRUE,0,INDEX([1]Summary!$A$1:$CF$8418,MATCH(AE388,[1]Summary!$A$1:$A$8418,0),AF$1)))), 1, 1)</f>
        <v>#ERROR!</v>
      </c>
      <c r="AG388" s="182"/>
      <c r="AH388" s="182"/>
      <c r="AI388" s="182"/>
      <c r="AJ388" s="182"/>
      <c r="AK388" s="14"/>
    </row>
    <row r="389" ht="10.5" customHeight="1">
      <c r="A389" s="14"/>
      <c r="B389" s="168"/>
      <c r="C389" s="168"/>
      <c r="D389" s="163"/>
      <c r="E389" s="164"/>
      <c r="F389" s="168"/>
      <c r="G389" s="168"/>
      <c r="H389" s="168"/>
      <c r="I389" s="183"/>
      <c r="J389" s="170"/>
      <c r="K389" s="171"/>
      <c r="L389" s="182"/>
      <c r="M389" s="173" t="str">
        <f>ARRAY_CONSTRAIN(ARRAYFORMULA(IF(B389=0,0,IF(ISNA(MATCH($A389,[1]PO_base!$E$1:$E$8753,0))=TRUE,0,INDEX([1]PO_base!$A$1:$CD$8753,MATCH($A389,[1]PO_base!$E$1:$E$8753,0),M$1)))), 1, 1)</f>
        <v>#ERROR!</v>
      </c>
      <c r="N389" s="172" t="str">
        <f>ARRAY_CONSTRAIN(ARRAYFORMULA(IF(M389=0,0,IF(ISNA(MATCH($M389,[1]PO_base!$C$1:$C$8753,0))=TRUE,0,INDEX([1]PO_base!$A$1:$CD$8753,MATCH($M389,[1]PO_base!$C$1:$C$8753,0),N$1)))), 1, 1)</f>
        <v>#ERROR!</v>
      </c>
      <c r="O389" s="174" t="str">
        <f t="shared" si="3"/>
        <v>#ERROR!</v>
      </c>
      <c r="P389" s="182"/>
      <c r="Q389" s="182"/>
      <c r="R389" s="182"/>
      <c r="S389" s="173"/>
      <c r="T389" s="172" t="str">
        <f>ARRAY_CONSTRAIN(ARRAYFORMULA(IF(S389=0,0,IF(ISNA(MATCH($S389,[1]PO_base!$C$1:$C$8753,0))=TRUE,0,INDEX([1]PO_base!$A$1:$CD$8753,MATCH($S389,[1]PO_base!$C$1:$C$8753,0),T$1)))), 1, 1)</f>
        <v>#ERROR!</v>
      </c>
      <c r="U389" s="182"/>
      <c r="V389" s="182"/>
      <c r="W389" s="182"/>
      <c r="X389" s="182"/>
      <c r="Y389" s="173"/>
      <c r="Z389" s="172" t="str">
        <f>ARRAY_CONSTRAIN(ARRAYFORMULA(IF(Y389=0,0,IF(ISNA(MATCH($S389,[1]PO_base!$C$1:$C$8753,0))=TRUE,0,INDEX([1]PO_base!$A$1:$CD$8753,MATCH($S389,[1]PO_base!$C$1:$C$8753,0),Z$1)))), 1, 1)</f>
        <v>#ERROR!</v>
      </c>
      <c r="AA389" s="182"/>
      <c r="AB389" s="182"/>
      <c r="AC389" s="182"/>
      <c r="AD389" s="182"/>
      <c r="AE389" s="173"/>
      <c r="AF389" s="176" t="str">
        <f>ARRAY_CONSTRAIN(ARRAYFORMULA(IF(AE389=0,0,IF(ISNA(MATCH(AE389,[1]Summary!$A$1:$A$8418,0))=TRUE,0,INDEX([1]Summary!$A$1:$CF$8418,MATCH(AE389,[1]Summary!$A$1:$A$8418,0),AF$1)))), 1, 1)</f>
        <v>#ERROR!</v>
      </c>
      <c r="AG389" s="182"/>
      <c r="AH389" s="182"/>
      <c r="AI389" s="182"/>
      <c r="AJ389" s="182"/>
      <c r="AK389" s="14"/>
    </row>
    <row r="390" ht="10.5" customHeight="1">
      <c r="A390" s="14"/>
      <c r="B390" s="168"/>
      <c r="C390" s="168"/>
      <c r="D390" s="163"/>
      <c r="E390" s="164"/>
      <c r="F390" s="168"/>
      <c r="G390" s="168"/>
      <c r="H390" s="168"/>
      <c r="I390" s="183"/>
      <c r="J390" s="170"/>
      <c r="K390" s="171"/>
      <c r="L390" s="182"/>
      <c r="M390" s="173" t="str">
        <f>ARRAY_CONSTRAIN(ARRAYFORMULA(IF(B390=0,0,IF(ISNA(MATCH($A390,[1]PO_base!$E$1:$E$8753,0))=TRUE,0,INDEX([1]PO_base!$A$1:$CD$8753,MATCH($A390,[1]PO_base!$E$1:$E$8753,0),M$1)))), 1, 1)</f>
        <v>#ERROR!</v>
      </c>
      <c r="N390" s="172" t="str">
        <f>ARRAY_CONSTRAIN(ARRAYFORMULA(IF(M390=0,0,IF(ISNA(MATCH($M390,[1]PO_base!$C$1:$C$8753,0))=TRUE,0,INDEX([1]PO_base!$A$1:$CD$8753,MATCH($M390,[1]PO_base!$C$1:$C$8753,0),N$1)))), 1, 1)</f>
        <v>#ERROR!</v>
      </c>
      <c r="O390" s="174" t="str">
        <f t="shared" si="3"/>
        <v>#ERROR!</v>
      </c>
      <c r="P390" s="182"/>
      <c r="Q390" s="182"/>
      <c r="R390" s="182"/>
      <c r="S390" s="173"/>
      <c r="T390" s="172" t="str">
        <f>ARRAY_CONSTRAIN(ARRAYFORMULA(IF(S390=0,0,IF(ISNA(MATCH($S390,[1]PO_base!$C$1:$C$8753,0))=TRUE,0,INDEX([1]PO_base!$A$1:$CD$8753,MATCH($S390,[1]PO_base!$C$1:$C$8753,0),T$1)))), 1, 1)</f>
        <v>#ERROR!</v>
      </c>
      <c r="U390" s="182"/>
      <c r="V390" s="182"/>
      <c r="W390" s="182"/>
      <c r="X390" s="182"/>
      <c r="Y390" s="173"/>
      <c r="Z390" s="172" t="str">
        <f>ARRAY_CONSTRAIN(ARRAYFORMULA(IF(Y390=0,0,IF(ISNA(MATCH($S390,[1]PO_base!$C$1:$C$8753,0))=TRUE,0,INDEX([1]PO_base!$A$1:$CD$8753,MATCH($S390,[1]PO_base!$C$1:$C$8753,0),Z$1)))), 1, 1)</f>
        <v>#ERROR!</v>
      </c>
      <c r="AA390" s="182"/>
      <c r="AB390" s="182"/>
      <c r="AC390" s="182"/>
      <c r="AD390" s="182"/>
      <c r="AE390" s="173"/>
      <c r="AF390" s="176" t="str">
        <f>ARRAY_CONSTRAIN(ARRAYFORMULA(IF(AE390=0,0,IF(ISNA(MATCH(AE390,[1]Summary!$A$1:$A$8418,0))=TRUE,0,INDEX([1]Summary!$A$1:$CF$8418,MATCH(AE390,[1]Summary!$A$1:$A$8418,0),AF$1)))), 1, 1)</f>
        <v>#ERROR!</v>
      </c>
      <c r="AG390" s="182"/>
      <c r="AH390" s="182"/>
      <c r="AI390" s="182"/>
      <c r="AJ390" s="182"/>
      <c r="AK390" s="14"/>
    </row>
    <row r="391" ht="10.5" customHeight="1">
      <c r="A391" s="14"/>
      <c r="B391" s="168"/>
      <c r="C391" s="168"/>
      <c r="D391" s="163"/>
      <c r="E391" s="164"/>
      <c r="F391" s="168"/>
      <c r="G391" s="168"/>
      <c r="H391" s="168"/>
      <c r="I391" s="183"/>
      <c r="J391" s="170"/>
      <c r="K391" s="171"/>
      <c r="L391" s="182"/>
      <c r="M391" s="173" t="str">
        <f>ARRAY_CONSTRAIN(ARRAYFORMULA(IF(B391=0,0,IF(ISNA(MATCH($A391,[1]PO_base!$E$1:$E$8753,0))=TRUE,0,INDEX([1]PO_base!$A$1:$CD$8753,MATCH($A391,[1]PO_base!$E$1:$E$8753,0),M$1)))), 1, 1)</f>
        <v>#ERROR!</v>
      </c>
      <c r="N391" s="172" t="str">
        <f>ARRAY_CONSTRAIN(ARRAYFORMULA(IF(M391=0,0,IF(ISNA(MATCH($M391,[1]PO_base!$C$1:$C$8753,0))=TRUE,0,INDEX([1]PO_base!$A$1:$CD$8753,MATCH($M391,[1]PO_base!$C$1:$C$8753,0),N$1)))), 1, 1)</f>
        <v>#ERROR!</v>
      </c>
      <c r="O391" s="174" t="str">
        <f t="shared" si="3"/>
        <v>#ERROR!</v>
      </c>
      <c r="P391" s="182"/>
      <c r="Q391" s="182"/>
      <c r="R391" s="182"/>
      <c r="S391" s="173"/>
      <c r="T391" s="172" t="str">
        <f>ARRAY_CONSTRAIN(ARRAYFORMULA(IF(S391=0,0,IF(ISNA(MATCH($S391,[1]PO_base!$C$1:$C$8753,0))=TRUE,0,INDEX([1]PO_base!$A$1:$CD$8753,MATCH($S391,[1]PO_base!$C$1:$C$8753,0),T$1)))), 1, 1)</f>
        <v>#ERROR!</v>
      </c>
      <c r="U391" s="182"/>
      <c r="V391" s="182"/>
      <c r="W391" s="182"/>
      <c r="X391" s="182"/>
      <c r="Y391" s="173"/>
      <c r="Z391" s="172" t="str">
        <f>ARRAY_CONSTRAIN(ARRAYFORMULA(IF(Y391=0,0,IF(ISNA(MATCH($S391,[1]PO_base!$C$1:$C$8753,0))=TRUE,0,INDEX([1]PO_base!$A$1:$CD$8753,MATCH($S391,[1]PO_base!$C$1:$C$8753,0),Z$1)))), 1, 1)</f>
        <v>#ERROR!</v>
      </c>
      <c r="AA391" s="182"/>
      <c r="AB391" s="182"/>
      <c r="AC391" s="182"/>
      <c r="AD391" s="182"/>
      <c r="AE391" s="173"/>
      <c r="AF391" s="176" t="str">
        <f>ARRAY_CONSTRAIN(ARRAYFORMULA(IF(AE391=0,0,IF(ISNA(MATCH(AE391,[1]Summary!$A$1:$A$8418,0))=TRUE,0,INDEX([1]Summary!$A$1:$CF$8418,MATCH(AE391,[1]Summary!$A$1:$A$8418,0),AF$1)))), 1, 1)</f>
        <v>#ERROR!</v>
      </c>
      <c r="AG391" s="182"/>
      <c r="AH391" s="182"/>
      <c r="AI391" s="182"/>
      <c r="AJ391" s="182"/>
      <c r="AK391" s="14"/>
    </row>
    <row r="392" ht="10.5" customHeight="1">
      <c r="A392" s="14"/>
      <c r="B392" s="168"/>
      <c r="C392" s="168"/>
      <c r="D392" s="163"/>
      <c r="E392" s="164"/>
      <c r="F392" s="168"/>
      <c r="G392" s="168"/>
      <c r="H392" s="168"/>
      <c r="I392" s="183"/>
      <c r="J392" s="170"/>
      <c r="K392" s="171"/>
      <c r="L392" s="182"/>
      <c r="M392" s="173" t="str">
        <f>ARRAY_CONSTRAIN(ARRAYFORMULA(IF(B392=0,0,IF(ISNA(MATCH($A392,[1]PO_base!$E$1:$E$8753,0))=TRUE,0,INDEX([1]PO_base!$A$1:$CD$8753,MATCH($A392,[1]PO_base!$E$1:$E$8753,0),M$1)))), 1, 1)</f>
        <v>#ERROR!</v>
      </c>
      <c r="N392" s="172" t="str">
        <f>ARRAY_CONSTRAIN(ARRAYFORMULA(IF(M392=0,0,IF(ISNA(MATCH($M392,[1]PO_base!$C$1:$C$8753,0))=TRUE,0,INDEX([1]PO_base!$A$1:$CD$8753,MATCH($M392,[1]PO_base!$C$1:$C$8753,0),N$1)))), 1, 1)</f>
        <v>#ERROR!</v>
      </c>
      <c r="O392" s="174" t="str">
        <f t="shared" si="3"/>
        <v>#ERROR!</v>
      </c>
      <c r="P392" s="182"/>
      <c r="Q392" s="182"/>
      <c r="R392" s="182"/>
      <c r="S392" s="173"/>
      <c r="T392" s="172" t="str">
        <f>ARRAY_CONSTRAIN(ARRAYFORMULA(IF(S392=0,0,IF(ISNA(MATCH($S392,[1]PO_base!$C$1:$C$8753,0))=TRUE,0,INDEX([1]PO_base!$A$1:$CD$8753,MATCH($S392,[1]PO_base!$C$1:$C$8753,0),T$1)))), 1, 1)</f>
        <v>#ERROR!</v>
      </c>
      <c r="U392" s="182"/>
      <c r="V392" s="182"/>
      <c r="W392" s="182"/>
      <c r="X392" s="182"/>
      <c r="Y392" s="173"/>
      <c r="Z392" s="172" t="str">
        <f>ARRAY_CONSTRAIN(ARRAYFORMULA(IF(Y392=0,0,IF(ISNA(MATCH($S392,[1]PO_base!$C$1:$C$8753,0))=TRUE,0,INDEX([1]PO_base!$A$1:$CD$8753,MATCH($S392,[1]PO_base!$C$1:$C$8753,0),Z$1)))), 1, 1)</f>
        <v>#ERROR!</v>
      </c>
      <c r="AA392" s="182"/>
      <c r="AB392" s="182"/>
      <c r="AC392" s="182"/>
      <c r="AD392" s="182"/>
      <c r="AE392" s="173"/>
      <c r="AF392" s="176" t="str">
        <f>ARRAY_CONSTRAIN(ARRAYFORMULA(IF(AE392=0,0,IF(ISNA(MATCH(AE392,[1]Summary!$A$1:$A$8418,0))=TRUE,0,INDEX([1]Summary!$A$1:$CF$8418,MATCH(AE392,[1]Summary!$A$1:$A$8418,0),AF$1)))), 1, 1)</f>
        <v>#ERROR!</v>
      </c>
      <c r="AG392" s="182"/>
      <c r="AH392" s="182"/>
      <c r="AI392" s="182"/>
      <c r="AJ392" s="182"/>
      <c r="AK392" s="14"/>
    </row>
    <row r="393" ht="10.5" customHeight="1">
      <c r="A393" s="14"/>
      <c r="B393" s="168"/>
      <c r="C393" s="168"/>
      <c r="D393" s="163"/>
      <c r="E393" s="164"/>
      <c r="F393" s="168"/>
      <c r="G393" s="168"/>
      <c r="H393" s="168"/>
      <c r="I393" s="183"/>
      <c r="J393" s="170"/>
      <c r="K393" s="171"/>
      <c r="L393" s="182"/>
      <c r="M393" s="173" t="str">
        <f>ARRAY_CONSTRAIN(ARRAYFORMULA(IF(B393=0,0,IF(ISNA(MATCH($A393,[1]PO_base!$E$1:$E$8753,0))=TRUE,0,INDEX([1]PO_base!$A$1:$CD$8753,MATCH($A393,[1]PO_base!$E$1:$E$8753,0),M$1)))), 1, 1)</f>
        <v>#ERROR!</v>
      </c>
      <c r="N393" s="172" t="str">
        <f>ARRAY_CONSTRAIN(ARRAYFORMULA(IF(M393=0,0,IF(ISNA(MATCH($M393,[1]PO_base!$C$1:$C$8753,0))=TRUE,0,INDEX([1]PO_base!$A$1:$CD$8753,MATCH($M393,[1]PO_base!$C$1:$C$8753,0),N$1)))), 1, 1)</f>
        <v>#ERROR!</v>
      </c>
      <c r="O393" s="174" t="str">
        <f t="shared" si="3"/>
        <v>#ERROR!</v>
      </c>
      <c r="P393" s="182"/>
      <c r="Q393" s="182"/>
      <c r="R393" s="182"/>
      <c r="S393" s="173"/>
      <c r="T393" s="172" t="str">
        <f>ARRAY_CONSTRAIN(ARRAYFORMULA(IF(S393=0,0,IF(ISNA(MATCH($S393,[1]PO_base!$C$1:$C$8753,0))=TRUE,0,INDEX([1]PO_base!$A$1:$CD$8753,MATCH($S393,[1]PO_base!$C$1:$C$8753,0),T$1)))), 1, 1)</f>
        <v>#ERROR!</v>
      </c>
      <c r="U393" s="182"/>
      <c r="V393" s="182"/>
      <c r="W393" s="182"/>
      <c r="X393" s="182"/>
      <c r="Y393" s="173"/>
      <c r="Z393" s="172" t="str">
        <f>ARRAY_CONSTRAIN(ARRAYFORMULA(IF(Y393=0,0,IF(ISNA(MATCH($S393,[1]PO_base!$C$1:$C$8753,0))=TRUE,0,INDEX([1]PO_base!$A$1:$CD$8753,MATCH($S393,[1]PO_base!$C$1:$C$8753,0),Z$1)))), 1, 1)</f>
        <v>#ERROR!</v>
      </c>
      <c r="AA393" s="182"/>
      <c r="AB393" s="182"/>
      <c r="AC393" s="182"/>
      <c r="AD393" s="182"/>
      <c r="AE393" s="173"/>
      <c r="AF393" s="176" t="str">
        <f>ARRAY_CONSTRAIN(ARRAYFORMULA(IF(AE393=0,0,IF(ISNA(MATCH(AE393,[1]Summary!$A$1:$A$8418,0))=TRUE,0,INDEX([1]Summary!$A$1:$CF$8418,MATCH(AE393,[1]Summary!$A$1:$A$8418,0),AF$1)))), 1, 1)</f>
        <v>#ERROR!</v>
      </c>
      <c r="AG393" s="182"/>
      <c r="AH393" s="182"/>
      <c r="AI393" s="182"/>
      <c r="AJ393" s="182"/>
      <c r="AK393" s="14"/>
    </row>
    <row r="394" ht="10.5" customHeight="1">
      <c r="A394" s="14"/>
      <c r="B394" s="168"/>
      <c r="C394" s="168"/>
      <c r="D394" s="163"/>
      <c r="E394" s="164"/>
      <c r="F394" s="168"/>
      <c r="G394" s="168"/>
      <c r="H394" s="168"/>
      <c r="I394" s="183"/>
      <c r="J394" s="170"/>
      <c r="K394" s="171"/>
      <c r="L394" s="182"/>
      <c r="M394" s="173" t="str">
        <f>ARRAY_CONSTRAIN(ARRAYFORMULA(IF(B394=0,0,IF(ISNA(MATCH($A394,[1]PO_base!$E$1:$E$8753,0))=TRUE,0,INDEX([1]PO_base!$A$1:$CD$8753,MATCH($A394,[1]PO_base!$E$1:$E$8753,0),M$1)))), 1, 1)</f>
        <v>#ERROR!</v>
      </c>
      <c r="N394" s="172" t="str">
        <f>ARRAY_CONSTRAIN(ARRAYFORMULA(IF(M394=0,0,IF(ISNA(MATCH($M394,[1]PO_base!$C$1:$C$8753,0))=TRUE,0,INDEX([1]PO_base!$A$1:$CD$8753,MATCH($M394,[1]PO_base!$C$1:$C$8753,0),N$1)))), 1, 1)</f>
        <v>#ERROR!</v>
      </c>
      <c r="O394" s="174" t="str">
        <f t="shared" si="3"/>
        <v>#ERROR!</v>
      </c>
      <c r="P394" s="182"/>
      <c r="Q394" s="182"/>
      <c r="R394" s="182"/>
      <c r="S394" s="173"/>
      <c r="T394" s="172" t="str">
        <f>ARRAY_CONSTRAIN(ARRAYFORMULA(IF(S394=0,0,IF(ISNA(MATCH($S394,[1]PO_base!$C$1:$C$8753,0))=TRUE,0,INDEX([1]PO_base!$A$1:$CD$8753,MATCH($S394,[1]PO_base!$C$1:$C$8753,0),T$1)))), 1, 1)</f>
        <v>#ERROR!</v>
      </c>
      <c r="U394" s="182"/>
      <c r="V394" s="182"/>
      <c r="W394" s="182"/>
      <c r="X394" s="182"/>
      <c r="Y394" s="173"/>
      <c r="Z394" s="172" t="str">
        <f>ARRAY_CONSTRAIN(ARRAYFORMULA(IF(Y394=0,0,IF(ISNA(MATCH($S394,[1]PO_base!$C$1:$C$8753,0))=TRUE,0,INDEX([1]PO_base!$A$1:$CD$8753,MATCH($S394,[1]PO_base!$C$1:$C$8753,0),Z$1)))), 1, 1)</f>
        <v>#ERROR!</v>
      </c>
      <c r="AA394" s="182"/>
      <c r="AB394" s="182"/>
      <c r="AC394" s="182"/>
      <c r="AD394" s="182"/>
      <c r="AE394" s="173"/>
      <c r="AF394" s="176" t="str">
        <f>ARRAY_CONSTRAIN(ARRAYFORMULA(IF(AE394=0,0,IF(ISNA(MATCH(AE394,[1]Summary!$A$1:$A$8418,0))=TRUE,0,INDEX([1]Summary!$A$1:$CF$8418,MATCH(AE394,[1]Summary!$A$1:$A$8418,0),AF$1)))), 1, 1)</f>
        <v>#ERROR!</v>
      </c>
      <c r="AG394" s="182"/>
      <c r="AH394" s="182"/>
      <c r="AI394" s="182"/>
      <c r="AJ394" s="182"/>
      <c r="AK394" s="14"/>
    </row>
    <row r="395" ht="10.5" customHeight="1">
      <c r="A395" s="14"/>
      <c r="B395" s="168"/>
      <c r="C395" s="168"/>
      <c r="D395" s="163"/>
      <c r="E395" s="164"/>
      <c r="F395" s="168"/>
      <c r="G395" s="168"/>
      <c r="H395" s="168"/>
      <c r="I395" s="183"/>
      <c r="J395" s="170"/>
      <c r="K395" s="171"/>
      <c r="L395" s="182"/>
      <c r="M395" s="173" t="str">
        <f>ARRAY_CONSTRAIN(ARRAYFORMULA(IF(B395=0,0,IF(ISNA(MATCH($A395,[1]PO_base!$E$1:$E$8753,0))=TRUE,0,INDEX([1]PO_base!$A$1:$CD$8753,MATCH($A395,[1]PO_base!$E$1:$E$8753,0),M$1)))), 1, 1)</f>
        <v>#ERROR!</v>
      </c>
      <c r="N395" s="172" t="str">
        <f>ARRAY_CONSTRAIN(ARRAYFORMULA(IF(M395=0,0,IF(ISNA(MATCH($M395,[1]PO_base!$C$1:$C$8753,0))=TRUE,0,INDEX([1]PO_base!$A$1:$CD$8753,MATCH($M395,[1]PO_base!$C$1:$C$8753,0),N$1)))), 1, 1)</f>
        <v>#ERROR!</v>
      </c>
      <c r="O395" s="174" t="str">
        <f t="shared" si="3"/>
        <v>#ERROR!</v>
      </c>
      <c r="P395" s="182"/>
      <c r="Q395" s="182"/>
      <c r="R395" s="182"/>
      <c r="S395" s="173"/>
      <c r="T395" s="172" t="str">
        <f>ARRAY_CONSTRAIN(ARRAYFORMULA(IF(S395=0,0,IF(ISNA(MATCH($S395,[1]PO_base!$C$1:$C$8753,0))=TRUE,0,INDEX([1]PO_base!$A$1:$CD$8753,MATCH($S395,[1]PO_base!$C$1:$C$8753,0),T$1)))), 1, 1)</f>
        <v>#ERROR!</v>
      </c>
      <c r="U395" s="182"/>
      <c r="V395" s="182"/>
      <c r="W395" s="182"/>
      <c r="X395" s="182"/>
      <c r="Y395" s="173"/>
      <c r="Z395" s="172" t="str">
        <f>ARRAY_CONSTRAIN(ARRAYFORMULA(IF(Y395=0,0,IF(ISNA(MATCH($S395,[1]PO_base!$C$1:$C$8753,0))=TRUE,0,INDEX([1]PO_base!$A$1:$CD$8753,MATCH($S395,[1]PO_base!$C$1:$C$8753,0),Z$1)))), 1, 1)</f>
        <v>#ERROR!</v>
      </c>
      <c r="AA395" s="182"/>
      <c r="AB395" s="182"/>
      <c r="AC395" s="182"/>
      <c r="AD395" s="182"/>
      <c r="AE395" s="173"/>
      <c r="AF395" s="176" t="str">
        <f>ARRAY_CONSTRAIN(ARRAYFORMULA(IF(AE395=0,0,IF(ISNA(MATCH(AE395,[1]Summary!$A$1:$A$8418,0))=TRUE,0,INDEX([1]Summary!$A$1:$CF$8418,MATCH(AE395,[1]Summary!$A$1:$A$8418,0),AF$1)))), 1, 1)</f>
        <v>#ERROR!</v>
      </c>
      <c r="AG395" s="182"/>
      <c r="AH395" s="182"/>
      <c r="AI395" s="182"/>
      <c r="AJ395" s="182"/>
      <c r="AK395" s="14"/>
    </row>
    <row r="396" ht="10.5" customHeight="1">
      <c r="A396" s="14"/>
      <c r="B396" s="168"/>
      <c r="C396" s="168"/>
      <c r="D396" s="163"/>
      <c r="E396" s="164"/>
      <c r="F396" s="168"/>
      <c r="G396" s="168"/>
      <c r="H396" s="168"/>
      <c r="I396" s="183"/>
      <c r="J396" s="170"/>
      <c r="K396" s="171"/>
      <c r="L396" s="182"/>
      <c r="M396" s="173" t="str">
        <f>ARRAY_CONSTRAIN(ARRAYFORMULA(IF(B396=0,0,IF(ISNA(MATCH($A396,[1]PO_base!$E$1:$E$8753,0))=TRUE,0,INDEX([1]PO_base!$A$1:$CD$8753,MATCH($A396,[1]PO_base!$E$1:$E$8753,0),M$1)))), 1, 1)</f>
        <v>#ERROR!</v>
      </c>
      <c r="N396" s="172" t="str">
        <f>ARRAY_CONSTRAIN(ARRAYFORMULA(IF(M396=0,0,IF(ISNA(MATCH($M396,[1]PO_base!$C$1:$C$8753,0))=TRUE,0,INDEX([1]PO_base!$A$1:$CD$8753,MATCH($M396,[1]PO_base!$C$1:$C$8753,0),N$1)))), 1, 1)</f>
        <v>#ERROR!</v>
      </c>
      <c r="O396" s="174" t="str">
        <f t="shared" si="3"/>
        <v>#ERROR!</v>
      </c>
      <c r="P396" s="182"/>
      <c r="Q396" s="182"/>
      <c r="R396" s="182"/>
      <c r="S396" s="173"/>
      <c r="T396" s="172" t="str">
        <f>ARRAY_CONSTRAIN(ARRAYFORMULA(IF(S396=0,0,IF(ISNA(MATCH($S396,[1]PO_base!$C$1:$C$8753,0))=TRUE,0,INDEX([1]PO_base!$A$1:$CD$8753,MATCH($S396,[1]PO_base!$C$1:$C$8753,0),T$1)))), 1, 1)</f>
        <v>#ERROR!</v>
      </c>
      <c r="U396" s="182"/>
      <c r="V396" s="182"/>
      <c r="W396" s="182"/>
      <c r="X396" s="182"/>
      <c r="Y396" s="173"/>
      <c r="Z396" s="172" t="str">
        <f>ARRAY_CONSTRAIN(ARRAYFORMULA(IF(Y396=0,0,IF(ISNA(MATCH($S396,[1]PO_base!$C$1:$C$8753,0))=TRUE,0,INDEX([1]PO_base!$A$1:$CD$8753,MATCH($S396,[1]PO_base!$C$1:$C$8753,0),Z$1)))), 1, 1)</f>
        <v>#ERROR!</v>
      </c>
      <c r="AA396" s="182"/>
      <c r="AB396" s="182"/>
      <c r="AC396" s="182"/>
      <c r="AD396" s="182"/>
      <c r="AE396" s="173"/>
      <c r="AF396" s="176" t="str">
        <f>ARRAY_CONSTRAIN(ARRAYFORMULA(IF(AE396=0,0,IF(ISNA(MATCH(AE396,[1]Summary!$A$1:$A$8418,0))=TRUE,0,INDEX([1]Summary!$A$1:$CF$8418,MATCH(AE396,[1]Summary!$A$1:$A$8418,0),AF$1)))), 1, 1)</f>
        <v>#ERROR!</v>
      </c>
      <c r="AG396" s="182"/>
      <c r="AH396" s="182"/>
      <c r="AI396" s="182"/>
      <c r="AJ396" s="182"/>
      <c r="AK396" s="14"/>
    </row>
    <row r="397" ht="10.5" customHeight="1">
      <c r="A397" s="14"/>
      <c r="B397" s="168"/>
      <c r="C397" s="168"/>
      <c r="D397" s="163"/>
      <c r="E397" s="164"/>
      <c r="F397" s="168"/>
      <c r="G397" s="168"/>
      <c r="H397" s="168"/>
      <c r="I397" s="183"/>
      <c r="J397" s="170"/>
      <c r="K397" s="171"/>
      <c r="L397" s="182"/>
      <c r="M397" s="173" t="str">
        <f>ARRAY_CONSTRAIN(ARRAYFORMULA(IF(B397=0,0,IF(ISNA(MATCH($A397,[1]PO_base!$E$1:$E$8753,0))=TRUE,0,INDEX([1]PO_base!$A$1:$CD$8753,MATCH($A397,[1]PO_base!$E$1:$E$8753,0),M$1)))), 1, 1)</f>
        <v>#ERROR!</v>
      </c>
      <c r="N397" s="172" t="str">
        <f>ARRAY_CONSTRAIN(ARRAYFORMULA(IF(M397=0,0,IF(ISNA(MATCH($M397,[1]PO_base!$C$1:$C$8753,0))=TRUE,0,INDEX([1]PO_base!$A$1:$CD$8753,MATCH($M397,[1]PO_base!$C$1:$C$8753,0),N$1)))), 1, 1)</f>
        <v>#ERROR!</v>
      </c>
      <c r="O397" s="174" t="str">
        <f t="shared" si="3"/>
        <v>#ERROR!</v>
      </c>
      <c r="P397" s="182"/>
      <c r="Q397" s="182"/>
      <c r="R397" s="182"/>
      <c r="S397" s="173"/>
      <c r="T397" s="172" t="str">
        <f>ARRAY_CONSTRAIN(ARRAYFORMULA(IF(S397=0,0,IF(ISNA(MATCH($S397,[1]PO_base!$C$1:$C$8753,0))=TRUE,0,INDEX([1]PO_base!$A$1:$CD$8753,MATCH($S397,[1]PO_base!$C$1:$C$8753,0),T$1)))), 1, 1)</f>
        <v>#ERROR!</v>
      </c>
      <c r="U397" s="182"/>
      <c r="V397" s="182"/>
      <c r="W397" s="182"/>
      <c r="X397" s="182"/>
      <c r="Y397" s="173"/>
      <c r="Z397" s="172" t="str">
        <f>ARRAY_CONSTRAIN(ARRAYFORMULA(IF(Y397=0,0,IF(ISNA(MATCH($S397,[1]PO_base!$C$1:$C$8753,0))=TRUE,0,INDEX([1]PO_base!$A$1:$CD$8753,MATCH($S397,[1]PO_base!$C$1:$C$8753,0),Z$1)))), 1, 1)</f>
        <v>#ERROR!</v>
      </c>
      <c r="AA397" s="182"/>
      <c r="AB397" s="182"/>
      <c r="AC397" s="182"/>
      <c r="AD397" s="182"/>
      <c r="AE397" s="173"/>
      <c r="AF397" s="176" t="str">
        <f>ARRAY_CONSTRAIN(ARRAYFORMULA(IF(AE397=0,0,IF(ISNA(MATCH(AE397,[1]Summary!$A$1:$A$8418,0))=TRUE,0,INDEX([1]Summary!$A$1:$CF$8418,MATCH(AE397,[1]Summary!$A$1:$A$8418,0),AF$1)))), 1, 1)</f>
        <v>#ERROR!</v>
      </c>
      <c r="AG397" s="182"/>
      <c r="AH397" s="182"/>
      <c r="AI397" s="182"/>
      <c r="AJ397" s="182"/>
      <c r="AK397" s="14"/>
    </row>
    <row r="398" ht="10.5" customHeight="1">
      <c r="A398" s="14"/>
      <c r="B398" s="168"/>
      <c r="C398" s="168"/>
      <c r="D398" s="163"/>
      <c r="E398" s="164"/>
      <c r="F398" s="168"/>
      <c r="G398" s="168"/>
      <c r="H398" s="168"/>
      <c r="I398" s="183"/>
      <c r="J398" s="170"/>
      <c r="K398" s="171"/>
      <c r="L398" s="182"/>
      <c r="M398" s="173" t="str">
        <f>ARRAY_CONSTRAIN(ARRAYFORMULA(IF(B398=0,0,IF(ISNA(MATCH($A398,[1]PO_base!$E$1:$E$8753,0))=TRUE,0,INDEX([1]PO_base!$A$1:$CD$8753,MATCH($A398,[1]PO_base!$E$1:$E$8753,0),M$1)))), 1, 1)</f>
        <v>#ERROR!</v>
      </c>
      <c r="N398" s="172" t="str">
        <f>ARRAY_CONSTRAIN(ARRAYFORMULA(IF(M398=0,0,IF(ISNA(MATCH($M398,[1]PO_base!$C$1:$C$8753,0))=TRUE,0,INDEX([1]PO_base!$A$1:$CD$8753,MATCH($M398,[1]PO_base!$C$1:$C$8753,0),N$1)))), 1, 1)</f>
        <v>#ERROR!</v>
      </c>
      <c r="O398" s="174" t="str">
        <f t="shared" si="3"/>
        <v>#ERROR!</v>
      </c>
      <c r="P398" s="182"/>
      <c r="Q398" s="182"/>
      <c r="R398" s="182"/>
      <c r="S398" s="173"/>
      <c r="T398" s="172" t="str">
        <f>ARRAY_CONSTRAIN(ARRAYFORMULA(IF(S398=0,0,IF(ISNA(MATCH($S398,[1]PO_base!$C$1:$C$8753,0))=TRUE,0,INDEX([1]PO_base!$A$1:$CD$8753,MATCH($S398,[1]PO_base!$C$1:$C$8753,0),T$1)))), 1, 1)</f>
        <v>#ERROR!</v>
      </c>
      <c r="U398" s="182"/>
      <c r="V398" s="182"/>
      <c r="W398" s="182"/>
      <c r="X398" s="182"/>
      <c r="Y398" s="173"/>
      <c r="Z398" s="172" t="str">
        <f>ARRAY_CONSTRAIN(ARRAYFORMULA(IF(Y398=0,0,IF(ISNA(MATCH($S398,[1]PO_base!$C$1:$C$8753,0))=TRUE,0,INDEX([1]PO_base!$A$1:$CD$8753,MATCH($S398,[1]PO_base!$C$1:$C$8753,0),Z$1)))), 1, 1)</f>
        <v>#ERROR!</v>
      </c>
      <c r="AA398" s="182"/>
      <c r="AB398" s="182"/>
      <c r="AC398" s="182"/>
      <c r="AD398" s="182"/>
      <c r="AE398" s="173"/>
      <c r="AF398" s="176" t="str">
        <f>ARRAY_CONSTRAIN(ARRAYFORMULA(IF(AE398=0,0,IF(ISNA(MATCH(AE398,[1]Summary!$A$1:$A$8418,0))=TRUE,0,INDEX([1]Summary!$A$1:$CF$8418,MATCH(AE398,[1]Summary!$A$1:$A$8418,0),AF$1)))), 1, 1)</f>
        <v>#ERROR!</v>
      </c>
      <c r="AG398" s="182"/>
      <c r="AH398" s="182"/>
      <c r="AI398" s="182"/>
      <c r="AJ398" s="182"/>
      <c r="AK398" s="14"/>
    </row>
    <row r="399" ht="10.5" customHeight="1">
      <c r="A399" s="14"/>
      <c r="B399" s="168"/>
      <c r="C399" s="168"/>
      <c r="D399" s="163"/>
      <c r="E399" s="164"/>
      <c r="F399" s="168"/>
      <c r="G399" s="168"/>
      <c r="H399" s="168"/>
      <c r="I399" s="183"/>
      <c r="J399" s="170"/>
      <c r="K399" s="171"/>
      <c r="L399" s="182"/>
      <c r="M399" s="173" t="str">
        <f>ARRAY_CONSTRAIN(ARRAYFORMULA(IF(B399=0,0,IF(ISNA(MATCH($A399,[1]PO_base!$E$1:$E$8753,0))=TRUE,0,INDEX([1]PO_base!$A$1:$CD$8753,MATCH($A399,[1]PO_base!$E$1:$E$8753,0),M$1)))), 1, 1)</f>
        <v>#ERROR!</v>
      </c>
      <c r="N399" s="172" t="str">
        <f>ARRAY_CONSTRAIN(ARRAYFORMULA(IF(M399=0,0,IF(ISNA(MATCH($M399,[1]PO_base!$C$1:$C$8753,0))=TRUE,0,INDEX([1]PO_base!$A$1:$CD$8753,MATCH($M399,[1]PO_base!$C$1:$C$8753,0),N$1)))), 1, 1)</f>
        <v>#ERROR!</v>
      </c>
      <c r="O399" s="174" t="str">
        <f t="shared" si="3"/>
        <v>#ERROR!</v>
      </c>
      <c r="P399" s="182"/>
      <c r="Q399" s="182"/>
      <c r="R399" s="182"/>
      <c r="S399" s="173"/>
      <c r="T399" s="172" t="str">
        <f>ARRAY_CONSTRAIN(ARRAYFORMULA(IF(S399=0,0,IF(ISNA(MATCH($S399,[1]PO_base!$C$1:$C$8753,0))=TRUE,0,INDEX([1]PO_base!$A$1:$CD$8753,MATCH($S399,[1]PO_base!$C$1:$C$8753,0),T$1)))), 1, 1)</f>
        <v>#ERROR!</v>
      </c>
      <c r="U399" s="182"/>
      <c r="V399" s="182"/>
      <c r="W399" s="182"/>
      <c r="X399" s="182"/>
      <c r="Y399" s="173"/>
      <c r="Z399" s="172" t="str">
        <f>ARRAY_CONSTRAIN(ARRAYFORMULA(IF(Y399=0,0,IF(ISNA(MATCH($S399,[1]PO_base!$C$1:$C$8753,0))=TRUE,0,INDEX([1]PO_base!$A$1:$CD$8753,MATCH($S399,[1]PO_base!$C$1:$C$8753,0),Z$1)))), 1, 1)</f>
        <v>#ERROR!</v>
      </c>
      <c r="AA399" s="182"/>
      <c r="AB399" s="182"/>
      <c r="AC399" s="182"/>
      <c r="AD399" s="182"/>
      <c r="AE399" s="173"/>
      <c r="AF399" s="176" t="str">
        <f>ARRAY_CONSTRAIN(ARRAYFORMULA(IF(AE399=0,0,IF(ISNA(MATCH(AE399,[1]Summary!$A$1:$A$8418,0))=TRUE,0,INDEX([1]Summary!$A$1:$CF$8418,MATCH(AE399,[1]Summary!$A$1:$A$8418,0),AF$1)))), 1, 1)</f>
        <v>#ERROR!</v>
      </c>
      <c r="AG399" s="182"/>
      <c r="AH399" s="182"/>
      <c r="AI399" s="182"/>
      <c r="AJ399" s="182"/>
      <c r="AK399" s="14"/>
    </row>
    <row r="400" ht="10.5" customHeight="1">
      <c r="A400" s="14"/>
      <c r="B400" s="168"/>
      <c r="C400" s="168"/>
      <c r="D400" s="163"/>
      <c r="E400" s="164"/>
      <c r="F400" s="168"/>
      <c r="G400" s="168"/>
      <c r="H400" s="168"/>
      <c r="I400" s="183"/>
      <c r="J400" s="170"/>
      <c r="K400" s="171"/>
      <c r="L400" s="182"/>
      <c r="M400" s="173" t="str">
        <f>ARRAY_CONSTRAIN(ARRAYFORMULA(IF(B400=0,0,IF(ISNA(MATCH($A400,[1]PO_base!$E$1:$E$8753,0))=TRUE,0,INDEX([1]PO_base!$A$1:$CD$8753,MATCH($A400,[1]PO_base!$E$1:$E$8753,0),M$1)))), 1, 1)</f>
        <v>#ERROR!</v>
      </c>
      <c r="N400" s="172" t="str">
        <f>ARRAY_CONSTRAIN(ARRAYFORMULA(IF(M400=0,0,IF(ISNA(MATCH($M400,[1]PO_base!$C$1:$C$8753,0))=TRUE,0,INDEX([1]PO_base!$A$1:$CD$8753,MATCH($M400,[1]PO_base!$C$1:$C$8753,0),N$1)))), 1, 1)</f>
        <v>#ERROR!</v>
      </c>
      <c r="O400" s="174" t="str">
        <f t="shared" si="3"/>
        <v>#ERROR!</v>
      </c>
      <c r="P400" s="182"/>
      <c r="Q400" s="182"/>
      <c r="R400" s="182"/>
      <c r="S400" s="173"/>
      <c r="T400" s="172" t="str">
        <f>ARRAY_CONSTRAIN(ARRAYFORMULA(IF(S400=0,0,IF(ISNA(MATCH($S400,[1]PO_base!$C$1:$C$8753,0))=TRUE,0,INDEX([1]PO_base!$A$1:$CD$8753,MATCH($S400,[1]PO_base!$C$1:$C$8753,0),T$1)))), 1, 1)</f>
        <v>#ERROR!</v>
      </c>
      <c r="U400" s="182"/>
      <c r="V400" s="182"/>
      <c r="W400" s="182"/>
      <c r="X400" s="182"/>
      <c r="Y400" s="173"/>
      <c r="Z400" s="172" t="str">
        <f>ARRAY_CONSTRAIN(ARRAYFORMULA(IF(Y400=0,0,IF(ISNA(MATCH($S400,[1]PO_base!$C$1:$C$8753,0))=TRUE,0,INDEX([1]PO_base!$A$1:$CD$8753,MATCH($S400,[1]PO_base!$C$1:$C$8753,0),Z$1)))), 1, 1)</f>
        <v>#ERROR!</v>
      </c>
      <c r="AA400" s="182"/>
      <c r="AB400" s="182"/>
      <c r="AC400" s="182"/>
      <c r="AD400" s="182"/>
      <c r="AE400" s="173"/>
      <c r="AF400" s="176" t="str">
        <f>ARRAY_CONSTRAIN(ARRAYFORMULA(IF(AE400=0,0,IF(ISNA(MATCH(AE400,[1]Summary!$A$1:$A$8418,0))=TRUE,0,INDEX([1]Summary!$A$1:$CF$8418,MATCH(AE400,[1]Summary!$A$1:$A$8418,0),AF$1)))), 1, 1)</f>
        <v>#ERROR!</v>
      </c>
      <c r="AG400" s="182"/>
      <c r="AH400" s="182"/>
      <c r="AI400" s="182"/>
      <c r="AJ400" s="182"/>
      <c r="AK400" s="14"/>
    </row>
    <row r="401" ht="10.5" customHeight="1">
      <c r="A401" s="14"/>
      <c r="B401" s="168"/>
      <c r="C401" s="168"/>
      <c r="D401" s="163"/>
      <c r="E401" s="164"/>
      <c r="F401" s="168"/>
      <c r="G401" s="168"/>
      <c r="H401" s="168"/>
      <c r="I401" s="183"/>
      <c r="J401" s="170"/>
      <c r="K401" s="171"/>
      <c r="L401" s="182"/>
      <c r="M401" s="173" t="str">
        <f>ARRAY_CONSTRAIN(ARRAYFORMULA(IF(B401=0,0,IF(ISNA(MATCH($A401,[1]PO_base!$E$1:$E$8753,0))=TRUE,0,INDEX([1]PO_base!$A$1:$CD$8753,MATCH($A401,[1]PO_base!$E$1:$E$8753,0),M$1)))), 1, 1)</f>
        <v>#ERROR!</v>
      </c>
      <c r="N401" s="172" t="str">
        <f>ARRAY_CONSTRAIN(ARRAYFORMULA(IF(M401=0,0,IF(ISNA(MATCH($M401,[1]PO_base!$C$1:$C$8753,0))=TRUE,0,INDEX([1]PO_base!$A$1:$CD$8753,MATCH($M401,[1]PO_base!$C$1:$C$8753,0),N$1)))), 1, 1)</f>
        <v>#ERROR!</v>
      </c>
      <c r="O401" s="174" t="str">
        <f t="shared" si="3"/>
        <v>#ERROR!</v>
      </c>
      <c r="P401" s="182"/>
      <c r="Q401" s="182"/>
      <c r="R401" s="182"/>
      <c r="S401" s="173"/>
      <c r="T401" s="172" t="str">
        <f>ARRAY_CONSTRAIN(ARRAYFORMULA(IF(S401=0,0,IF(ISNA(MATCH($S401,[1]PO_base!$C$1:$C$8753,0))=TRUE,0,INDEX([1]PO_base!$A$1:$CD$8753,MATCH($S401,[1]PO_base!$C$1:$C$8753,0),T$1)))), 1, 1)</f>
        <v>#ERROR!</v>
      </c>
      <c r="U401" s="182"/>
      <c r="V401" s="182"/>
      <c r="W401" s="182"/>
      <c r="X401" s="182"/>
      <c r="Y401" s="173"/>
      <c r="Z401" s="172" t="str">
        <f>ARRAY_CONSTRAIN(ARRAYFORMULA(IF(Y401=0,0,IF(ISNA(MATCH($S401,[1]PO_base!$C$1:$C$8753,0))=TRUE,0,INDEX([1]PO_base!$A$1:$CD$8753,MATCH($S401,[1]PO_base!$C$1:$C$8753,0),Z$1)))), 1, 1)</f>
        <v>#ERROR!</v>
      </c>
      <c r="AA401" s="182"/>
      <c r="AB401" s="182"/>
      <c r="AC401" s="182"/>
      <c r="AD401" s="182"/>
      <c r="AE401" s="173"/>
      <c r="AF401" s="176" t="str">
        <f>ARRAY_CONSTRAIN(ARRAYFORMULA(IF(AE401=0,0,IF(ISNA(MATCH(AE401,[1]Summary!$A$1:$A$8418,0))=TRUE,0,INDEX([1]Summary!$A$1:$CF$8418,MATCH(AE401,[1]Summary!$A$1:$A$8418,0),AF$1)))), 1, 1)</f>
        <v>#ERROR!</v>
      </c>
      <c r="AG401" s="182"/>
      <c r="AH401" s="182"/>
      <c r="AI401" s="182"/>
      <c r="AJ401" s="182"/>
      <c r="AK401" s="14"/>
    </row>
    <row r="402" ht="10.5" customHeight="1">
      <c r="A402" s="14"/>
      <c r="B402" s="168"/>
      <c r="C402" s="168"/>
      <c r="D402" s="163"/>
      <c r="E402" s="164"/>
      <c r="F402" s="168"/>
      <c r="G402" s="168"/>
      <c r="H402" s="168"/>
      <c r="I402" s="183"/>
      <c r="J402" s="170"/>
      <c r="K402" s="171"/>
      <c r="L402" s="182"/>
      <c r="M402" s="173" t="str">
        <f>ARRAY_CONSTRAIN(ARRAYFORMULA(IF(B402=0,0,IF(ISNA(MATCH($A402,[1]PO_base!$E$1:$E$8753,0))=TRUE,0,INDEX([1]PO_base!$A$1:$CD$8753,MATCH($A402,[1]PO_base!$E$1:$E$8753,0),M$1)))), 1, 1)</f>
        <v>#ERROR!</v>
      </c>
      <c r="N402" s="172" t="str">
        <f>ARRAY_CONSTRAIN(ARRAYFORMULA(IF(M402=0,0,IF(ISNA(MATCH($M402,[1]PO_base!$C$1:$C$8753,0))=TRUE,0,INDEX([1]PO_base!$A$1:$CD$8753,MATCH($M402,[1]PO_base!$C$1:$C$8753,0),N$1)))), 1, 1)</f>
        <v>#ERROR!</v>
      </c>
      <c r="O402" s="174" t="str">
        <f t="shared" si="3"/>
        <v>#ERROR!</v>
      </c>
      <c r="P402" s="182"/>
      <c r="Q402" s="182"/>
      <c r="R402" s="182"/>
      <c r="S402" s="173"/>
      <c r="T402" s="172" t="str">
        <f>ARRAY_CONSTRAIN(ARRAYFORMULA(IF(S402=0,0,IF(ISNA(MATCH($S402,[1]PO_base!$C$1:$C$8753,0))=TRUE,0,INDEX([1]PO_base!$A$1:$CD$8753,MATCH($S402,[1]PO_base!$C$1:$C$8753,0),T$1)))), 1, 1)</f>
        <v>#ERROR!</v>
      </c>
      <c r="U402" s="182"/>
      <c r="V402" s="182"/>
      <c r="W402" s="182"/>
      <c r="X402" s="182"/>
      <c r="Y402" s="173"/>
      <c r="Z402" s="172" t="str">
        <f>ARRAY_CONSTRAIN(ARRAYFORMULA(IF(Y402=0,0,IF(ISNA(MATCH($S402,[1]PO_base!$C$1:$C$8753,0))=TRUE,0,INDEX([1]PO_base!$A$1:$CD$8753,MATCH($S402,[1]PO_base!$C$1:$C$8753,0),Z$1)))), 1, 1)</f>
        <v>#ERROR!</v>
      </c>
      <c r="AA402" s="182"/>
      <c r="AB402" s="182"/>
      <c r="AC402" s="182"/>
      <c r="AD402" s="182"/>
      <c r="AE402" s="173"/>
      <c r="AF402" s="176" t="str">
        <f>ARRAY_CONSTRAIN(ARRAYFORMULA(IF(AE402=0,0,IF(ISNA(MATCH(AE402,[1]Summary!$A$1:$A$8418,0))=TRUE,0,INDEX([1]Summary!$A$1:$CF$8418,MATCH(AE402,[1]Summary!$A$1:$A$8418,0),AF$1)))), 1, 1)</f>
        <v>#ERROR!</v>
      </c>
      <c r="AG402" s="182"/>
      <c r="AH402" s="182"/>
      <c r="AI402" s="182"/>
      <c r="AJ402" s="182"/>
      <c r="AK402" s="14"/>
    </row>
    <row r="403" ht="10.5" customHeight="1">
      <c r="A403" s="14"/>
      <c r="B403" s="168"/>
      <c r="C403" s="168"/>
      <c r="D403" s="163"/>
      <c r="E403" s="164"/>
      <c r="F403" s="168"/>
      <c r="G403" s="168"/>
      <c r="H403" s="168"/>
      <c r="I403" s="183"/>
      <c r="J403" s="170"/>
      <c r="K403" s="171"/>
      <c r="L403" s="182"/>
      <c r="M403" s="173" t="str">
        <f>ARRAY_CONSTRAIN(ARRAYFORMULA(IF(B403=0,0,IF(ISNA(MATCH($A403,[1]PO_base!$E$1:$E$8753,0))=TRUE,0,INDEX([1]PO_base!$A$1:$CD$8753,MATCH($A403,[1]PO_base!$E$1:$E$8753,0),M$1)))), 1, 1)</f>
        <v>#ERROR!</v>
      </c>
      <c r="N403" s="172" t="str">
        <f>ARRAY_CONSTRAIN(ARRAYFORMULA(IF(M403=0,0,IF(ISNA(MATCH($M403,[1]PO_base!$C$1:$C$8753,0))=TRUE,0,INDEX([1]PO_base!$A$1:$CD$8753,MATCH($M403,[1]PO_base!$C$1:$C$8753,0),N$1)))), 1, 1)</f>
        <v>#ERROR!</v>
      </c>
      <c r="O403" s="174" t="str">
        <f t="shared" si="3"/>
        <v>#ERROR!</v>
      </c>
      <c r="P403" s="182"/>
      <c r="Q403" s="182"/>
      <c r="R403" s="182"/>
      <c r="S403" s="173"/>
      <c r="T403" s="172" t="str">
        <f>ARRAY_CONSTRAIN(ARRAYFORMULA(IF(S403=0,0,IF(ISNA(MATCH($S403,[1]PO_base!$C$1:$C$8753,0))=TRUE,0,INDEX([1]PO_base!$A$1:$CD$8753,MATCH($S403,[1]PO_base!$C$1:$C$8753,0),T$1)))), 1, 1)</f>
        <v>#ERROR!</v>
      </c>
      <c r="U403" s="182"/>
      <c r="V403" s="182"/>
      <c r="W403" s="182"/>
      <c r="X403" s="182"/>
      <c r="Y403" s="173"/>
      <c r="Z403" s="172" t="str">
        <f>ARRAY_CONSTRAIN(ARRAYFORMULA(IF(Y403=0,0,IF(ISNA(MATCH($S403,[1]PO_base!$C$1:$C$8753,0))=TRUE,0,INDEX([1]PO_base!$A$1:$CD$8753,MATCH($S403,[1]PO_base!$C$1:$C$8753,0),Z$1)))), 1, 1)</f>
        <v>#ERROR!</v>
      </c>
      <c r="AA403" s="182"/>
      <c r="AB403" s="182"/>
      <c r="AC403" s="182"/>
      <c r="AD403" s="182"/>
      <c r="AE403" s="173"/>
      <c r="AF403" s="176" t="str">
        <f>ARRAY_CONSTRAIN(ARRAYFORMULA(IF(AE403=0,0,IF(ISNA(MATCH(AE403,[1]Summary!$A$1:$A$8418,0))=TRUE,0,INDEX([1]Summary!$A$1:$CF$8418,MATCH(AE403,[1]Summary!$A$1:$A$8418,0),AF$1)))), 1, 1)</f>
        <v>#ERROR!</v>
      </c>
      <c r="AG403" s="182"/>
      <c r="AH403" s="182"/>
      <c r="AI403" s="182"/>
      <c r="AJ403" s="182"/>
      <c r="AK403" s="14"/>
    </row>
    <row r="404" ht="10.5" customHeight="1">
      <c r="A404" s="14"/>
      <c r="B404" s="168"/>
      <c r="C404" s="168"/>
      <c r="D404" s="163"/>
      <c r="E404" s="164"/>
      <c r="F404" s="168"/>
      <c r="G404" s="168"/>
      <c r="H404" s="168"/>
      <c r="I404" s="183"/>
      <c r="J404" s="170"/>
      <c r="K404" s="171"/>
      <c r="L404" s="182"/>
      <c r="M404" s="173" t="str">
        <f>ARRAY_CONSTRAIN(ARRAYFORMULA(IF(B404=0,0,IF(ISNA(MATCH($A404,[1]PO_base!$E$1:$E$8753,0))=TRUE,0,INDEX([1]PO_base!$A$1:$CD$8753,MATCH($A404,[1]PO_base!$E$1:$E$8753,0),M$1)))), 1, 1)</f>
        <v>#ERROR!</v>
      </c>
      <c r="N404" s="172" t="str">
        <f>ARRAY_CONSTRAIN(ARRAYFORMULA(IF(M404=0,0,IF(ISNA(MATCH($M404,[1]PO_base!$C$1:$C$8753,0))=TRUE,0,INDEX([1]PO_base!$A$1:$CD$8753,MATCH($M404,[1]PO_base!$C$1:$C$8753,0),N$1)))), 1, 1)</f>
        <v>#ERROR!</v>
      </c>
      <c r="O404" s="174" t="str">
        <f t="shared" si="3"/>
        <v>#ERROR!</v>
      </c>
      <c r="P404" s="182"/>
      <c r="Q404" s="182"/>
      <c r="R404" s="182"/>
      <c r="S404" s="173"/>
      <c r="T404" s="172" t="str">
        <f>ARRAY_CONSTRAIN(ARRAYFORMULA(IF(S404=0,0,IF(ISNA(MATCH($S404,[1]PO_base!$C$1:$C$8753,0))=TRUE,0,INDEX([1]PO_base!$A$1:$CD$8753,MATCH($S404,[1]PO_base!$C$1:$C$8753,0),T$1)))), 1, 1)</f>
        <v>#ERROR!</v>
      </c>
      <c r="U404" s="182"/>
      <c r="V404" s="182"/>
      <c r="W404" s="182"/>
      <c r="X404" s="182"/>
      <c r="Y404" s="173"/>
      <c r="Z404" s="172" t="str">
        <f>ARRAY_CONSTRAIN(ARRAYFORMULA(IF(Y404=0,0,IF(ISNA(MATCH($S404,[1]PO_base!$C$1:$C$8753,0))=TRUE,0,INDEX([1]PO_base!$A$1:$CD$8753,MATCH($S404,[1]PO_base!$C$1:$C$8753,0),Z$1)))), 1, 1)</f>
        <v>#ERROR!</v>
      </c>
      <c r="AA404" s="182"/>
      <c r="AB404" s="182"/>
      <c r="AC404" s="182"/>
      <c r="AD404" s="182"/>
      <c r="AE404" s="173"/>
      <c r="AF404" s="176" t="str">
        <f>ARRAY_CONSTRAIN(ARRAYFORMULA(IF(AE404=0,0,IF(ISNA(MATCH(AE404,[1]Summary!$A$1:$A$8418,0))=TRUE,0,INDEX([1]Summary!$A$1:$CF$8418,MATCH(AE404,[1]Summary!$A$1:$A$8418,0),AF$1)))), 1, 1)</f>
        <v>#ERROR!</v>
      </c>
      <c r="AG404" s="182"/>
      <c r="AH404" s="182"/>
      <c r="AI404" s="182"/>
      <c r="AJ404" s="182"/>
      <c r="AK404" s="14"/>
    </row>
    <row r="405" ht="10.5" customHeight="1">
      <c r="A405" s="14"/>
      <c r="B405" s="168"/>
      <c r="C405" s="168"/>
      <c r="D405" s="163"/>
      <c r="E405" s="164"/>
      <c r="F405" s="168"/>
      <c r="G405" s="168"/>
      <c r="H405" s="168"/>
      <c r="I405" s="183"/>
      <c r="J405" s="170"/>
      <c r="K405" s="171"/>
      <c r="L405" s="182"/>
      <c r="M405" s="173" t="str">
        <f>ARRAY_CONSTRAIN(ARRAYFORMULA(IF(B405=0,0,IF(ISNA(MATCH($A405,[1]PO_base!$E$1:$E$8753,0))=TRUE,0,INDEX([1]PO_base!$A$1:$CD$8753,MATCH($A405,[1]PO_base!$E$1:$E$8753,0),M$1)))), 1, 1)</f>
        <v>#ERROR!</v>
      </c>
      <c r="N405" s="172" t="str">
        <f>ARRAY_CONSTRAIN(ARRAYFORMULA(IF(M405=0,0,IF(ISNA(MATCH($M405,[1]PO_base!$C$1:$C$8753,0))=TRUE,0,INDEX([1]PO_base!$A$1:$CD$8753,MATCH($M405,[1]PO_base!$C$1:$C$8753,0),N$1)))), 1, 1)</f>
        <v>#ERROR!</v>
      </c>
      <c r="O405" s="174" t="str">
        <f t="shared" si="3"/>
        <v>#ERROR!</v>
      </c>
      <c r="P405" s="182"/>
      <c r="Q405" s="182"/>
      <c r="R405" s="182"/>
      <c r="S405" s="173"/>
      <c r="T405" s="172" t="str">
        <f>ARRAY_CONSTRAIN(ARRAYFORMULA(IF(S405=0,0,IF(ISNA(MATCH($S405,[1]PO_base!$C$1:$C$8753,0))=TRUE,0,INDEX([1]PO_base!$A$1:$CD$8753,MATCH($S405,[1]PO_base!$C$1:$C$8753,0),T$1)))), 1, 1)</f>
        <v>#ERROR!</v>
      </c>
      <c r="U405" s="182"/>
      <c r="V405" s="182"/>
      <c r="W405" s="182"/>
      <c r="X405" s="182"/>
      <c r="Y405" s="173"/>
      <c r="Z405" s="172" t="str">
        <f>ARRAY_CONSTRAIN(ARRAYFORMULA(IF(Y405=0,0,IF(ISNA(MATCH($S405,[1]PO_base!$C$1:$C$8753,0))=TRUE,0,INDEX([1]PO_base!$A$1:$CD$8753,MATCH($S405,[1]PO_base!$C$1:$C$8753,0),Z$1)))), 1, 1)</f>
        <v>#ERROR!</v>
      </c>
      <c r="AA405" s="182"/>
      <c r="AB405" s="182"/>
      <c r="AC405" s="182"/>
      <c r="AD405" s="182"/>
      <c r="AE405" s="173"/>
      <c r="AF405" s="176" t="str">
        <f>ARRAY_CONSTRAIN(ARRAYFORMULA(IF(AE405=0,0,IF(ISNA(MATCH(AE405,[1]Summary!$A$1:$A$8418,0))=TRUE,0,INDEX([1]Summary!$A$1:$CF$8418,MATCH(AE405,[1]Summary!$A$1:$A$8418,0),AF$1)))), 1, 1)</f>
        <v>#ERROR!</v>
      </c>
      <c r="AG405" s="182"/>
      <c r="AH405" s="182"/>
      <c r="AI405" s="182"/>
      <c r="AJ405" s="182"/>
      <c r="AK405" s="14"/>
    </row>
    <row r="406" ht="10.5" customHeight="1">
      <c r="A406" s="14"/>
      <c r="B406" s="168"/>
      <c r="C406" s="168"/>
      <c r="D406" s="163"/>
      <c r="E406" s="164"/>
      <c r="F406" s="168"/>
      <c r="G406" s="168"/>
      <c r="H406" s="168"/>
      <c r="I406" s="183"/>
      <c r="J406" s="170"/>
      <c r="K406" s="171"/>
      <c r="L406" s="182"/>
      <c r="M406" s="173" t="str">
        <f>ARRAY_CONSTRAIN(ARRAYFORMULA(IF(B406=0,0,IF(ISNA(MATCH($A406,[1]PO_base!$E$1:$E$8753,0))=TRUE,0,INDEX([1]PO_base!$A$1:$CD$8753,MATCH($A406,[1]PO_base!$E$1:$E$8753,0),M$1)))), 1, 1)</f>
        <v>#ERROR!</v>
      </c>
      <c r="N406" s="172" t="str">
        <f>ARRAY_CONSTRAIN(ARRAYFORMULA(IF(M406=0,0,IF(ISNA(MATCH($M406,[1]PO_base!$C$1:$C$8753,0))=TRUE,0,INDEX([1]PO_base!$A$1:$CD$8753,MATCH($M406,[1]PO_base!$C$1:$C$8753,0),N$1)))), 1, 1)</f>
        <v>#ERROR!</v>
      </c>
      <c r="O406" s="174" t="str">
        <f t="shared" si="3"/>
        <v>#ERROR!</v>
      </c>
      <c r="P406" s="182"/>
      <c r="Q406" s="182"/>
      <c r="R406" s="182"/>
      <c r="S406" s="173"/>
      <c r="T406" s="172" t="str">
        <f>ARRAY_CONSTRAIN(ARRAYFORMULA(IF(S406=0,0,IF(ISNA(MATCH($S406,[1]PO_base!$C$1:$C$8753,0))=TRUE,0,INDEX([1]PO_base!$A$1:$CD$8753,MATCH($S406,[1]PO_base!$C$1:$C$8753,0),T$1)))), 1, 1)</f>
        <v>#ERROR!</v>
      </c>
      <c r="U406" s="182"/>
      <c r="V406" s="182"/>
      <c r="W406" s="182"/>
      <c r="X406" s="182"/>
      <c r="Y406" s="173"/>
      <c r="Z406" s="172" t="str">
        <f>ARRAY_CONSTRAIN(ARRAYFORMULA(IF(Y406=0,0,IF(ISNA(MATCH($S406,[1]PO_base!$C$1:$C$8753,0))=TRUE,0,INDEX([1]PO_base!$A$1:$CD$8753,MATCH($S406,[1]PO_base!$C$1:$C$8753,0),Z$1)))), 1, 1)</f>
        <v>#ERROR!</v>
      </c>
      <c r="AA406" s="182"/>
      <c r="AB406" s="182"/>
      <c r="AC406" s="182"/>
      <c r="AD406" s="182"/>
      <c r="AE406" s="173"/>
      <c r="AF406" s="176" t="str">
        <f>ARRAY_CONSTRAIN(ARRAYFORMULA(IF(AE406=0,0,IF(ISNA(MATCH(AE406,[1]Summary!$A$1:$A$8418,0))=TRUE,0,INDEX([1]Summary!$A$1:$CF$8418,MATCH(AE406,[1]Summary!$A$1:$A$8418,0),AF$1)))), 1, 1)</f>
        <v>#ERROR!</v>
      </c>
      <c r="AG406" s="182"/>
      <c r="AH406" s="182"/>
      <c r="AI406" s="182"/>
      <c r="AJ406" s="182"/>
      <c r="AK406" s="14"/>
    </row>
    <row r="407" ht="10.5" customHeight="1">
      <c r="A407" s="14"/>
      <c r="B407" s="168"/>
      <c r="C407" s="168"/>
      <c r="D407" s="163"/>
      <c r="E407" s="164"/>
      <c r="F407" s="168"/>
      <c r="G407" s="168"/>
      <c r="H407" s="168"/>
      <c r="I407" s="183"/>
      <c r="J407" s="170"/>
      <c r="K407" s="171"/>
      <c r="L407" s="182"/>
      <c r="M407" s="173" t="str">
        <f>ARRAY_CONSTRAIN(ARRAYFORMULA(IF(B407=0,0,IF(ISNA(MATCH($A407,[1]PO_base!$E$1:$E$8753,0))=TRUE,0,INDEX([1]PO_base!$A$1:$CD$8753,MATCH($A407,[1]PO_base!$E$1:$E$8753,0),M$1)))), 1, 1)</f>
        <v>#ERROR!</v>
      </c>
      <c r="N407" s="172" t="str">
        <f>ARRAY_CONSTRAIN(ARRAYFORMULA(IF(M407=0,0,IF(ISNA(MATCH($M407,[1]PO_base!$C$1:$C$8753,0))=TRUE,0,INDEX([1]PO_base!$A$1:$CD$8753,MATCH($M407,[1]PO_base!$C$1:$C$8753,0),N$1)))), 1, 1)</f>
        <v>#ERROR!</v>
      </c>
      <c r="O407" s="174" t="str">
        <f t="shared" si="3"/>
        <v>#ERROR!</v>
      </c>
      <c r="P407" s="182"/>
      <c r="Q407" s="182"/>
      <c r="R407" s="182"/>
      <c r="S407" s="173"/>
      <c r="T407" s="172" t="str">
        <f>ARRAY_CONSTRAIN(ARRAYFORMULA(IF(S407=0,0,IF(ISNA(MATCH($S407,[1]PO_base!$C$1:$C$8753,0))=TRUE,0,INDEX([1]PO_base!$A$1:$CD$8753,MATCH($S407,[1]PO_base!$C$1:$C$8753,0),T$1)))), 1, 1)</f>
        <v>#ERROR!</v>
      </c>
      <c r="U407" s="182"/>
      <c r="V407" s="182"/>
      <c r="W407" s="182"/>
      <c r="X407" s="182"/>
      <c r="Y407" s="173"/>
      <c r="Z407" s="172" t="str">
        <f>ARRAY_CONSTRAIN(ARRAYFORMULA(IF(Y407=0,0,IF(ISNA(MATCH($S407,[1]PO_base!$C$1:$C$8753,0))=TRUE,0,INDEX([1]PO_base!$A$1:$CD$8753,MATCH($S407,[1]PO_base!$C$1:$C$8753,0),Z$1)))), 1, 1)</f>
        <v>#ERROR!</v>
      </c>
      <c r="AA407" s="182"/>
      <c r="AB407" s="182"/>
      <c r="AC407" s="182"/>
      <c r="AD407" s="182"/>
      <c r="AE407" s="173"/>
      <c r="AF407" s="176" t="str">
        <f>ARRAY_CONSTRAIN(ARRAYFORMULA(IF(AE407=0,0,IF(ISNA(MATCH(AE407,[1]Summary!$A$1:$A$8418,0))=TRUE,0,INDEX([1]Summary!$A$1:$CF$8418,MATCH(AE407,[1]Summary!$A$1:$A$8418,0),AF$1)))), 1, 1)</f>
        <v>#ERROR!</v>
      </c>
      <c r="AG407" s="182"/>
      <c r="AH407" s="182"/>
      <c r="AI407" s="182"/>
      <c r="AJ407" s="182"/>
      <c r="AK407" s="14"/>
    </row>
    <row r="408" ht="10.5" customHeight="1">
      <c r="A408" s="14"/>
      <c r="B408" s="168"/>
      <c r="C408" s="168"/>
      <c r="D408" s="163"/>
      <c r="E408" s="164"/>
      <c r="F408" s="168"/>
      <c r="G408" s="168"/>
      <c r="H408" s="168"/>
      <c r="I408" s="183"/>
      <c r="J408" s="170"/>
      <c r="K408" s="171"/>
      <c r="L408" s="182"/>
      <c r="M408" s="173" t="str">
        <f>ARRAY_CONSTRAIN(ARRAYFORMULA(IF(B408=0,0,IF(ISNA(MATCH($A408,[1]PO_base!$E$1:$E$8753,0))=TRUE,0,INDEX([1]PO_base!$A$1:$CD$8753,MATCH($A408,[1]PO_base!$E$1:$E$8753,0),M$1)))), 1, 1)</f>
        <v>#ERROR!</v>
      </c>
      <c r="N408" s="172" t="str">
        <f>ARRAY_CONSTRAIN(ARRAYFORMULA(IF(M408=0,0,IF(ISNA(MATCH($M408,[1]PO_base!$C$1:$C$8753,0))=TRUE,0,INDEX([1]PO_base!$A$1:$CD$8753,MATCH($M408,[1]PO_base!$C$1:$C$8753,0),N$1)))), 1, 1)</f>
        <v>#ERROR!</v>
      </c>
      <c r="O408" s="174" t="str">
        <f t="shared" si="3"/>
        <v>#ERROR!</v>
      </c>
      <c r="P408" s="182"/>
      <c r="Q408" s="182"/>
      <c r="R408" s="182"/>
      <c r="S408" s="173"/>
      <c r="T408" s="172" t="str">
        <f>ARRAY_CONSTRAIN(ARRAYFORMULA(IF(S408=0,0,IF(ISNA(MATCH($S408,[1]PO_base!$C$1:$C$8753,0))=TRUE,0,INDEX([1]PO_base!$A$1:$CD$8753,MATCH($S408,[1]PO_base!$C$1:$C$8753,0),T$1)))), 1, 1)</f>
        <v>#ERROR!</v>
      </c>
      <c r="U408" s="182"/>
      <c r="V408" s="182"/>
      <c r="W408" s="182"/>
      <c r="X408" s="182"/>
      <c r="Y408" s="173"/>
      <c r="Z408" s="172" t="str">
        <f>ARRAY_CONSTRAIN(ARRAYFORMULA(IF(Y408=0,0,IF(ISNA(MATCH($S408,[1]PO_base!$C$1:$C$8753,0))=TRUE,0,INDEX([1]PO_base!$A$1:$CD$8753,MATCH($S408,[1]PO_base!$C$1:$C$8753,0),Z$1)))), 1, 1)</f>
        <v>#ERROR!</v>
      </c>
      <c r="AA408" s="182"/>
      <c r="AB408" s="182"/>
      <c r="AC408" s="182"/>
      <c r="AD408" s="182"/>
      <c r="AE408" s="173"/>
      <c r="AF408" s="176" t="str">
        <f>ARRAY_CONSTRAIN(ARRAYFORMULA(IF(AE408=0,0,IF(ISNA(MATCH(AE408,[1]Summary!$A$1:$A$8418,0))=TRUE,0,INDEX([1]Summary!$A$1:$CF$8418,MATCH(AE408,[1]Summary!$A$1:$A$8418,0),AF$1)))), 1, 1)</f>
        <v>#ERROR!</v>
      </c>
      <c r="AG408" s="182"/>
      <c r="AH408" s="182"/>
      <c r="AI408" s="182"/>
      <c r="AJ408" s="182"/>
      <c r="AK408" s="14"/>
    </row>
    <row r="409" ht="10.5" customHeight="1">
      <c r="A409" s="14"/>
      <c r="B409" s="168"/>
      <c r="C409" s="168"/>
      <c r="D409" s="163"/>
      <c r="E409" s="164"/>
      <c r="F409" s="168"/>
      <c r="G409" s="168"/>
      <c r="H409" s="168"/>
      <c r="I409" s="183" t="str">
        <f t="array" ref="I409">IF(ISNA(MATCH($A409,'License characters'!$H$2:$H$1126,0))=TRUE,0,INDEX('License characters'!$A$2:$AH$1126,MATCH($A409,'License characters'!$H$2:$H$1126,0),I$1))</f>
        <v/>
      </c>
      <c r="J409" s="170"/>
      <c r="K409" s="171" t="str">
        <f t="shared" ref="K409:K411" si="45">IF(I409=0,J409,I409)</f>
        <v/>
      </c>
      <c r="L409" s="182"/>
      <c r="M409" s="173" t="str">
        <f>ARRAY_CONSTRAIN(ARRAYFORMULA(IF(B409=0,0,IF(ISNA(MATCH($A409,[1]PO_base!$E$1:$E$8753,0))=TRUE,0,INDEX([1]PO_base!$A$1:$CD$8753,MATCH($A409,[1]PO_base!$E$1:$E$8753,0),M$1)))), 1, 1)</f>
        <v>#ERROR!</v>
      </c>
      <c r="N409" s="172" t="str">
        <f>ARRAY_CONSTRAIN(ARRAYFORMULA(IF(M409=0,0,IF(ISNA(MATCH($M409,[1]PO_base!$C$1:$C$8753,0))=TRUE,0,INDEX([1]PO_base!$A$1:$CD$8753,MATCH($M409,[1]PO_base!$C$1:$C$8753,0),N$1)))), 1, 1)</f>
        <v>#ERROR!</v>
      </c>
      <c r="O409" s="174" t="str">
        <f t="shared" si="3"/>
        <v>#ERROR!</v>
      </c>
      <c r="P409" s="182"/>
      <c r="Q409" s="182"/>
      <c r="R409" s="182"/>
      <c r="S409" s="173"/>
      <c r="T409" s="172" t="str">
        <f>ARRAY_CONSTRAIN(ARRAYFORMULA(IF(S409=0,0,IF(ISNA(MATCH($S409,[1]PO_base!$C$1:$C$8753,0))=TRUE,0,INDEX([1]PO_base!$A$1:$CD$8753,MATCH($S409,[1]PO_base!$C$1:$C$8753,0),T$1)))), 1, 1)</f>
        <v>#ERROR!</v>
      </c>
      <c r="U409" s="182"/>
      <c r="V409" s="182"/>
      <c r="W409" s="182"/>
      <c r="X409" s="182"/>
      <c r="Y409" s="173"/>
      <c r="Z409" s="172" t="str">
        <f>ARRAY_CONSTRAIN(ARRAYFORMULA(IF(Y409=0,0,IF(ISNA(MATCH($S409,[1]PO_base!$C$1:$C$8753,0))=TRUE,0,INDEX([1]PO_base!$A$1:$CD$8753,MATCH($S409,[1]PO_base!$C$1:$C$8753,0),Z$1)))), 1, 1)</f>
        <v>#ERROR!</v>
      </c>
      <c r="AA409" s="182"/>
      <c r="AB409" s="182"/>
      <c r="AC409" s="182"/>
      <c r="AD409" s="182"/>
      <c r="AE409" s="173"/>
      <c r="AF409" s="176" t="str">
        <f>ARRAY_CONSTRAIN(ARRAYFORMULA(IF(AE409=0,0,IF(ISNA(MATCH(AE409,[1]Summary!$A$1:$A$8418,0))=TRUE,0,INDEX([1]Summary!$A$1:$CF$8418,MATCH(AE409,[1]Summary!$A$1:$A$8418,0),AF$1)))), 1, 1)</f>
        <v>#ERROR!</v>
      </c>
      <c r="AG409" s="182"/>
      <c r="AH409" s="182"/>
      <c r="AI409" s="182"/>
      <c r="AJ409" s="182"/>
      <c r="AK409" s="14"/>
    </row>
    <row r="410" ht="10.5" customHeight="1">
      <c r="A410" s="14"/>
      <c r="B410" s="168"/>
      <c r="C410" s="168"/>
      <c r="D410" s="163"/>
      <c r="E410" s="164"/>
      <c r="F410" s="168"/>
      <c r="G410" s="168"/>
      <c r="H410" s="168"/>
      <c r="I410" s="183" t="str">
        <f t="array" ref="I410">IF(ISNA(MATCH($A410,'License characters'!$H$2:$H$1126,0))=TRUE,0,INDEX('License characters'!$A$2:$AH$1126,MATCH($A410,'License characters'!$H$2:$H$1126,0),I$1))</f>
        <v/>
      </c>
      <c r="J410" s="170"/>
      <c r="K410" s="171" t="str">
        <f t="shared" si="45"/>
        <v/>
      </c>
      <c r="L410" s="182"/>
      <c r="M410" s="173" t="str">
        <f>ARRAY_CONSTRAIN(ARRAYFORMULA(IF(B410=0,0,IF(ISNA(MATCH($A410,[1]PO_base!$E$1:$E$8753,0))=TRUE,0,INDEX([1]PO_base!$A$1:$CD$8753,MATCH($A410,[1]PO_base!$E$1:$E$8753,0),M$1)))), 1, 1)</f>
        <v>#ERROR!</v>
      </c>
      <c r="N410" s="172" t="str">
        <f>ARRAY_CONSTRAIN(ARRAYFORMULA(IF(M410=0,0,IF(ISNA(MATCH($M410,[1]PO_base!$C$1:$C$8753,0))=TRUE,0,INDEX([1]PO_base!$A$1:$CD$8753,MATCH($M410,[1]PO_base!$C$1:$C$8753,0),N$1)))), 1, 1)</f>
        <v>#ERROR!</v>
      </c>
      <c r="O410" s="174" t="str">
        <f t="shared" si="3"/>
        <v>#ERROR!</v>
      </c>
      <c r="P410" s="182"/>
      <c r="Q410" s="182"/>
      <c r="R410" s="182"/>
      <c r="S410" s="173"/>
      <c r="T410" s="172" t="str">
        <f>ARRAY_CONSTRAIN(ARRAYFORMULA(IF(S410=0,0,IF(ISNA(MATCH($S410,[1]PO_base!$C$1:$C$8753,0))=TRUE,0,INDEX([1]PO_base!$A$1:$CD$8753,MATCH($S410,[1]PO_base!$C$1:$C$8753,0),T$1)))), 1, 1)</f>
        <v>#ERROR!</v>
      </c>
      <c r="U410" s="182"/>
      <c r="V410" s="182"/>
      <c r="W410" s="182"/>
      <c r="X410" s="182"/>
      <c r="Y410" s="173"/>
      <c r="Z410" s="172" t="str">
        <f>ARRAY_CONSTRAIN(ARRAYFORMULA(IF(Y410=0,0,IF(ISNA(MATCH($S410,[1]PO_base!$C$1:$C$8753,0))=TRUE,0,INDEX([1]PO_base!$A$1:$CD$8753,MATCH($S410,[1]PO_base!$C$1:$C$8753,0),Z$1)))), 1, 1)</f>
        <v>#ERROR!</v>
      </c>
      <c r="AA410" s="182"/>
      <c r="AB410" s="182"/>
      <c r="AC410" s="182"/>
      <c r="AD410" s="182"/>
      <c r="AE410" s="173"/>
      <c r="AF410" s="176" t="str">
        <f>ARRAY_CONSTRAIN(ARRAYFORMULA(IF(AE410=0,0,IF(ISNA(MATCH(AE410,[1]Summary!$A$1:$A$8418,0))=TRUE,0,INDEX([1]Summary!$A$1:$CF$8418,MATCH(AE410,[1]Summary!$A$1:$A$8418,0),AF$1)))), 1, 1)</f>
        <v>#ERROR!</v>
      </c>
      <c r="AG410" s="182"/>
      <c r="AH410" s="182"/>
      <c r="AI410" s="182"/>
      <c r="AJ410" s="182"/>
      <c r="AK410" s="14"/>
    </row>
    <row r="411" ht="10.5" customHeight="1">
      <c r="A411" s="14"/>
      <c r="B411" s="168"/>
      <c r="C411" s="168"/>
      <c r="D411" s="163"/>
      <c r="E411" s="164"/>
      <c r="F411" s="168"/>
      <c r="G411" s="168"/>
      <c r="H411" s="168"/>
      <c r="I411" s="183" t="str">
        <f t="array" ref="I411">IF(ISNA(MATCH($A411,'License characters'!$H$2:$H$1126,0))=TRUE,0,INDEX('License characters'!$A$2:$AH$1126,MATCH($A411,'License characters'!$H$2:$H$1126,0),I$1))</f>
        <v/>
      </c>
      <c r="J411" s="170"/>
      <c r="K411" s="171" t="str">
        <f t="shared" si="45"/>
        <v/>
      </c>
      <c r="L411" s="182"/>
      <c r="M411" s="173" t="str">
        <f>ARRAY_CONSTRAIN(ARRAYFORMULA(IF(B411=0,0,IF(ISNA(MATCH($A411,[1]PO_base!$E$1:$E$8753,0))=TRUE,0,INDEX([1]PO_base!$A$1:$CD$8753,MATCH($A411,[1]PO_base!$E$1:$E$8753,0),M$1)))), 1, 1)</f>
        <v>#ERROR!</v>
      </c>
      <c r="N411" s="172" t="str">
        <f>ARRAY_CONSTRAIN(ARRAYFORMULA(IF(M411=0,0,IF(ISNA(MATCH($M411,[1]PO_base!$C$1:$C$8753,0))=TRUE,0,INDEX([1]PO_base!$A$1:$CD$8753,MATCH($M411,[1]PO_base!$C$1:$C$8753,0),N$1)))), 1, 1)</f>
        <v>#ERROR!</v>
      </c>
      <c r="O411" s="174" t="str">
        <f t="shared" si="3"/>
        <v>#ERROR!</v>
      </c>
      <c r="P411" s="182"/>
      <c r="Q411" s="182"/>
      <c r="R411" s="182"/>
      <c r="S411" s="173"/>
      <c r="T411" s="172" t="str">
        <f>ARRAY_CONSTRAIN(ARRAYFORMULA(IF(S411=0,0,IF(ISNA(MATCH($S411,[1]PO_base!$C$1:$C$8753,0))=TRUE,0,INDEX([1]PO_base!$A$1:$CD$8753,MATCH($S411,[1]PO_base!$C$1:$C$8753,0),T$1)))), 1, 1)</f>
        <v>#ERROR!</v>
      </c>
      <c r="U411" s="182"/>
      <c r="V411" s="182"/>
      <c r="W411" s="182"/>
      <c r="X411" s="182"/>
      <c r="Y411" s="173"/>
      <c r="Z411" s="172" t="str">
        <f>ARRAY_CONSTRAIN(ARRAYFORMULA(IF(Y411=0,0,IF(ISNA(MATCH($S411,[1]PO_base!$C$1:$C$8753,0))=TRUE,0,INDEX([1]PO_base!$A$1:$CD$8753,MATCH($S411,[1]PO_base!$C$1:$C$8753,0),Z$1)))), 1, 1)</f>
        <v>#ERROR!</v>
      </c>
      <c r="AA411" s="182"/>
      <c r="AB411" s="182"/>
      <c r="AC411" s="182"/>
      <c r="AD411" s="182"/>
      <c r="AE411" s="173"/>
      <c r="AF411" s="176" t="str">
        <f>ARRAY_CONSTRAIN(ARRAYFORMULA(IF(AE411=0,0,IF(ISNA(MATCH(AE411,[1]Summary!$A$1:$A$8418,0))=TRUE,0,INDEX([1]Summary!$A$1:$CF$8418,MATCH(AE411,[1]Summary!$A$1:$A$8418,0),AF$1)))), 1, 1)</f>
        <v>#ERROR!</v>
      </c>
      <c r="AG411" s="182"/>
      <c r="AH411" s="182"/>
      <c r="AI411" s="182"/>
      <c r="AJ411" s="182"/>
      <c r="AK411" s="14"/>
    </row>
    <row r="412" ht="10.5" customHeight="1">
      <c r="A412" s="14"/>
      <c r="B412" s="168"/>
      <c r="C412" s="168"/>
      <c r="D412" s="163"/>
      <c r="E412" s="164"/>
      <c r="F412" s="168"/>
      <c r="G412" s="168"/>
      <c r="H412" s="168"/>
      <c r="I412" s="183"/>
      <c r="J412" s="170"/>
      <c r="K412" s="171"/>
      <c r="L412" s="182"/>
      <c r="M412" s="173" t="str">
        <f>ARRAY_CONSTRAIN(ARRAYFORMULA(IF(B412=0,0,IF(ISNA(MATCH($A412,[1]PO_base!$E$1:$E$8753,0))=TRUE,0,INDEX([1]PO_base!$A$1:$CD$8753,MATCH($A412,[1]PO_base!$E$1:$E$8753,0),M$1)))), 1, 1)</f>
        <v>#ERROR!</v>
      </c>
      <c r="N412" s="172" t="str">
        <f>ARRAY_CONSTRAIN(ARRAYFORMULA(IF(M412=0,0,IF(ISNA(MATCH($M412,[1]PO_base!$C$1:$C$8753,0))=TRUE,0,INDEX([1]PO_base!$A$1:$CD$8753,MATCH($M412,[1]PO_base!$C$1:$C$8753,0),N$1)))), 1, 1)</f>
        <v>#ERROR!</v>
      </c>
      <c r="O412" s="174" t="str">
        <f t="shared" si="3"/>
        <v>#ERROR!</v>
      </c>
      <c r="P412" s="182"/>
      <c r="Q412" s="182"/>
      <c r="R412" s="182"/>
      <c r="S412" s="173"/>
      <c r="T412" s="172" t="str">
        <f>ARRAY_CONSTRAIN(ARRAYFORMULA(IF(S412=0,0,IF(ISNA(MATCH($S412,[1]PO_base!$C$1:$C$8753,0))=TRUE,0,INDEX([1]PO_base!$A$1:$CD$8753,MATCH($S412,[1]PO_base!$C$1:$C$8753,0),T$1)))), 1, 1)</f>
        <v>#ERROR!</v>
      </c>
      <c r="U412" s="182"/>
      <c r="V412" s="182"/>
      <c r="W412" s="182"/>
      <c r="X412" s="182"/>
      <c r="Y412" s="173"/>
      <c r="Z412" s="172" t="str">
        <f>ARRAY_CONSTRAIN(ARRAYFORMULA(IF(Y412=0,0,IF(ISNA(MATCH($S412,[1]PO_base!$C$1:$C$8753,0))=TRUE,0,INDEX([1]PO_base!$A$1:$CD$8753,MATCH($S412,[1]PO_base!$C$1:$C$8753,0),Z$1)))), 1, 1)</f>
        <v>#ERROR!</v>
      </c>
      <c r="AA412" s="182"/>
      <c r="AB412" s="182"/>
      <c r="AC412" s="182"/>
      <c r="AD412" s="182"/>
      <c r="AE412" s="173"/>
      <c r="AF412" s="176" t="str">
        <f>ARRAY_CONSTRAIN(ARRAYFORMULA(IF(AE412=0,0,IF(ISNA(MATCH(AE412,[1]Summary!$A$1:$A$8418,0))=TRUE,0,INDEX([1]Summary!$A$1:$CF$8418,MATCH(AE412,[1]Summary!$A$1:$A$8418,0),AF$1)))), 1, 1)</f>
        <v>#ERROR!</v>
      </c>
      <c r="AG412" s="182"/>
      <c r="AH412" s="182"/>
      <c r="AI412" s="182"/>
      <c r="AJ412" s="182"/>
      <c r="AK412" s="14"/>
    </row>
    <row r="413" ht="10.5" customHeight="1">
      <c r="A413" s="14"/>
      <c r="B413" s="168"/>
      <c r="C413" s="168"/>
      <c r="D413" s="163"/>
      <c r="E413" s="164"/>
      <c r="F413" s="168"/>
      <c r="G413" s="168"/>
      <c r="H413" s="168"/>
      <c r="I413" s="183"/>
      <c r="J413" s="170"/>
      <c r="K413" s="171"/>
      <c r="L413" s="182"/>
      <c r="M413" s="173" t="str">
        <f>ARRAY_CONSTRAIN(ARRAYFORMULA(IF(B413=0,0,IF(ISNA(MATCH($A413,[1]PO_base!$E$1:$E$8753,0))=TRUE,0,INDEX([1]PO_base!$A$1:$CD$8753,MATCH($A413,[1]PO_base!$E$1:$E$8753,0),M$1)))), 1, 1)</f>
        <v>#ERROR!</v>
      </c>
      <c r="N413" s="172" t="str">
        <f>ARRAY_CONSTRAIN(ARRAYFORMULA(IF(M413=0,0,IF(ISNA(MATCH($M413,[1]PO_base!$C$1:$C$8753,0))=TRUE,0,INDEX([1]PO_base!$A$1:$CD$8753,MATCH($M413,[1]PO_base!$C$1:$C$8753,0),N$1)))), 1, 1)</f>
        <v>#ERROR!</v>
      </c>
      <c r="O413" s="174" t="str">
        <f t="shared" si="3"/>
        <v>#ERROR!</v>
      </c>
      <c r="P413" s="182"/>
      <c r="Q413" s="182"/>
      <c r="R413" s="182"/>
      <c r="S413" s="173"/>
      <c r="T413" s="172" t="str">
        <f>ARRAY_CONSTRAIN(ARRAYFORMULA(IF(S413=0,0,IF(ISNA(MATCH($S413,[1]PO_base!$C$1:$C$8753,0))=TRUE,0,INDEX([1]PO_base!$A$1:$CD$8753,MATCH($S413,[1]PO_base!$C$1:$C$8753,0),T$1)))), 1, 1)</f>
        <v>#ERROR!</v>
      </c>
      <c r="U413" s="182"/>
      <c r="V413" s="182"/>
      <c r="W413" s="182"/>
      <c r="X413" s="182"/>
      <c r="Y413" s="173"/>
      <c r="Z413" s="172" t="str">
        <f>ARRAY_CONSTRAIN(ARRAYFORMULA(IF(Y413=0,0,IF(ISNA(MATCH($S413,[1]PO_base!$C$1:$C$8753,0))=TRUE,0,INDEX([1]PO_base!$A$1:$CD$8753,MATCH($S413,[1]PO_base!$C$1:$C$8753,0),Z$1)))), 1, 1)</f>
        <v>#ERROR!</v>
      </c>
      <c r="AA413" s="182"/>
      <c r="AB413" s="182"/>
      <c r="AC413" s="182"/>
      <c r="AD413" s="182"/>
      <c r="AE413" s="173"/>
      <c r="AF413" s="176" t="str">
        <f>ARRAY_CONSTRAIN(ARRAYFORMULA(IF(AE413=0,0,IF(ISNA(MATCH(AE413,[1]Summary!$A$1:$A$8418,0))=TRUE,0,INDEX([1]Summary!$A$1:$CF$8418,MATCH(AE413,[1]Summary!$A$1:$A$8418,0),AF$1)))), 1, 1)</f>
        <v>#ERROR!</v>
      </c>
      <c r="AG413" s="182"/>
      <c r="AH413" s="182"/>
      <c r="AI413" s="182"/>
      <c r="AJ413" s="182"/>
      <c r="AK413" s="14"/>
    </row>
    <row r="414" ht="10.5" customHeight="1">
      <c r="A414" s="14"/>
      <c r="B414" s="168"/>
      <c r="C414" s="168"/>
      <c r="D414" s="163"/>
      <c r="E414" s="164"/>
      <c r="F414" s="168"/>
      <c r="G414" s="168"/>
      <c r="H414" s="168"/>
      <c r="I414" s="183"/>
      <c r="J414" s="170"/>
      <c r="K414" s="171"/>
      <c r="L414" s="182"/>
      <c r="M414" s="182"/>
      <c r="N414" s="182"/>
      <c r="O414" s="174">
        <f t="shared" si="3"/>
        <v>0.3</v>
      </c>
      <c r="P414" s="182"/>
      <c r="Q414" s="182"/>
      <c r="R414" s="182"/>
      <c r="S414" s="182"/>
      <c r="T414" s="182"/>
      <c r="U414" s="182"/>
      <c r="V414" s="182"/>
      <c r="W414" s="182"/>
      <c r="X414" s="182"/>
      <c r="Y414" s="182"/>
      <c r="Z414" s="182"/>
      <c r="AA414" s="182"/>
      <c r="AB414" s="182"/>
      <c r="AC414" s="182"/>
      <c r="AD414" s="182"/>
      <c r="AE414" s="182"/>
      <c r="AF414" s="176" t="str">
        <f>ARRAY_CONSTRAIN(ARRAYFORMULA(IF(AE414=0,0,IF(ISNA(MATCH(AE414,[1]Summary!$A$1:$A$8418,0))=TRUE,0,INDEX([1]Summary!$A$1:$CF$8418,MATCH(AE414,[1]Summary!$A$1:$A$8418,0),AF$1)))), 1, 1)</f>
        <v>#ERROR!</v>
      </c>
      <c r="AG414" s="182"/>
      <c r="AH414" s="182"/>
      <c r="AI414" s="182"/>
      <c r="AJ414" s="182"/>
      <c r="AK414" s="14"/>
    </row>
    <row r="415" ht="10.5" customHeight="1">
      <c r="A415" s="14"/>
      <c r="B415" s="168"/>
      <c r="C415" s="168"/>
      <c r="D415" s="163"/>
      <c r="E415" s="164"/>
      <c r="F415" s="168"/>
      <c r="G415" s="168"/>
      <c r="H415" s="168"/>
      <c r="I415" s="183"/>
      <c r="J415" s="170"/>
      <c r="K415" s="171"/>
      <c r="L415" s="182"/>
      <c r="M415" s="182"/>
      <c r="N415" s="182"/>
      <c r="O415" s="174">
        <f t="shared" si="3"/>
        <v>0.3</v>
      </c>
      <c r="P415" s="182"/>
      <c r="Q415" s="182"/>
      <c r="R415" s="182"/>
      <c r="S415" s="182"/>
      <c r="T415" s="182"/>
      <c r="U415" s="182"/>
      <c r="V415" s="182"/>
      <c r="W415" s="182"/>
      <c r="X415" s="182"/>
      <c r="Y415" s="182"/>
      <c r="Z415" s="182"/>
      <c r="AA415" s="182"/>
      <c r="AB415" s="182"/>
      <c r="AC415" s="182"/>
      <c r="AD415" s="182"/>
      <c r="AE415" s="182"/>
      <c r="AF415" s="176" t="str">
        <f>ARRAY_CONSTRAIN(ARRAYFORMULA(IF(AE415=0,0,IF(ISNA(MATCH(AE415,[1]Summary!$A$1:$A$8418,0))=TRUE,0,INDEX([1]Summary!$A$1:$CF$8418,MATCH(AE415,[1]Summary!$A$1:$A$8418,0),AF$1)))), 1, 1)</f>
        <v>#ERROR!</v>
      </c>
      <c r="AG415" s="182"/>
      <c r="AH415" s="182"/>
      <c r="AI415" s="182"/>
      <c r="AJ415" s="182"/>
      <c r="AK415" s="14"/>
    </row>
    <row r="416" ht="10.5" customHeight="1">
      <c r="A416" s="14"/>
      <c r="B416" s="168"/>
      <c r="C416" s="168"/>
      <c r="D416" s="163"/>
      <c r="E416" s="164"/>
      <c r="F416" s="168"/>
      <c r="G416" s="168"/>
      <c r="H416" s="168"/>
      <c r="I416" s="183"/>
      <c r="J416" s="170"/>
      <c r="K416" s="171"/>
      <c r="L416" s="182"/>
      <c r="M416" s="182"/>
      <c r="N416" s="182"/>
      <c r="O416" s="174">
        <f t="shared" si="3"/>
        <v>0.3</v>
      </c>
      <c r="P416" s="182"/>
      <c r="Q416" s="182"/>
      <c r="R416" s="182"/>
      <c r="S416" s="182"/>
      <c r="T416" s="182"/>
      <c r="U416" s="182"/>
      <c r="V416" s="182"/>
      <c r="W416" s="182"/>
      <c r="X416" s="182"/>
      <c r="Y416" s="182"/>
      <c r="Z416" s="182"/>
      <c r="AA416" s="182"/>
      <c r="AB416" s="182"/>
      <c r="AC416" s="182"/>
      <c r="AD416" s="182"/>
      <c r="AE416" s="182"/>
      <c r="AF416" s="176" t="str">
        <f>ARRAY_CONSTRAIN(ARRAYFORMULA(IF(AE416=0,0,IF(ISNA(MATCH(AE416,[1]Summary!$A$1:$A$8418,0))=TRUE,0,INDEX([1]Summary!$A$1:$CF$8418,MATCH(AE416,[1]Summary!$A$1:$A$8418,0),AF$1)))), 1, 1)</f>
        <v>#ERROR!</v>
      </c>
      <c r="AG416" s="182"/>
      <c r="AH416" s="182"/>
      <c r="AI416" s="182"/>
      <c r="AJ416" s="182"/>
      <c r="AK416" s="14"/>
    </row>
    <row r="417" ht="10.5" customHeight="1">
      <c r="A417" s="14"/>
      <c r="B417" s="168"/>
      <c r="C417" s="168"/>
      <c r="D417" s="163"/>
      <c r="E417" s="164"/>
      <c r="F417" s="168"/>
      <c r="G417" s="168"/>
      <c r="H417" s="168"/>
      <c r="I417" s="183"/>
      <c r="J417" s="170"/>
      <c r="K417" s="171"/>
      <c r="L417" s="182"/>
      <c r="M417" s="182"/>
      <c r="N417" s="182"/>
      <c r="O417" s="174">
        <f t="shared" si="3"/>
        <v>0.3</v>
      </c>
      <c r="P417" s="182"/>
      <c r="Q417" s="182"/>
      <c r="R417" s="182"/>
      <c r="S417" s="182"/>
      <c r="T417" s="182"/>
      <c r="U417" s="182"/>
      <c r="V417" s="182"/>
      <c r="W417" s="182"/>
      <c r="X417" s="182"/>
      <c r="Y417" s="182"/>
      <c r="Z417" s="182"/>
      <c r="AA417" s="182"/>
      <c r="AB417" s="182"/>
      <c r="AC417" s="182"/>
      <c r="AD417" s="182"/>
      <c r="AE417" s="182"/>
      <c r="AF417" s="176" t="str">
        <f>ARRAY_CONSTRAIN(ARRAYFORMULA(IF(AE417=0,0,IF(ISNA(MATCH(AE417,[1]Summary!$A$1:$A$8418,0))=TRUE,0,INDEX([1]Summary!$A$1:$CF$8418,MATCH(AE417,[1]Summary!$A$1:$A$8418,0),AF$1)))), 1, 1)</f>
        <v>#ERROR!</v>
      </c>
      <c r="AG417" s="182"/>
      <c r="AH417" s="182"/>
      <c r="AI417" s="182"/>
      <c r="AJ417" s="182"/>
      <c r="AK417" s="14"/>
    </row>
    <row r="418" ht="10.5" customHeight="1">
      <c r="A418" s="14"/>
      <c r="B418" s="168"/>
      <c r="C418" s="168"/>
      <c r="D418" s="163"/>
      <c r="E418" s="164"/>
      <c r="F418" s="168"/>
      <c r="G418" s="168"/>
      <c r="H418" s="168"/>
      <c r="I418" s="183"/>
      <c r="J418" s="170"/>
      <c r="K418" s="171"/>
      <c r="L418" s="182"/>
      <c r="M418" s="182"/>
      <c r="N418" s="182"/>
      <c r="O418" s="174">
        <f t="shared" si="3"/>
        <v>0.3</v>
      </c>
      <c r="P418" s="182"/>
      <c r="Q418" s="182"/>
      <c r="R418" s="182"/>
      <c r="S418" s="182"/>
      <c r="T418" s="182"/>
      <c r="U418" s="182"/>
      <c r="V418" s="182"/>
      <c r="W418" s="182"/>
      <c r="X418" s="182"/>
      <c r="Y418" s="182"/>
      <c r="Z418" s="182"/>
      <c r="AA418" s="182"/>
      <c r="AB418" s="182"/>
      <c r="AC418" s="182"/>
      <c r="AD418" s="182"/>
      <c r="AE418" s="182"/>
      <c r="AF418" s="176" t="str">
        <f>ARRAY_CONSTRAIN(ARRAYFORMULA(IF(AE418=0,0,IF(ISNA(MATCH(AE418,[1]Summary!$A$1:$A$8418,0))=TRUE,0,INDEX([1]Summary!$A$1:$CF$8418,MATCH(AE418,[1]Summary!$A$1:$A$8418,0),AF$1)))), 1, 1)</f>
        <v>#ERROR!</v>
      </c>
      <c r="AG418" s="182"/>
      <c r="AH418" s="182"/>
      <c r="AI418" s="182"/>
      <c r="AJ418" s="182"/>
      <c r="AK418" s="14"/>
    </row>
    <row r="419" ht="10.5" customHeight="1">
      <c r="A419" s="14"/>
      <c r="B419" s="168"/>
      <c r="C419" s="168"/>
      <c r="D419" s="163"/>
      <c r="E419" s="164"/>
      <c r="F419" s="168"/>
      <c r="G419" s="168"/>
      <c r="H419" s="168"/>
      <c r="I419" s="183"/>
      <c r="J419" s="170"/>
      <c r="K419" s="171"/>
      <c r="L419" s="182"/>
      <c r="M419" s="182"/>
      <c r="N419" s="182"/>
      <c r="O419" s="174">
        <f t="shared" si="3"/>
        <v>0.3</v>
      </c>
      <c r="P419" s="182"/>
      <c r="Q419" s="182"/>
      <c r="R419" s="182"/>
      <c r="S419" s="182"/>
      <c r="T419" s="182"/>
      <c r="U419" s="182"/>
      <c r="V419" s="182"/>
      <c r="W419" s="182"/>
      <c r="X419" s="182"/>
      <c r="Y419" s="182"/>
      <c r="Z419" s="182"/>
      <c r="AA419" s="182"/>
      <c r="AB419" s="182"/>
      <c r="AC419" s="182"/>
      <c r="AD419" s="182"/>
      <c r="AE419" s="182"/>
      <c r="AF419" s="176" t="str">
        <f>ARRAY_CONSTRAIN(ARRAYFORMULA(IF(AE419=0,0,IF(ISNA(MATCH(AE419,[1]Summary!$A$1:$A$8418,0))=TRUE,0,INDEX([1]Summary!$A$1:$CF$8418,MATCH(AE419,[1]Summary!$A$1:$A$8418,0),AF$1)))), 1, 1)</f>
        <v>#ERROR!</v>
      </c>
      <c r="AG419" s="182"/>
      <c r="AH419" s="182"/>
      <c r="AI419" s="182"/>
      <c r="AJ419" s="182"/>
      <c r="AK419" s="14"/>
    </row>
    <row r="420" ht="10.5" customHeight="1">
      <c r="A420" s="14"/>
      <c r="B420" s="168"/>
      <c r="C420" s="168"/>
      <c r="D420" s="163"/>
      <c r="E420" s="164"/>
      <c r="F420" s="168"/>
      <c r="G420" s="168"/>
      <c r="H420" s="168"/>
      <c r="I420" s="183"/>
      <c r="J420" s="170"/>
      <c r="K420" s="171"/>
      <c r="L420" s="182"/>
      <c r="M420" s="182"/>
      <c r="N420" s="182"/>
      <c r="O420" s="174">
        <f t="shared" si="3"/>
        <v>0.3</v>
      </c>
      <c r="P420" s="182"/>
      <c r="Q420" s="182"/>
      <c r="R420" s="182"/>
      <c r="S420" s="182"/>
      <c r="T420" s="182"/>
      <c r="U420" s="182"/>
      <c r="V420" s="182"/>
      <c r="W420" s="182"/>
      <c r="X420" s="182"/>
      <c r="Y420" s="182"/>
      <c r="Z420" s="182"/>
      <c r="AA420" s="182"/>
      <c r="AB420" s="182"/>
      <c r="AC420" s="182"/>
      <c r="AD420" s="182"/>
      <c r="AE420" s="182"/>
      <c r="AF420" s="176" t="str">
        <f>ARRAY_CONSTRAIN(ARRAYFORMULA(IF(AE420=0,0,IF(ISNA(MATCH(AE420,[1]Summary!$A$1:$A$8418,0))=TRUE,0,INDEX([1]Summary!$A$1:$CF$8418,MATCH(AE420,[1]Summary!$A$1:$A$8418,0),AF$1)))), 1, 1)</f>
        <v>#ERROR!</v>
      </c>
      <c r="AG420" s="182"/>
      <c r="AH420" s="182"/>
      <c r="AI420" s="182"/>
      <c r="AJ420" s="182"/>
      <c r="AK420" s="14"/>
    </row>
    <row r="421" ht="10.5" customHeight="1">
      <c r="A421" s="14"/>
      <c r="B421" s="168"/>
      <c r="C421" s="168"/>
      <c r="D421" s="163"/>
      <c r="E421" s="164"/>
      <c r="F421" s="168"/>
      <c r="G421" s="168"/>
      <c r="H421" s="168"/>
      <c r="I421" s="183"/>
      <c r="J421" s="170"/>
      <c r="K421" s="171"/>
      <c r="L421" s="182"/>
      <c r="M421" s="182"/>
      <c r="N421" s="182"/>
      <c r="O421" s="174">
        <f t="shared" si="3"/>
        <v>0.3</v>
      </c>
      <c r="P421" s="182"/>
      <c r="Q421" s="182"/>
      <c r="R421" s="182"/>
      <c r="S421" s="182"/>
      <c r="T421" s="182"/>
      <c r="U421" s="182"/>
      <c r="V421" s="182"/>
      <c r="W421" s="182"/>
      <c r="X421" s="182"/>
      <c r="Y421" s="182"/>
      <c r="Z421" s="182"/>
      <c r="AA421" s="182"/>
      <c r="AB421" s="182"/>
      <c r="AC421" s="182"/>
      <c r="AD421" s="182"/>
      <c r="AE421" s="182"/>
      <c r="AF421" s="176" t="str">
        <f>ARRAY_CONSTRAIN(ARRAYFORMULA(IF(AE421=0,0,IF(ISNA(MATCH(AE421,[1]Summary!$A$1:$A$8418,0))=TRUE,0,INDEX([1]Summary!$A$1:$CF$8418,MATCH(AE421,[1]Summary!$A$1:$A$8418,0),AF$1)))), 1, 1)</f>
        <v>#ERROR!</v>
      </c>
      <c r="AG421" s="182"/>
      <c r="AH421" s="182"/>
      <c r="AI421" s="182"/>
      <c r="AJ421" s="182"/>
      <c r="AK421" s="14"/>
    </row>
    <row r="422" ht="10.5" customHeight="1">
      <c r="A422" s="14"/>
      <c r="B422" s="168"/>
      <c r="C422" s="168"/>
      <c r="D422" s="163"/>
      <c r="E422" s="164"/>
      <c r="F422" s="168"/>
      <c r="G422" s="168"/>
      <c r="H422" s="168"/>
      <c r="I422" s="183"/>
      <c r="J422" s="170"/>
      <c r="K422" s="171"/>
      <c r="L422" s="182"/>
      <c r="M422" s="182"/>
      <c r="N422" s="182"/>
      <c r="O422" s="174">
        <f t="shared" si="3"/>
        <v>0.3</v>
      </c>
      <c r="P422" s="182"/>
      <c r="Q422" s="182"/>
      <c r="R422" s="182"/>
      <c r="S422" s="182"/>
      <c r="T422" s="182"/>
      <c r="U422" s="182"/>
      <c r="V422" s="182"/>
      <c r="W422" s="182"/>
      <c r="X422" s="182"/>
      <c r="Y422" s="182"/>
      <c r="Z422" s="182"/>
      <c r="AA422" s="182"/>
      <c r="AB422" s="182"/>
      <c r="AC422" s="182"/>
      <c r="AD422" s="182"/>
      <c r="AE422" s="182"/>
      <c r="AF422" s="176" t="str">
        <f>ARRAY_CONSTRAIN(ARRAYFORMULA(IF(AE422=0,0,IF(ISNA(MATCH(AE422,[1]Summary!$A$1:$A$8418,0))=TRUE,0,INDEX([1]Summary!$A$1:$CF$8418,MATCH(AE422,[1]Summary!$A$1:$A$8418,0),AF$1)))), 1, 1)</f>
        <v>#ERROR!</v>
      </c>
      <c r="AG422" s="182"/>
      <c r="AH422" s="182"/>
      <c r="AI422" s="182"/>
      <c r="AJ422" s="182"/>
      <c r="AK422" s="14"/>
    </row>
    <row r="423" ht="10.5" customHeight="1">
      <c r="A423" s="14"/>
      <c r="B423" s="168"/>
      <c r="C423" s="168"/>
      <c r="D423" s="163"/>
      <c r="E423" s="164"/>
      <c r="F423" s="168"/>
      <c r="G423" s="168"/>
      <c r="H423" s="168"/>
      <c r="I423" s="183"/>
      <c r="J423" s="170"/>
      <c r="K423" s="171"/>
      <c r="L423" s="182"/>
      <c r="M423" s="182"/>
      <c r="N423" s="182"/>
      <c r="O423" s="174">
        <f t="shared" si="3"/>
        <v>0.3</v>
      </c>
      <c r="P423" s="182"/>
      <c r="Q423" s="182"/>
      <c r="R423" s="182"/>
      <c r="S423" s="182"/>
      <c r="T423" s="182"/>
      <c r="U423" s="182"/>
      <c r="V423" s="182"/>
      <c r="W423" s="182"/>
      <c r="X423" s="182"/>
      <c r="Y423" s="182"/>
      <c r="Z423" s="182"/>
      <c r="AA423" s="182"/>
      <c r="AB423" s="182"/>
      <c r="AC423" s="182"/>
      <c r="AD423" s="182"/>
      <c r="AE423" s="182"/>
      <c r="AF423" s="176" t="str">
        <f>ARRAY_CONSTRAIN(ARRAYFORMULA(IF(AE423=0,0,IF(ISNA(MATCH(AE423,[1]Summary!$A$1:$A$8418,0))=TRUE,0,INDEX([1]Summary!$A$1:$CF$8418,MATCH(AE423,[1]Summary!$A$1:$A$8418,0),AF$1)))), 1, 1)</f>
        <v>#ERROR!</v>
      </c>
      <c r="AG423" s="182"/>
      <c r="AH423" s="182"/>
      <c r="AI423" s="182"/>
      <c r="AJ423" s="182"/>
      <c r="AK423" s="14"/>
    </row>
    <row r="424" ht="10.5" customHeight="1">
      <c r="A424" s="14"/>
      <c r="B424" s="168"/>
      <c r="C424" s="168"/>
      <c r="D424" s="163"/>
      <c r="E424" s="164"/>
      <c r="F424" s="168"/>
      <c r="G424" s="168"/>
      <c r="H424" s="168"/>
      <c r="I424" s="183"/>
      <c r="J424" s="170"/>
      <c r="K424" s="171"/>
      <c r="L424" s="182"/>
      <c r="M424" s="182"/>
      <c r="N424" s="182"/>
      <c r="O424" s="174">
        <f t="shared" si="3"/>
        <v>0.3</v>
      </c>
      <c r="P424" s="182"/>
      <c r="Q424" s="182"/>
      <c r="R424" s="182"/>
      <c r="S424" s="182"/>
      <c r="T424" s="182"/>
      <c r="U424" s="182"/>
      <c r="V424" s="182"/>
      <c r="W424" s="182"/>
      <c r="X424" s="182"/>
      <c r="Y424" s="182"/>
      <c r="Z424" s="182"/>
      <c r="AA424" s="182"/>
      <c r="AB424" s="182"/>
      <c r="AC424" s="182"/>
      <c r="AD424" s="182"/>
      <c r="AE424" s="182"/>
      <c r="AF424" s="176" t="str">
        <f>ARRAY_CONSTRAIN(ARRAYFORMULA(IF(AE424=0,0,IF(ISNA(MATCH(AE424,[1]Summary!$A$1:$A$8418,0))=TRUE,0,INDEX([1]Summary!$A$1:$CF$8418,MATCH(AE424,[1]Summary!$A$1:$A$8418,0),AF$1)))), 1, 1)</f>
        <v>#ERROR!</v>
      </c>
      <c r="AG424" s="182"/>
      <c r="AH424" s="182"/>
      <c r="AI424" s="182"/>
      <c r="AJ424" s="182"/>
      <c r="AK424" s="14"/>
    </row>
    <row r="425" ht="10.5" customHeight="1">
      <c r="A425" s="14"/>
      <c r="B425" s="168"/>
      <c r="C425" s="168"/>
      <c r="D425" s="163"/>
      <c r="E425" s="164"/>
      <c r="F425" s="168"/>
      <c r="G425" s="168"/>
      <c r="H425" s="168"/>
      <c r="I425" s="183"/>
      <c r="J425" s="170"/>
      <c r="K425" s="171"/>
      <c r="L425" s="182"/>
      <c r="M425" s="182"/>
      <c r="N425" s="182"/>
      <c r="O425" s="174">
        <f t="shared" si="3"/>
        <v>0.3</v>
      </c>
      <c r="P425" s="182"/>
      <c r="Q425" s="182"/>
      <c r="R425" s="182"/>
      <c r="S425" s="182"/>
      <c r="T425" s="182"/>
      <c r="U425" s="182"/>
      <c r="V425" s="182"/>
      <c r="W425" s="182"/>
      <c r="X425" s="182"/>
      <c r="Y425" s="182"/>
      <c r="Z425" s="182"/>
      <c r="AA425" s="182"/>
      <c r="AB425" s="182"/>
      <c r="AC425" s="182"/>
      <c r="AD425" s="182"/>
      <c r="AE425" s="182"/>
      <c r="AF425" s="176" t="str">
        <f>ARRAY_CONSTRAIN(ARRAYFORMULA(IF(AE425=0,0,IF(ISNA(MATCH(AE425,[1]Summary!$A$1:$A$8418,0))=TRUE,0,INDEX([1]Summary!$A$1:$CF$8418,MATCH(AE425,[1]Summary!$A$1:$A$8418,0),AF$1)))), 1, 1)</f>
        <v>#ERROR!</v>
      </c>
      <c r="AG425" s="182"/>
      <c r="AH425" s="182"/>
      <c r="AI425" s="182"/>
      <c r="AJ425" s="182"/>
      <c r="AK425" s="14"/>
    </row>
    <row r="426" ht="10.5" customHeight="1">
      <c r="A426" s="14"/>
      <c r="B426" s="168"/>
      <c r="C426" s="168"/>
      <c r="D426" s="163"/>
      <c r="E426" s="164"/>
      <c r="F426" s="168"/>
      <c r="G426" s="168"/>
      <c r="H426" s="168"/>
      <c r="I426" s="183"/>
      <c r="J426" s="170"/>
      <c r="K426" s="171"/>
      <c r="L426" s="182"/>
      <c r="M426" s="182"/>
      <c r="N426" s="182"/>
      <c r="O426" s="174">
        <f t="shared" si="3"/>
        <v>0.3</v>
      </c>
      <c r="P426" s="182"/>
      <c r="Q426" s="182"/>
      <c r="R426" s="182"/>
      <c r="S426" s="182"/>
      <c r="T426" s="182"/>
      <c r="U426" s="182"/>
      <c r="V426" s="182"/>
      <c r="W426" s="182"/>
      <c r="X426" s="182"/>
      <c r="Y426" s="182"/>
      <c r="Z426" s="182"/>
      <c r="AA426" s="182"/>
      <c r="AB426" s="182"/>
      <c r="AC426" s="182"/>
      <c r="AD426" s="182"/>
      <c r="AE426" s="182"/>
      <c r="AF426" s="176" t="str">
        <f>ARRAY_CONSTRAIN(ARRAYFORMULA(IF(AE426=0,0,IF(ISNA(MATCH(AE426,[1]Summary!$A$1:$A$8418,0))=TRUE,0,INDEX([1]Summary!$A$1:$CF$8418,MATCH(AE426,[1]Summary!$A$1:$A$8418,0),AF$1)))), 1, 1)</f>
        <v>#ERROR!</v>
      </c>
      <c r="AG426" s="182"/>
      <c r="AH426" s="182"/>
      <c r="AI426" s="182"/>
      <c r="AJ426" s="182"/>
      <c r="AK426" s="14"/>
    </row>
    <row r="427" ht="10.5" customHeight="1">
      <c r="A427" s="14"/>
      <c r="B427" s="168"/>
      <c r="C427" s="168"/>
      <c r="D427" s="163"/>
      <c r="E427" s="164"/>
      <c r="F427" s="168"/>
      <c r="G427" s="168"/>
      <c r="H427" s="168"/>
      <c r="I427" s="183"/>
      <c r="J427" s="170"/>
      <c r="K427" s="171"/>
      <c r="L427" s="182"/>
      <c r="M427" s="182"/>
      <c r="N427" s="182"/>
      <c r="O427" s="174">
        <f t="shared" si="3"/>
        <v>0.3</v>
      </c>
      <c r="P427" s="182"/>
      <c r="Q427" s="182"/>
      <c r="R427" s="182"/>
      <c r="S427" s="182"/>
      <c r="T427" s="182"/>
      <c r="U427" s="182"/>
      <c r="V427" s="182"/>
      <c r="W427" s="182"/>
      <c r="X427" s="182"/>
      <c r="Y427" s="182"/>
      <c r="Z427" s="182"/>
      <c r="AA427" s="182"/>
      <c r="AB427" s="182"/>
      <c r="AC427" s="182"/>
      <c r="AD427" s="182"/>
      <c r="AE427" s="182"/>
      <c r="AF427" s="176" t="str">
        <f>ARRAY_CONSTRAIN(ARRAYFORMULA(IF(AE427=0,0,IF(ISNA(MATCH(AE427,[1]Summary!$A$1:$A$8418,0))=TRUE,0,INDEX([1]Summary!$A$1:$CF$8418,MATCH(AE427,[1]Summary!$A$1:$A$8418,0),AF$1)))), 1, 1)</f>
        <v>#ERROR!</v>
      </c>
      <c r="AG427" s="182"/>
      <c r="AH427" s="182"/>
      <c r="AI427" s="182"/>
      <c r="AJ427" s="182"/>
      <c r="AK427" s="14"/>
    </row>
    <row r="428" ht="10.5" customHeight="1">
      <c r="A428" s="14"/>
      <c r="B428" s="168"/>
      <c r="C428" s="168"/>
      <c r="D428" s="163"/>
      <c r="E428" s="164"/>
      <c r="F428" s="168"/>
      <c r="G428" s="168"/>
      <c r="H428" s="168"/>
      <c r="I428" s="183"/>
      <c r="J428" s="170"/>
      <c r="K428" s="171"/>
      <c r="L428" s="182"/>
      <c r="M428" s="182"/>
      <c r="N428" s="182"/>
      <c r="O428" s="174">
        <f t="shared" si="3"/>
        <v>0.3</v>
      </c>
      <c r="P428" s="182"/>
      <c r="Q428" s="182"/>
      <c r="R428" s="182"/>
      <c r="S428" s="182"/>
      <c r="T428" s="182"/>
      <c r="U428" s="182"/>
      <c r="V428" s="182"/>
      <c r="W428" s="182"/>
      <c r="X428" s="182"/>
      <c r="Y428" s="182"/>
      <c r="Z428" s="182"/>
      <c r="AA428" s="182"/>
      <c r="AB428" s="182"/>
      <c r="AC428" s="182"/>
      <c r="AD428" s="182"/>
      <c r="AE428" s="182"/>
      <c r="AF428" s="176" t="str">
        <f>ARRAY_CONSTRAIN(ARRAYFORMULA(IF(AE428=0,0,IF(ISNA(MATCH(AE428,[1]Summary!$A$1:$A$8418,0))=TRUE,0,INDEX([1]Summary!$A$1:$CF$8418,MATCH(AE428,[1]Summary!$A$1:$A$8418,0),AF$1)))), 1, 1)</f>
        <v>#ERROR!</v>
      </c>
      <c r="AG428" s="182"/>
      <c r="AH428" s="182"/>
      <c r="AI428" s="182"/>
      <c r="AJ428" s="182"/>
      <c r="AK428" s="14"/>
    </row>
    <row r="429" ht="10.5" customHeight="1">
      <c r="A429" s="14"/>
      <c r="B429" s="168"/>
      <c r="C429" s="168"/>
      <c r="D429" s="163"/>
      <c r="E429" s="164"/>
      <c r="F429" s="168"/>
      <c r="G429" s="168"/>
      <c r="H429" s="168"/>
      <c r="I429" s="183"/>
      <c r="J429" s="170"/>
      <c r="K429" s="171"/>
      <c r="L429" s="182"/>
      <c r="M429" s="182"/>
      <c r="N429" s="182"/>
      <c r="O429" s="174">
        <f t="shared" si="3"/>
        <v>0.3</v>
      </c>
      <c r="P429" s="182"/>
      <c r="Q429" s="182"/>
      <c r="R429" s="182"/>
      <c r="S429" s="182"/>
      <c r="T429" s="182"/>
      <c r="U429" s="182"/>
      <c r="V429" s="182"/>
      <c r="W429" s="182"/>
      <c r="X429" s="182"/>
      <c r="Y429" s="182"/>
      <c r="Z429" s="182"/>
      <c r="AA429" s="182"/>
      <c r="AB429" s="182"/>
      <c r="AC429" s="182"/>
      <c r="AD429" s="182"/>
      <c r="AE429" s="182"/>
      <c r="AF429" s="176" t="str">
        <f>ARRAY_CONSTRAIN(ARRAYFORMULA(IF(AE429=0,0,IF(ISNA(MATCH(AE429,[1]Summary!$A$1:$A$8418,0))=TRUE,0,INDEX([1]Summary!$A$1:$CF$8418,MATCH(AE429,[1]Summary!$A$1:$A$8418,0),AF$1)))), 1, 1)</f>
        <v>#ERROR!</v>
      </c>
      <c r="AG429" s="182"/>
      <c r="AH429" s="182"/>
      <c r="AI429" s="182"/>
      <c r="AJ429" s="182"/>
      <c r="AK429" s="14"/>
    </row>
    <row r="430" ht="10.5" customHeight="1">
      <c r="A430" s="14"/>
      <c r="B430" s="168"/>
      <c r="C430" s="168"/>
      <c r="D430" s="163"/>
      <c r="E430" s="164"/>
      <c r="F430" s="168"/>
      <c r="G430" s="168"/>
      <c r="H430" s="168"/>
      <c r="I430" s="183"/>
      <c r="J430" s="170"/>
      <c r="K430" s="171"/>
      <c r="L430" s="182"/>
      <c r="M430" s="182"/>
      <c r="N430" s="182"/>
      <c r="O430" s="174">
        <f t="shared" si="3"/>
        <v>0.3</v>
      </c>
      <c r="P430" s="182"/>
      <c r="Q430" s="182"/>
      <c r="R430" s="182"/>
      <c r="S430" s="182"/>
      <c r="T430" s="182"/>
      <c r="U430" s="182"/>
      <c r="V430" s="182"/>
      <c r="W430" s="182"/>
      <c r="X430" s="182"/>
      <c r="Y430" s="182"/>
      <c r="Z430" s="182"/>
      <c r="AA430" s="182"/>
      <c r="AB430" s="182"/>
      <c r="AC430" s="182"/>
      <c r="AD430" s="182"/>
      <c r="AE430" s="182"/>
      <c r="AF430" s="176" t="str">
        <f>ARRAY_CONSTRAIN(ARRAYFORMULA(IF(AE430=0,0,IF(ISNA(MATCH(AE430,[1]Summary!$A$1:$A$8418,0))=TRUE,0,INDEX([1]Summary!$A$1:$CF$8418,MATCH(AE430,[1]Summary!$A$1:$A$8418,0),AF$1)))), 1, 1)</f>
        <v>#ERROR!</v>
      </c>
      <c r="AG430" s="182"/>
      <c r="AH430" s="182"/>
      <c r="AI430" s="182"/>
      <c r="AJ430" s="182"/>
      <c r="AK430" s="14"/>
    </row>
    <row r="431" ht="10.5" customHeight="1">
      <c r="A431" s="14"/>
      <c r="B431" s="168"/>
      <c r="C431" s="168"/>
      <c r="D431" s="163"/>
      <c r="E431" s="164"/>
      <c r="F431" s="168"/>
      <c r="G431" s="168"/>
      <c r="H431" s="168"/>
      <c r="I431" s="183"/>
      <c r="J431" s="170"/>
      <c r="K431" s="171"/>
      <c r="L431" s="182"/>
      <c r="M431" s="182"/>
      <c r="N431" s="182"/>
      <c r="O431" s="174">
        <f t="shared" si="3"/>
        <v>0.3</v>
      </c>
      <c r="P431" s="182"/>
      <c r="Q431" s="182"/>
      <c r="R431" s="182"/>
      <c r="S431" s="182"/>
      <c r="T431" s="182"/>
      <c r="U431" s="182"/>
      <c r="V431" s="182"/>
      <c r="W431" s="182"/>
      <c r="X431" s="182"/>
      <c r="Y431" s="182"/>
      <c r="Z431" s="182"/>
      <c r="AA431" s="182"/>
      <c r="AB431" s="182"/>
      <c r="AC431" s="182"/>
      <c r="AD431" s="182"/>
      <c r="AE431" s="182"/>
      <c r="AF431" s="176" t="str">
        <f>ARRAY_CONSTRAIN(ARRAYFORMULA(IF(AE431=0,0,IF(ISNA(MATCH(AE431,[1]Summary!$A$1:$A$8418,0))=TRUE,0,INDEX([1]Summary!$A$1:$CF$8418,MATCH(AE431,[1]Summary!$A$1:$A$8418,0),AF$1)))), 1, 1)</f>
        <v>#ERROR!</v>
      </c>
      <c r="AG431" s="182"/>
      <c r="AH431" s="182"/>
      <c r="AI431" s="182"/>
      <c r="AJ431" s="182"/>
      <c r="AK431" s="14"/>
    </row>
    <row r="432" ht="10.5" customHeight="1">
      <c r="A432" s="14"/>
      <c r="B432" s="168"/>
      <c r="C432" s="168"/>
      <c r="D432" s="163"/>
      <c r="E432" s="164"/>
      <c r="F432" s="168"/>
      <c r="G432" s="168"/>
      <c r="H432" s="168"/>
      <c r="I432" s="183"/>
      <c r="J432" s="170"/>
      <c r="K432" s="171"/>
      <c r="L432" s="182"/>
      <c r="M432" s="182"/>
      <c r="N432" s="182"/>
      <c r="O432" s="174">
        <f t="shared" si="3"/>
        <v>0.3</v>
      </c>
      <c r="P432" s="182"/>
      <c r="Q432" s="182"/>
      <c r="R432" s="182"/>
      <c r="S432" s="182"/>
      <c r="T432" s="182"/>
      <c r="U432" s="182"/>
      <c r="V432" s="182"/>
      <c r="W432" s="182"/>
      <c r="X432" s="182"/>
      <c r="Y432" s="182"/>
      <c r="Z432" s="182"/>
      <c r="AA432" s="182"/>
      <c r="AB432" s="182"/>
      <c r="AC432" s="182"/>
      <c r="AD432" s="182"/>
      <c r="AE432" s="182"/>
      <c r="AF432" s="176" t="str">
        <f>ARRAY_CONSTRAIN(ARRAYFORMULA(IF(AE432=0,0,IF(ISNA(MATCH(AE432,[1]Summary!$A$1:$A$8418,0))=TRUE,0,INDEX([1]Summary!$A$1:$CF$8418,MATCH(AE432,[1]Summary!$A$1:$A$8418,0),AF$1)))), 1, 1)</f>
        <v>#ERROR!</v>
      </c>
      <c r="AG432" s="182"/>
      <c r="AH432" s="182"/>
      <c r="AI432" s="182"/>
      <c r="AJ432" s="182"/>
      <c r="AK432" s="14"/>
    </row>
    <row r="433" ht="10.5" customHeight="1">
      <c r="A433" s="14"/>
      <c r="B433" s="168"/>
      <c r="C433" s="168"/>
      <c r="D433" s="163"/>
      <c r="E433" s="164"/>
      <c r="F433" s="168"/>
      <c r="G433" s="168"/>
      <c r="H433" s="168"/>
      <c r="I433" s="183"/>
      <c r="J433" s="170"/>
      <c r="K433" s="171"/>
      <c r="L433" s="182"/>
      <c r="M433" s="182"/>
      <c r="N433" s="182"/>
      <c r="O433" s="174">
        <f t="shared" si="3"/>
        <v>0.3</v>
      </c>
      <c r="P433" s="182"/>
      <c r="Q433" s="182"/>
      <c r="R433" s="182"/>
      <c r="S433" s="182"/>
      <c r="T433" s="182"/>
      <c r="U433" s="182"/>
      <c r="V433" s="182"/>
      <c r="W433" s="182"/>
      <c r="X433" s="182"/>
      <c r="Y433" s="182"/>
      <c r="Z433" s="182"/>
      <c r="AA433" s="182"/>
      <c r="AB433" s="182"/>
      <c r="AC433" s="182"/>
      <c r="AD433" s="182"/>
      <c r="AE433" s="182"/>
      <c r="AF433" s="176" t="str">
        <f>ARRAY_CONSTRAIN(ARRAYFORMULA(IF(AE433=0,0,IF(ISNA(MATCH(AE433,[1]Summary!$A$1:$A$8418,0))=TRUE,0,INDEX([1]Summary!$A$1:$CF$8418,MATCH(AE433,[1]Summary!$A$1:$A$8418,0),AF$1)))), 1, 1)</f>
        <v>#ERROR!</v>
      </c>
      <c r="AG433" s="182"/>
      <c r="AH433" s="182"/>
      <c r="AI433" s="182"/>
      <c r="AJ433" s="182"/>
      <c r="AK433" s="14"/>
    </row>
    <row r="434" ht="10.5" customHeight="1">
      <c r="A434" s="14"/>
      <c r="B434" s="168"/>
      <c r="C434" s="168"/>
      <c r="D434" s="163"/>
      <c r="E434" s="164"/>
      <c r="F434" s="168"/>
      <c r="G434" s="168"/>
      <c r="H434" s="168"/>
      <c r="I434" s="183"/>
      <c r="J434" s="170"/>
      <c r="K434" s="171"/>
      <c r="L434" s="182"/>
      <c r="M434" s="182"/>
      <c r="N434" s="182"/>
      <c r="O434" s="174">
        <f t="shared" si="3"/>
        <v>0.3</v>
      </c>
      <c r="P434" s="182"/>
      <c r="Q434" s="182"/>
      <c r="R434" s="182"/>
      <c r="S434" s="182"/>
      <c r="T434" s="182"/>
      <c r="U434" s="182"/>
      <c r="V434" s="182"/>
      <c r="W434" s="182"/>
      <c r="X434" s="182"/>
      <c r="Y434" s="182"/>
      <c r="Z434" s="182"/>
      <c r="AA434" s="182"/>
      <c r="AB434" s="182"/>
      <c r="AC434" s="182"/>
      <c r="AD434" s="182"/>
      <c r="AE434" s="182"/>
      <c r="AF434" s="176" t="str">
        <f>ARRAY_CONSTRAIN(ARRAYFORMULA(IF(AE434=0,0,IF(ISNA(MATCH(AE434,[1]Summary!$A$1:$A$8418,0))=TRUE,0,INDEX([1]Summary!$A$1:$CF$8418,MATCH(AE434,[1]Summary!$A$1:$A$8418,0),AF$1)))), 1, 1)</f>
        <v>#ERROR!</v>
      </c>
      <c r="AG434" s="182"/>
      <c r="AH434" s="182"/>
      <c r="AI434" s="182"/>
      <c r="AJ434" s="182"/>
      <c r="AK434" s="14"/>
    </row>
    <row r="435" ht="10.5" customHeight="1">
      <c r="A435" s="14"/>
      <c r="B435" s="168"/>
      <c r="C435" s="168"/>
      <c r="D435" s="163"/>
      <c r="E435" s="164"/>
      <c r="F435" s="168"/>
      <c r="G435" s="168"/>
      <c r="H435" s="168"/>
      <c r="I435" s="183"/>
      <c r="J435" s="170"/>
      <c r="K435" s="171"/>
      <c r="L435" s="182"/>
      <c r="M435" s="182"/>
      <c r="N435" s="182"/>
      <c r="O435" s="174">
        <f t="shared" si="3"/>
        <v>0.3</v>
      </c>
      <c r="P435" s="182"/>
      <c r="Q435" s="182"/>
      <c r="R435" s="182"/>
      <c r="S435" s="182"/>
      <c r="T435" s="182"/>
      <c r="U435" s="182"/>
      <c r="V435" s="182"/>
      <c r="W435" s="182"/>
      <c r="X435" s="182"/>
      <c r="Y435" s="182"/>
      <c r="Z435" s="182"/>
      <c r="AA435" s="182"/>
      <c r="AB435" s="182"/>
      <c r="AC435" s="182"/>
      <c r="AD435" s="182"/>
      <c r="AE435" s="182"/>
      <c r="AF435" s="176" t="str">
        <f>ARRAY_CONSTRAIN(ARRAYFORMULA(IF(AE435=0,0,IF(ISNA(MATCH(AE435,[1]Summary!$A$1:$A$8418,0))=TRUE,0,INDEX([1]Summary!$A$1:$CF$8418,MATCH(AE435,[1]Summary!$A$1:$A$8418,0),AF$1)))), 1, 1)</f>
        <v>#ERROR!</v>
      </c>
      <c r="AG435" s="182"/>
      <c r="AH435" s="182"/>
      <c r="AI435" s="182"/>
      <c r="AJ435" s="182"/>
      <c r="AK435" s="14"/>
    </row>
    <row r="436" ht="10.5" customHeight="1">
      <c r="A436" s="14"/>
      <c r="B436" s="168"/>
      <c r="C436" s="168"/>
      <c r="D436" s="163"/>
      <c r="E436" s="164"/>
      <c r="F436" s="168"/>
      <c r="G436" s="168"/>
      <c r="H436" s="168"/>
      <c r="I436" s="183"/>
      <c r="J436" s="170"/>
      <c r="K436" s="171"/>
      <c r="L436" s="182"/>
      <c r="M436" s="182"/>
      <c r="N436" s="182"/>
      <c r="O436" s="174">
        <f t="shared" si="3"/>
        <v>0.3</v>
      </c>
      <c r="P436" s="182"/>
      <c r="Q436" s="182"/>
      <c r="R436" s="182"/>
      <c r="S436" s="182"/>
      <c r="T436" s="182"/>
      <c r="U436" s="182"/>
      <c r="V436" s="182"/>
      <c r="W436" s="182"/>
      <c r="X436" s="182"/>
      <c r="Y436" s="182"/>
      <c r="Z436" s="182"/>
      <c r="AA436" s="182"/>
      <c r="AB436" s="182"/>
      <c r="AC436" s="182"/>
      <c r="AD436" s="182"/>
      <c r="AE436" s="182"/>
      <c r="AF436" s="182"/>
      <c r="AG436" s="182"/>
      <c r="AH436" s="182"/>
      <c r="AI436" s="182"/>
      <c r="AJ436" s="182"/>
      <c r="AK436" s="14"/>
    </row>
    <row r="437" ht="10.5" customHeight="1">
      <c r="A437" s="14"/>
      <c r="B437" s="168"/>
      <c r="C437" s="168"/>
      <c r="D437" s="163"/>
      <c r="E437" s="164"/>
      <c r="F437" s="168"/>
      <c r="G437" s="168"/>
      <c r="H437" s="168"/>
      <c r="I437" s="183"/>
      <c r="J437" s="170"/>
      <c r="K437" s="171"/>
      <c r="L437" s="182"/>
      <c r="M437" s="182"/>
      <c r="N437" s="182"/>
      <c r="O437" s="174">
        <f t="shared" si="3"/>
        <v>0.3</v>
      </c>
      <c r="P437" s="182"/>
      <c r="Q437" s="182"/>
      <c r="R437" s="182"/>
      <c r="S437" s="182"/>
      <c r="T437" s="182"/>
      <c r="U437" s="182"/>
      <c r="V437" s="182"/>
      <c r="W437" s="182"/>
      <c r="X437" s="182"/>
      <c r="Y437" s="182"/>
      <c r="Z437" s="182"/>
      <c r="AA437" s="182"/>
      <c r="AB437" s="182"/>
      <c r="AC437" s="182"/>
      <c r="AD437" s="182"/>
      <c r="AE437" s="182"/>
      <c r="AF437" s="182"/>
      <c r="AG437" s="182"/>
      <c r="AH437" s="182"/>
      <c r="AI437" s="182"/>
      <c r="AJ437" s="182"/>
      <c r="AK437" s="14"/>
    </row>
    <row r="438" ht="10.5" customHeight="1">
      <c r="A438" s="14"/>
      <c r="B438" s="168"/>
      <c r="C438" s="168"/>
      <c r="D438" s="163"/>
      <c r="E438" s="164"/>
      <c r="F438" s="168"/>
      <c r="G438" s="168"/>
      <c r="H438" s="168"/>
      <c r="I438" s="183"/>
      <c r="J438" s="170"/>
      <c r="K438" s="171"/>
      <c r="L438" s="182"/>
      <c r="M438" s="182"/>
      <c r="N438" s="182"/>
      <c r="O438" s="174">
        <f t="shared" si="3"/>
        <v>0.3</v>
      </c>
      <c r="P438" s="182"/>
      <c r="Q438" s="182"/>
      <c r="R438" s="182"/>
      <c r="S438" s="182"/>
      <c r="T438" s="182"/>
      <c r="U438" s="182"/>
      <c r="V438" s="182"/>
      <c r="W438" s="182"/>
      <c r="X438" s="182"/>
      <c r="Y438" s="182"/>
      <c r="Z438" s="182"/>
      <c r="AA438" s="182"/>
      <c r="AB438" s="182"/>
      <c r="AC438" s="182"/>
      <c r="AD438" s="182"/>
      <c r="AE438" s="182"/>
      <c r="AF438" s="182"/>
      <c r="AG438" s="182"/>
      <c r="AH438" s="182"/>
      <c r="AI438" s="182"/>
      <c r="AJ438" s="182"/>
      <c r="AK438" s="14"/>
    </row>
    <row r="439" ht="10.5" customHeight="1">
      <c r="A439" s="14"/>
      <c r="B439" s="168"/>
      <c r="C439" s="168"/>
      <c r="D439" s="163"/>
      <c r="E439" s="164"/>
      <c r="F439" s="168"/>
      <c r="G439" s="168"/>
      <c r="H439" s="168"/>
      <c r="I439" s="183"/>
      <c r="J439" s="170"/>
      <c r="K439" s="171"/>
      <c r="L439" s="182"/>
      <c r="M439" s="182"/>
      <c r="N439" s="182"/>
      <c r="O439" s="174">
        <f t="shared" si="3"/>
        <v>0.3</v>
      </c>
      <c r="P439" s="182"/>
      <c r="Q439" s="182"/>
      <c r="R439" s="182"/>
      <c r="S439" s="182"/>
      <c r="T439" s="182"/>
      <c r="U439" s="182"/>
      <c r="V439" s="182"/>
      <c r="W439" s="182"/>
      <c r="X439" s="182"/>
      <c r="Y439" s="182"/>
      <c r="Z439" s="182"/>
      <c r="AA439" s="182"/>
      <c r="AB439" s="182"/>
      <c r="AC439" s="182"/>
      <c r="AD439" s="182"/>
      <c r="AE439" s="182"/>
      <c r="AF439" s="182"/>
      <c r="AG439" s="182"/>
      <c r="AH439" s="182"/>
      <c r="AI439" s="182"/>
      <c r="AJ439" s="182"/>
      <c r="AK439" s="14"/>
    </row>
    <row r="440" ht="10.5" customHeight="1">
      <c r="A440" s="14"/>
      <c r="B440" s="168"/>
      <c r="C440" s="168"/>
      <c r="D440" s="163"/>
      <c r="E440" s="164"/>
      <c r="F440" s="168"/>
      <c r="G440" s="168"/>
      <c r="H440" s="168"/>
      <c r="I440" s="183"/>
      <c r="J440" s="170"/>
      <c r="K440" s="171"/>
      <c r="L440" s="182"/>
      <c r="M440" s="182"/>
      <c r="N440" s="182"/>
      <c r="O440" s="174">
        <f t="shared" si="3"/>
        <v>0.3</v>
      </c>
      <c r="P440" s="182"/>
      <c r="Q440" s="182"/>
      <c r="R440" s="182"/>
      <c r="S440" s="182"/>
      <c r="T440" s="182"/>
      <c r="U440" s="182"/>
      <c r="V440" s="182"/>
      <c r="W440" s="182"/>
      <c r="X440" s="182"/>
      <c r="Y440" s="182"/>
      <c r="Z440" s="182"/>
      <c r="AA440" s="182"/>
      <c r="AB440" s="182"/>
      <c r="AC440" s="182"/>
      <c r="AD440" s="182"/>
      <c r="AE440" s="182"/>
      <c r="AF440" s="182"/>
      <c r="AG440" s="182"/>
      <c r="AH440" s="182"/>
      <c r="AI440" s="182"/>
      <c r="AJ440" s="182"/>
      <c r="AK440" s="14"/>
    </row>
    <row r="441" ht="10.5" customHeight="1">
      <c r="A441" s="14"/>
      <c r="B441" s="168"/>
      <c r="C441" s="168"/>
      <c r="D441" s="163"/>
      <c r="E441" s="164"/>
      <c r="F441" s="168"/>
      <c r="G441" s="168"/>
      <c r="H441" s="168"/>
      <c r="I441" s="183"/>
      <c r="J441" s="170"/>
      <c r="K441" s="171"/>
      <c r="L441" s="182"/>
      <c r="M441" s="182"/>
      <c r="N441" s="182"/>
      <c r="O441" s="174">
        <f t="shared" si="3"/>
        <v>0.3</v>
      </c>
      <c r="P441" s="182"/>
      <c r="Q441" s="182"/>
      <c r="R441" s="182"/>
      <c r="S441" s="182"/>
      <c r="T441" s="182"/>
      <c r="U441" s="182"/>
      <c r="V441" s="182"/>
      <c r="W441" s="182"/>
      <c r="X441" s="182"/>
      <c r="Y441" s="182"/>
      <c r="Z441" s="182"/>
      <c r="AA441" s="182"/>
      <c r="AB441" s="182"/>
      <c r="AC441" s="182"/>
      <c r="AD441" s="182"/>
      <c r="AE441" s="182"/>
      <c r="AF441" s="182"/>
      <c r="AG441" s="182"/>
      <c r="AH441" s="182"/>
      <c r="AI441" s="182"/>
      <c r="AJ441" s="182"/>
      <c r="AK441" s="14"/>
    </row>
    <row r="442" ht="10.5" customHeight="1">
      <c r="A442" s="14"/>
      <c r="B442" s="168"/>
      <c r="C442" s="168"/>
      <c r="D442" s="163"/>
      <c r="E442" s="164"/>
      <c r="F442" s="168"/>
      <c r="G442" s="168"/>
      <c r="H442" s="168"/>
      <c r="I442" s="183"/>
      <c r="J442" s="170"/>
      <c r="K442" s="171"/>
      <c r="L442" s="182"/>
      <c r="M442" s="182"/>
      <c r="N442" s="182"/>
      <c r="O442" s="174">
        <f t="shared" si="3"/>
        <v>0.3</v>
      </c>
      <c r="P442" s="182"/>
      <c r="Q442" s="182"/>
      <c r="R442" s="182"/>
      <c r="S442" s="182"/>
      <c r="T442" s="182"/>
      <c r="U442" s="182"/>
      <c r="V442" s="182"/>
      <c r="W442" s="182"/>
      <c r="X442" s="182"/>
      <c r="Y442" s="182"/>
      <c r="Z442" s="182"/>
      <c r="AA442" s="182"/>
      <c r="AB442" s="182"/>
      <c r="AC442" s="182"/>
      <c r="AD442" s="182"/>
      <c r="AE442" s="182"/>
      <c r="AF442" s="182"/>
      <c r="AG442" s="182"/>
      <c r="AH442" s="182"/>
      <c r="AI442" s="182"/>
      <c r="AJ442" s="182"/>
      <c r="AK442" s="14"/>
    </row>
    <row r="443" ht="10.5" customHeight="1">
      <c r="A443" s="14"/>
      <c r="B443" s="168"/>
      <c r="C443" s="168"/>
      <c r="D443" s="163"/>
      <c r="E443" s="164"/>
      <c r="F443" s="168"/>
      <c r="G443" s="168"/>
      <c r="H443" s="168"/>
      <c r="I443" s="183"/>
      <c r="J443" s="170"/>
      <c r="K443" s="171"/>
      <c r="L443" s="182"/>
      <c r="M443" s="182"/>
      <c r="N443" s="182"/>
      <c r="O443" s="174">
        <f t="shared" si="3"/>
        <v>0.3</v>
      </c>
      <c r="P443" s="182"/>
      <c r="Q443" s="182"/>
      <c r="R443" s="182"/>
      <c r="S443" s="182"/>
      <c r="T443" s="182"/>
      <c r="U443" s="182"/>
      <c r="V443" s="182"/>
      <c r="W443" s="182"/>
      <c r="X443" s="182"/>
      <c r="Y443" s="182"/>
      <c r="Z443" s="182"/>
      <c r="AA443" s="182"/>
      <c r="AB443" s="182"/>
      <c r="AC443" s="182"/>
      <c r="AD443" s="182"/>
      <c r="AE443" s="182"/>
      <c r="AF443" s="182"/>
      <c r="AG443" s="182"/>
      <c r="AH443" s="182"/>
      <c r="AI443" s="182"/>
      <c r="AJ443" s="182"/>
      <c r="AK443" s="14"/>
    </row>
    <row r="444" ht="10.5" customHeight="1">
      <c r="A444" s="14"/>
      <c r="B444" s="168"/>
      <c r="C444" s="168"/>
      <c r="D444" s="184"/>
      <c r="E444" s="168"/>
      <c r="F444" s="168"/>
      <c r="G444" s="168"/>
      <c r="H444" s="168"/>
      <c r="I444" s="183"/>
      <c r="J444" s="170"/>
      <c r="K444" s="171"/>
      <c r="L444" s="182"/>
      <c r="M444" s="182"/>
      <c r="N444" s="182"/>
      <c r="O444" s="174">
        <f t="shared" si="3"/>
        <v>0.3</v>
      </c>
      <c r="P444" s="182"/>
      <c r="Q444" s="182"/>
      <c r="R444" s="182"/>
      <c r="S444" s="182"/>
      <c r="T444" s="182"/>
      <c r="U444" s="182"/>
      <c r="V444" s="182"/>
      <c r="W444" s="182"/>
      <c r="X444" s="182"/>
      <c r="Y444" s="182"/>
      <c r="Z444" s="182"/>
      <c r="AA444" s="182"/>
      <c r="AB444" s="182"/>
      <c r="AC444" s="182"/>
      <c r="AD444" s="182"/>
      <c r="AE444" s="182"/>
      <c r="AF444" s="182"/>
      <c r="AG444" s="182"/>
      <c r="AH444" s="182"/>
      <c r="AI444" s="182"/>
      <c r="AJ444" s="182"/>
      <c r="AK444" s="14"/>
    </row>
    <row r="445" ht="10.5" customHeight="1">
      <c r="A445" s="14"/>
      <c r="B445" s="168"/>
      <c r="C445" s="168"/>
      <c r="D445" s="184"/>
      <c r="E445" s="168"/>
      <c r="F445" s="168"/>
      <c r="G445" s="168"/>
      <c r="H445" s="168"/>
      <c r="I445" s="183"/>
      <c r="J445" s="170"/>
      <c r="K445" s="171"/>
      <c r="L445" s="182"/>
      <c r="M445" s="182"/>
      <c r="N445" s="182"/>
      <c r="O445" s="174">
        <f t="shared" si="3"/>
        <v>0.3</v>
      </c>
      <c r="P445" s="182"/>
      <c r="Q445" s="182"/>
      <c r="R445" s="182"/>
      <c r="S445" s="182"/>
      <c r="T445" s="182"/>
      <c r="U445" s="182"/>
      <c r="V445" s="182"/>
      <c r="W445" s="182"/>
      <c r="X445" s="182"/>
      <c r="Y445" s="182"/>
      <c r="Z445" s="182"/>
      <c r="AA445" s="182"/>
      <c r="AB445" s="182"/>
      <c r="AC445" s="182"/>
      <c r="AD445" s="182"/>
      <c r="AE445" s="182"/>
      <c r="AF445" s="182"/>
      <c r="AG445" s="182"/>
      <c r="AH445" s="182"/>
      <c r="AI445" s="182"/>
      <c r="AJ445" s="182"/>
      <c r="AK445" s="14"/>
    </row>
    <row r="446" ht="10.5" customHeight="1">
      <c r="A446" s="14"/>
      <c r="B446" s="168"/>
      <c r="C446" s="168"/>
      <c r="D446" s="184"/>
      <c r="E446" s="168"/>
      <c r="F446" s="168"/>
      <c r="G446" s="168"/>
      <c r="H446" s="168"/>
      <c r="I446" s="183"/>
      <c r="J446" s="170"/>
      <c r="K446" s="171"/>
      <c r="L446" s="182"/>
      <c r="M446" s="182"/>
      <c r="N446" s="182"/>
      <c r="O446" s="174">
        <f t="shared" si="3"/>
        <v>0.3</v>
      </c>
      <c r="P446" s="182"/>
      <c r="Q446" s="182"/>
      <c r="R446" s="182"/>
      <c r="S446" s="182"/>
      <c r="T446" s="182"/>
      <c r="U446" s="182"/>
      <c r="V446" s="182"/>
      <c r="W446" s="182"/>
      <c r="X446" s="182"/>
      <c r="Y446" s="182"/>
      <c r="Z446" s="182"/>
      <c r="AA446" s="182"/>
      <c r="AB446" s="182"/>
      <c r="AC446" s="182"/>
      <c r="AD446" s="182"/>
      <c r="AE446" s="182"/>
      <c r="AF446" s="182"/>
      <c r="AG446" s="182"/>
      <c r="AH446" s="182"/>
      <c r="AI446" s="182"/>
      <c r="AJ446" s="182"/>
      <c r="AK446" s="14"/>
    </row>
    <row r="447" ht="10.5" customHeight="1">
      <c r="A447" s="14"/>
      <c r="B447" s="168"/>
      <c r="C447" s="168"/>
      <c r="D447" s="184"/>
      <c r="E447" s="168"/>
      <c r="F447" s="168"/>
      <c r="G447" s="168"/>
      <c r="H447" s="168"/>
      <c r="I447" s="183"/>
      <c r="J447" s="170"/>
      <c r="K447" s="171"/>
      <c r="L447" s="182"/>
      <c r="M447" s="182"/>
      <c r="N447" s="182"/>
      <c r="O447" s="174">
        <f t="shared" si="3"/>
        <v>0.3</v>
      </c>
      <c r="P447" s="182"/>
      <c r="Q447" s="182"/>
      <c r="R447" s="182"/>
      <c r="S447" s="182"/>
      <c r="T447" s="182"/>
      <c r="U447" s="182"/>
      <c r="V447" s="182"/>
      <c r="W447" s="182"/>
      <c r="X447" s="182"/>
      <c r="Y447" s="182"/>
      <c r="Z447" s="182"/>
      <c r="AA447" s="182"/>
      <c r="AB447" s="182"/>
      <c r="AC447" s="182"/>
      <c r="AD447" s="182"/>
      <c r="AE447" s="182"/>
      <c r="AF447" s="182"/>
      <c r="AG447" s="182"/>
      <c r="AH447" s="182"/>
      <c r="AI447" s="182"/>
      <c r="AJ447" s="182"/>
      <c r="AK447" s="14"/>
    </row>
    <row r="448" ht="10.5" customHeight="1">
      <c r="A448" s="14"/>
      <c r="B448" s="168"/>
      <c r="C448" s="168"/>
      <c r="D448" s="184"/>
      <c r="E448" s="168"/>
      <c r="F448" s="168"/>
      <c r="G448" s="168"/>
      <c r="H448" s="168"/>
      <c r="I448" s="183"/>
      <c r="J448" s="170"/>
      <c r="K448" s="171"/>
      <c r="L448" s="182"/>
      <c r="M448" s="182"/>
      <c r="N448" s="182"/>
      <c r="O448" s="174">
        <f t="shared" si="3"/>
        <v>0.3</v>
      </c>
      <c r="P448" s="182"/>
      <c r="Q448" s="182"/>
      <c r="R448" s="182"/>
      <c r="S448" s="182"/>
      <c r="T448" s="182"/>
      <c r="U448" s="182"/>
      <c r="V448" s="182"/>
      <c r="W448" s="182"/>
      <c r="X448" s="182"/>
      <c r="Y448" s="182"/>
      <c r="Z448" s="182"/>
      <c r="AA448" s="182"/>
      <c r="AB448" s="182"/>
      <c r="AC448" s="182"/>
      <c r="AD448" s="182"/>
      <c r="AE448" s="182"/>
      <c r="AF448" s="182"/>
      <c r="AG448" s="182"/>
      <c r="AH448" s="182"/>
      <c r="AI448" s="182"/>
      <c r="AJ448" s="182"/>
      <c r="AK448" s="14"/>
    </row>
    <row r="449" ht="10.5" customHeight="1">
      <c r="A449" s="14"/>
      <c r="B449" s="168"/>
      <c r="C449" s="168"/>
      <c r="D449" s="184"/>
      <c r="E449" s="168"/>
      <c r="F449" s="168"/>
      <c r="G449" s="168"/>
      <c r="H449" s="168"/>
      <c r="I449" s="183"/>
      <c r="J449" s="170"/>
      <c r="K449" s="171"/>
      <c r="L449" s="182"/>
      <c r="M449" s="182"/>
      <c r="N449" s="182"/>
      <c r="O449" s="174">
        <f t="shared" si="3"/>
        <v>0.3</v>
      </c>
      <c r="P449" s="182"/>
      <c r="Q449" s="182"/>
      <c r="R449" s="182"/>
      <c r="S449" s="182"/>
      <c r="T449" s="182"/>
      <c r="U449" s="182"/>
      <c r="V449" s="182"/>
      <c r="W449" s="182"/>
      <c r="X449" s="182"/>
      <c r="Y449" s="182"/>
      <c r="Z449" s="182"/>
      <c r="AA449" s="182"/>
      <c r="AB449" s="182"/>
      <c r="AC449" s="182"/>
      <c r="AD449" s="182"/>
      <c r="AE449" s="182"/>
      <c r="AF449" s="182"/>
      <c r="AG449" s="182"/>
      <c r="AH449" s="182"/>
      <c r="AI449" s="182"/>
      <c r="AJ449" s="182"/>
      <c r="AK449" s="14"/>
    </row>
    <row r="450" ht="10.5" customHeight="1">
      <c r="A450" s="14"/>
      <c r="B450" s="168"/>
      <c r="C450" s="168"/>
      <c r="D450" s="184"/>
      <c r="E450" s="168"/>
      <c r="F450" s="168"/>
      <c r="G450" s="168"/>
      <c r="H450" s="168"/>
      <c r="I450" s="183"/>
      <c r="J450" s="170"/>
      <c r="K450" s="171"/>
      <c r="L450" s="182"/>
      <c r="M450" s="182"/>
      <c r="N450" s="182"/>
      <c r="O450" s="174">
        <f t="shared" si="3"/>
        <v>0.3</v>
      </c>
      <c r="P450" s="182"/>
      <c r="Q450" s="182"/>
      <c r="R450" s="182"/>
      <c r="S450" s="182"/>
      <c r="T450" s="182"/>
      <c r="U450" s="182"/>
      <c r="V450" s="182"/>
      <c r="W450" s="182"/>
      <c r="X450" s="182"/>
      <c r="Y450" s="182"/>
      <c r="Z450" s="182"/>
      <c r="AA450" s="182"/>
      <c r="AB450" s="182"/>
      <c r="AC450" s="182"/>
      <c r="AD450" s="182"/>
      <c r="AE450" s="182"/>
      <c r="AF450" s="182"/>
      <c r="AG450" s="182"/>
      <c r="AH450" s="182"/>
      <c r="AI450" s="182"/>
      <c r="AJ450" s="182"/>
      <c r="AK450" s="14"/>
    </row>
    <row r="451" ht="10.5" customHeight="1">
      <c r="A451" s="14"/>
      <c r="B451" s="168"/>
      <c r="C451" s="168"/>
      <c r="D451" s="184"/>
      <c r="E451" s="168"/>
      <c r="F451" s="168"/>
      <c r="G451" s="168"/>
      <c r="H451" s="168"/>
      <c r="I451" s="183"/>
      <c r="J451" s="170"/>
      <c r="K451" s="171"/>
      <c r="L451" s="182"/>
      <c r="M451" s="182"/>
      <c r="N451" s="182"/>
      <c r="O451" s="182"/>
      <c r="P451" s="182"/>
      <c r="Q451" s="182"/>
      <c r="R451" s="182"/>
      <c r="S451" s="182"/>
      <c r="T451" s="182"/>
      <c r="U451" s="182"/>
      <c r="V451" s="182"/>
      <c r="W451" s="182"/>
      <c r="X451" s="182"/>
      <c r="Y451" s="182"/>
      <c r="Z451" s="182"/>
      <c r="AA451" s="182"/>
      <c r="AB451" s="182"/>
      <c r="AC451" s="182"/>
      <c r="AD451" s="182"/>
      <c r="AE451" s="182"/>
      <c r="AF451" s="182"/>
      <c r="AG451" s="182"/>
      <c r="AH451" s="182"/>
      <c r="AI451" s="182"/>
      <c r="AJ451" s="182"/>
      <c r="AK451" s="14"/>
    </row>
    <row r="452" ht="10.5" customHeight="1">
      <c r="A452" s="14"/>
      <c r="B452" s="168"/>
      <c r="C452" s="168"/>
      <c r="D452" s="184"/>
      <c r="E452" s="168"/>
      <c r="F452" s="168"/>
      <c r="G452" s="168"/>
      <c r="H452" s="168"/>
      <c r="I452" s="183"/>
      <c r="J452" s="170"/>
      <c r="K452" s="171"/>
      <c r="L452" s="182"/>
      <c r="M452" s="182"/>
      <c r="N452" s="182"/>
      <c r="O452" s="182"/>
      <c r="P452" s="182"/>
      <c r="Q452" s="182"/>
      <c r="R452" s="182"/>
      <c r="S452" s="182"/>
      <c r="T452" s="182"/>
      <c r="U452" s="182"/>
      <c r="V452" s="182"/>
      <c r="W452" s="182"/>
      <c r="X452" s="182"/>
      <c r="Y452" s="182"/>
      <c r="Z452" s="182"/>
      <c r="AA452" s="182"/>
      <c r="AB452" s="182"/>
      <c r="AC452" s="182"/>
      <c r="AD452" s="182"/>
      <c r="AE452" s="182"/>
      <c r="AF452" s="182"/>
      <c r="AG452" s="182"/>
      <c r="AH452" s="182"/>
      <c r="AI452" s="182"/>
      <c r="AJ452" s="182"/>
      <c r="AK452" s="14"/>
    </row>
    <row r="453" ht="10.5" customHeight="1">
      <c r="A453" s="14"/>
      <c r="B453" s="168"/>
      <c r="C453" s="168"/>
      <c r="D453" s="184"/>
      <c r="E453" s="168"/>
      <c r="F453" s="168"/>
      <c r="G453" s="168"/>
      <c r="H453" s="168"/>
      <c r="I453" s="183"/>
      <c r="J453" s="170"/>
      <c r="K453" s="171"/>
      <c r="L453" s="182"/>
      <c r="M453" s="182"/>
      <c r="N453" s="182"/>
      <c r="O453" s="182"/>
      <c r="P453" s="182"/>
      <c r="Q453" s="182"/>
      <c r="R453" s="182"/>
      <c r="S453" s="182"/>
      <c r="T453" s="182"/>
      <c r="U453" s="182"/>
      <c r="V453" s="182"/>
      <c r="W453" s="182"/>
      <c r="X453" s="182"/>
      <c r="Y453" s="182"/>
      <c r="Z453" s="182"/>
      <c r="AA453" s="182"/>
      <c r="AB453" s="182"/>
      <c r="AC453" s="182"/>
      <c r="AD453" s="182"/>
      <c r="AE453" s="182"/>
      <c r="AF453" s="182"/>
      <c r="AG453" s="182"/>
      <c r="AH453" s="182"/>
      <c r="AI453" s="182"/>
      <c r="AJ453" s="182"/>
      <c r="AK453" s="14"/>
    </row>
    <row r="454" ht="10.5" customHeight="1">
      <c r="A454" s="14"/>
      <c r="B454" s="168"/>
      <c r="C454" s="168"/>
      <c r="D454" s="184"/>
      <c r="E454" s="168"/>
      <c r="F454" s="168"/>
      <c r="G454" s="168"/>
      <c r="H454" s="168"/>
      <c r="I454" s="183"/>
      <c r="J454" s="170"/>
      <c r="K454" s="171"/>
      <c r="L454" s="182"/>
      <c r="M454" s="182"/>
      <c r="N454" s="182"/>
      <c r="O454" s="182"/>
      <c r="P454" s="182"/>
      <c r="Q454" s="182"/>
      <c r="R454" s="182"/>
      <c r="S454" s="182"/>
      <c r="T454" s="182"/>
      <c r="U454" s="182"/>
      <c r="V454" s="182"/>
      <c r="W454" s="182"/>
      <c r="X454" s="182"/>
      <c r="Y454" s="182"/>
      <c r="Z454" s="182"/>
      <c r="AA454" s="182"/>
      <c r="AB454" s="182"/>
      <c r="AC454" s="182"/>
      <c r="AD454" s="182"/>
      <c r="AE454" s="182"/>
      <c r="AF454" s="182"/>
      <c r="AG454" s="182"/>
      <c r="AH454" s="182"/>
      <c r="AI454" s="182"/>
      <c r="AJ454" s="182"/>
      <c r="AK454" s="14"/>
    </row>
    <row r="455" ht="10.5" customHeight="1">
      <c r="A455" s="14"/>
      <c r="B455" s="168"/>
      <c r="C455" s="168"/>
      <c r="D455" s="184"/>
      <c r="E455" s="168"/>
      <c r="F455" s="168"/>
      <c r="G455" s="168"/>
      <c r="H455" s="168"/>
      <c r="I455" s="183"/>
      <c r="J455" s="170"/>
      <c r="K455" s="171"/>
      <c r="L455" s="182"/>
      <c r="M455" s="182"/>
      <c r="N455" s="182"/>
      <c r="O455" s="182"/>
      <c r="P455" s="182"/>
      <c r="Q455" s="182"/>
      <c r="R455" s="182"/>
      <c r="S455" s="182"/>
      <c r="T455" s="182"/>
      <c r="U455" s="182"/>
      <c r="V455" s="182"/>
      <c r="W455" s="182"/>
      <c r="X455" s="182"/>
      <c r="Y455" s="182"/>
      <c r="Z455" s="182"/>
      <c r="AA455" s="182"/>
      <c r="AB455" s="182"/>
      <c r="AC455" s="182"/>
      <c r="AD455" s="182"/>
      <c r="AE455" s="182"/>
      <c r="AF455" s="182"/>
      <c r="AG455" s="182"/>
      <c r="AH455" s="182"/>
      <c r="AI455" s="182"/>
      <c r="AJ455" s="182"/>
      <c r="AK455" s="14"/>
    </row>
    <row r="456" ht="10.5" customHeight="1">
      <c r="A456" s="14"/>
      <c r="B456" s="168"/>
      <c r="C456" s="168"/>
      <c r="D456" s="184"/>
      <c r="E456" s="168"/>
      <c r="F456" s="168"/>
      <c r="G456" s="168"/>
      <c r="H456" s="168"/>
      <c r="I456" s="183"/>
      <c r="J456" s="170"/>
      <c r="K456" s="171"/>
      <c r="L456" s="182"/>
      <c r="M456" s="182"/>
      <c r="N456" s="182"/>
      <c r="O456" s="182"/>
      <c r="P456" s="182"/>
      <c r="Q456" s="182"/>
      <c r="R456" s="182"/>
      <c r="S456" s="182"/>
      <c r="T456" s="182"/>
      <c r="U456" s="182"/>
      <c r="V456" s="182"/>
      <c r="W456" s="182"/>
      <c r="X456" s="182"/>
      <c r="Y456" s="182"/>
      <c r="Z456" s="182"/>
      <c r="AA456" s="182"/>
      <c r="AB456" s="182"/>
      <c r="AC456" s="182"/>
      <c r="AD456" s="182"/>
      <c r="AE456" s="182"/>
      <c r="AF456" s="182"/>
      <c r="AG456" s="182"/>
      <c r="AH456" s="182"/>
      <c r="AI456" s="182"/>
      <c r="AJ456" s="182"/>
      <c r="AK456" s="14"/>
    </row>
    <row r="457" ht="10.5" customHeight="1">
      <c r="A457" s="14"/>
      <c r="B457" s="168"/>
      <c r="C457" s="168"/>
      <c r="D457" s="184"/>
      <c r="E457" s="168"/>
      <c r="F457" s="168"/>
      <c r="G457" s="168"/>
      <c r="H457" s="168"/>
      <c r="I457" s="183"/>
      <c r="J457" s="170"/>
      <c r="K457" s="171"/>
      <c r="L457" s="182"/>
      <c r="M457" s="182"/>
      <c r="N457" s="182"/>
      <c r="O457" s="182"/>
      <c r="P457" s="182"/>
      <c r="Q457" s="182"/>
      <c r="R457" s="182"/>
      <c r="S457" s="182"/>
      <c r="T457" s="182"/>
      <c r="U457" s="182"/>
      <c r="V457" s="182"/>
      <c r="W457" s="182"/>
      <c r="X457" s="182"/>
      <c r="Y457" s="182"/>
      <c r="Z457" s="182"/>
      <c r="AA457" s="182"/>
      <c r="AB457" s="182"/>
      <c r="AC457" s="182"/>
      <c r="AD457" s="182"/>
      <c r="AE457" s="182"/>
      <c r="AF457" s="182"/>
      <c r="AG457" s="182"/>
      <c r="AH457" s="182"/>
      <c r="AI457" s="182"/>
      <c r="AJ457" s="182"/>
      <c r="AK457" s="14"/>
    </row>
    <row r="458" ht="10.5" customHeight="1">
      <c r="A458" s="14"/>
      <c r="B458" s="168"/>
      <c r="C458" s="168"/>
      <c r="D458" s="184"/>
      <c r="E458" s="168"/>
      <c r="F458" s="168"/>
      <c r="G458" s="168"/>
      <c r="H458" s="168"/>
      <c r="I458" s="183"/>
      <c r="J458" s="170"/>
      <c r="K458" s="171"/>
      <c r="L458" s="182"/>
      <c r="M458" s="182"/>
      <c r="N458" s="182"/>
      <c r="O458" s="182"/>
      <c r="P458" s="182"/>
      <c r="Q458" s="182"/>
      <c r="R458" s="182"/>
      <c r="S458" s="182"/>
      <c r="T458" s="182"/>
      <c r="U458" s="182"/>
      <c r="V458" s="182"/>
      <c r="W458" s="182"/>
      <c r="X458" s="182"/>
      <c r="Y458" s="182"/>
      <c r="Z458" s="182"/>
      <c r="AA458" s="182"/>
      <c r="AB458" s="182"/>
      <c r="AC458" s="182"/>
      <c r="AD458" s="182"/>
      <c r="AE458" s="182"/>
      <c r="AF458" s="182"/>
      <c r="AG458" s="182"/>
      <c r="AH458" s="182"/>
      <c r="AI458" s="182"/>
      <c r="AJ458" s="182"/>
      <c r="AK458" s="14"/>
    </row>
    <row r="459" ht="10.5" customHeight="1">
      <c r="A459" s="14"/>
      <c r="B459" s="168"/>
      <c r="C459" s="168"/>
      <c r="D459" s="184"/>
      <c r="E459" s="168"/>
      <c r="F459" s="168"/>
      <c r="G459" s="168"/>
      <c r="H459" s="168"/>
      <c r="I459" s="183"/>
      <c r="J459" s="170"/>
      <c r="K459" s="171"/>
      <c r="L459" s="182"/>
      <c r="M459" s="182"/>
      <c r="N459" s="182"/>
      <c r="O459" s="182"/>
      <c r="P459" s="182"/>
      <c r="Q459" s="182"/>
      <c r="R459" s="182"/>
      <c r="S459" s="182"/>
      <c r="T459" s="182"/>
      <c r="U459" s="182"/>
      <c r="V459" s="182"/>
      <c r="W459" s="182"/>
      <c r="X459" s="182"/>
      <c r="Y459" s="182"/>
      <c r="Z459" s="182"/>
      <c r="AA459" s="182"/>
      <c r="AB459" s="182"/>
      <c r="AC459" s="182"/>
      <c r="AD459" s="182"/>
      <c r="AE459" s="182"/>
      <c r="AF459" s="182"/>
      <c r="AG459" s="182"/>
      <c r="AH459" s="182"/>
      <c r="AI459" s="182"/>
      <c r="AJ459" s="182"/>
      <c r="AK459" s="14"/>
    </row>
    <row r="460" ht="10.5" customHeight="1">
      <c r="A460" s="14"/>
      <c r="B460" s="6"/>
      <c r="C460" s="6"/>
      <c r="D460" s="1"/>
      <c r="E460" s="6"/>
      <c r="F460" s="6"/>
      <c r="G460" s="6"/>
      <c r="H460" s="6"/>
      <c r="I460" s="179"/>
      <c r="J460" s="14"/>
      <c r="K460" s="180"/>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row>
    <row r="461" ht="10.5" customHeight="1">
      <c r="A461" s="14"/>
      <c r="B461" s="6"/>
      <c r="C461" s="6"/>
      <c r="D461" s="1"/>
      <c r="E461" s="6"/>
      <c r="F461" s="6"/>
      <c r="G461" s="6"/>
      <c r="H461" s="6"/>
      <c r="I461" s="179"/>
      <c r="J461" s="14"/>
      <c r="K461" s="180"/>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row>
    <row r="462" ht="10.5" customHeight="1">
      <c r="A462" s="14"/>
      <c r="B462" s="6"/>
      <c r="C462" s="6"/>
      <c r="D462" s="1"/>
      <c r="E462" s="6"/>
      <c r="F462" s="6"/>
      <c r="G462" s="6"/>
      <c r="H462" s="6"/>
      <c r="I462" s="179"/>
      <c r="J462" s="14"/>
      <c r="K462" s="180"/>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row>
    <row r="463" ht="10.5" customHeight="1">
      <c r="A463" s="14"/>
      <c r="B463" s="6"/>
      <c r="C463" s="6"/>
      <c r="D463" s="1"/>
      <c r="E463" s="6"/>
      <c r="F463" s="6"/>
      <c r="G463" s="6"/>
      <c r="H463" s="6"/>
      <c r="I463" s="179"/>
      <c r="J463" s="14"/>
      <c r="K463" s="180"/>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row>
    <row r="464" ht="10.5" customHeight="1">
      <c r="A464" s="14"/>
      <c r="B464" s="6"/>
      <c r="C464" s="6"/>
      <c r="D464" s="1"/>
      <c r="E464" s="6"/>
      <c r="F464" s="6"/>
      <c r="G464" s="6"/>
      <c r="H464" s="6"/>
      <c r="I464" s="179"/>
      <c r="J464" s="14"/>
      <c r="K464" s="180"/>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row>
    <row r="465" ht="10.5" customHeight="1">
      <c r="A465" s="14"/>
      <c r="B465" s="6"/>
      <c r="C465" s="6"/>
      <c r="D465" s="1"/>
      <c r="E465" s="6"/>
      <c r="F465" s="6"/>
      <c r="G465" s="6"/>
      <c r="H465" s="6"/>
      <c r="I465" s="179"/>
      <c r="J465" s="14"/>
      <c r="K465" s="180"/>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row>
    <row r="466" ht="10.5" customHeight="1">
      <c r="A466" s="14"/>
      <c r="B466" s="6"/>
      <c r="C466" s="6"/>
      <c r="D466" s="1"/>
      <c r="E466" s="6"/>
      <c r="F466" s="6"/>
      <c r="G466" s="6"/>
      <c r="H466" s="6"/>
      <c r="I466" s="179"/>
      <c r="J466" s="14"/>
      <c r="K466" s="180"/>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row>
    <row r="467" ht="10.5" customHeight="1">
      <c r="A467" s="14"/>
      <c r="B467" s="6"/>
      <c r="C467" s="6"/>
      <c r="D467" s="1"/>
      <c r="E467" s="6"/>
      <c r="F467" s="6"/>
      <c r="G467" s="6"/>
      <c r="H467" s="6"/>
      <c r="I467" s="179"/>
      <c r="J467" s="14"/>
      <c r="K467" s="180"/>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row>
    <row r="468" ht="10.5" customHeight="1">
      <c r="A468" s="14"/>
      <c r="B468" s="6"/>
      <c r="C468" s="6"/>
      <c r="D468" s="1"/>
      <c r="E468" s="6"/>
      <c r="F468" s="6"/>
      <c r="G468" s="6"/>
      <c r="H468" s="6"/>
      <c r="I468" s="179"/>
      <c r="J468" s="14"/>
      <c r="K468" s="180"/>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row>
    <row r="469" ht="10.5" customHeight="1">
      <c r="A469" s="14"/>
      <c r="B469" s="6"/>
      <c r="C469" s="6"/>
      <c r="D469" s="1"/>
      <c r="E469" s="6"/>
      <c r="F469" s="6"/>
      <c r="G469" s="6"/>
      <c r="H469" s="6"/>
      <c r="I469" s="179"/>
      <c r="J469" s="14"/>
      <c r="K469" s="180"/>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row>
    <row r="470" ht="10.5" customHeight="1">
      <c r="A470" s="14"/>
      <c r="B470" s="6"/>
      <c r="C470" s="6"/>
      <c r="D470" s="1"/>
      <c r="E470" s="6"/>
      <c r="F470" s="6"/>
      <c r="G470" s="6"/>
      <c r="H470" s="6"/>
      <c r="I470" s="179"/>
      <c r="J470" s="14"/>
      <c r="K470" s="180"/>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row>
    <row r="471" ht="10.5" customHeight="1">
      <c r="A471" s="14"/>
      <c r="B471" s="6"/>
      <c r="C471" s="6"/>
      <c r="D471" s="1"/>
      <c r="E471" s="6"/>
      <c r="F471" s="6"/>
      <c r="G471" s="6"/>
      <c r="H471" s="6"/>
      <c r="I471" s="179"/>
      <c r="J471" s="14"/>
      <c r="K471" s="180"/>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row>
    <row r="472" ht="10.5" customHeight="1">
      <c r="A472" s="14"/>
      <c r="B472" s="6"/>
      <c r="C472" s="6"/>
      <c r="D472" s="1"/>
      <c r="E472" s="6"/>
      <c r="F472" s="6"/>
      <c r="G472" s="6"/>
      <c r="H472" s="6"/>
      <c r="I472" s="179"/>
      <c r="J472" s="14"/>
      <c r="K472" s="180"/>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row>
    <row r="473" ht="10.5" customHeight="1">
      <c r="A473" s="14"/>
      <c r="B473" s="6"/>
      <c r="C473" s="6"/>
      <c r="D473" s="1"/>
      <c r="E473" s="6"/>
      <c r="F473" s="6"/>
      <c r="G473" s="6"/>
      <c r="H473" s="6"/>
      <c r="I473" s="179"/>
      <c r="J473" s="14"/>
      <c r="K473" s="180"/>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row>
    <row r="474" ht="10.5" customHeight="1">
      <c r="A474" s="14"/>
      <c r="B474" s="6"/>
      <c r="C474" s="6"/>
      <c r="D474" s="1"/>
      <c r="E474" s="6"/>
      <c r="F474" s="6"/>
      <c r="G474" s="6"/>
      <c r="H474" s="6"/>
      <c r="I474" s="179"/>
      <c r="J474" s="14"/>
      <c r="K474" s="180"/>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ht="10.5" customHeight="1">
      <c r="A475" s="14"/>
      <c r="B475" s="6"/>
      <c r="C475" s="6"/>
      <c r="D475" s="1"/>
      <c r="E475" s="6"/>
      <c r="F475" s="6"/>
      <c r="G475" s="6"/>
      <c r="H475" s="6"/>
      <c r="I475" s="179"/>
      <c r="J475" s="14"/>
      <c r="K475" s="180"/>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ht="10.5" customHeight="1">
      <c r="A476" s="14"/>
      <c r="B476" s="6"/>
      <c r="C476" s="6"/>
      <c r="D476" s="1"/>
      <c r="E476" s="6"/>
      <c r="F476" s="6"/>
      <c r="G476" s="6"/>
      <c r="H476" s="6"/>
      <c r="I476" s="179"/>
      <c r="J476" s="14"/>
      <c r="K476" s="180"/>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ht="10.5" customHeight="1">
      <c r="A477" s="14"/>
      <c r="B477" s="6"/>
      <c r="C477" s="6"/>
      <c r="D477" s="1"/>
      <c r="E477" s="6"/>
      <c r="F477" s="6"/>
      <c r="G477" s="6"/>
      <c r="H477" s="6"/>
      <c r="I477" s="179"/>
      <c r="J477" s="14"/>
      <c r="K477" s="180"/>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ht="10.5" customHeight="1">
      <c r="A478" s="14"/>
      <c r="B478" s="6"/>
      <c r="C478" s="6"/>
      <c r="D478" s="1"/>
      <c r="E478" s="6"/>
      <c r="F478" s="6"/>
      <c r="G478" s="6"/>
      <c r="H478" s="6"/>
      <c r="I478" s="179"/>
      <c r="J478" s="14"/>
      <c r="K478" s="180"/>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ht="10.5" customHeight="1">
      <c r="A479" s="14"/>
      <c r="B479" s="6"/>
      <c r="C479" s="6"/>
      <c r="D479" s="1"/>
      <c r="E479" s="6"/>
      <c r="F479" s="6"/>
      <c r="G479" s="6"/>
      <c r="H479" s="6"/>
      <c r="I479" s="179"/>
      <c r="J479" s="14"/>
      <c r="K479" s="180"/>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ht="10.5" customHeight="1">
      <c r="A480" s="14"/>
      <c r="B480" s="6"/>
      <c r="C480" s="6"/>
      <c r="D480" s="1"/>
      <c r="E480" s="6"/>
      <c r="F480" s="6"/>
      <c r="G480" s="6"/>
      <c r="H480" s="6"/>
      <c r="I480" s="179"/>
      <c r="J480" s="14"/>
      <c r="K480" s="180"/>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ht="10.5" customHeight="1">
      <c r="A481" s="14"/>
      <c r="B481" s="6"/>
      <c r="C481" s="6"/>
      <c r="D481" s="1"/>
      <c r="E481" s="6"/>
      <c r="F481" s="6"/>
      <c r="G481" s="6"/>
      <c r="H481" s="6"/>
      <c r="I481" s="179"/>
      <c r="J481" s="14"/>
      <c r="K481" s="180"/>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ht="10.5" customHeight="1">
      <c r="A482" s="14"/>
      <c r="B482" s="6"/>
      <c r="C482" s="6"/>
      <c r="D482" s="1"/>
      <c r="E482" s="6"/>
      <c r="F482" s="6"/>
      <c r="G482" s="6"/>
      <c r="H482" s="6"/>
      <c r="I482" s="179"/>
      <c r="J482" s="14"/>
      <c r="K482" s="180"/>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ht="10.5" customHeight="1">
      <c r="A483" s="14"/>
      <c r="B483" s="6"/>
      <c r="C483" s="6"/>
      <c r="D483" s="1"/>
      <c r="E483" s="6"/>
      <c r="F483" s="6"/>
      <c r="G483" s="6"/>
      <c r="H483" s="6"/>
      <c r="I483" s="179"/>
      <c r="J483" s="14"/>
      <c r="K483" s="180"/>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ht="10.5" customHeight="1">
      <c r="A484" s="14"/>
      <c r="B484" s="6"/>
      <c r="C484" s="6"/>
      <c r="D484" s="1"/>
      <c r="E484" s="6"/>
      <c r="F484" s="6"/>
      <c r="G484" s="6"/>
      <c r="H484" s="6"/>
      <c r="I484" s="179"/>
      <c r="J484" s="14"/>
      <c r="K484" s="180"/>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ht="10.5" customHeight="1">
      <c r="A485" s="14"/>
      <c r="B485" s="6"/>
      <c r="C485" s="6"/>
      <c r="D485" s="1"/>
      <c r="E485" s="6"/>
      <c r="F485" s="6"/>
      <c r="G485" s="6"/>
      <c r="H485" s="6"/>
      <c r="I485" s="179"/>
      <c r="J485" s="14"/>
      <c r="K485" s="180"/>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ht="10.5" customHeight="1">
      <c r="A486" s="14"/>
      <c r="B486" s="6"/>
      <c r="C486" s="6"/>
      <c r="D486" s="1"/>
      <c r="E486" s="6"/>
      <c r="F486" s="6"/>
      <c r="G486" s="6"/>
      <c r="H486" s="6"/>
      <c r="I486" s="179"/>
      <c r="J486" s="14"/>
      <c r="K486" s="180"/>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ht="10.5" customHeight="1">
      <c r="A487" s="14"/>
      <c r="B487" s="6"/>
      <c r="C487" s="6"/>
      <c r="D487" s="1"/>
      <c r="E487" s="6"/>
      <c r="F487" s="6"/>
      <c r="G487" s="6"/>
      <c r="H487" s="6"/>
      <c r="I487" s="179"/>
      <c r="J487" s="14"/>
      <c r="K487" s="180"/>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ht="10.5" customHeight="1">
      <c r="A488" s="14"/>
      <c r="B488" s="6"/>
      <c r="C488" s="6"/>
      <c r="D488" s="1"/>
      <c r="E488" s="6"/>
      <c r="F488" s="6"/>
      <c r="G488" s="6"/>
      <c r="H488" s="6"/>
      <c r="I488" s="179"/>
      <c r="J488" s="14"/>
      <c r="K488" s="180"/>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row>
    <row r="489" ht="10.5" customHeight="1">
      <c r="A489" s="14"/>
      <c r="B489" s="6"/>
      <c r="C489" s="6"/>
      <c r="D489" s="1"/>
      <c r="E489" s="6"/>
      <c r="F489" s="6"/>
      <c r="G489" s="6"/>
      <c r="H489" s="6"/>
      <c r="I489" s="179"/>
      <c r="J489" s="14"/>
      <c r="K489" s="180"/>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row>
    <row r="490" ht="10.5" customHeight="1">
      <c r="A490" s="14"/>
      <c r="B490" s="6"/>
      <c r="C490" s="6"/>
      <c r="D490" s="1"/>
      <c r="E490" s="6"/>
      <c r="F490" s="6"/>
      <c r="G490" s="6"/>
      <c r="H490" s="6"/>
      <c r="I490" s="179"/>
      <c r="J490" s="14"/>
      <c r="K490" s="180"/>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row>
    <row r="491" ht="10.5" customHeight="1">
      <c r="A491" s="14"/>
      <c r="B491" s="6"/>
      <c r="C491" s="6"/>
      <c r="D491" s="1"/>
      <c r="E491" s="6"/>
      <c r="F491" s="6"/>
      <c r="G491" s="6"/>
      <c r="H491" s="6"/>
      <c r="I491" s="179"/>
      <c r="J491" s="14"/>
      <c r="K491" s="180"/>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row>
    <row r="492" ht="10.5" customHeight="1">
      <c r="A492" s="14"/>
      <c r="B492" s="6"/>
      <c r="C492" s="6"/>
      <c r="D492" s="1"/>
      <c r="E492" s="6"/>
      <c r="F492" s="6"/>
      <c r="G492" s="6"/>
      <c r="H492" s="6"/>
      <c r="I492" s="179"/>
      <c r="J492" s="14"/>
      <c r="K492" s="180"/>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row>
    <row r="493" ht="10.5" customHeight="1">
      <c r="A493" s="14"/>
      <c r="B493" s="6"/>
      <c r="C493" s="6"/>
      <c r="D493" s="1"/>
      <c r="E493" s="6"/>
      <c r="F493" s="6"/>
      <c r="G493" s="6"/>
      <c r="H493" s="6"/>
      <c r="I493" s="179"/>
      <c r="J493" s="14"/>
      <c r="K493" s="180"/>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row>
    <row r="494" ht="10.5" customHeight="1">
      <c r="A494" s="14"/>
      <c r="B494" s="6"/>
      <c r="C494" s="6"/>
      <c r="D494" s="1"/>
      <c r="E494" s="6"/>
      <c r="F494" s="6"/>
      <c r="G494" s="6"/>
      <c r="H494" s="6"/>
      <c r="I494" s="179"/>
      <c r="J494" s="14"/>
      <c r="K494" s="180"/>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row>
    <row r="495" ht="10.5" customHeight="1">
      <c r="A495" s="14"/>
      <c r="B495" s="6"/>
      <c r="C495" s="6"/>
      <c r="D495" s="1"/>
      <c r="E495" s="6"/>
      <c r="F495" s="6"/>
      <c r="G495" s="6"/>
      <c r="H495" s="6"/>
      <c r="I495" s="179"/>
      <c r="J495" s="14"/>
      <c r="K495" s="180"/>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row>
    <row r="496" ht="10.5" customHeight="1">
      <c r="A496" s="14"/>
      <c r="B496" s="6"/>
      <c r="C496" s="6"/>
      <c r="D496" s="1"/>
      <c r="E496" s="6"/>
      <c r="F496" s="6"/>
      <c r="G496" s="6"/>
      <c r="H496" s="6"/>
      <c r="I496" s="179"/>
      <c r="J496" s="14"/>
      <c r="K496" s="180"/>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row>
    <row r="497" ht="10.5" customHeight="1">
      <c r="A497" s="14"/>
      <c r="B497" s="6"/>
      <c r="C497" s="6"/>
      <c r="D497" s="1"/>
      <c r="E497" s="6"/>
      <c r="F497" s="6"/>
      <c r="G497" s="6"/>
      <c r="H497" s="6"/>
      <c r="I497" s="179"/>
      <c r="J497" s="14"/>
      <c r="K497" s="180"/>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row>
    <row r="498" ht="10.5" customHeight="1">
      <c r="A498" s="14"/>
      <c r="B498" s="6"/>
      <c r="C498" s="6"/>
      <c r="D498" s="1"/>
      <c r="E498" s="6"/>
      <c r="F498" s="6"/>
      <c r="G498" s="6"/>
      <c r="H498" s="6"/>
      <c r="I498" s="179"/>
      <c r="J498" s="14"/>
      <c r="K498" s="180"/>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row>
    <row r="499" ht="10.5" customHeight="1">
      <c r="A499" s="14"/>
      <c r="B499" s="6"/>
      <c r="C499" s="6"/>
      <c r="D499" s="1"/>
      <c r="E499" s="6"/>
      <c r="F499" s="6"/>
      <c r="G499" s="6"/>
      <c r="H499" s="6"/>
      <c r="I499" s="179"/>
      <c r="J499" s="14"/>
      <c r="K499" s="180"/>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row>
    <row r="500" ht="10.5" customHeight="1">
      <c r="A500" s="14"/>
      <c r="B500" s="6"/>
      <c r="C500" s="6"/>
      <c r="D500" s="1"/>
      <c r="E500" s="6"/>
      <c r="F500" s="6"/>
      <c r="G500" s="6"/>
      <c r="H500" s="6"/>
      <c r="I500" s="179"/>
      <c r="J500" s="14"/>
      <c r="K500" s="180"/>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row>
    <row r="501" ht="10.5" customHeight="1">
      <c r="A501" s="14"/>
      <c r="B501" s="6"/>
      <c r="C501" s="6"/>
      <c r="D501" s="1"/>
      <c r="E501" s="6"/>
      <c r="F501" s="6"/>
      <c r="G501" s="6"/>
      <c r="H501" s="6"/>
      <c r="I501" s="179"/>
      <c r="J501" s="14"/>
      <c r="K501" s="180"/>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row>
    <row r="502" ht="10.5" customHeight="1">
      <c r="A502" s="14"/>
      <c r="B502" s="6"/>
      <c r="C502" s="6"/>
      <c r="D502" s="1"/>
      <c r="E502" s="6"/>
      <c r="F502" s="6"/>
      <c r="G502" s="6"/>
      <c r="H502" s="6"/>
      <c r="I502" s="179"/>
      <c r="J502" s="14"/>
      <c r="K502" s="180"/>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row>
    <row r="503" ht="10.5" customHeight="1">
      <c r="A503" s="14"/>
      <c r="B503" s="6"/>
      <c r="C503" s="6"/>
      <c r="D503" s="1"/>
      <c r="E503" s="6"/>
      <c r="F503" s="6"/>
      <c r="G503" s="6"/>
      <c r="H503" s="6"/>
      <c r="I503" s="179"/>
      <c r="J503" s="14"/>
      <c r="K503" s="180"/>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row>
    <row r="504" ht="10.5" customHeight="1">
      <c r="A504" s="14"/>
      <c r="B504" s="6"/>
      <c r="C504" s="6"/>
      <c r="D504" s="1"/>
      <c r="E504" s="6"/>
      <c r="F504" s="6"/>
      <c r="G504" s="6"/>
      <c r="H504" s="6"/>
      <c r="I504" s="179"/>
      <c r="J504" s="14"/>
      <c r="K504" s="180"/>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ht="10.5" customHeight="1">
      <c r="A505" s="14"/>
      <c r="B505" s="6"/>
      <c r="C505" s="6"/>
      <c r="D505" s="1"/>
      <c r="E505" s="6"/>
      <c r="F505" s="6"/>
      <c r="G505" s="6"/>
      <c r="H505" s="6"/>
      <c r="I505" s="179"/>
      <c r="J505" s="14"/>
      <c r="K505" s="180"/>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ht="10.5" customHeight="1">
      <c r="A506" s="14"/>
      <c r="B506" s="6"/>
      <c r="C506" s="6"/>
      <c r="D506" s="1"/>
      <c r="E506" s="6"/>
      <c r="F506" s="6"/>
      <c r="G506" s="6"/>
      <c r="H506" s="6"/>
      <c r="I506" s="179"/>
      <c r="J506" s="14"/>
      <c r="K506" s="180"/>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ht="10.5" customHeight="1">
      <c r="A507" s="14"/>
      <c r="B507" s="6"/>
      <c r="C507" s="6"/>
      <c r="D507" s="1"/>
      <c r="E507" s="6"/>
      <c r="F507" s="6"/>
      <c r="G507" s="6"/>
      <c r="H507" s="6"/>
      <c r="I507" s="179"/>
      <c r="J507" s="14"/>
      <c r="K507" s="180"/>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ht="10.5" customHeight="1">
      <c r="A508" s="14"/>
      <c r="B508" s="6"/>
      <c r="C508" s="6"/>
      <c r="D508" s="1"/>
      <c r="E508" s="6"/>
      <c r="F508" s="6"/>
      <c r="G508" s="6"/>
      <c r="H508" s="6"/>
      <c r="I508" s="179"/>
      <c r="J508" s="14"/>
      <c r="K508" s="180"/>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ht="10.5" customHeight="1">
      <c r="A509" s="14"/>
      <c r="B509" s="6"/>
      <c r="C509" s="6"/>
      <c r="D509" s="1"/>
      <c r="E509" s="6"/>
      <c r="F509" s="6"/>
      <c r="G509" s="6"/>
      <c r="H509" s="6"/>
      <c r="I509" s="179"/>
      <c r="J509" s="14"/>
      <c r="K509" s="180"/>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ht="10.5" customHeight="1">
      <c r="A510" s="14"/>
      <c r="B510" s="6"/>
      <c r="C510" s="6"/>
      <c r="D510" s="1"/>
      <c r="E510" s="6"/>
      <c r="F510" s="6"/>
      <c r="G510" s="6"/>
      <c r="H510" s="6"/>
      <c r="I510" s="179"/>
      <c r="J510" s="14"/>
      <c r="K510" s="180"/>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row>
    <row r="511" ht="10.5" customHeight="1">
      <c r="A511" s="14"/>
      <c r="B511" s="6"/>
      <c r="C511" s="6"/>
      <c r="D511" s="1"/>
      <c r="E511" s="6"/>
      <c r="F511" s="6"/>
      <c r="G511" s="6"/>
      <c r="H511" s="6"/>
      <c r="I511" s="179"/>
      <c r="J511" s="14"/>
      <c r="K511" s="180"/>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row>
    <row r="512" ht="10.5" customHeight="1">
      <c r="A512" s="14"/>
      <c r="B512" s="6"/>
      <c r="C512" s="6"/>
      <c r="D512" s="1"/>
      <c r="E512" s="6"/>
      <c r="F512" s="6"/>
      <c r="G512" s="6"/>
      <c r="H512" s="6"/>
      <c r="I512" s="179"/>
      <c r="J512" s="14"/>
      <c r="K512" s="180"/>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row>
    <row r="513" ht="10.5" customHeight="1">
      <c r="A513" s="14"/>
      <c r="B513" s="6"/>
      <c r="C513" s="6"/>
      <c r="D513" s="1"/>
      <c r="E513" s="6"/>
      <c r="F513" s="6"/>
      <c r="G513" s="6"/>
      <c r="H513" s="6"/>
      <c r="I513" s="179"/>
      <c r="J513" s="14"/>
      <c r="K513" s="180"/>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row>
    <row r="514" ht="10.5" customHeight="1">
      <c r="A514" s="14"/>
      <c r="B514" s="6"/>
      <c r="C514" s="6"/>
      <c r="D514" s="1"/>
      <c r="E514" s="6"/>
      <c r="F514" s="6"/>
      <c r="G514" s="6"/>
      <c r="H514" s="6"/>
      <c r="I514" s="179"/>
      <c r="J514" s="14"/>
      <c r="K514" s="180"/>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row>
    <row r="515" ht="10.5" customHeight="1">
      <c r="A515" s="14"/>
      <c r="B515" s="6"/>
      <c r="C515" s="6"/>
      <c r="D515" s="1"/>
      <c r="E515" s="6"/>
      <c r="F515" s="6"/>
      <c r="G515" s="6"/>
      <c r="H515" s="6"/>
      <c r="I515" s="179"/>
      <c r="J515" s="14"/>
      <c r="K515" s="180"/>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row>
    <row r="516" ht="10.5" customHeight="1">
      <c r="A516" s="14"/>
      <c r="B516" s="6"/>
      <c r="C516" s="6"/>
      <c r="D516" s="1"/>
      <c r="E516" s="6"/>
      <c r="F516" s="6"/>
      <c r="G516" s="6"/>
      <c r="H516" s="6"/>
      <c r="I516" s="179"/>
      <c r="J516" s="14"/>
      <c r="K516" s="180"/>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row>
    <row r="517" ht="10.5" customHeight="1">
      <c r="A517" s="14"/>
      <c r="B517" s="6"/>
      <c r="C517" s="6"/>
      <c r="D517" s="1"/>
      <c r="E517" s="6"/>
      <c r="F517" s="6"/>
      <c r="G517" s="6"/>
      <c r="H517" s="6"/>
      <c r="I517" s="179"/>
      <c r="J517" s="14"/>
      <c r="K517" s="180"/>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row>
    <row r="518" ht="10.5" customHeight="1">
      <c r="A518" s="14"/>
      <c r="B518" s="6"/>
      <c r="C518" s="6"/>
      <c r="D518" s="1"/>
      <c r="E518" s="6"/>
      <c r="F518" s="6"/>
      <c r="G518" s="6"/>
      <c r="H518" s="6"/>
      <c r="I518" s="179"/>
      <c r="J518" s="14"/>
      <c r="K518" s="180"/>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row>
    <row r="519" ht="10.5" customHeight="1">
      <c r="A519" s="14"/>
      <c r="B519" s="6"/>
      <c r="C519" s="6"/>
      <c r="D519" s="1"/>
      <c r="E519" s="6"/>
      <c r="F519" s="6"/>
      <c r="G519" s="6"/>
      <c r="H519" s="6"/>
      <c r="I519" s="179"/>
      <c r="J519" s="14"/>
      <c r="K519" s="180"/>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row>
    <row r="520" ht="10.5" customHeight="1">
      <c r="A520" s="14"/>
      <c r="B520" s="6"/>
      <c r="C520" s="6"/>
      <c r="D520" s="1"/>
      <c r="E520" s="6"/>
      <c r="F520" s="6"/>
      <c r="G520" s="6"/>
      <c r="H520" s="6"/>
      <c r="I520" s="179"/>
      <c r="J520" s="14"/>
      <c r="K520" s="180"/>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row>
    <row r="521" ht="10.5" customHeight="1">
      <c r="A521" s="14"/>
      <c r="B521" s="6"/>
      <c r="C521" s="6"/>
      <c r="D521" s="1"/>
      <c r="E521" s="6"/>
      <c r="F521" s="6"/>
      <c r="G521" s="6"/>
      <c r="H521" s="6"/>
      <c r="I521" s="179"/>
      <c r="J521" s="14"/>
      <c r="K521" s="180"/>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row>
    <row r="522" ht="10.5" customHeight="1">
      <c r="A522" s="14"/>
      <c r="B522" s="6"/>
      <c r="C522" s="6"/>
      <c r="D522" s="1"/>
      <c r="E522" s="6"/>
      <c r="F522" s="6"/>
      <c r="G522" s="6"/>
      <c r="H522" s="6"/>
      <c r="I522" s="179"/>
      <c r="J522" s="14"/>
      <c r="K522" s="180"/>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row>
    <row r="523" ht="10.5" customHeight="1">
      <c r="A523" s="14"/>
      <c r="B523" s="6"/>
      <c r="C523" s="6"/>
      <c r="D523" s="1"/>
      <c r="E523" s="6"/>
      <c r="F523" s="6"/>
      <c r="G523" s="6"/>
      <c r="H523" s="6"/>
      <c r="I523" s="179"/>
      <c r="J523" s="14"/>
      <c r="K523" s="180"/>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row>
    <row r="524" ht="10.5" customHeight="1">
      <c r="A524" s="14"/>
      <c r="B524" s="6"/>
      <c r="C524" s="6"/>
      <c r="D524" s="1"/>
      <c r="E524" s="6"/>
      <c r="F524" s="6"/>
      <c r="G524" s="6"/>
      <c r="H524" s="6"/>
      <c r="I524" s="179"/>
      <c r="J524" s="14"/>
      <c r="K524" s="180"/>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row>
    <row r="525" ht="10.5" customHeight="1">
      <c r="A525" s="14"/>
      <c r="B525" s="6"/>
      <c r="C525" s="6"/>
      <c r="D525" s="1"/>
      <c r="E525" s="6"/>
      <c r="F525" s="6"/>
      <c r="G525" s="6"/>
      <c r="H525" s="6"/>
      <c r="I525" s="179"/>
      <c r="J525" s="14"/>
      <c r="K525" s="180"/>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row>
    <row r="526" ht="10.5" customHeight="1">
      <c r="A526" s="14"/>
      <c r="B526" s="6"/>
      <c r="C526" s="6"/>
      <c r="D526" s="1"/>
      <c r="E526" s="6"/>
      <c r="F526" s="6"/>
      <c r="G526" s="6"/>
      <c r="H526" s="6"/>
      <c r="I526" s="179"/>
      <c r="J526" s="14"/>
      <c r="K526" s="180"/>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ht="10.5" customHeight="1">
      <c r="A527" s="14"/>
      <c r="B527" s="6"/>
      <c r="C527" s="6"/>
      <c r="D527" s="1"/>
      <c r="E527" s="6"/>
      <c r="F527" s="6"/>
      <c r="G527" s="6"/>
      <c r="H527" s="6"/>
      <c r="I527" s="179"/>
      <c r="J527" s="14"/>
      <c r="K527" s="180"/>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ht="10.5" customHeight="1">
      <c r="A528" s="14"/>
      <c r="B528" s="6"/>
      <c r="C528" s="6"/>
      <c r="D528" s="1"/>
      <c r="E528" s="6"/>
      <c r="F528" s="6"/>
      <c r="G528" s="6"/>
      <c r="H528" s="6"/>
      <c r="I528" s="179"/>
      <c r="J528" s="14"/>
      <c r="K528" s="180"/>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ht="10.5" customHeight="1">
      <c r="A529" s="14"/>
      <c r="B529" s="6"/>
      <c r="C529" s="6"/>
      <c r="D529" s="1"/>
      <c r="E529" s="6"/>
      <c r="F529" s="6"/>
      <c r="G529" s="6"/>
      <c r="H529" s="6"/>
      <c r="I529" s="179"/>
      <c r="J529" s="14"/>
      <c r="K529" s="180"/>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ht="10.5" customHeight="1">
      <c r="A530" s="14"/>
      <c r="B530" s="6"/>
      <c r="C530" s="6"/>
      <c r="D530" s="1"/>
      <c r="E530" s="6"/>
      <c r="F530" s="6"/>
      <c r="G530" s="6"/>
      <c r="H530" s="6"/>
      <c r="I530" s="179"/>
      <c r="J530" s="14"/>
      <c r="K530" s="180"/>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ht="10.5" customHeight="1">
      <c r="A531" s="14"/>
      <c r="B531" s="6"/>
      <c r="C531" s="6"/>
      <c r="D531" s="1"/>
      <c r="E531" s="6"/>
      <c r="F531" s="6"/>
      <c r="G531" s="6"/>
      <c r="H531" s="6"/>
      <c r="I531" s="179"/>
      <c r="J531" s="14"/>
      <c r="K531" s="180"/>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ht="10.5" customHeight="1">
      <c r="A532" s="14"/>
      <c r="B532" s="6"/>
      <c r="C532" s="6"/>
      <c r="D532" s="1"/>
      <c r="E532" s="6"/>
      <c r="F532" s="6"/>
      <c r="G532" s="6"/>
      <c r="H532" s="6"/>
      <c r="I532" s="179"/>
      <c r="J532" s="14"/>
      <c r="K532" s="180"/>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ht="10.5" customHeight="1">
      <c r="A533" s="14"/>
      <c r="B533" s="6"/>
      <c r="C533" s="6"/>
      <c r="D533" s="1"/>
      <c r="E533" s="6"/>
      <c r="F533" s="6"/>
      <c r="G533" s="6"/>
      <c r="H533" s="6"/>
      <c r="I533" s="179"/>
      <c r="J533" s="14"/>
      <c r="K533" s="180"/>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ht="10.5" customHeight="1">
      <c r="A534" s="14"/>
      <c r="B534" s="6"/>
      <c r="C534" s="6"/>
      <c r="D534" s="1"/>
      <c r="E534" s="6"/>
      <c r="F534" s="6"/>
      <c r="G534" s="6"/>
      <c r="H534" s="6"/>
      <c r="I534" s="179"/>
      <c r="J534" s="14"/>
      <c r="K534" s="180"/>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ht="10.5" customHeight="1">
      <c r="A535" s="14"/>
      <c r="B535" s="6"/>
      <c r="C535" s="6"/>
      <c r="D535" s="1"/>
      <c r="E535" s="6"/>
      <c r="F535" s="6"/>
      <c r="G535" s="6"/>
      <c r="H535" s="6"/>
      <c r="I535" s="179"/>
      <c r="J535" s="14"/>
      <c r="K535" s="180"/>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ht="10.5" customHeight="1">
      <c r="A536" s="14"/>
      <c r="B536" s="6"/>
      <c r="C536" s="6"/>
      <c r="D536" s="1"/>
      <c r="E536" s="6"/>
      <c r="F536" s="6"/>
      <c r="G536" s="6"/>
      <c r="H536" s="6"/>
      <c r="I536" s="179"/>
      <c r="J536" s="14"/>
      <c r="K536" s="180"/>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ht="10.5" customHeight="1">
      <c r="A537" s="14"/>
      <c r="B537" s="6"/>
      <c r="C537" s="6"/>
      <c r="D537" s="1"/>
      <c r="E537" s="6"/>
      <c r="F537" s="6"/>
      <c r="G537" s="6"/>
      <c r="H537" s="6"/>
      <c r="I537" s="179"/>
      <c r="J537" s="14"/>
      <c r="K537" s="180"/>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ht="10.5" customHeight="1">
      <c r="A538" s="14"/>
      <c r="B538" s="6"/>
      <c r="C538" s="6"/>
      <c r="D538" s="1"/>
      <c r="E538" s="6"/>
      <c r="F538" s="6"/>
      <c r="G538" s="6"/>
      <c r="H538" s="6"/>
      <c r="I538" s="179"/>
      <c r="J538" s="14"/>
      <c r="K538" s="180"/>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ht="10.5" customHeight="1">
      <c r="A539" s="14"/>
      <c r="B539" s="6"/>
      <c r="C539" s="6"/>
      <c r="D539" s="1"/>
      <c r="E539" s="6"/>
      <c r="F539" s="6"/>
      <c r="G539" s="6"/>
      <c r="H539" s="6"/>
      <c r="I539" s="179"/>
      <c r="J539" s="14"/>
      <c r="K539" s="180"/>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ht="10.5" customHeight="1">
      <c r="A540" s="14"/>
      <c r="B540" s="6"/>
      <c r="C540" s="6"/>
      <c r="D540" s="1"/>
      <c r="E540" s="6"/>
      <c r="F540" s="6"/>
      <c r="G540" s="6"/>
      <c r="H540" s="6"/>
      <c r="I540" s="179"/>
      <c r="J540" s="14"/>
      <c r="K540" s="180"/>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row>
    <row r="541" ht="10.5" customHeight="1">
      <c r="A541" s="14"/>
      <c r="B541" s="6"/>
      <c r="C541" s="6"/>
      <c r="D541" s="1"/>
      <c r="E541" s="6"/>
      <c r="F541" s="6"/>
      <c r="G541" s="6"/>
      <c r="H541" s="6"/>
      <c r="I541" s="179"/>
      <c r="J541" s="14"/>
      <c r="K541" s="180"/>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row>
    <row r="542" ht="10.5" customHeight="1">
      <c r="A542" s="14"/>
      <c r="B542" s="6"/>
      <c r="C542" s="6"/>
      <c r="D542" s="1"/>
      <c r="E542" s="6"/>
      <c r="F542" s="6"/>
      <c r="G542" s="6"/>
      <c r="H542" s="6"/>
      <c r="I542" s="179"/>
      <c r="J542" s="14"/>
      <c r="K542" s="180"/>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row>
    <row r="543" ht="10.5" customHeight="1">
      <c r="A543" s="14"/>
      <c r="B543" s="6"/>
      <c r="C543" s="6"/>
      <c r="D543" s="1"/>
      <c r="E543" s="6"/>
      <c r="F543" s="6"/>
      <c r="G543" s="6"/>
      <c r="H543" s="6"/>
      <c r="I543" s="179"/>
      <c r="J543" s="14"/>
      <c r="K543" s="180"/>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row>
    <row r="544" ht="10.5" customHeight="1">
      <c r="A544" s="14"/>
      <c r="B544" s="6"/>
      <c r="C544" s="6"/>
      <c r="D544" s="1"/>
      <c r="E544" s="6"/>
      <c r="F544" s="6"/>
      <c r="G544" s="6"/>
      <c r="H544" s="6"/>
      <c r="I544" s="179"/>
      <c r="J544" s="14"/>
      <c r="K544" s="180"/>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row>
    <row r="545" ht="10.5" customHeight="1">
      <c r="A545" s="14"/>
      <c r="B545" s="6"/>
      <c r="C545" s="6"/>
      <c r="D545" s="1"/>
      <c r="E545" s="6"/>
      <c r="F545" s="6"/>
      <c r="G545" s="6"/>
      <c r="H545" s="6"/>
      <c r="I545" s="179"/>
      <c r="J545" s="14"/>
      <c r="K545" s="180"/>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row>
    <row r="546" ht="10.5" customHeight="1">
      <c r="A546" s="14"/>
      <c r="B546" s="6"/>
      <c r="C546" s="6"/>
      <c r="D546" s="1"/>
      <c r="E546" s="6"/>
      <c r="F546" s="6"/>
      <c r="G546" s="6"/>
      <c r="H546" s="6"/>
      <c r="I546" s="179"/>
      <c r="J546" s="14"/>
      <c r="K546" s="180"/>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row>
    <row r="547" ht="10.5" customHeight="1">
      <c r="A547" s="14"/>
      <c r="B547" s="6"/>
      <c r="C547" s="6"/>
      <c r="D547" s="1"/>
      <c r="E547" s="6"/>
      <c r="F547" s="6"/>
      <c r="G547" s="6"/>
      <c r="H547" s="6"/>
      <c r="I547" s="179"/>
      <c r="J547" s="14"/>
      <c r="K547" s="180"/>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row>
    <row r="548" ht="10.5" customHeight="1">
      <c r="A548" s="14"/>
      <c r="B548" s="6"/>
      <c r="C548" s="6"/>
      <c r="D548" s="1"/>
      <c r="E548" s="6"/>
      <c r="F548" s="6"/>
      <c r="G548" s="6"/>
      <c r="H548" s="6"/>
      <c r="I548" s="179"/>
      <c r="J548" s="14"/>
      <c r="K548" s="180"/>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row>
    <row r="549" ht="10.5" customHeight="1">
      <c r="A549" s="14"/>
      <c r="B549" s="6"/>
      <c r="C549" s="6"/>
      <c r="D549" s="1"/>
      <c r="E549" s="6"/>
      <c r="F549" s="6"/>
      <c r="G549" s="6"/>
      <c r="H549" s="6"/>
      <c r="I549" s="179"/>
      <c r="J549" s="14"/>
      <c r="K549" s="180"/>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row>
    <row r="550" ht="10.5" customHeight="1">
      <c r="A550" s="14"/>
      <c r="B550" s="6"/>
      <c r="C550" s="6"/>
      <c r="D550" s="1"/>
      <c r="E550" s="6"/>
      <c r="F550" s="6"/>
      <c r="G550" s="6"/>
      <c r="H550" s="6"/>
      <c r="I550" s="179"/>
      <c r="J550" s="14"/>
      <c r="K550" s="180"/>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row>
    <row r="551" ht="10.5" customHeight="1">
      <c r="A551" s="14"/>
      <c r="B551" s="6"/>
      <c r="C551" s="6"/>
      <c r="D551" s="1"/>
      <c r="E551" s="6"/>
      <c r="F551" s="6"/>
      <c r="G551" s="6"/>
      <c r="H551" s="6"/>
      <c r="I551" s="179"/>
      <c r="J551" s="14"/>
      <c r="K551" s="180"/>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row>
    <row r="552" ht="10.5" customHeight="1">
      <c r="A552" s="14"/>
      <c r="B552" s="6"/>
      <c r="C552" s="6"/>
      <c r="D552" s="1"/>
      <c r="E552" s="6"/>
      <c r="F552" s="6"/>
      <c r="G552" s="6"/>
      <c r="H552" s="6"/>
      <c r="I552" s="179"/>
      <c r="J552" s="14"/>
      <c r="K552" s="180"/>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row>
    <row r="553" ht="10.5" customHeight="1">
      <c r="A553" s="14"/>
      <c r="B553" s="6"/>
      <c r="C553" s="6"/>
      <c r="D553" s="1"/>
      <c r="E553" s="6"/>
      <c r="F553" s="6"/>
      <c r="G553" s="6"/>
      <c r="H553" s="6"/>
      <c r="I553" s="179"/>
      <c r="J553" s="14"/>
      <c r="K553" s="180"/>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row>
    <row r="554" ht="10.5" customHeight="1">
      <c r="A554" s="14"/>
      <c r="B554" s="6"/>
      <c r="C554" s="6"/>
      <c r="D554" s="1"/>
      <c r="E554" s="6"/>
      <c r="F554" s="6"/>
      <c r="G554" s="6"/>
      <c r="H554" s="6"/>
      <c r="I554" s="179"/>
      <c r="J554" s="14"/>
      <c r="K554" s="180"/>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row>
    <row r="555" ht="10.5" customHeight="1">
      <c r="A555" s="14"/>
      <c r="B555" s="6"/>
      <c r="C555" s="6"/>
      <c r="D555" s="1"/>
      <c r="E555" s="6"/>
      <c r="F555" s="6"/>
      <c r="G555" s="6"/>
      <c r="H555" s="6"/>
      <c r="I555" s="179"/>
      <c r="J555" s="14"/>
      <c r="K555" s="180"/>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row>
    <row r="556" ht="10.5" customHeight="1">
      <c r="A556" s="14"/>
      <c r="B556" s="6"/>
      <c r="C556" s="6"/>
      <c r="D556" s="1"/>
      <c r="E556" s="6"/>
      <c r="F556" s="6"/>
      <c r="G556" s="6"/>
      <c r="H556" s="6"/>
      <c r="I556" s="179"/>
      <c r="J556" s="14"/>
      <c r="K556" s="180"/>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ht="10.5" customHeight="1">
      <c r="A557" s="14"/>
      <c r="B557" s="6"/>
      <c r="C557" s="6"/>
      <c r="D557" s="1"/>
      <c r="E557" s="6"/>
      <c r="F557" s="6"/>
      <c r="G557" s="6"/>
      <c r="H557" s="6"/>
      <c r="I557" s="179"/>
      <c r="J557" s="14"/>
      <c r="K557" s="180"/>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ht="10.5" customHeight="1">
      <c r="A558" s="14"/>
      <c r="B558" s="6"/>
      <c r="C558" s="6"/>
      <c r="D558" s="1"/>
      <c r="E558" s="6"/>
      <c r="F558" s="6"/>
      <c r="G558" s="6"/>
      <c r="H558" s="6"/>
      <c r="I558" s="179"/>
      <c r="J558" s="14"/>
      <c r="K558" s="180"/>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ht="10.5" customHeight="1">
      <c r="A559" s="14"/>
      <c r="B559" s="6"/>
      <c r="C559" s="6"/>
      <c r="D559" s="1"/>
      <c r="E559" s="6"/>
      <c r="F559" s="6"/>
      <c r="G559" s="6"/>
      <c r="H559" s="6"/>
      <c r="I559" s="179"/>
      <c r="J559" s="14"/>
      <c r="K559" s="180"/>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ht="10.5" customHeight="1">
      <c r="A560" s="14"/>
      <c r="B560" s="6"/>
      <c r="C560" s="6"/>
      <c r="D560" s="1"/>
      <c r="E560" s="6"/>
      <c r="F560" s="6"/>
      <c r="G560" s="6"/>
      <c r="H560" s="6"/>
      <c r="I560" s="179"/>
      <c r="J560" s="14"/>
      <c r="K560" s="180"/>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ht="10.5" customHeight="1">
      <c r="A561" s="14"/>
      <c r="B561" s="6"/>
      <c r="C561" s="6"/>
      <c r="D561" s="1"/>
      <c r="E561" s="6"/>
      <c r="F561" s="6"/>
      <c r="G561" s="6"/>
      <c r="H561" s="6"/>
      <c r="I561" s="179"/>
      <c r="J561" s="14"/>
      <c r="K561" s="180"/>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ht="10.5" customHeight="1">
      <c r="A562" s="14"/>
      <c r="B562" s="6"/>
      <c r="C562" s="6"/>
      <c r="D562" s="1"/>
      <c r="E562" s="6"/>
      <c r="F562" s="6"/>
      <c r="G562" s="6"/>
      <c r="H562" s="6"/>
      <c r="I562" s="179"/>
      <c r="J562" s="14"/>
      <c r="K562" s="180"/>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ht="10.5" customHeight="1">
      <c r="A563" s="14"/>
      <c r="B563" s="6"/>
      <c r="C563" s="6"/>
      <c r="D563" s="1"/>
      <c r="E563" s="6"/>
      <c r="F563" s="6"/>
      <c r="G563" s="6"/>
      <c r="H563" s="6"/>
      <c r="I563" s="179"/>
      <c r="J563" s="14"/>
      <c r="K563" s="180"/>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ht="10.5" customHeight="1">
      <c r="A564" s="14"/>
      <c r="B564" s="6"/>
      <c r="C564" s="6"/>
      <c r="D564" s="1"/>
      <c r="E564" s="6"/>
      <c r="F564" s="6"/>
      <c r="G564" s="6"/>
      <c r="H564" s="6"/>
      <c r="I564" s="179"/>
      <c r="J564" s="14"/>
      <c r="K564" s="180"/>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ht="10.5" customHeight="1">
      <c r="A565" s="14"/>
      <c r="B565" s="6"/>
      <c r="C565" s="6"/>
      <c r="D565" s="1"/>
      <c r="E565" s="6"/>
      <c r="F565" s="6"/>
      <c r="G565" s="6"/>
      <c r="H565" s="6"/>
      <c r="I565" s="179"/>
      <c r="J565" s="14"/>
      <c r="K565" s="180"/>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ht="10.5" customHeight="1">
      <c r="A566" s="14"/>
      <c r="B566" s="6"/>
      <c r="C566" s="6"/>
      <c r="D566" s="1"/>
      <c r="E566" s="6"/>
      <c r="F566" s="6"/>
      <c r="G566" s="6"/>
      <c r="H566" s="6"/>
      <c r="I566" s="179"/>
      <c r="J566" s="14"/>
      <c r="K566" s="180"/>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ht="10.5" customHeight="1">
      <c r="A567" s="14"/>
      <c r="B567" s="6"/>
      <c r="C567" s="6"/>
      <c r="D567" s="1"/>
      <c r="E567" s="6"/>
      <c r="F567" s="6"/>
      <c r="G567" s="6"/>
      <c r="H567" s="6"/>
      <c r="I567" s="179"/>
      <c r="J567" s="14"/>
      <c r="K567" s="180"/>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ht="10.5" customHeight="1">
      <c r="A568" s="14"/>
      <c r="B568" s="6"/>
      <c r="C568" s="6"/>
      <c r="D568" s="1"/>
      <c r="E568" s="6"/>
      <c r="F568" s="6"/>
      <c r="G568" s="6"/>
      <c r="H568" s="6"/>
      <c r="I568" s="179"/>
      <c r="J568" s="14"/>
      <c r="K568" s="180"/>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ht="10.5" customHeight="1">
      <c r="A569" s="14"/>
      <c r="B569" s="6"/>
      <c r="C569" s="6"/>
      <c r="D569" s="1"/>
      <c r="E569" s="6"/>
      <c r="F569" s="6"/>
      <c r="G569" s="6"/>
      <c r="H569" s="6"/>
      <c r="I569" s="179"/>
      <c r="J569" s="14"/>
      <c r="K569" s="180"/>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ht="10.5" customHeight="1">
      <c r="A570" s="14"/>
      <c r="B570" s="6"/>
      <c r="C570" s="6"/>
      <c r="D570" s="1"/>
      <c r="E570" s="6"/>
      <c r="F570" s="6"/>
      <c r="G570" s="6"/>
      <c r="H570" s="6"/>
      <c r="I570" s="179"/>
      <c r="J570" s="14"/>
      <c r="K570" s="180"/>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row>
    <row r="571" ht="10.5" customHeight="1">
      <c r="A571" s="14"/>
      <c r="B571" s="6"/>
      <c r="C571" s="6"/>
      <c r="D571" s="1"/>
      <c r="E571" s="6"/>
      <c r="F571" s="6"/>
      <c r="G571" s="6"/>
      <c r="H571" s="6"/>
      <c r="I571" s="179"/>
      <c r="J571" s="14"/>
      <c r="K571" s="180"/>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row>
    <row r="572" ht="10.5" customHeight="1">
      <c r="A572" s="14"/>
      <c r="B572" s="6"/>
      <c r="C572" s="6"/>
      <c r="D572" s="1"/>
      <c r="E572" s="6"/>
      <c r="F572" s="6"/>
      <c r="G572" s="6"/>
      <c r="H572" s="6"/>
      <c r="I572" s="179"/>
      <c r="J572" s="14"/>
      <c r="K572" s="180"/>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row>
    <row r="573" ht="10.5" customHeight="1">
      <c r="A573" s="14"/>
      <c r="B573" s="6"/>
      <c r="C573" s="6"/>
      <c r="D573" s="1"/>
      <c r="E573" s="6"/>
      <c r="F573" s="6"/>
      <c r="G573" s="6"/>
      <c r="H573" s="6"/>
      <c r="I573" s="179"/>
      <c r="J573" s="14"/>
      <c r="K573" s="180"/>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row>
    <row r="574" ht="10.5" customHeight="1">
      <c r="A574" s="14"/>
      <c r="B574" s="6"/>
      <c r="C574" s="6"/>
      <c r="D574" s="1"/>
      <c r="E574" s="6"/>
      <c r="F574" s="6"/>
      <c r="G574" s="6"/>
      <c r="H574" s="6"/>
      <c r="I574" s="179"/>
      <c r="J574" s="14"/>
      <c r="K574" s="180"/>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row>
    <row r="575" ht="10.5" customHeight="1">
      <c r="A575" s="14"/>
      <c r="B575" s="6"/>
      <c r="C575" s="6"/>
      <c r="D575" s="1"/>
      <c r="E575" s="6"/>
      <c r="F575" s="6"/>
      <c r="G575" s="6"/>
      <c r="H575" s="6"/>
      <c r="I575" s="179"/>
      <c r="J575" s="14"/>
      <c r="K575" s="180"/>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row>
    <row r="576" ht="10.5" customHeight="1">
      <c r="A576" s="14"/>
      <c r="B576" s="6"/>
      <c r="C576" s="6"/>
      <c r="D576" s="1"/>
      <c r="E576" s="6"/>
      <c r="F576" s="6"/>
      <c r="G576" s="6"/>
      <c r="H576" s="6"/>
      <c r="I576" s="179"/>
      <c r="J576" s="14"/>
      <c r="K576" s="180"/>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row>
    <row r="577" ht="10.5" customHeight="1">
      <c r="A577" s="14"/>
      <c r="B577" s="6"/>
      <c r="C577" s="6"/>
      <c r="D577" s="1"/>
      <c r="E577" s="6"/>
      <c r="F577" s="6"/>
      <c r="G577" s="6"/>
      <c r="H577" s="6"/>
      <c r="I577" s="179"/>
      <c r="J577" s="14"/>
      <c r="K577" s="180"/>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row>
    <row r="578" ht="10.5" customHeight="1">
      <c r="A578" s="14"/>
      <c r="B578" s="6"/>
      <c r="C578" s="6"/>
      <c r="D578" s="1"/>
      <c r="E578" s="6"/>
      <c r="F578" s="6"/>
      <c r="G578" s="6"/>
      <c r="H578" s="6"/>
      <c r="I578" s="179"/>
      <c r="J578" s="14"/>
      <c r="K578" s="180"/>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row>
    <row r="579" ht="10.5" customHeight="1">
      <c r="A579" s="14"/>
      <c r="B579" s="6"/>
      <c r="C579" s="6"/>
      <c r="D579" s="1"/>
      <c r="E579" s="6"/>
      <c r="F579" s="6"/>
      <c r="G579" s="6"/>
      <c r="H579" s="6"/>
      <c r="I579" s="179"/>
      <c r="J579" s="14"/>
      <c r="K579" s="180"/>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row>
    <row r="580" ht="10.5" customHeight="1">
      <c r="A580" s="14"/>
      <c r="B580" s="6"/>
      <c r="C580" s="6"/>
      <c r="D580" s="1"/>
      <c r="E580" s="6"/>
      <c r="F580" s="6"/>
      <c r="G580" s="6"/>
      <c r="H580" s="6"/>
      <c r="I580" s="179"/>
      <c r="J580" s="14"/>
      <c r="K580" s="180"/>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row>
    <row r="581" ht="10.5" customHeight="1">
      <c r="A581" s="14"/>
      <c r="B581" s="6"/>
      <c r="C581" s="6"/>
      <c r="D581" s="1"/>
      <c r="E581" s="6"/>
      <c r="F581" s="6"/>
      <c r="G581" s="6"/>
      <c r="H581" s="6"/>
      <c r="I581" s="179"/>
      <c r="J581" s="14"/>
      <c r="K581" s="180"/>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row>
    <row r="582" ht="10.5" customHeight="1">
      <c r="A582" s="14"/>
      <c r="B582" s="6"/>
      <c r="C582" s="6"/>
      <c r="D582" s="1"/>
      <c r="E582" s="6"/>
      <c r="F582" s="6"/>
      <c r="G582" s="6"/>
      <c r="H582" s="6"/>
      <c r="I582" s="179"/>
      <c r="J582" s="14"/>
      <c r="K582" s="180"/>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row>
    <row r="583" ht="10.5" customHeight="1">
      <c r="A583" s="14"/>
      <c r="B583" s="6"/>
      <c r="C583" s="6"/>
      <c r="D583" s="1"/>
      <c r="E583" s="6"/>
      <c r="F583" s="6"/>
      <c r="G583" s="6"/>
      <c r="H583" s="6"/>
      <c r="I583" s="179"/>
      <c r="J583" s="14"/>
      <c r="K583" s="180"/>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row>
    <row r="584" ht="10.5" customHeight="1">
      <c r="A584" s="14"/>
      <c r="B584" s="6"/>
      <c r="C584" s="6"/>
      <c r="D584" s="1"/>
      <c r="E584" s="6"/>
      <c r="F584" s="6"/>
      <c r="G584" s="6"/>
      <c r="H584" s="6"/>
      <c r="I584" s="179"/>
      <c r="J584" s="14"/>
      <c r="K584" s="180"/>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row>
    <row r="585" ht="10.5" customHeight="1">
      <c r="A585" s="14"/>
      <c r="B585" s="6"/>
      <c r="C585" s="6"/>
      <c r="D585" s="1"/>
      <c r="E585" s="6"/>
      <c r="F585" s="6"/>
      <c r="G585" s="6"/>
      <c r="H585" s="6"/>
      <c r="I585" s="179"/>
      <c r="J585" s="14"/>
      <c r="K585" s="180"/>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row>
    <row r="586" ht="10.5" customHeight="1">
      <c r="A586" s="14"/>
      <c r="B586" s="6"/>
      <c r="C586" s="6"/>
      <c r="D586" s="1"/>
      <c r="E586" s="6"/>
      <c r="F586" s="6"/>
      <c r="G586" s="6"/>
      <c r="H586" s="6"/>
      <c r="I586" s="179"/>
      <c r="J586" s="14"/>
      <c r="K586" s="180"/>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ht="10.5" customHeight="1">
      <c r="A587" s="14"/>
      <c r="B587" s="6"/>
      <c r="C587" s="6"/>
      <c r="D587" s="1"/>
      <c r="E587" s="6"/>
      <c r="F587" s="6"/>
      <c r="G587" s="6"/>
      <c r="H587" s="6"/>
      <c r="I587" s="179"/>
      <c r="J587" s="14"/>
      <c r="K587" s="180"/>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ht="10.5" customHeight="1">
      <c r="A588" s="14"/>
      <c r="B588" s="6"/>
      <c r="C588" s="6"/>
      <c r="D588" s="1"/>
      <c r="E588" s="6"/>
      <c r="F588" s="6"/>
      <c r="G588" s="6"/>
      <c r="H588" s="6"/>
      <c r="I588" s="179"/>
      <c r="J588" s="14"/>
      <c r="K588" s="180"/>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ht="10.5" customHeight="1">
      <c r="A589" s="14"/>
      <c r="B589" s="6"/>
      <c r="C589" s="6"/>
      <c r="D589" s="1"/>
      <c r="E589" s="6"/>
      <c r="F589" s="6"/>
      <c r="G589" s="6"/>
      <c r="H589" s="6"/>
      <c r="I589" s="179"/>
      <c r="J589" s="14"/>
      <c r="K589" s="180"/>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ht="10.5" customHeight="1">
      <c r="A590" s="14"/>
      <c r="B590" s="6"/>
      <c r="C590" s="6"/>
      <c r="D590" s="1"/>
      <c r="E590" s="6"/>
      <c r="F590" s="6"/>
      <c r="G590" s="6"/>
      <c r="H590" s="6"/>
      <c r="I590" s="179"/>
      <c r="J590" s="14"/>
      <c r="K590" s="180"/>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ht="10.5" customHeight="1">
      <c r="A591" s="14"/>
      <c r="B591" s="6"/>
      <c r="C591" s="6"/>
      <c r="D591" s="1"/>
      <c r="E591" s="6"/>
      <c r="F591" s="6"/>
      <c r="G591" s="6"/>
      <c r="H591" s="6"/>
      <c r="I591" s="179"/>
      <c r="J591" s="14"/>
      <c r="K591" s="180"/>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ht="10.5" customHeight="1">
      <c r="A592" s="14"/>
      <c r="B592" s="6"/>
      <c r="C592" s="6"/>
      <c r="D592" s="1"/>
      <c r="E592" s="6"/>
      <c r="F592" s="6"/>
      <c r="G592" s="6"/>
      <c r="H592" s="6"/>
      <c r="I592" s="179"/>
      <c r="J592" s="14"/>
      <c r="K592" s="180"/>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ht="10.5" customHeight="1">
      <c r="A593" s="14"/>
      <c r="B593" s="6"/>
      <c r="C593" s="6"/>
      <c r="D593" s="1"/>
      <c r="E593" s="6"/>
      <c r="F593" s="6"/>
      <c r="G593" s="6"/>
      <c r="H593" s="6"/>
      <c r="I593" s="179"/>
      <c r="J593" s="14"/>
      <c r="K593" s="180"/>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ht="10.5" customHeight="1">
      <c r="A594" s="14"/>
      <c r="B594" s="6"/>
      <c r="C594" s="6"/>
      <c r="D594" s="1"/>
      <c r="E594" s="6"/>
      <c r="F594" s="6"/>
      <c r="G594" s="6"/>
      <c r="H594" s="6"/>
      <c r="I594" s="179"/>
      <c r="J594" s="14"/>
      <c r="K594" s="180"/>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ht="10.5" customHeight="1">
      <c r="A595" s="14"/>
      <c r="B595" s="6"/>
      <c r="C595" s="6"/>
      <c r="D595" s="1"/>
      <c r="E595" s="6"/>
      <c r="F595" s="6"/>
      <c r="G595" s="6"/>
      <c r="H595" s="6"/>
      <c r="I595" s="179"/>
      <c r="J595" s="14"/>
      <c r="K595" s="180"/>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ht="10.5" customHeight="1">
      <c r="A596" s="14"/>
      <c r="B596" s="6"/>
      <c r="C596" s="6"/>
      <c r="D596" s="1"/>
      <c r="E596" s="6"/>
      <c r="F596" s="6"/>
      <c r="G596" s="6"/>
      <c r="H596" s="6"/>
      <c r="I596" s="179"/>
      <c r="J596" s="14"/>
      <c r="K596" s="180"/>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ht="10.5" customHeight="1">
      <c r="A597" s="14"/>
      <c r="B597" s="6"/>
      <c r="C597" s="6"/>
      <c r="D597" s="1"/>
      <c r="E597" s="6"/>
      <c r="F597" s="6"/>
      <c r="G597" s="6"/>
      <c r="H597" s="6"/>
      <c r="I597" s="179"/>
      <c r="J597" s="14"/>
      <c r="K597" s="180"/>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ht="10.5" customHeight="1">
      <c r="A598" s="14"/>
      <c r="B598" s="6"/>
      <c r="C598" s="6"/>
      <c r="D598" s="1"/>
      <c r="E598" s="6"/>
      <c r="F598" s="6"/>
      <c r="G598" s="6"/>
      <c r="H598" s="6"/>
      <c r="I598" s="179"/>
      <c r="J598" s="14"/>
      <c r="K598" s="180"/>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ht="10.5" customHeight="1">
      <c r="A599" s="14"/>
      <c r="B599" s="6"/>
      <c r="C599" s="6"/>
      <c r="D599" s="1"/>
      <c r="E599" s="6"/>
      <c r="F599" s="6"/>
      <c r="G599" s="6"/>
      <c r="H599" s="6"/>
      <c r="I599" s="179"/>
      <c r="J599" s="14"/>
      <c r="K599" s="180"/>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ht="10.5" customHeight="1">
      <c r="A600" s="14"/>
      <c r="B600" s="6"/>
      <c r="C600" s="6"/>
      <c r="D600" s="1"/>
      <c r="E600" s="6"/>
      <c r="F600" s="6"/>
      <c r="G600" s="6"/>
      <c r="H600" s="6"/>
      <c r="I600" s="179"/>
      <c r="J600" s="14"/>
      <c r="K600" s="180"/>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row>
    <row r="601" ht="10.5" customHeight="1">
      <c r="A601" s="14"/>
      <c r="B601" s="6"/>
      <c r="C601" s="6"/>
      <c r="D601" s="1"/>
      <c r="E601" s="6"/>
      <c r="F601" s="6"/>
      <c r="G601" s="6"/>
      <c r="H601" s="6"/>
      <c r="I601" s="179"/>
      <c r="J601" s="14"/>
      <c r="K601" s="180"/>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row>
    <row r="602" ht="10.5" customHeight="1">
      <c r="A602" s="14"/>
      <c r="B602" s="6"/>
      <c r="C602" s="6"/>
      <c r="D602" s="1"/>
      <c r="E602" s="6"/>
      <c r="F602" s="6"/>
      <c r="G602" s="6"/>
      <c r="H602" s="6"/>
      <c r="I602" s="179"/>
      <c r="J602" s="14"/>
      <c r="K602" s="180"/>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row>
    <row r="603" ht="10.5" customHeight="1">
      <c r="A603" s="14"/>
      <c r="B603" s="6"/>
      <c r="C603" s="6"/>
      <c r="D603" s="1"/>
      <c r="E603" s="6"/>
      <c r="F603" s="6"/>
      <c r="G603" s="6"/>
      <c r="H603" s="6"/>
      <c r="I603" s="179"/>
      <c r="J603" s="14"/>
      <c r="K603" s="180"/>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row>
    <row r="604" ht="10.5" customHeight="1">
      <c r="A604" s="14"/>
      <c r="B604" s="6"/>
      <c r="C604" s="6"/>
      <c r="D604" s="1"/>
      <c r="E604" s="6"/>
      <c r="F604" s="6"/>
      <c r="G604" s="6"/>
      <c r="H604" s="6"/>
      <c r="I604" s="179"/>
      <c r="J604" s="14"/>
      <c r="K604" s="180"/>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row>
    <row r="605" ht="10.5" customHeight="1">
      <c r="A605" s="14"/>
      <c r="B605" s="6"/>
      <c r="C605" s="6"/>
      <c r="D605" s="1"/>
      <c r="E605" s="6"/>
      <c r="F605" s="6"/>
      <c r="G605" s="6"/>
      <c r="H605" s="6"/>
      <c r="I605" s="179"/>
      <c r="J605" s="14"/>
      <c r="K605" s="180"/>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row>
    <row r="606" ht="10.5" customHeight="1">
      <c r="A606" s="14"/>
      <c r="B606" s="6"/>
      <c r="C606" s="6"/>
      <c r="D606" s="1"/>
      <c r="E606" s="6"/>
      <c r="F606" s="6"/>
      <c r="G606" s="6"/>
      <c r="H606" s="6"/>
      <c r="I606" s="179"/>
      <c r="J606" s="14"/>
      <c r="K606" s="180"/>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row>
    <row r="607" ht="10.5" customHeight="1">
      <c r="A607" s="14"/>
      <c r="B607" s="6"/>
      <c r="C607" s="6"/>
      <c r="D607" s="1"/>
      <c r="E607" s="6"/>
      <c r="F607" s="6"/>
      <c r="G607" s="6"/>
      <c r="H607" s="6"/>
      <c r="I607" s="179"/>
      <c r="J607" s="14"/>
      <c r="K607" s="180"/>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row>
    <row r="608" ht="10.5" customHeight="1">
      <c r="A608" s="14"/>
      <c r="B608" s="6"/>
      <c r="C608" s="6"/>
      <c r="D608" s="1"/>
      <c r="E608" s="6"/>
      <c r="F608" s="6"/>
      <c r="G608" s="6"/>
      <c r="H608" s="6"/>
      <c r="I608" s="179"/>
      <c r="J608" s="14"/>
      <c r="K608" s="180"/>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row>
    <row r="609" ht="10.5" customHeight="1">
      <c r="A609" s="14"/>
      <c r="B609" s="6"/>
      <c r="C609" s="6"/>
      <c r="D609" s="1"/>
      <c r="E609" s="6"/>
      <c r="F609" s="6"/>
      <c r="G609" s="6"/>
      <c r="H609" s="6"/>
      <c r="I609" s="179"/>
      <c r="J609" s="14"/>
      <c r="K609" s="180"/>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row>
    <row r="610" ht="10.5" customHeight="1">
      <c r="A610" s="14"/>
      <c r="B610" s="6"/>
      <c r="C610" s="6"/>
      <c r="D610" s="1"/>
      <c r="E610" s="6"/>
      <c r="F610" s="6"/>
      <c r="G610" s="6"/>
      <c r="H610" s="6"/>
      <c r="I610" s="179"/>
      <c r="J610" s="14"/>
      <c r="K610" s="180"/>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row>
    <row r="611" ht="10.5" customHeight="1">
      <c r="A611" s="14"/>
      <c r="B611" s="6"/>
      <c r="C611" s="6"/>
      <c r="D611" s="1"/>
      <c r="E611" s="6"/>
      <c r="F611" s="6"/>
      <c r="G611" s="6"/>
      <c r="H611" s="6"/>
      <c r="I611" s="179"/>
      <c r="J611" s="14"/>
      <c r="K611" s="180"/>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row>
    <row r="612" ht="10.5" customHeight="1">
      <c r="A612" s="14"/>
      <c r="B612" s="6"/>
      <c r="C612" s="6"/>
      <c r="D612" s="1"/>
      <c r="E612" s="6"/>
      <c r="F612" s="6"/>
      <c r="G612" s="6"/>
      <c r="H612" s="6"/>
      <c r="I612" s="179"/>
      <c r="J612" s="14"/>
      <c r="K612" s="180"/>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row>
    <row r="613" ht="10.5" customHeight="1">
      <c r="A613" s="14"/>
      <c r="B613" s="6"/>
      <c r="C613" s="6"/>
      <c r="D613" s="1"/>
      <c r="E613" s="6"/>
      <c r="F613" s="6"/>
      <c r="G613" s="6"/>
      <c r="H613" s="6"/>
      <c r="I613" s="179"/>
      <c r="J613" s="14"/>
      <c r="K613" s="180"/>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row>
    <row r="614" ht="10.5" customHeight="1">
      <c r="A614" s="14"/>
      <c r="B614" s="6"/>
      <c r="C614" s="6"/>
      <c r="D614" s="1"/>
      <c r="E614" s="6"/>
      <c r="F614" s="6"/>
      <c r="G614" s="6"/>
      <c r="H614" s="6"/>
      <c r="I614" s="179"/>
      <c r="J614" s="14"/>
      <c r="K614" s="180"/>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row>
    <row r="615" ht="10.5" customHeight="1">
      <c r="A615" s="14"/>
      <c r="B615" s="6"/>
      <c r="C615" s="6"/>
      <c r="D615" s="1"/>
      <c r="E615" s="6"/>
      <c r="F615" s="6"/>
      <c r="G615" s="6"/>
      <c r="H615" s="6"/>
      <c r="I615" s="179"/>
      <c r="J615" s="14"/>
      <c r="K615" s="180"/>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row>
    <row r="616" ht="10.5" customHeight="1">
      <c r="A616" s="14"/>
      <c r="B616" s="6"/>
      <c r="C616" s="6"/>
      <c r="D616" s="1"/>
      <c r="E616" s="6"/>
      <c r="F616" s="6"/>
      <c r="G616" s="6"/>
      <c r="H616" s="6"/>
      <c r="I616" s="179"/>
      <c r="J616" s="14"/>
      <c r="K616" s="180"/>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row>
    <row r="617" ht="10.5" customHeight="1">
      <c r="A617" s="14"/>
      <c r="B617" s="6"/>
      <c r="C617" s="6"/>
      <c r="D617" s="1"/>
      <c r="E617" s="6"/>
      <c r="F617" s="6"/>
      <c r="G617" s="6"/>
      <c r="H617" s="6"/>
      <c r="I617" s="179"/>
      <c r="J617" s="14"/>
      <c r="K617" s="180"/>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row>
    <row r="618" ht="10.5" customHeight="1">
      <c r="A618" s="14"/>
      <c r="B618" s="6"/>
      <c r="C618" s="6"/>
      <c r="D618" s="1"/>
      <c r="E618" s="6"/>
      <c r="F618" s="6"/>
      <c r="G618" s="6"/>
      <c r="H618" s="6"/>
      <c r="I618" s="179"/>
      <c r="J618" s="14"/>
      <c r="K618" s="180"/>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row>
    <row r="619" ht="10.5" customHeight="1">
      <c r="A619" s="14"/>
      <c r="B619" s="6"/>
      <c r="C619" s="6"/>
      <c r="D619" s="1"/>
      <c r="E619" s="6"/>
      <c r="F619" s="6"/>
      <c r="G619" s="6"/>
      <c r="H619" s="6"/>
      <c r="I619" s="179"/>
      <c r="J619" s="14"/>
      <c r="K619" s="180"/>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row>
    <row r="620" ht="10.5" customHeight="1">
      <c r="A620" s="14"/>
      <c r="B620" s="6"/>
      <c r="C620" s="6"/>
      <c r="D620" s="1"/>
      <c r="E620" s="6"/>
      <c r="F620" s="6"/>
      <c r="G620" s="6"/>
      <c r="H620" s="6"/>
      <c r="I620" s="179"/>
      <c r="J620" s="14"/>
      <c r="K620" s="180"/>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row>
    <row r="621" ht="10.5" customHeight="1">
      <c r="A621" s="14"/>
      <c r="B621" s="6"/>
      <c r="C621" s="6"/>
      <c r="D621" s="1"/>
      <c r="E621" s="6"/>
      <c r="F621" s="6"/>
      <c r="G621" s="6"/>
      <c r="H621" s="6"/>
      <c r="I621" s="179"/>
      <c r="J621" s="14"/>
      <c r="K621" s="180"/>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row>
    <row r="622" ht="10.5" customHeight="1">
      <c r="A622" s="14"/>
      <c r="B622" s="6"/>
      <c r="C622" s="6"/>
      <c r="D622" s="1"/>
      <c r="E622" s="6"/>
      <c r="F622" s="6"/>
      <c r="G622" s="6"/>
      <c r="H622" s="6"/>
      <c r="I622" s="179"/>
      <c r="J622" s="14"/>
      <c r="K622" s="180"/>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row>
    <row r="623" ht="10.5" customHeight="1">
      <c r="A623" s="14"/>
      <c r="B623" s="6"/>
      <c r="C623" s="6"/>
      <c r="D623" s="1"/>
      <c r="E623" s="6"/>
      <c r="F623" s="6"/>
      <c r="G623" s="6"/>
      <c r="H623" s="6"/>
      <c r="I623" s="179"/>
      <c r="J623" s="14"/>
      <c r="K623" s="180"/>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row>
    <row r="624" ht="10.5" customHeight="1">
      <c r="A624" s="14"/>
      <c r="B624" s="6"/>
      <c r="C624" s="6"/>
      <c r="D624" s="1"/>
      <c r="E624" s="6"/>
      <c r="F624" s="6"/>
      <c r="G624" s="6"/>
      <c r="H624" s="6"/>
      <c r="I624" s="179"/>
      <c r="J624" s="14"/>
      <c r="K624" s="180"/>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row>
    <row r="625" ht="10.5" customHeight="1">
      <c r="A625" s="14"/>
      <c r="B625" s="6"/>
      <c r="C625" s="6"/>
      <c r="D625" s="1"/>
      <c r="E625" s="6"/>
      <c r="F625" s="6"/>
      <c r="G625" s="6"/>
      <c r="H625" s="6"/>
      <c r="I625" s="179"/>
      <c r="J625" s="14"/>
      <c r="K625" s="180"/>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row>
    <row r="626" ht="10.5" customHeight="1">
      <c r="A626" s="14"/>
      <c r="B626" s="6"/>
      <c r="C626" s="6"/>
      <c r="D626" s="1"/>
      <c r="E626" s="6"/>
      <c r="F626" s="6"/>
      <c r="G626" s="6"/>
      <c r="H626" s="6"/>
      <c r="I626" s="179"/>
      <c r="J626" s="14"/>
      <c r="K626" s="180"/>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row>
    <row r="627" ht="10.5" customHeight="1">
      <c r="A627" s="14"/>
      <c r="B627" s="6"/>
      <c r="C627" s="6"/>
      <c r="D627" s="1"/>
      <c r="E627" s="6"/>
      <c r="F627" s="6"/>
      <c r="G627" s="6"/>
      <c r="H627" s="6"/>
      <c r="I627" s="179"/>
      <c r="J627" s="14"/>
      <c r="K627" s="180"/>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row>
    <row r="628" ht="10.5" customHeight="1">
      <c r="A628" s="14"/>
      <c r="B628" s="6"/>
      <c r="C628" s="6"/>
      <c r="D628" s="1"/>
      <c r="E628" s="6"/>
      <c r="F628" s="6"/>
      <c r="G628" s="6"/>
      <c r="H628" s="6"/>
      <c r="I628" s="179"/>
      <c r="J628" s="14"/>
      <c r="K628" s="180"/>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row>
    <row r="629" ht="10.5" customHeight="1">
      <c r="A629" s="14"/>
      <c r="B629" s="6"/>
      <c r="C629" s="6"/>
      <c r="D629" s="1"/>
      <c r="E629" s="6"/>
      <c r="F629" s="6"/>
      <c r="G629" s="6"/>
      <c r="H629" s="6"/>
      <c r="I629" s="179"/>
      <c r="J629" s="14"/>
      <c r="K629" s="180"/>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row>
    <row r="630" ht="10.5" customHeight="1">
      <c r="A630" s="14"/>
      <c r="B630" s="6"/>
      <c r="C630" s="6"/>
      <c r="D630" s="1"/>
      <c r="E630" s="6"/>
      <c r="F630" s="6"/>
      <c r="G630" s="6"/>
      <c r="H630" s="6"/>
      <c r="I630" s="179"/>
      <c r="J630" s="14"/>
      <c r="K630" s="180"/>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row>
    <row r="631" ht="10.5" customHeight="1">
      <c r="A631" s="14"/>
      <c r="B631" s="6"/>
      <c r="C631" s="6"/>
      <c r="D631" s="1"/>
      <c r="E631" s="6"/>
      <c r="F631" s="6"/>
      <c r="G631" s="6"/>
      <c r="H631" s="6"/>
      <c r="I631" s="179"/>
      <c r="J631" s="14"/>
      <c r="K631" s="180"/>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row>
    <row r="632" ht="10.5" customHeight="1">
      <c r="A632" s="14"/>
      <c r="B632" s="6"/>
      <c r="C632" s="6"/>
      <c r="D632" s="1"/>
      <c r="E632" s="6"/>
      <c r="F632" s="6"/>
      <c r="G632" s="6"/>
      <c r="H632" s="6"/>
      <c r="I632" s="179"/>
      <c r="J632" s="14"/>
      <c r="K632" s="180"/>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row>
    <row r="633" ht="10.5" customHeight="1">
      <c r="A633" s="14"/>
      <c r="B633" s="6"/>
      <c r="C633" s="6"/>
      <c r="D633" s="1"/>
      <c r="E633" s="6"/>
      <c r="F633" s="6"/>
      <c r="G633" s="6"/>
      <c r="H633" s="6"/>
      <c r="I633" s="179"/>
      <c r="J633" s="14"/>
      <c r="K633" s="180"/>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row>
    <row r="634" ht="10.5" customHeight="1">
      <c r="A634" s="14"/>
      <c r="B634" s="6"/>
      <c r="C634" s="6"/>
      <c r="D634" s="1"/>
      <c r="E634" s="6"/>
      <c r="F634" s="6"/>
      <c r="G634" s="6"/>
      <c r="H634" s="6"/>
      <c r="I634" s="179"/>
      <c r="J634" s="14"/>
      <c r="K634" s="180"/>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row>
    <row r="635" ht="10.5" customHeight="1">
      <c r="A635" s="14"/>
      <c r="B635" s="6"/>
      <c r="C635" s="6"/>
      <c r="D635" s="1"/>
      <c r="E635" s="6"/>
      <c r="F635" s="6"/>
      <c r="G635" s="6"/>
      <c r="H635" s="6"/>
      <c r="I635" s="179"/>
      <c r="J635" s="14"/>
      <c r="K635" s="180"/>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row>
    <row r="636" ht="10.5" customHeight="1">
      <c r="A636" s="14"/>
      <c r="B636" s="6"/>
      <c r="C636" s="6"/>
      <c r="D636" s="1"/>
      <c r="E636" s="6"/>
      <c r="F636" s="6"/>
      <c r="G636" s="6"/>
      <c r="H636" s="6"/>
      <c r="I636" s="179"/>
      <c r="J636" s="14"/>
      <c r="K636" s="180"/>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row>
    <row r="637" ht="10.5" customHeight="1">
      <c r="A637" s="14"/>
      <c r="B637" s="6"/>
      <c r="C637" s="6"/>
      <c r="D637" s="1"/>
      <c r="E637" s="6"/>
      <c r="F637" s="6"/>
      <c r="G637" s="6"/>
      <c r="H637" s="6"/>
      <c r="I637" s="179"/>
      <c r="J637" s="14"/>
      <c r="K637" s="180"/>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row>
    <row r="638" ht="10.5" customHeight="1">
      <c r="A638" s="14"/>
      <c r="B638" s="6"/>
      <c r="C638" s="6"/>
      <c r="D638" s="1"/>
      <c r="E638" s="6"/>
      <c r="F638" s="6"/>
      <c r="G638" s="6"/>
      <c r="H638" s="6"/>
      <c r="I638" s="179"/>
      <c r="J638" s="14"/>
      <c r="K638" s="180"/>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row>
    <row r="639" ht="10.5" customHeight="1">
      <c r="A639" s="14"/>
      <c r="B639" s="6"/>
      <c r="C639" s="6"/>
      <c r="D639" s="1"/>
      <c r="E639" s="6"/>
      <c r="F639" s="6"/>
      <c r="G639" s="6"/>
      <c r="H639" s="6"/>
      <c r="I639" s="179"/>
      <c r="J639" s="14"/>
      <c r="K639" s="180"/>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row>
    <row r="640" ht="10.5" customHeight="1">
      <c r="A640" s="14"/>
      <c r="B640" s="6"/>
      <c r="C640" s="6"/>
      <c r="D640" s="1"/>
      <c r="E640" s="6"/>
      <c r="F640" s="6"/>
      <c r="G640" s="6"/>
      <c r="H640" s="6"/>
      <c r="I640" s="179"/>
      <c r="J640" s="14"/>
      <c r="K640" s="180"/>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row>
    <row r="641" ht="10.5" customHeight="1">
      <c r="A641" s="14"/>
      <c r="B641" s="6"/>
      <c r="C641" s="6"/>
      <c r="D641" s="1"/>
      <c r="E641" s="6"/>
      <c r="F641" s="6"/>
      <c r="G641" s="6"/>
      <c r="H641" s="6"/>
      <c r="I641" s="179"/>
      <c r="J641" s="14"/>
      <c r="K641" s="180"/>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row>
    <row r="642" ht="10.5" customHeight="1">
      <c r="A642" s="14"/>
      <c r="B642" s="6"/>
      <c r="C642" s="6"/>
      <c r="D642" s="1"/>
      <c r="E642" s="6"/>
      <c r="F642" s="6"/>
      <c r="G642" s="6"/>
      <c r="H642" s="6"/>
      <c r="I642" s="179"/>
      <c r="J642" s="14"/>
      <c r="K642" s="180"/>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row>
    <row r="643" ht="10.5" customHeight="1">
      <c r="A643" s="14"/>
      <c r="B643" s="6"/>
      <c r="C643" s="6"/>
      <c r="D643" s="1"/>
      <c r="E643" s="6"/>
      <c r="F643" s="6"/>
      <c r="G643" s="6"/>
      <c r="H643" s="6"/>
      <c r="I643" s="179"/>
      <c r="J643" s="14"/>
      <c r="K643" s="180"/>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row>
    <row r="644" ht="10.5" customHeight="1">
      <c r="A644" s="14"/>
      <c r="B644" s="6"/>
      <c r="C644" s="6"/>
      <c r="D644" s="1"/>
      <c r="E644" s="6"/>
      <c r="F644" s="6"/>
      <c r="G644" s="6"/>
      <c r="H644" s="6"/>
      <c r="I644" s="179"/>
      <c r="J644" s="14"/>
      <c r="K644" s="180"/>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row>
    <row r="645" ht="10.5" customHeight="1">
      <c r="A645" s="14"/>
      <c r="B645" s="6"/>
      <c r="C645" s="6"/>
      <c r="D645" s="1"/>
      <c r="E645" s="6"/>
      <c r="F645" s="6"/>
      <c r="G645" s="6"/>
      <c r="H645" s="6"/>
      <c r="I645" s="179"/>
      <c r="J645" s="14"/>
      <c r="K645" s="180"/>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row>
    <row r="646" ht="10.5" customHeight="1">
      <c r="A646" s="14"/>
      <c r="B646" s="6"/>
      <c r="C646" s="6"/>
      <c r="D646" s="1"/>
      <c r="E646" s="6"/>
      <c r="F646" s="6"/>
      <c r="G646" s="6"/>
      <c r="H646" s="6"/>
      <c r="I646" s="179"/>
      <c r="J646" s="14"/>
      <c r="K646" s="180"/>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row>
    <row r="647" ht="10.5" customHeight="1">
      <c r="A647" s="14"/>
      <c r="B647" s="6"/>
      <c r="C647" s="6"/>
      <c r="D647" s="1"/>
      <c r="E647" s="6"/>
      <c r="F647" s="6"/>
      <c r="G647" s="6"/>
      <c r="H647" s="6"/>
      <c r="I647" s="179"/>
      <c r="J647" s="14"/>
      <c r="K647" s="180"/>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row>
    <row r="648" ht="10.5" customHeight="1">
      <c r="A648" s="14"/>
      <c r="B648" s="6"/>
      <c r="C648" s="6"/>
      <c r="D648" s="1"/>
      <c r="E648" s="6"/>
      <c r="F648" s="6"/>
      <c r="G648" s="6"/>
      <c r="H648" s="6"/>
      <c r="I648" s="179"/>
      <c r="J648" s="14"/>
      <c r="K648" s="180"/>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row>
    <row r="649" ht="10.5" customHeight="1">
      <c r="A649" s="14"/>
      <c r="B649" s="6"/>
      <c r="C649" s="6"/>
      <c r="D649" s="1"/>
      <c r="E649" s="6"/>
      <c r="F649" s="6"/>
      <c r="G649" s="6"/>
      <c r="H649" s="6"/>
      <c r="I649" s="179"/>
      <c r="J649" s="14"/>
      <c r="K649" s="180"/>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row>
    <row r="650" ht="10.5" customHeight="1">
      <c r="A650" s="14"/>
      <c r="B650" s="6"/>
      <c r="C650" s="6"/>
      <c r="D650" s="1"/>
      <c r="E650" s="6"/>
      <c r="F650" s="6"/>
      <c r="G650" s="6"/>
      <c r="H650" s="6"/>
      <c r="I650" s="179"/>
      <c r="J650" s="14"/>
      <c r="K650" s="180"/>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row>
    <row r="651" ht="10.5" customHeight="1">
      <c r="A651" s="14"/>
      <c r="B651" s="6"/>
      <c r="C651" s="6"/>
      <c r="D651" s="1"/>
      <c r="E651" s="6"/>
      <c r="F651" s="6"/>
      <c r="G651" s="6"/>
      <c r="H651" s="6"/>
      <c r="I651" s="179"/>
      <c r="J651" s="14"/>
      <c r="K651" s="180"/>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row>
    <row r="652" ht="10.5" customHeight="1">
      <c r="A652" s="14"/>
      <c r="B652" s="6"/>
      <c r="C652" s="6"/>
      <c r="D652" s="1"/>
      <c r="E652" s="6"/>
      <c r="F652" s="6"/>
      <c r="G652" s="6"/>
      <c r="H652" s="6"/>
      <c r="I652" s="179"/>
      <c r="J652" s="14"/>
      <c r="K652" s="180"/>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row>
    <row r="653" ht="10.5" customHeight="1">
      <c r="A653" s="14"/>
      <c r="B653" s="6"/>
      <c r="C653" s="6"/>
      <c r="D653" s="1"/>
      <c r="E653" s="6"/>
      <c r="F653" s="6"/>
      <c r="G653" s="6"/>
      <c r="H653" s="6"/>
      <c r="I653" s="179"/>
      <c r="J653" s="14"/>
      <c r="K653" s="180"/>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row>
    <row r="654" ht="10.5" customHeight="1">
      <c r="A654" s="14"/>
      <c r="B654" s="6"/>
      <c r="C654" s="6"/>
      <c r="D654" s="1"/>
      <c r="E654" s="6"/>
      <c r="F654" s="6"/>
      <c r="G654" s="6"/>
      <c r="H654" s="6"/>
      <c r="I654" s="179"/>
      <c r="J654" s="14"/>
      <c r="K654" s="180"/>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row>
    <row r="655" ht="10.5" customHeight="1">
      <c r="A655" s="14"/>
      <c r="B655" s="6"/>
      <c r="C655" s="6"/>
      <c r="D655" s="1"/>
      <c r="E655" s="6"/>
      <c r="F655" s="6"/>
      <c r="G655" s="6"/>
      <c r="H655" s="6"/>
      <c r="I655" s="179"/>
      <c r="J655" s="14"/>
      <c r="K655" s="180"/>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row>
    <row r="656" ht="10.5" customHeight="1">
      <c r="A656" s="14"/>
      <c r="B656" s="6"/>
      <c r="C656" s="6"/>
      <c r="D656" s="1"/>
      <c r="E656" s="6"/>
      <c r="F656" s="6"/>
      <c r="G656" s="6"/>
      <c r="H656" s="6"/>
      <c r="I656" s="179"/>
      <c r="J656" s="14"/>
      <c r="K656" s="180"/>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row>
    <row r="657" ht="10.5" customHeight="1">
      <c r="A657" s="14"/>
      <c r="B657" s="6"/>
      <c r="C657" s="6"/>
      <c r="D657" s="1"/>
      <c r="E657" s="6"/>
      <c r="F657" s="6"/>
      <c r="G657" s="6"/>
      <c r="H657" s="6"/>
      <c r="I657" s="179"/>
      <c r="J657" s="14"/>
      <c r="K657" s="180"/>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row>
    <row r="658" ht="10.5" customHeight="1">
      <c r="A658" s="14"/>
      <c r="B658" s="6"/>
      <c r="C658" s="6"/>
      <c r="D658" s="1"/>
      <c r="E658" s="6"/>
      <c r="F658" s="6"/>
      <c r="G658" s="6"/>
      <c r="H658" s="6"/>
      <c r="I658" s="179"/>
      <c r="J658" s="14"/>
      <c r="K658" s="180"/>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row>
    <row r="659" ht="10.5" customHeight="1">
      <c r="A659" s="14"/>
      <c r="B659" s="6"/>
      <c r="C659" s="6"/>
      <c r="D659" s="1"/>
      <c r="E659" s="6"/>
      <c r="F659" s="6"/>
      <c r="G659" s="6"/>
      <c r="H659" s="6"/>
      <c r="I659" s="179"/>
      <c r="J659" s="14"/>
      <c r="K659" s="180"/>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row>
    <row r="660" ht="10.5" customHeight="1">
      <c r="A660" s="14"/>
      <c r="B660" s="6"/>
      <c r="C660" s="6"/>
      <c r="D660" s="1"/>
      <c r="E660" s="6"/>
      <c r="F660" s="6"/>
      <c r="G660" s="6"/>
      <c r="H660" s="6"/>
      <c r="I660" s="179"/>
      <c r="J660" s="14"/>
      <c r="K660" s="180"/>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row>
    <row r="661" ht="10.5" customHeight="1">
      <c r="A661" s="14"/>
      <c r="B661" s="6"/>
      <c r="C661" s="6"/>
      <c r="D661" s="1"/>
      <c r="E661" s="6"/>
      <c r="F661" s="6"/>
      <c r="G661" s="6"/>
      <c r="H661" s="6"/>
      <c r="I661" s="179"/>
      <c r="J661" s="14"/>
      <c r="K661" s="180"/>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row>
    <row r="662" ht="10.5" customHeight="1">
      <c r="A662" s="14"/>
      <c r="B662" s="6"/>
      <c r="C662" s="6"/>
      <c r="D662" s="1"/>
      <c r="E662" s="6"/>
      <c r="F662" s="6"/>
      <c r="G662" s="6"/>
      <c r="H662" s="6"/>
      <c r="I662" s="179"/>
      <c r="J662" s="14"/>
      <c r="K662" s="180"/>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row>
    <row r="663" ht="10.5" customHeight="1">
      <c r="A663" s="14"/>
      <c r="B663" s="6"/>
      <c r="C663" s="6"/>
      <c r="D663" s="1"/>
      <c r="E663" s="6"/>
      <c r="F663" s="6"/>
      <c r="G663" s="6"/>
      <c r="H663" s="6"/>
      <c r="I663" s="179"/>
      <c r="J663" s="14"/>
      <c r="K663" s="180"/>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row>
    <row r="664" ht="10.5" customHeight="1">
      <c r="A664" s="14"/>
      <c r="B664" s="6"/>
      <c r="C664" s="6"/>
      <c r="D664" s="1"/>
      <c r="E664" s="6"/>
      <c r="F664" s="6"/>
      <c r="G664" s="6"/>
      <c r="H664" s="6"/>
      <c r="I664" s="179"/>
      <c r="J664" s="14"/>
      <c r="K664" s="180"/>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row>
    <row r="665" ht="10.5" customHeight="1">
      <c r="A665" s="14"/>
      <c r="B665" s="6"/>
      <c r="C665" s="6"/>
      <c r="D665" s="1"/>
      <c r="E665" s="6"/>
      <c r="F665" s="6"/>
      <c r="G665" s="6"/>
      <c r="H665" s="6"/>
      <c r="I665" s="179"/>
      <c r="J665" s="14"/>
      <c r="K665" s="180"/>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row>
    <row r="666" ht="10.5" customHeight="1">
      <c r="A666" s="14"/>
      <c r="B666" s="6"/>
      <c r="C666" s="6"/>
      <c r="D666" s="1"/>
      <c r="E666" s="6"/>
      <c r="F666" s="6"/>
      <c r="G666" s="6"/>
      <c r="H666" s="6"/>
      <c r="I666" s="179"/>
      <c r="J666" s="14"/>
      <c r="K666" s="180"/>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row>
    <row r="667" ht="10.5" customHeight="1">
      <c r="A667" s="14"/>
      <c r="B667" s="6"/>
      <c r="C667" s="6"/>
      <c r="D667" s="1"/>
      <c r="E667" s="6"/>
      <c r="F667" s="6"/>
      <c r="G667" s="6"/>
      <c r="H667" s="6"/>
      <c r="I667" s="179"/>
      <c r="J667" s="14"/>
      <c r="K667" s="180"/>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row>
    <row r="668" ht="10.5" customHeight="1">
      <c r="A668" s="14"/>
      <c r="B668" s="6"/>
      <c r="C668" s="6"/>
      <c r="D668" s="1"/>
      <c r="E668" s="6"/>
      <c r="F668" s="6"/>
      <c r="G668" s="6"/>
      <c r="H668" s="6"/>
      <c r="I668" s="179"/>
      <c r="J668" s="14"/>
      <c r="K668" s="180"/>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row>
    <row r="669" ht="10.5" customHeight="1">
      <c r="A669" s="14"/>
      <c r="B669" s="6"/>
      <c r="C669" s="6"/>
      <c r="D669" s="1"/>
      <c r="E669" s="6"/>
      <c r="F669" s="6"/>
      <c r="G669" s="6"/>
      <c r="H669" s="6"/>
      <c r="I669" s="179"/>
      <c r="J669" s="14"/>
      <c r="K669" s="180"/>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row>
    <row r="670" ht="10.5" customHeight="1">
      <c r="A670" s="14"/>
      <c r="B670" s="6"/>
      <c r="C670" s="6"/>
      <c r="D670" s="1"/>
      <c r="E670" s="6"/>
      <c r="F670" s="6"/>
      <c r="G670" s="6"/>
      <c r="H670" s="6"/>
      <c r="I670" s="179"/>
      <c r="J670" s="14"/>
      <c r="K670" s="180"/>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row>
    <row r="671" ht="10.5" customHeight="1">
      <c r="A671" s="14"/>
      <c r="B671" s="6"/>
      <c r="C671" s="6"/>
      <c r="D671" s="1"/>
      <c r="E671" s="6"/>
      <c r="F671" s="6"/>
      <c r="G671" s="6"/>
      <c r="H671" s="6"/>
      <c r="I671" s="179"/>
      <c r="J671" s="14"/>
      <c r="K671" s="180"/>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row>
    <row r="672" ht="10.5" customHeight="1">
      <c r="A672" s="14"/>
      <c r="B672" s="6"/>
      <c r="C672" s="6"/>
      <c r="D672" s="1"/>
      <c r="E672" s="6"/>
      <c r="F672" s="6"/>
      <c r="G672" s="6"/>
      <c r="H672" s="6"/>
      <c r="I672" s="179"/>
      <c r="J672" s="14"/>
      <c r="K672" s="180"/>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row>
    <row r="673" ht="10.5" customHeight="1">
      <c r="A673" s="14"/>
      <c r="B673" s="6"/>
      <c r="C673" s="6"/>
      <c r="D673" s="1"/>
      <c r="E673" s="6"/>
      <c r="F673" s="6"/>
      <c r="G673" s="6"/>
      <c r="H673" s="6"/>
      <c r="I673" s="179"/>
      <c r="J673" s="14"/>
      <c r="K673" s="180"/>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row>
    <row r="674" ht="10.5" customHeight="1">
      <c r="A674" s="14"/>
      <c r="B674" s="6"/>
      <c r="C674" s="6"/>
      <c r="D674" s="1"/>
      <c r="E674" s="6"/>
      <c r="F674" s="6"/>
      <c r="G674" s="6"/>
      <c r="H674" s="6"/>
      <c r="I674" s="179"/>
      <c r="J674" s="14"/>
      <c r="K674" s="180"/>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row>
    <row r="675" ht="10.5" customHeight="1">
      <c r="A675" s="14"/>
      <c r="B675" s="6"/>
      <c r="C675" s="6"/>
      <c r="D675" s="1"/>
      <c r="E675" s="6"/>
      <c r="F675" s="6"/>
      <c r="G675" s="6"/>
      <c r="H675" s="6"/>
      <c r="I675" s="179"/>
      <c r="J675" s="14"/>
      <c r="K675" s="180"/>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row>
    <row r="676" ht="10.5" customHeight="1">
      <c r="A676" s="14"/>
      <c r="B676" s="6"/>
      <c r="C676" s="6"/>
      <c r="D676" s="1"/>
      <c r="E676" s="6"/>
      <c r="F676" s="6"/>
      <c r="G676" s="6"/>
      <c r="H676" s="6"/>
      <c r="I676" s="179"/>
      <c r="J676" s="14"/>
      <c r="K676" s="180"/>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row>
    <row r="677" ht="10.5" customHeight="1">
      <c r="A677" s="14"/>
      <c r="B677" s="6"/>
      <c r="C677" s="6"/>
      <c r="D677" s="1"/>
      <c r="E677" s="6"/>
      <c r="F677" s="6"/>
      <c r="G677" s="6"/>
      <c r="H677" s="6"/>
      <c r="I677" s="179"/>
      <c r="J677" s="14"/>
      <c r="K677" s="180"/>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row>
    <row r="678" ht="10.5" customHeight="1">
      <c r="A678" s="14"/>
      <c r="B678" s="6"/>
      <c r="C678" s="6"/>
      <c r="D678" s="1"/>
      <c r="E678" s="6"/>
      <c r="F678" s="6"/>
      <c r="G678" s="6"/>
      <c r="H678" s="6"/>
      <c r="I678" s="179"/>
      <c r="J678" s="14"/>
      <c r="K678" s="180"/>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row>
    <row r="679" ht="10.5" customHeight="1">
      <c r="A679" s="14"/>
      <c r="B679" s="6"/>
      <c r="C679" s="6"/>
      <c r="D679" s="1"/>
      <c r="E679" s="6"/>
      <c r="F679" s="6"/>
      <c r="G679" s="6"/>
      <c r="H679" s="6"/>
      <c r="I679" s="179"/>
      <c r="J679" s="14"/>
      <c r="K679" s="180"/>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row>
    <row r="680" ht="10.5" customHeight="1">
      <c r="A680" s="14"/>
      <c r="B680" s="6"/>
      <c r="C680" s="6"/>
      <c r="D680" s="1"/>
      <c r="E680" s="6"/>
      <c r="F680" s="6"/>
      <c r="G680" s="6"/>
      <c r="H680" s="6"/>
      <c r="I680" s="179"/>
      <c r="J680" s="14"/>
      <c r="K680" s="180"/>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row>
    <row r="681" ht="10.5" customHeight="1">
      <c r="A681" s="14"/>
      <c r="B681" s="6"/>
      <c r="C681" s="6"/>
      <c r="D681" s="1"/>
      <c r="E681" s="6"/>
      <c r="F681" s="6"/>
      <c r="G681" s="6"/>
      <c r="H681" s="6"/>
      <c r="I681" s="179"/>
      <c r="J681" s="14"/>
      <c r="K681" s="180"/>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row>
    <row r="682" ht="10.5" customHeight="1">
      <c r="A682" s="14"/>
      <c r="B682" s="6"/>
      <c r="C682" s="6"/>
      <c r="D682" s="1"/>
      <c r="E682" s="6"/>
      <c r="F682" s="6"/>
      <c r="G682" s="6"/>
      <c r="H682" s="6"/>
      <c r="I682" s="179"/>
      <c r="J682" s="14"/>
      <c r="K682" s="180"/>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row>
    <row r="683" ht="10.5" customHeight="1">
      <c r="A683" s="14"/>
      <c r="B683" s="6"/>
      <c r="C683" s="6"/>
      <c r="D683" s="1"/>
      <c r="E683" s="6"/>
      <c r="F683" s="6"/>
      <c r="G683" s="6"/>
      <c r="H683" s="6"/>
      <c r="I683" s="179"/>
      <c r="J683" s="14"/>
      <c r="K683" s="180"/>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row>
    <row r="684" ht="10.5" customHeight="1">
      <c r="A684" s="14"/>
      <c r="B684" s="6"/>
      <c r="C684" s="6"/>
      <c r="D684" s="1"/>
      <c r="E684" s="6"/>
      <c r="F684" s="6"/>
      <c r="G684" s="6"/>
      <c r="H684" s="6"/>
      <c r="I684" s="179"/>
      <c r="J684" s="14"/>
      <c r="K684" s="180"/>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row>
    <row r="685" ht="10.5" customHeight="1">
      <c r="A685" s="14"/>
      <c r="B685" s="6"/>
      <c r="C685" s="6"/>
      <c r="D685" s="1"/>
      <c r="E685" s="6"/>
      <c r="F685" s="6"/>
      <c r="G685" s="6"/>
      <c r="H685" s="6"/>
      <c r="I685" s="179"/>
      <c r="J685" s="14"/>
      <c r="K685" s="180"/>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row>
    <row r="686" ht="10.5" customHeight="1">
      <c r="A686" s="14"/>
      <c r="B686" s="6"/>
      <c r="C686" s="6"/>
      <c r="D686" s="1"/>
      <c r="E686" s="6"/>
      <c r="F686" s="6"/>
      <c r="G686" s="6"/>
      <c r="H686" s="6"/>
      <c r="I686" s="179"/>
      <c r="J686" s="14"/>
      <c r="K686" s="180"/>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row>
    <row r="687" ht="10.5" customHeight="1">
      <c r="A687" s="14"/>
      <c r="B687" s="6"/>
      <c r="C687" s="6"/>
      <c r="D687" s="1"/>
      <c r="E687" s="6"/>
      <c r="F687" s="6"/>
      <c r="G687" s="6"/>
      <c r="H687" s="6"/>
      <c r="I687" s="179"/>
      <c r="J687" s="14"/>
      <c r="K687" s="180"/>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row>
    <row r="688" ht="10.5" customHeight="1">
      <c r="A688" s="14"/>
      <c r="B688" s="6"/>
      <c r="C688" s="6"/>
      <c r="D688" s="1"/>
      <c r="E688" s="6"/>
      <c r="F688" s="6"/>
      <c r="G688" s="6"/>
      <c r="H688" s="6"/>
      <c r="I688" s="179"/>
      <c r="J688" s="14"/>
      <c r="K688" s="180"/>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row>
    <row r="689" ht="10.5" customHeight="1">
      <c r="A689" s="14"/>
      <c r="B689" s="6"/>
      <c r="C689" s="6"/>
      <c r="D689" s="1"/>
      <c r="E689" s="6"/>
      <c r="F689" s="6"/>
      <c r="G689" s="6"/>
      <c r="H689" s="6"/>
      <c r="I689" s="179"/>
      <c r="J689" s="14"/>
      <c r="K689" s="180"/>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row>
    <row r="690" ht="10.5" customHeight="1">
      <c r="A690" s="14"/>
      <c r="B690" s="6"/>
      <c r="C690" s="6"/>
      <c r="D690" s="1"/>
      <c r="E690" s="6"/>
      <c r="F690" s="6"/>
      <c r="G690" s="6"/>
      <c r="H690" s="6"/>
      <c r="I690" s="179"/>
      <c r="J690" s="14"/>
      <c r="K690" s="180"/>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row>
    <row r="691" ht="10.5" customHeight="1">
      <c r="A691" s="14"/>
      <c r="B691" s="6"/>
      <c r="C691" s="6"/>
      <c r="D691" s="1"/>
      <c r="E691" s="6"/>
      <c r="F691" s="6"/>
      <c r="G691" s="6"/>
      <c r="H691" s="6"/>
      <c r="I691" s="179"/>
      <c r="J691" s="14"/>
      <c r="K691" s="180"/>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row>
    <row r="692" ht="10.5" customHeight="1">
      <c r="A692" s="14"/>
      <c r="B692" s="6"/>
      <c r="C692" s="6"/>
      <c r="D692" s="1"/>
      <c r="E692" s="6"/>
      <c r="F692" s="6"/>
      <c r="G692" s="6"/>
      <c r="H692" s="6"/>
      <c r="I692" s="179"/>
      <c r="J692" s="14"/>
      <c r="K692" s="180"/>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row>
    <row r="693" ht="10.5" customHeight="1">
      <c r="A693" s="14"/>
      <c r="B693" s="6"/>
      <c r="C693" s="6"/>
      <c r="D693" s="1"/>
      <c r="E693" s="6"/>
      <c r="F693" s="6"/>
      <c r="G693" s="6"/>
      <c r="H693" s="6"/>
      <c r="I693" s="179"/>
      <c r="J693" s="14"/>
      <c r="K693" s="180"/>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row>
    <row r="694" ht="10.5" customHeight="1">
      <c r="A694" s="14"/>
      <c r="B694" s="6"/>
      <c r="C694" s="6"/>
      <c r="D694" s="1"/>
      <c r="E694" s="6"/>
      <c r="F694" s="6"/>
      <c r="G694" s="6"/>
      <c r="H694" s="6"/>
      <c r="I694" s="179"/>
      <c r="J694" s="14"/>
      <c r="K694" s="180"/>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row>
    <row r="695" ht="10.5" customHeight="1">
      <c r="A695" s="14"/>
      <c r="B695" s="6"/>
      <c r="C695" s="6"/>
      <c r="D695" s="1"/>
      <c r="E695" s="6"/>
      <c r="F695" s="6"/>
      <c r="G695" s="6"/>
      <c r="H695" s="6"/>
      <c r="I695" s="179"/>
      <c r="J695" s="14"/>
      <c r="K695" s="180"/>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row>
    <row r="696" ht="10.5" customHeight="1">
      <c r="A696" s="14"/>
      <c r="B696" s="6"/>
      <c r="C696" s="6"/>
      <c r="D696" s="1"/>
      <c r="E696" s="6"/>
      <c r="F696" s="6"/>
      <c r="G696" s="6"/>
      <c r="H696" s="6"/>
      <c r="I696" s="179"/>
      <c r="J696" s="14"/>
      <c r="K696" s="180"/>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row>
    <row r="697" ht="10.5" customHeight="1">
      <c r="A697" s="14"/>
      <c r="B697" s="6"/>
      <c r="C697" s="6"/>
      <c r="D697" s="1"/>
      <c r="E697" s="6"/>
      <c r="F697" s="6"/>
      <c r="G697" s="6"/>
      <c r="H697" s="6"/>
      <c r="I697" s="179"/>
      <c r="J697" s="14"/>
      <c r="K697" s="180"/>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row>
    <row r="698" ht="10.5" customHeight="1">
      <c r="A698" s="14"/>
      <c r="B698" s="6"/>
      <c r="C698" s="6"/>
      <c r="D698" s="1"/>
      <c r="E698" s="6"/>
      <c r="F698" s="6"/>
      <c r="G698" s="6"/>
      <c r="H698" s="6"/>
      <c r="I698" s="179"/>
      <c r="J698" s="14"/>
      <c r="K698" s="180"/>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row>
    <row r="699" ht="10.5" customHeight="1">
      <c r="A699" s="14"/>
      <c r="B699" s="6"/>
      <c r="C699" s="6"/>
      <c r="D699" s="1"/>
      <c r="E699" s="6"/>
      <c r="F699" s="6"/>
      <c r="G699" s="6"/>
      <c r="H699" s="6"/>
      <c r="I699" s="179"/>
      <c r="J699" s="14"/>
      <c r="K699" s="180"/>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row>
    <row r="700" ht="10.5" customHeight="1">
      <c r="A700" s="14"/>
      <c r="B700" s="6"/>
      <c r="C700" s="6"/>
      <c r="D700" s="1"/>
      <c r="E700" s="6"/>
      <c r="F700" s="6"/>
      <c r="G700" s="6"/>
      <c r="H700" s="6"/>
      <c r="I700" s="179"/>
      <c r="J700" s="14"/>
      <c r="K700" s="180"/>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row>
    <row r="701" ht="10.5" customHeight="1">
      <c r="A701" s="14"/>
      <c r="B701" s="6"/>
      <c r="C701" s="6"/>
      <c r="D701" s="1"/>
      <c r="E701" s="6"/>
      <c r="F701" s="6"/>
      <c r="G701" s="6"/>
      <c r="H701" s="6"/>
      <c r="I701" s="179"/>
      <c r="J701" s="14"/>
      <c r="K701" s="180"/>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row>
    <row r="702" ht="10.5" customHeight="1">
      <c r="A702" s="14"/>
      <c r="B702" s="6"/>
      <c r="C702" s="6"/>
      <c r="D702" s="1"/>
      <c r="E702" s="6"/>
      <c r="F702" s="6"/>
      <c r="G702" s="6"/>
      <c r="H702" s="6"/>
      <c r="I702" s="179"/>
      <c r="J702" s="14"/>
      <c r="K702" s="180"/>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row>
    <row r="703" ht="10.5" customHeight="1">
      <c r="A703" s="14"/>
      <c r="B703" s="6"/>
      <c r="C703" s="6"/>
      <c r="D703" s="1"/>
      <c r="E703" s="6"/>
      <c r="F703" s="6"/>
      <c r="G703" s="6"/>
      <c r="H703" s="6"/>
      <c r="I703" s="179"/>
      <c r="J703" s="14"/>
      <c r="K703" s="180"/>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row>
    <row r="704" ht="10.5" customHeight="1">
      <c r="A704" s="14"/>
      <c r="B704" s="6"/>
      <c r="C704" s="6"/>
      <c r="D704" s="1"/>
      <c r="E704" s="6"/>
      <c r="F704" s="6"/>
      <c r="G704" s="6"/>
      <c r="H704" s="6"/>
      <c r="I704" s="179"/>
      <c r="J704" s="14"/>
      <c r="K704" s="180"/>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row>
    <row r="705" ht="10.5" customHeight="1">
      <c r="A705" s="14"/>
      <c r="B705" s="6"/>
      <c r="C705" s="6"/>
      <c r="D705" s="1"/>
      <c r="E705" s="6"/>
      <c r="F705" s="6"/>
      <c r="G705" s="6"/>
      <c r="H705" s="6"/>
      <c r="I705" s="179"/>
      <c r="J705" s="14"/>
      <c r="K705" s="180"/>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row>
    <row r="706" ht="10.5" customHeight="1">
      <c r="A706" s="14"/>
      <c r="B706" s="6"/>
      <c r="C706" s="6"/>
      <c r="D706" s="1"/>
      <c r="E706" s="6"/>
      <c r="F706" s="6"/>
      <c r="G706" s="6"/>
      <c r="H706" s="6"/>
      <c r="I706" s="179"/>
      <c r="J706" s="14"/>
      <c r="K706" s="180"/>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row>
    <row r="707" ht="10.5" customHeight="1">
      <c r="A707" s="14"/>
      <c r="B707" s="6"/>
      <c r="C707" s="6"/>
      <c r="D707" s="1"/>
      <c r="E707" s="6"/>
      <c r="F707" s="6"/>
      <c r="G707" s="6"/>
      <c r="H707" s="6"/>
      <c r="I707" s="179"/>
      <c r="J707" s="14"/>
      <c r="K707" s="180"/>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row>
    <row r="708" ht="10.5" customHeight="1">
      <c r="A708" s="14"/>
      <c r="B708" s="6"/>
      <c r="C708" s="6"/>
      <c r="D708" s="1"/>
      <c r="E708" s="6"/>
      <c r="F708" s="6"/>
      <c r="G708" s="6"/>
      <c r="H708" s="6"/>
      <c r="I708" s="179"/>
      <c r="J708" s="14"/>
      <c r="K708" s="180"/>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row>
    <row r="709" ht="10.5" customHeight="1">
      <c r="A709" s="14"/>
      <c r="B709" s="6"/>
      <c r="C709" s="6"/>
      <c r="D709" s="1"/>
      <c r="E709" s="6"/>
      <c r="F709" s="6"/>
      <c r="G709" s="6"/>
      <c r="H709" s="6"/>
      <c r="I709" s="179"/>
      <c r="J709" s="14"/>
      <c r="K709" s="180"/>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row>
    <row r="710" ht="10.5" customHeight="1">
      <c r="A710" s="14"/>
      <c r="B710" s="6"/>
      <c r="C710" s="6"/>
      <c r="D710" s="1"/>
      <c r="E710" s="6"/>
      <c r="F710" s="6"/>
      <c r="G710" s="6"/>
      <c r="H710" s="6"/>
      <c r="I710" s="179"/>
      <c r="J710" s="14"/>
      <c r="K710" s="180"/>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row>
    <row r="711" ht="10.5" customHeight="1">
      <c r="A711" s="14"/>
      <c r="B711" s="6"/>
      <c r="C711" s="6"/>
      <c r="D711" s="1"/>
      <c r="E711" s="6"/>
      <c r="F711" s="6"/>
      <c r="G711" s="6"/>
      <c r="H711" s="6"/>
      <c r="I711" s="179"/>
      <c r="J711" s="14"/>
      <c r="K711" s="180"/>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row>
    <row r="712" ht="10.5" customHeight="1">
      <c r="A712" s="14"/>
      <c r="B712" s="6"/>
      <c r="C712" s="6"/>
      <c r="D712" s="1"/>
      <c r="E712" s="6"/>
      <c r="F712" s="6"/>
      <c r="G712" s="6"/>
      <c r="H712" s="6"/>
      <c r="I712" s="179"/>
      <c r="J712" s="14"/>
      <c r="K712" s="180"/>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row>
    <row r="713" ht="10.5" customHeight="1">
      <c r="A713" s="14"/>
      <c r="B713" s="6"/>
      <c r="C713" s="6"/>
      <c r="D713" s="1"/>
      <c r="E713" s="6"/>
      <c r="F713" s="6"/>
      <c r="G713" s="6"/>
      <c r="H713" s="6"/>
      <c r="I713" s="179"/>
      <c r="J713" s="14"/>
      <c r="K713" s="180"/>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row>
    <row r="714" ht="10.5" customHeight="1">
      <c r="A714" s="14"/>
      <c r="B714" s="6"/>
      <c r="C714" s="6"/>
      <c r="D714" s="1"/>
      <c r="E714" s="6"/>
      <c r="F714" s="6"/>
      <c r="G714" s="6"/>
      <c r="H714" s="6"/>
      <c r="I714" s="179"/>
      <c r="J714" s="14"/>
      <c r="K714" s="180"/>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row>
    <row r="715" ht="10.5" customHeight="1">
      <c r="A715" s="14"/>
      <c r="B715" s="6"/>
      <c r="C715" s="6"/>
      <c r="D715" s="1"/>
      <c r="E715" s="6"/>
      <c r="F715" s="6"/>
      <c r="G715" s="6"/>
      <c r="H715" s="6"/>
      <c r="I715" s="179"/>
      <c r="J715" s="14"/>
      <c r="K715" s="180"/>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row>
    <row r="716" ht="10.5" customHeight="1">
      <c r="A716" s="14"/>
      <c r="B716" s="6"/>
      <c r="C716" s="6"/>
      <c r="D716" s="1"/>
      <c r="E716" s="6"/>
      <c r="F716" s="6"/>
      <c r="G716" s="6"/>
      <c r="H716" s="6"/>
      <c r="I716" s="179"/>
      <c r="J716" s="14"/>
      <c r="K716" s="180"/>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row>
    <row r="717" ht="10.5" customHeight="1">
      <c r="A717" s="14"/>
      <c r="B717" s="6"/>
      <c r="C717" s="6"/>
      <c r="D717" s="1"/>
      <c r="E717" s="6"/>
      <c r="F717" s="6"/>
      <c r="G717" s="6"/>
      <c r="H717" s="6"/>
      <c r="I717" s="179"/>
      <c r="J717" s="14"/>
      <c r="K717" s="180"/>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row>
    <row r="718" ht="10.5" customHeight="1">
      <c r="A718" s="14"/>
      <c r="B718" s="6"/>
      <c r="C718" s="6"/>
      <c r="D718" s="1"/>
      <c r="E718" s="6"/>
      <c r="F718" s="6"/>
      <c r="G718" s="6"/>
      <c r="H718" s="6"/>
      <c r="I718" s="179"/>
      <c r="J718" s="14"/>
      <c r="K718" s="180"/>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row>
    <row r="719" ht="10.5" customHeight="1">
      <c r="A719" s="14"/>
      <c r="B719" s="6"/>
      <c r="C719" s="6"/>
      <c r="D719" s="1"/>
      <c r="E719" s="6"/>
      <c r="F719" s="6"/>
      <c r="G719" s="6"/>
      <c r="H719" s="6"/>
      <c r="I719" s="179"/>
      <c r="J719" s="14"/>
      <c r="K719" s="180"/>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row>
    <row r="720" ht="10.5" customHeight="1">
      <c r="A720" s="14"/>
      <c r="B720" s="6"/>
      <c r="C720" s="6"/>
      <c r="D720" s="1"/>
      <c r="E720" s="6"/>
      <c r="F720" s="6"/>
      <c r="G720" s="6"/>
      <c r="H720" s="6"/>
      <c r="I720" s="179"/>
      <c r="J720" s="14"/>
      <c r="K720" s="180"/>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row>
    <row r="721" ht="10.5" customHeight="1">
      <c r="A721" s="14"/>
      <c r="B721" s="6"/>
      <c r="C721" s="6"/>
      <c r="D721" s="1"/>
      <c r="E721" s="6"/>
      <c r="F721" s="6"/>
      <c r="G721" s="6"/>
      <c r="H721" s="6"/>
      <c r="I721" s="179"/>
      <c r="J721" s="14"/>
      <c r="K721" s="180"/>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row>
    <row r="722" ht="10.5" customHeight="1">
      <c r="A722" s="14"/>
      <c r="B722" s="6"/>
      <c r="C722" s="6"/>
      <c r="D722" s="1"/>
      <c r="E722" s="6"/>
      <c r="F722" s="6"/>
      <c r="G722" s="6"/>
      <c r="H722" s="6"/>
      <c r="I722" s="179"/>
      <c r="J722" s="14"/>
      <c r="K722" s="180"/>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row>
    <row r="723" ht="10.5" customHeight="1">
      <c r="A723" s="14"/>
      <c r="B723" s="6"/>
      <c r="C723" s="6"/>
      <c r="D723" s="1"/>
      <c r="E723" s="6"/>
      <c r="F723" s="6"/>
      <c r="G723" s="6"/>
      <c r="H723" s="6"/>
      <c r="I723" s="179"/>
      <c r="J723" s="14"/>
      <c r="K723" s="180"/>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row>
    <row r="724" ht="10.5" customHeight="1">
      <c r="A724" s="14"/>
      <c r="B724" s="6"/>
      <c r="C724" s="6"/>
      <c r="D724" s="1"/>
      <c r="E724" s="6"/>
      <c r="F724" s="6"/>
      <c r="G724" s="6"/>
      <c r="H724" s="6"/>
      <c r="I724" s="179"/>
      <c r="J724" s="14"/>
      <c r="K724" s="180"/>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row>
    <row r="725" ht="10.5" customHeight="1">
      <c r="A725" s="14"/>
      <c r="B725" s="6"/>
      <c r="C725" s="6"/>
      <c r="D725" s="1"/>
      <c r="E725" s="6"/>
      <c r="F725" s="6"/>
      <c r="G725" s="6"/>
      <c r="H725" s="6"/>
      <c r="I725" s="179"/>
      <c r="J725" s="14"/>
      <c r="K725" s="180"/>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row>
    <row r="726" ht="10.5" customHeight="1">
      <c r="A726" s="14"/>
      <c r="B726" s="6"/>
      <c r="C726" s="6"/>
      <c r="D726" s="1"/>
      <c r="E726" s="6"/>
      <c r="F726" s="6"/>
      <c r="G726" s="6"/>
      <c r="H726" s="6"/>
      <c r="I726" s="179"/>
      <c r="J726" s="14"/>
      <c r="K726" s="180"/>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row>
    <row r="727" ht="10.5" customHeight="1">
      <c r="A727" s="14"/>
      <c r="B727" s="6"/>
      <c r="C727" s="6"/>
      <c r="D727" s="1"/>
      <c r="E727" s="6"/>
      <c r="F727" s="6"/>
      <c r="G727" s="6"/>
      <c r="H727" s="6"/>
      <c r="I727" s="179"/>
      <c r="J727" s="14"/>
      <c r="K727" s="180"/>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row>
    <row r="728" ht="10.5" customHeight="1">
      <c r="A728" s="14"/>
      <c r="B728" s="6"/>
      <c r="C728" s="6"/>
      <c r="D728" s="1"/>
      <c r="E728" s="6"/>
      <c r="F728" s="6"/>
      <c r="G728" s="6"/>
      <c r="H728" s="6"/>
      <c r="I728" s="179"/>
      <c r="J728" s="14"/>
      <c r="K728" s="180"/>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row>
    <row r="729" ht="10.5" customHeight="1">
      <c r="A729" s="14"/>
      <c r="B729" s="6"/>
      <c r="C729" s="6"/>
      <c r="D729" s="1"/>
      <c r="E729" s="6"/>
      <c r="F729" s="6"/>
      <c r="G729" s="6"/>
      <c r="H729" s="6"/>
      <c r="I729" s="179"/>
      <c r="J729" s="14"/>
      <c r="K729" s="180"/>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row>
    <row r="730" ht="10.5" customHeight="1">
      <c r="A730" s="14"/>
      <c r="B730" s="6"/>
      <c r="C730" s="6"/>
      <c r="D730" s="1"/>
      <c r="E730" s="6"/>
      <c r="F730" s="6"/>
      <c r="G730" s="6"/>
      <c r="H730" s="6"/>
      <c r="I730" s="179"/>
      <c r="J730" s="14"/>
      <c r="K730" s="180"/>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row>
    <row r="731" ht="10.5" customHeight="1">
      <c r="A731" s="14"/>
      <c r="B731" s="6"/>
      <c r="C731" s="6"/>
      <c r="D731" s="1"/>
      <c r="E731" s="6"/>
      <c r="F731" s="6"/>
      <c r="G731" s="6"/>
      <c r="H731" s="6"/>
      <c r="I731" s="179"/>
      <c r="J731" s="14"/>
      <c r="K731" s="180"/>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row>
    <row r="732" ht="10.5" customHeight="1">
      <c r="A732" s="14"/>
      <c r="B732" s="6"/>
      <c r="C732" s="6"/>
      <c r="D732" s="1"/>
      <c r="E732" s="6"/>
      <c r="F732" s="6"/>
      <c r="G732" s="6"/>
      <c r="H732" s="6"/>
      <c r="I732" s="179"/>
      <c r="J732" s="14"/>
      <c r="K732" s="180"/>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row>
    <row r="733" ht="10.5" customHeight="1">
      <c r="A733" s="14"/>
      <c r="B733" s="6"/>
      <c r="C733" s="6"/>
      <c r="D733" s="1"/>
      <c r="E733" s="6"/>
      <c r="F733" s="6"/>
      <c r="G733" s="6"/>
      <c r="H733" s="6"/>
      <c r="I733" s="179"/>
      <c r="J733" s="14"/>
      <c r="K733" s="180"/>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row>
    <row r="734" ht="10.5" customHeight="1">
      <c r="A734" s="14"/>
      <c r="B734" s="6"/>
      <c r="C734" s="6"/>
      <c r="D734" s="1"/>
      <c r="E734" s="6"/>
      <c r="F734" s="6"/>
      <c r="G734" s="6"/>
      <c r="H734" s="6"/>
      <c r="I734" s="179"/>
      <c r="J734" s="14"/>
      <c r="K734" s="180"/>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row>
    <row r="735" ht="10.5" customHeight="1">
      <c r="A735" s="14"/>
      <c r="B735" s="6"/>
      <c r="C735" s="6"/>
      <c r="D735" s="1"/>
      <c r="E735" s="6"/>
      <c r="F735" s="6"/>
      <c r="G735" s="6"/>
      <c r="H735" s="6"/>
      <c r="I735" s="179"/>
      <c r="J735" s="14"/>
      <c r="K735" s="180"/>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row>
    <row r="736" ht="10.5" customHeight="1">
      <c r="A736" s="14"/>
      <c r="B736" s="6"/>
      <c r="C736" s="6"/>
      <c r="D736" s="1"/>
      <c r="E736" s="6"/>
      <c r="F736" s="6"/>
      <c r="G736" s="6"/>
      <c r="H736" s="6"/>
      <c r="I736" s="179"/>
      <c r="J736" s="14"/>
      <c r="K736" s="180"/>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row>
    <row r="737" ht="10.5" customHeight="1">
      <c r="A737" s="14"/>
      <c r="B737" s="6"/>
      <c r="C737" s="6"/>
      <c r="D737" s="1"/>
      <c r="E737" s="6"/>
      <c r="F737" s="6"/>
      <c r="G737" s="6"/>
      <c r="H737" s="6"/>
      <c r="I737" s="179"/>
      <c r="J737" s="14"/>
      <c r="K737" s="180"/>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row>
    <row r="738" ht="10.5" customHeight="1">
      <c r="A738" s="14"/>
      <c r="B738" s="6"/>
      <c r="C738" s="6"/>
      <c r="D738" s="1"/>
      <c r="E738" s="6"/>
      <c r="F738" s="6"/>
      <c r="G738" s="6"/>
      <c r="H738" s="6"/>
      <c r="I738" s="179"/>
      <c r="J738" s="14"/>
      <c r="K738" s="180"/>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row>
    <row r="739" ht="10.5" customHeight="1">
      <c r="A739" s="14"/>
      <c r="B739" s="6"/>
      <c r="C739" s="6"/>
      <c r="D739" s="1"/>
      <c r="E739" s="6"/>
      <c r="F739" s="6"/>
      <c r="G739" s="6"/>
      <c r="H739" s="6"/>
      <c r="I739" s="179"/>
      <c r="J739" s="14"/>
      <c r="K739" s="180"/>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row>
    <row r="740" ht="10.5" customHeight="1">
      <c r="A740" s="14"/>
      <c r="B740" s="6"/>
      <c r="C740" s="6"/>
      <c r="D740" s="1"/>
      <c r="E740" s="6"/>
      <c r="F740" s="6"/>
      <c r="G740" s="6"/>
      <c r="H740" s="6"/>
      <c r="I740" s="179"/>
      <c r="J740" s="14"/>
      <c r="K740" s="180"/>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row>
    <row r="741" ht="10.5" customHeight="1">
      <c r="A741" s="14"/>
      <c r="B741" s="6"/>
      <c r="C741" s="6"/>
      <c r="D741" s="1"/>
      <c r="E741" s="6"/>
      <c r="F741" s="6"/>
      <c r="G741" s="6"/>
      <c r="H741" s="6"/>
      <c r="I741" s="179"/>
      <c r="J741" s="14"/>
      <c r="K741" s="180"/>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row>
    <row r="742" ht="10.5" customHeight="1">
      <c r="A742" s="14"/>
      <c r="B742" s="6"/>
      <c r="C742" s="6"/>
      <c r="D742" s="1"/>
      <c r="E742" s="6"/>
      <c r="F742" s="6"/>
      <c r="G742" s="6"/>
      <c r="H742" s="6"/>
      <c r="I742" s="179"/>
      <c r="J742" s="14"/>
      <c r="K742" s="180"/>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row>
    <row r="743" ht="10.5" customHeight="1">
      <c r="A743" s="14"/>
      <c r="B743" s="6"/>
      <c r="C743" s="6"/>
      <c r="D743" s="1"/>
      <c r="E743" s="6"/>
      <c r="F743" s="6"/>
      <c r="G743" s="6"/>
      <c r="H743" s="6"/>
      <c r="I743" s="179"/>
      <c r="J743" s="14"/>
      <c r="K743" s="180"/>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row>
    <row r="744" ht="10.5" customHeight="1">
      <c r="A744" s="14"/>
      <c r="B744" s="6"/>
      <c r="C744" s="6"/>
      <c r="D744" s="1"/>
      <c r="E744" s="6"/>
      <c r="F744" s="6"/>
      <c r="G744" s="6"/>
      <c r="H744" s="6"/>
      <c r="I744" s="179"/>
      <c r="J744" s="14"/>
      <c r="K744" s="180"/>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row>
    <row r="745" ht="10.5" customHeight="1">
      <c r="A745" s="14"/>
      <c r="B745" s="6"/>
      <c r="C745" s="6"/>
      <c r="D745" s="1"/>
      <c r="E745" s="6"/>
      <c r="F745" s="6"/>
      <c r="G745" s="6"/>
      <c r="H745" s="6"/>
      <c r="I745" s="179"/>
      <c r="J745" s="14"/>
      <c r="K745" s="180"/>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row>
    <row r="746" ht="10.5" customHeight="1">
      <c r="A746" s="14"/>
      <c r="B746" s="6"/>
      <c r="C746" s="6"/>
      <c r="D746" s="1"/>
      <c r="E746" s="6"/>
      <c r="F746" s="6"/>
      <c r="G746" s="6"/>
      <c r="H746" s="6"/>
      <c r="I746" s="179"/>
      <c r="J746" s="14"/>
      <c r="K746" s="180"/>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row>
    <row r="747" ht="10.5" customHeight="1">
      <c r="A747" s="14"/>
      <c r="B747" s="6"/>
      <c r="C747" s="6"/>
      <c r="D747" s="1"/>
      <c r="E747" s="6"/>
      <c r="F747" s="6"/>
      <c r="G747" s="6"/>
      <c r="H747" s="6"/>
      <c r="I747" s="179"/>
      <c r="J747" s="14"/>
      <c r="K747" s="180"/>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row>
    <row r="748" ht="10.5" customHeight="1">
      <c r="A748" s="14"/>
      <c r="B748" s="6"/>
      <c r="C748" s="6"/>
      <c r="D748" s="1"/>
      <c r="E748" s="6"/>
      <c r="F748" s="6"/>
      <c r="G748" s="6"/>
      <c r="H748" s="6"/>
      <c r="I748" s="179"/>
      <c r="J748" s="14"/>
      <c r="K748" s="180"/>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row>
    <row r="749" ht="10.5" customHeight="1">
      <c r="A749" s="14"/>
      <c r="B749" s="6"/>
      <c r="C749" s="6"/>
      <c r="D749" s="1"/>
      <c r="E749" s="6"/>
      <c r="F749" s="6"/>
      <c r="G749" s="6"/>
      <c r="H749" s="6"/>
      <c r="I749" s="179"/>
      <c r="J749" s="14"/>
      <c r="K749" s="180"/>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row>
    <row r="750" ht="10.5" customHeight="1">
      <c r="A750" s="14"/>
      <c r="B750" s="6"/>
      <c r="C750" s="6"/>
      <c r="D750" s="1"/>
      <c r="E750" s="6"/>
      <c r="F750" s="6"/>
      <c r="G750" s="6"/>
      <c r="H750" s="6"/>
      <c r="I750" s="179"/>
      <c r="J750" s="14"/>
      <c r="K750" s="180"/>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row>
    <row r="751" ht="10.5" customHeight="1">
      <c r="A751" s="14"/>
      <c r="B751" s="6"/>
      <c r="C751" s="6"/>
      <c r="D751" s="1"/>
      <c r="E751" s="6"/>
      <c r="F751" s="6"/>
      <c r="G751" s="6"/>
      <c r="H751" s="6"/>
      <c r="I751" s="179"/>
      <c r="J751" s="14"/>
      <c r="K751" s="180"/>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row>
    <row r="752" ht="10.5" customHeight="1">
      <c r="A752" s="14"/>
      <c r="B752" s="6"/>
      <c r="C752" s="6"/>
      <c r="D752" s="1"/>
      <c r="E752" s="6"/>
      <c r="F752" s="6"/>
      <c r="G752" s="6"/>
      <c r="H752" s="6"/>
      <c r="I752" s="179"/>
      <c r="J752" s="14"/>
      <c r="K752" s="180"/>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row>
    <row r="753" ht="10.5" customHeight="1">
      <c r="A753" s="14"/>
      <c r="B753" s="6"/>
      <c r="C753" s="6"/>
      <c r="D753" s="1"/>
      <c r="E753" s="6"/>
      <c r="F753" s="6"/>
      <c r="G753" s="6"/>
      <c r="H753" s="6"/>
      <c r="I753" s="179"/>
      <c r="J753" s="14"/>
      <c r="K753" s="180"/>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row>
    <row r="754" ht="10.5" customHeight="1">
      <c r="A754" s="14"/>
      <c r="B754" s="6"/>
      <c r="C754" s="6"/>
      <c r="D754" s="1"/>
      <c r="E754" s="6"/>
      <c r="F754" s="6"/>
      <c r="G754" s="6"/>
      <c r="H754" s="6"/>
      <c r="I754" s="179"/>
      <c r="J754" s="14"/>
      <c r="K754" s="180"/>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row>
    <row r="755" ht="10.5" customHeight="1">
      <c r="A755" s="14"/>
      <c r="B755" s="6"/>
      <c r="C755" s="6"/>
      <c r="D755" s="1"/>
      <c r="E755" s="6"/>
      <c r="F755" s="6"/>
      <c r="G755" s="6"/>
      <c r="H755" s="6"/>
      <c r="I755" s="179"/>
      <c r="J755" s="14"/>
      <c r="K755" s="180"/>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row>
    <row r="756" ht="10.5" customHeight="1">
      <c r="A756" s="14"/>
      <c r="B756" s="6"/>
      <c r="C756" s="6"/>
      <c r="D756" s="1"/>
      <c r="E756" s="6"/>
      <c r="F756" s="6"/>
      <c r="G756" s="6"/>
      <c r="H756" s="6"/>
      <c r="I756" s="179"/>
      <c r="J756" s="14"/>
      <c r="K756" s="180"/>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row>
    <row r="757" ht="10.5" customHeight="1">
      <c r="A757" s="14"/>
      <c r="B757" s="6"/>
      <c r="C757" s="6"/>
      <c r="D757" s="1"/>
      <c r="E757" s="6"/>
      <c r="F757" s="6"/>
      <c r="G757" s="6"/>
      <c r="H757" s="6"/>
      <c r="I757" s="179"/>
      <c r="J757" s="14"/>
      <c r="K757" s="180"/>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row>
    <row r="758" ht="10.5" customHeight="1">
      <c r="A758" s="14"/>
      <c r="B758" s="6"/>
      <c r="C758" s="6"/>
      <c r="D758" s="1"/>
      <c r="E758" s="6"/>
      <c r="F758" s="6"/>
      <c r="G758" s="6"/>
      <c r="H758" s="6"/>
      <c r="I758" s="179"/>
      <c r="J758" s="14"/>
      <c r="K758" s="180"/>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row>
    <row r="759" ht="10.5" customHeight="1">
      <c r="A759" s="14"/>
      <c r="B759" s="6"/>
      <c r="C759" s="6"/>
      <c r="D759" s="1"/>
      <c r="E759" s="6"/>
      <c r="F759" s="6"/>
      <c r="G759" s="6"/>
      <c r="H759" s="6"/>
      <c r="I759" s="179"/>
      <c r="J759" s="14"/>
      <c r="K759" s="180"/>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row>
    <row r="760" ht="10.5" customHeight="1">
      <c r="A760" s="14"/>
      <c r="B760" s="6"/>
      <c r="C760" s="6"/>
      <c r="D760" s="1"/>
      <c r="E760" s="6"/>
      <c r="F760" s="6"/>
      <c r="G760" s="6"/>
      <c r="H760" s="6"/>
      <c r="I760" s="179"/>
      <c r="J760" s="14"/>
      <c r="K760" s="180"/>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row>
    <row r="761" ht="10.5" customHeight="1">
      <c r="A761" s="14"/>
      <c r="B761" s="6"/>
      <c r="C761" s="6"/>
      <c r="D761" s="1"/>
      <c r="E761" s="6"/>
      <c r="F761" s="6"/>
      <c r="G761" s="6"/>
      <c r="H761" s="6"/>
      <c r="I761" s="179"/>
      <c r="J761" s="14"/>
      <c r="K761" s="180"/>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row>
    <row r="762" ht="10.5" customHeight="1">
      <c r="A762" s="14"/>
      <c r="B762" s="6"/>
      <c r="C762" s="6"/>
      <c r="D762" s="1"/>
      <c r="E762" s="6"/>
      <c r="F762" s="6"/>
      <c r="G762" s="6"/>
      <c r="H762" s="6"/>
      <c r="I762" s="179"/>
      <c r="J762" s="14"/>
      <c r="K762" s="180"/>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row>
    <row r="763" ht="10.5" customHeight="1">
      <c r="A763" s="14"/>
      <c r="B763" s="6"/>
      <c r="C763" s="6"/>
      <c r="D763" s="1"/>
      <c r="E763" s="6"/>
      <c r="F763" s="6"/>
      <c r="G763" s="6"/>
      <c r="H763" s="6"/>
      <c r="I763" s="179"/>
      <c r="J763" s="14"/>
      <c r="K763" s="180"/>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row>
    <row r="764" ht="10.5" customHeight="1">
      <c r="A764" s="14"/>
      <c r="B764" s="6"/>
      <c r="C764" s="6"/>
      <c r="D764" s="1"/>
      <c r="E764" s="6"/>
      <c r="F764" s="6"/>
      <c r="G764" s="6"/>
      <c r="H764" s="6"/>
      <c r="I764" s="179"/>
      <c r="J764" s="14"/>
      <c r="K764" s="180"/>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row>
    <row r="765" ht="10.5" customHeight="1">
      <c r="A765" s="14"/>
      <c r="B765" s="6"/>
      <c r="C765" s="6"/>
      <c r="D765" s="1"/>
      <c r="E765" s="6"/>
      <c r="F765" s="6"/>
      <c r="G765" s="6"/>
      <c r="H765" s="6"/>
      <c r="I765" s="179"/>
      <c r="J765" s="14"/>
      <c r="K765" s="180"/>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row>
    <row r="766" ht="10.5" customHeight="1">
      <c r="A766" s="14"/>
      <c r="B766" s="6"/>
      <c r="C766" s="6"/>
      <c r="D766" s="1"/>
      <c r="E766" s="6"/>
      <c r="F766" s="6"/>
      <c r="G766" s="6"/>
      <c r="H766" s="6"/>
      <c r="I766" s="179"/>
      <c r="J766" s="14"/>
      <c r="K766" s="180"/>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row>
    <row r="767" ht="10.5" customHeight="1">
      <c r="A767" s="14"/>
      <c r="B767" s="6"/>
      <c r="C767" s="6"/>
      <c r="D767" s="1"/>
      <c r="E767" s="6"/>
      <c r="F767" s="6"/>
      <c r="G767" s="6"/>
      <c r="H767" s="6"/>
      <c r="I767" s="179"/>
      <c r="J767" s="14"/>
      <c r="K767" s="180"/>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row>
    <row r="768" ht="10.5" customHeight="1">
      <c r="A768" s="14"/>
      <c r="B768" s="6"/>
      <c r="C768" s="6"/>
      <c r="D768" s="1"/>
      <c r="E768" s="6"/>
      <c r="F768" s="6"/>
      <c r="G768" s="6"/>
      <c r="H768" s="6"/>
      <c r="I768" s="179"/>
      <c r="J768" s="14"/>
      <c r="K768" s="180"/>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row>
    <row r="769" ht="10.5" customHeight="1">
      <c r="A769" s="14"/>
      <c r="B769" s="6"/>
      <c r="C769" s="6"/>
      <c r="D769" s="1"/>
      <c r="E769" s="6"/>
      <c r="F769" s="6"/>
      <c r="G769" s="6"/>
      <c r="H769" s="6"/>
      <c r="I769" s="179"/>
      <c r="J769" s="14"/>
      <c r="K769" s="180"/>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row>
    <row r="770" ht="10.5" customHeight="1">
      <c r="A770" s="14"/>
      <c r="B770" s="6"/>
      <c r="C770" s="6"/>
      <c r="D770" s="1"/>
      <c r="E770" s="6"/>
      <c r="F770" s="6"/>
      <c r="G770" s="6"/>
      <c r="H770" s="6"/>
      <c r="I770" s="179"/>
      <c r="J770" s="14"/>
      <c r="K770" s="180"/>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row>
    <row r="771" ht="10.5" customHeight="1">
      <c r="A771" s="14"/>
      <c r="B771" s="6"/>
      <c r="C771" s="6"/>
      <c r="D771" s="1"/>
      <c r="E771" s="6"/>
      <c r="F771" s="6"/>
      <c r="G771" s="6"/>
      <c r="H771" s="6"/>
      <c r="I771" s="179"/>
      <c r="J771" s="14"/>
      <c r="K771" s="180"/>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row>
    <row r="772" ht="10.5" customHeight="1">
      <c r="A772" s="14"/>
      <c r="B772" s="6"/>
      <c r="C772" s="6"/>
      <c r="D772" s="1"/>
      <c r="E772" s="6"/>
      <c r="F772" s="6"/>
      <c r="G772" s="6"/>
      <c r="H772" s="6"/>
      <c r="I772" s="179"/>
      <c r="J772" s="14"/>
      <c r="K772" s="180"/>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row>
    <row r="773" ht="10.5" customHeight="1">
      <c r="A773" s="14"/>
      <c r="B773" s="6"/>
      <c r="C773" s="6"/>
      <c r="D773" s="1"/>
      <c r="E773" s="6"/>
      <c r="F773" s="6"/>
      <c r="G773" s="6"/>
      <c r="H773" s="6"/>
      <c r="I773" s="179"/>
      <c r="J773" s="14"/>
      <c r="K773" s="180"/>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row>
    <row r="774" ht="10.5" customHeight="1">
      <c r="A774" s="14"/>
      <c r="B774" s="6"/>
      <c r="C774" s="6"/>
      <c r="D774" s="1"/>
      <c r="E774" s="6"/>
      <c r="F774" s="6"/>
      <c r="G774" s="6"/>
      <c r="H774" s="6"/>
      <c r="I774" s="179"/>
      <c r="J774" s="14"/>
      <c r="K774" s="180"/>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row>
    <row r="775" ht="10.5" customHeight="1">
      <c r="A775" s="14"/>
      <c r="B775" s="6"/>
      <c r="C775" s="6"/>
      <c r="D775" s="1"/>
      <c r="E775" s="6"/>
      <c r="F775" s="6"/>
      <c r="G775" s="6"/>
      <c r="H775" s="6"/>
      <c r="I775" s="179"/>
      <c r="J775" s="14"/>
      <c r="K775" s="180"/>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row>
    <row r="776" ht="10.5" customHeight="1">
      <c r="A776" s="14"/>
      <c r="B776" s="6"/>
      <c r="C776" s="6"/>
      <c r="D776" s="1"/>
      <c r="E776" s="6"/>
      <c r="F776" s="6"/>
      <c r="G776" s="6"/>
      <c r="H776" s="6"/>
      <c r="I776" s="179"/>
      <c r="J776" s="14"/>
      <c r="K776" s="180"/>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row>
    <row r="777" ht="10.5" customHeight="1">
      <c r="A777" s="14"/>
      <c r="B777" s="6"/>
      <c r="C777" s="6"/>
      <c r="D777" s="1"/>
      <c r="E777" s="6"/>
      <c r="F777" s="6"/>
      <c r="G777" s="6"/>
      <c r="H777" s="6"/>
      <c r="I777" s="179"/>
      <c r="J777" s="14"/>
      <c r="K777" s="180"/>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row>
    <row r="778" ht="10.5" customHeight="1">
      <c r="A778" s="14"/>
      <c r="B778" s="6"/>
      <c r="C778" s="6"/>
      <c r="D778" s="1"/>
      <c r="E778" s="6"/>
      <c r="F778" s="6"/>
      <c r="G778" s="6"/>
      <c r="H778" s="6"/>
      <c r="I778" s="179"/>
      <c r="J778" s="14"/>
      <c r="K778" s="180"/>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row>
    <row r="779" ht="10.5" customHeight="1">
      <c r="A779" s="14"/>
      <c r="B779" s="6"/>
      <c r="C779" s="6"/>
      <c r="D779" s="1"/>
      <c r="E779" s="6"/>
      <c r="F779" s="6"/>
      <c r="G779" s="6"/>
      <c r="H779" s="6"/>
      <c r="I779" s="179"/>
      <c r="J779" s="14"/>
      <c r="K779" s="180"/>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row>
    <row r="780" ht="10.5" customHeight="1">
      <c r="A780" s="14"/>
      <c r="B780" s="6"/>
      <c r="C780" s="6"/>
      <c r="D780" s="1"/>
      <c r="E780" s="6"/>
      <c r="F780" s="6"/>
      <c r="G780" s="6"/>
      <c r="H780" s="6"/>
      <c r="I780" s="179"/>
      <c r="J780" s="14"/>
      <c r="K780" s="180"/>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row>
    <row r="781" ht="10.5" customHeight="1">
      <c r="A781" s="14"/>
      <c r="B781" s="6"/>
      <c r="C781" s="6"/>
      <c r="D781" s="1"/>
      <c r="E781" s="6"/>
      <c r="F781" s="6"/>
      <c r="G781" s="6"/>
      <c r="H781" s="6"/>
      <c r="I781" s="179"/>
      <c r="J781" s="14"/>
      <c r="K781" s="180"/>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row>
    <row r="782" ht="10.5" customHeight="1">
      <c r="A782" s="14"/>
      <c r="B782" s="6"/>
      <c r="C782" s="6"/>
      <c r="D782" s="1"/>
      <c r="E782" s="6"/>
      <c r="F782" s="6"/>
      <c r="G782" s="6"/>
      <c r="H782" s="6"/>
      <c r="I782" s="179"/>
      <c r="J782" s="14"/>
      <c r="K782" s="180"/>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row>
    <row r="783" ht="10.5" customHeight="1">
      <c r="A783" s="14"/>
      <c r="B783" s="6"/>
      <c r="C783" s="6"/>
      <c r="D783" s="1"/>
      <c r="E783" s="6"/>
      <c r="F783" s="6"/>
      <c r="G783" s="6"/>
      <c r="H783" s="6"/>
      <c r="I783" s="179"/>
      <c r="J783" s="14"/>
      <c r="K783" s="180"/>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row>
    <row r="784" ht="10.5" customHeight="1">
      <c r="A784" s="14"/>
      <c r="B784" s="6"/>
      <c r="C784" s="6"/>
      <c r="D784" s="1"/>
      <c r="E784" s="6"/>
      <c r="F784" s="6"/>
      <c r="G784" s="6"/>
      <c r="H784" s="6"/>
      <c r="I784" s="179"/>
      <c r="J784" s="14"/>
      <c r="K784" s="180"/>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row>
    <row r="785" ht="10.5" customHeight="1">
      <c r="A785" s="14"/>
      <c r="B785" s="6"/>
      <c r="C785" s="6"/>
      <c r="D785" s="1"/>
      <c r="E785" s="6"/>
      <c r="F785" s="6"/>
      <c r="G785" s="6"/>
      <c r="H785" s="6"/>
      <c r="I785" s="179"/>
      <c r="J785" s="14"/>
      <c r="K785" s="180"/>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row>
    <row r="786" ht="10.5" customHeight="1">
      <c r="A786" s="14"/>
      <c r="B786" s="6"/>
      <c r="C786" s="6"/>
      <c r="D786" s="1"/>
      <c r="E786" s="6"/>
      <c r="F786" s="6"/>
      <c r="G786" s="6"/>
      <c r="H786" s="6"/>
      <c r="I786" s="179"/>
      <c r="J786" s="14"/>
      <c r="K786" s="180"/>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row>
    <row r="787" ht="10.5" customHeight="1">
      <c r="A787" s="14"/>
      <c r="B787" s="6"/>
      <c r="C787" s="6"/>
      <c r="D787" s="1"/>
      <c r="E787" s="6"/>
      <c r="F787" s="6"/>
      <c r="G787" s="6"/>
      <c r="H787" s="6"/>
      <c r="I787" s="179"/>
      <c r="J787" s="14"/>
      <c r="K787" s="180"/>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row>
    <row r="788" ht="10.5" customHeight="1">
      <c r="A788" s="14"/>
      <c r="B788" s="6"/>
      <c r="C788" s="6"/>
      <c r="D788" s="1"/>
      <c r="E788" s="6"/>
      <c r="F788" s="6"/>
      <c r="G788" s="6"/>
      <c r="H788" s="6"/>
      <c r="I788" s="179"/>
      <c r="J788" s="14"/>
      <c r="K788" s="180"/>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row>
    <row r="789" ht="10.5" customHeight="1">
      <c r="A789" s="14"/>
      <c r="B789" s="6"/>
      <c r="C789" s="6"/>
      <c r="D789" s="1"/>
      <c r="E789" s="6"/>
      <c r="F789" s="6"/>
      <c r="G789" s="6"/>
      <c r="H789" s="6"/>
      <c r="I789" s="179"/>
      <c r="J789" s="14"/>
      <c r="K789" s="180"/>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row>
    <row r="790" ht="10.5" customHeight="1">
      <c r="A790" s="14"/>
      <c r="B790" s="6"/>
      <c r="C790" s="6"/>
      <c r="D790" s="1"/>
      <c r="E790" s="6"/>
      <c r="F790" s="6"/>
      <c r="G790" s="6"/>
      <c r="H790" s="6"/>
      <c r="I790" s="179"/>
      <c r="J790" s="14"/>
      <c r="K790" s="180"/>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row>
    <row r="791" ht="10.5" customHeight="1">
      <c r="A791" s="14"/>
      <c r="B791" s="6"/>
      <c r="C791" s="6"/>
      <c r="D791" s="1"/>
      <c r="E791" s="6"/>
      <c r="F791" s="6"/>
      <c r="G791" s="6"/>
      <c r="H791" s="6"/>
      <c r="I791" s="179"/>
      <c r="J791" s="14"/>
      <c r="K791" s="180"/>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row>
    <row r="792" ht="10.5" customHeight="1">
      <c r="A792" s="14"/>
      <c r="B792" s="6"/>
      <c r="C792" s="6"/>
      <c r="D792" s="1"/>
      <c r="E792" s="6"/>
      <c r="F792" s="6"/>
      <c r="G792" s="6"/>
      <c r="H792" s="6"/>
      <c r="I792" s="179"/>
      <c r="J792" s="14"/>
      <c r="K792" s="180"/>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row>
    <row r="793" ht="10.5" customHeight="1">
      <c r="A793" s="14"/>
      <c r="B793" s="6"/>
      <c r="C793" s="6"/>
      <c r="D793" s="1"/>
      <c r="E793" s="6"/>
      <c r="F793" s="6"/>
      <c r="G793" s="6"/>
      <c r="H793" s="6"/>
      <c r="I793" s="179"/>
      <c r="J793" s="14"/>
      <c r="K793" s="180"/>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row>
    <row r="794" ht="10.5" customHeight="1">
      <c r="A794" s="14"/>
      <c r="B794" s="6"/>
      <c r="C794" s="6"/>
      <c r="D794" s="1"/>
      <c r="E794" s="6"/>
      <c r="F794" s="6"/>
      <c r="G794" s="6"/>
      <c r="H794" s="6"/>
      <c r="I794" s="179"/>
      <c r="J794" s="14"/>
      <c r="K794" s="180"/>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row>
    <row r="795" ht="10.5" customHeight="1">
      <c r="A795" s="14"/>
      <c r="B795" s="6"/>
      <c r="C795" s="6"/>
      <c r="D795" s="1"/>
      <c r="E795" s="6"/>
      <c r="F795" s="6"/>
      <c r="G795" s="6"/>
      <c r="H795" s="6"/>
      <c r="I795" s="179"/>
      <c r="J795" s="14"/>
      <c r="K795" s="180"/>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row>
    <row r="796" ht="10.5" customHeight="1">
      <c r="A796" s="14"/>
      <c r="B796" s="6"/>
      <c r="C796" s="6"/>
      <c r="D796" s="1"/>
      <c r="E796" s="6"/>
      <c r="F796" s="6"/>
      <c r="G796" s="6"/>
      <c r="H796" s="6"/>
      <c r="I796" s="179"/>
      <c r="J796" s="14"/>
      <c r="K796" s="180"/>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row>
    <row r="797" ht="10.5" customHeight="1">
      <c r="A797" s="14"/>
      <c r="B797" s="6"/>
      <c r="C797" s="6"/>
      <c r="D797" s="1"/>
      <c r="E797" s="6"/>
      <c r="F797" s="6"/>
      <c r="G797" s="6"/>
      <c r="H797" s="6"/>
      <c r="I797" s="179"/>
      <c r="J797" s="14"/>
      <c r="K797" s="180"/>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row>
    <row r="798" ht="10.5" customHeight="1">
      <c r="A798" s="14"/>
      <c r="B798" s="6"/>
      <c r="C798" s="6"/>
      <c r="D798" s="1"/>
      <c r="E798" s="6"/>
      <c r="F798" s="6"/>
      <c r="G798" s="6"/>
      <c r="H798" s="6"/>
      <c r="I798" s="179"/>
      <c r="J798" s="14"/>
      <c r="K798" s="180"/>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row>
    <row r="799" ht="10.5" customHeight="1">
      <c r="A799" s="14"/>
      <c r="B799" s="6"/>
      <c r="C799" s="6"/>
      <c r="D799" s="1"/>
      <c r="E799" s="6"/>
      <c r="F799" s="6"/>
      <c r="G799" s="6"/>
      <c r="H799" s="6"/>
      <c r="I799" s="179"/>
      <c r="J799" s="14"/>
      <c r="K799" s="180"/>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row>
    <row r="800" ht="10.5" customHeight="1">
      <c r="A800" s="14"/>
      <c r="B800" s="6"/>
      <c r="C800" s="6"/>
      <c r="D800" s="1"/>
      <c r="E800" s="6"/>
      <c r="F800" s="6"/>
      <c r="G800" s="6"/>
      <c r="H800" s="6"/>
      <c r="I800" s="179"/>
      <c r="J800" s="14"/>
      <c r="K800" s="180"/>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row>
    <row r="801" ht="10.5" customHeight="1">
      <c r="A801" s="14"/>
      <c r="B801" s="6"/>
      <c r="C801" s="6"/>
      <c r="D801" s="1"/>
      <c r="E801" s="6"/>
      <c r="F801" s="6"/>
      <c r="G801" s="6"/>
      <c r="H801" s="6"/>
      <c r="I801" s="179"/>
      <c r="J801" s="14"/>
      <c r="K801" s="180"/>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row>
    <row r="802" ht="10.5" customHeight="1">
      <c r="A802" s="14"/>
      <c r="B802" s="6"/>
      <c r="C802" s="6"/>
      <c r="D802" s="1"/>
      <c r="E802" s="6"/>
      <c r="F802" s="6"/>
      <c r="G802" s="6"/>
      <c r="H802" s="6"/>
      <c r="I802" s="179"/>
      <c r="J802" s="14"/>
      <c r="K802" s="180"/>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row>
    <row r="803" ht="10.5" customHeight="1">
      <c r="A803" s="14"/>
      <c r="B803" s="6"/>
      <c r="C803" s="6"/>
      <c r="D803" s="1"/>
      <c r="E803" s="6"/>
      <c r="F803" s="6"/>
      <c r="G803" s="6"/>
      <c r="H803" s="6"/>
      <c r="I803" s="179"/>
      <c r="J803" s="14"/>
      <c r="K803" s="180"/>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row>
    <row r="804" ht="10.5" customHeight="1">
      <c r="A804" s="14"/>
      <c r="B804" s="6"/>
      <c r="C804" s="6"/>
      <c r="D804" s="1"/>
      <c r="E804" s="6"/>
      <c r="F804" s="6"/>
      <c r="G804" s="6"/>
      <c r="H804" s="6"/>
      <c r="I804" s="179"/>
      <c r="J804" s="14"/>
      <c r="K804" s="180"/>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row>
    <row r="805" ht="10.5" customHeight="1">
      <c r="A805" s="14"/>
      <c r="B805" s="6"/>
      <c r="C805" s="6"/>
      <c r="D805" s="1"/>
      <c r="E805" s="6"/>
      <c r="F805" s="6"/>
      <c r="G805" s="6"/>
      <c r="H805" s="6"/>
      <c r="I805" s="179"/>
      <c r="J805" s="14"/>
      <c r="K805" s="180"/>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row>
    <row r="806" ht="10.5" customHeight="1">
      <c r="A806" s="14"/>
      <c r="B806" s="6"/>
      <c r="C806" s="6"/>
      <c r="D806" s="1"/>
      <c r="E806" s="6"/>
      <c r="F806" s="6"/>
      <c r="G806" s="6"/>
      <c r="H806" s="6"/>
      <c r="I806" s="179"/>
      <c r="J806" s="14"/>
      <c r="K806" s="180"/>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row>
    <row r="807" ht="10.5" customHeight="1">
      <c r="A807" s="14"/>
      <c r="B807" s="6"/>
      <c r="C807" s="6"/>
      <c r="D807" s="1"/>
      <c r="E807" s="6"/>
      <c r="F807" s="6"/>
      <c r="G807" s="6"/>
      <c r="H807" s="6"/>
      <c r="I807" s="179"/>
      <c r="J807" s="14"/>
      <c r="K807" s="180"/>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row>
    <row r="808" ht="10.5" customHeight="1">
      <c r="A808" s="14"/>
      <c r="B808" s="6"/>
      <c r="C808" s="6"/>
      <c r="D808" s="1"/>
      <c r="E808" s="6"/>
      <c r="F808" s="6"/>
      <c r="G808" s="6"/>
      <c r="H808" s="6"/>
      <c r="I808" s="179"/>
      <c r="J808" s="14"/>
      <c r="K808" s="180"/>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row>
    <row r="809" ht="10.5" customHeight="1">
      <c r="A809" s="14"/>
      <c r="B809" s="6"/>
      <c r="C809" s="6"/>
      <c r="D809" s="1"/>
      <c r="E809" s="6"/>
      <c r="F809" s="6"/>
      <c r="G809" s="6"/>
      <c r="H809" s="6"/>
      <c r="I809" s="179"/>
      <c r="J809" s="14"/>
      <c r="K809" s="180"/>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row>
    <row r="810" ht="10.5" customHeight="1">
      <c r="A810" s="14"/>
      <c r="B810" s="6"/>
      <c r="C810" s="6"/>
      <c r="D810" s="1"/>
      <c r="E810" s="6"/>
      <c r="F810" s="6"/>
      <c r="G810" s="6"/>
      <c r="H810" s="6"/>
      <c r="I810" s="179"/>
      <c r="J810" s="14"/>
      <c r="K810" s="180"/>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row>
    <row r="811" ht="10.5" customHeight="1">
      <c r="A811" s="14"/>
      <c r="B811" s="6"/>
      <c r="C811" s="6"/>
      <c r="D811" s="1"/>
      <c r="E811" s="6"/>
      <c r="F811" s="6"/>
      <c r="G811" s="6"/>
      <c r="H811" s="6"/>
      <c r="I811" s="179"/>
      <c r="J811" s="14"/>
      <c r="K811" s="180"/>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row>
    <row r="812" ht="10.5" customHeight="1">
      <c r="A812" s="14"/>
      <c r="B812" s="6"/>
      <c r="C812" s="6"/>
      <c r="D812" s="1"/>
      <c r="E812" s="6"/>
      <c r="F812" s="6"/>
      <c r="G812" s="6"/>
      <c r="H812" s="6"/>
      <c r="I812" s="179"/>
      <c r="J812" s="14"/>
      <c r="K812" s="180"/>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row>
    <row r="813" ht="10.5" customHeight="1">
      <c r="A813" s="14"/>
      <c r="B813" s="6"/>
      <c r="C813" s="6"/>
      <c r="D813" s="1"/>
      <c r="E813" s="6"/>
      <c r="F813" s="6"/>
      <c r="G813" s="6"/>
      <c r="H813" s="6"/>
      <c r="I813" s="179"/>
      <c r="J813" s="14"/>
      <c r="K813" s="180"/>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row>
    <row r="814" ht="10.5" customHeight="1">
      <c r="A814" s="14"/>
      <c r="B814" s="6"/>
      <c r="C814" s="6"/>
      <c r="D814" s="1"/>
      <c r="E814" s="6"/>
      <c r="F814" s="6"/>
      <c r="G814" s="6"/>
      <c r="H814" s="6"/>
      <c r="I814" s="179"/>
      <c r="J814" s="14"/>
      <c r="K814" s="180"/>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row>
    <row r="815" ht="10.5" customHeight="1">
      <c r="A815" s="14"/>
      <c r="B815" s="6"/>
      <c r="C815" s="6"/>
      <c r="D815" s="1"/>
      <c r="E815" s="6"/>
      <c r="F815" s="6"/>
      <c r="G815" s="6"/>
      <c r="H815" s="6"/>
      <c r="I815" s="179"/>
      <c r="J815" s="14"/>
      <c r="K815" s="180"/>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row>
    <row r="816" ht="10.5" customHeight="1">
      <c r="A816" s="14"/>
      <c r="B816" s="6"/>
      <c r="C816" s="6"/>
      <c r="D816" s="1"/>
      <c r="E816" s="6"/>
      <c r="F816" s="6"/>
      <c r="G816" s="6"/>
      <c r="H816" s="6"/>
      <c r="I816" s="179"/>
      <c r="J816" s="14"/>
      <c r="K816" s="180"/>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row>
    <row r="817" ht="10.5" customHeight="1">
      <c r="A817" s="14"/>
      <c r="B817" s="6"/>
      <c r="C817" s="6"/>
      <c r="D817" s="1"/>
      <c r="E817" s="6"/>
      <c r="F817" s="6"/>
      <c r="G817" s="6"/>
      <c r="H817" s="6"/>
      <c r="I817" s="179"/>
      <c r="J817" s="14"/>
      <c r="K817" s="180"/>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row>
    <row r="818" ht="10.5" customHeight="1">
      <c r="A818" s="14"/>
      <c r="B818" s="6"/>
      <c r="C818" s="6"/>
      <c r="D818" s="1"/>
      <c r="E818" s="6"/>
      <c r="F818" s="6"/>
      <c r="G818" s="6"/>
      <c r="H818" s="6"/>
      <c r="I818" s="179"/>
      <c r="J818" s="14"/>
      <c r="K818" s="180"/>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row>
    <row r="819" ht="10.5" customHeight="1">
      <c r="A819" s="14"/>
      <c r="B819" s="6"/>
      <c r="C819" s="6"/>
      <c r="D819" s="1"/>
      <c r="E819" s="6"/>
      <c r="F819" s="6"/>
      <c r="G819" s="6"/>
      <c r="H819" s="6"/>
      <c r="I819" s="179"/>
      <c r="J819" s="14"/>
      <c r="K819" s="180"/>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row>
    <row r="820" ht="10.5" customHeight="1">
      <c r="A820" s="14"/>
      <c r="B820" s="6"/>
      <c r="C820" s="6"/>
      <c r="D820" s="1"/>
      <c r="E820" s="6"/>
      <c r="F820" s="6"/>
      <c r="G820" s="6"/>
      <c r="H820" s="6"/>
      <c r="I820" s="179"/>
      <c r="J820" s="14"/>
      <c r="K820" s="180"/>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row>
    <row r="821" ht="10.5" customHeight="1">
      <c r="A821" s="14"/>
      <c r="B821" s="6"/>
      <c r="C821" s="6"/>
      <c r="D821" s="1"/>
      <c r="E821" s="6"/>
      <c r="F821" s="6"/>
      <c r="G821" s="6"/>
      <c r="H821" s="6"/>
      <c r="I821" s="179"/>
      <c r="J821" s="14"/>
      <c r="K821" s="180"/>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row>
    <row r="822" ht="10.5" customHeight="1">
      <c r="A822" s="14"/>
      <c r="B822" s="6"/>
      <c r="C822" s="6"/>
      <c r="D822" s="1"/>
      <c r="E822" s="6"/>
      <c r="F822" s="6"/>
      <c r="G822" s="6"/>
      <c r="H822" s="6"/>
      <c r="I822" s="179"/>
      <c r="J822" s="14"/>
      <c r="K822" s="180"/>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row>
    <row r="823" ht="10.5" customHeight="1">
      <c r="A823" s="14"/>
      <c r="B823" s="6"/>
      <c r="C823" s="6"/>
      <c r="D823" s="1"/>
      <c r="E823" s="6"/>
      <c r="F823" s="6"/>
      <c r="G823" s="6"/>
      <c r="H823" s="6"/>
      <c r="I823" s="179"/>
      <c r="J823" s="14"/>
      <c r="K823" s="180"/>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row>
    <row r="824" ht="10.5" customHeight="1">
      <c r="A824" s="14"/>
      <c r="B824" s="6"/>
      <c r="C824" s="6"/>
      <c r="D824" s="1"/>
      <c r="E824" s="6"/>
      <c r="F824" s="6"/>
      <c r="G824" s="6"/>
      <c r="H824" s="6"/>
      <c r="I824" s="179"/>
      <c r="J824" s="14"/>
      <c r="K824" s="180"/>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row>
    <row r="825" ht="10.5" customHeight="1">
      <c r="A825" s="14"/>
      <c r="B825" s="6"/>
      <c r="C825" s="6"/>
      <c r="D825" s="1"/>
      <c r="E825" s="6"/>
      <c r="F825" s="6"/>
      <c r="G825" s="6"/>
      <c r="H825" s="6"/>
      <c r="I825" s="179"/>
      <c r="J825" s="14"/>
      <c r="K825" s="180"/>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row>
    <row r="826" ht="10.5" customHeight="1">
      <c r="A826" s="14"/>
      <c r="B826" s="6"/>
      <c r="C826" s="6"/>
      <c r="D826" s="1"/>
      <c r="E826" s="6"/>
      <c r="F826" s="6"/>
      <c r="G826" s="6"/>
      <c r="H826" s="6"/>
      <c r="I826" s="179"/>
      <c r="J826" s="14"/>
      <c r="K826" s="180"/>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row>
    <row r="827" ht="10.5" customHeight="1">
      <c r="A827" s="14"/>
      <c r="B827" s="6"/>
      <c r="C827" s="6"/>
      <c r="D827" s="1"/>
      <c r="E827" s="6"/>
      <c r="F827" s="6"/>
      <c r="G827" s="6"/>
      <c r="H827" s="6"/>
      <c r="I827" s="179"/>
      <c r="J827" s="14"/>
      <c r="K827" s="180"/>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row>
    <row r="828" ht="10.5" customHeight="1">
      <c r="A828" s="14"/>
      <c r="B828" s="6"/>
      <c r="C828" s="6"/>
      <c r="D828" s="1"/>
      <c r="E828" s="6"/>
      <c r="F828" s="6"/>
      <c r="G828" s="6"/>
      <c r="H828" s="6"/>
      <c r="I828" s="179"/>
      <c r="J828" s="14"/>
      <c r="K828" s="180"/>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row>
    <row r="829" ht="10.5" customHeight="1">
      <c r="A829" s="14"/>
      <c r="B829" s="6"/>
      <c r="C829" s="6"/>
      <c r="D829" s="1"/>
      <c r="E829" s="6"/>
      <c r="F829" s="6"/>
      <c r="G829" s="6"/>
      <c r="H829" s="6"/>
      <c r="I829" s="179"/>
      <c r="J829" s="14"/>
      <c r="K829" s="180"/>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row>
    <row r="830" ht="10.5" customHeight="1">
      <c r="A830" s="14"/>
      <c r="B830" s="6"/>
      <c r="C830" s="6"/>
      <c r="D830" s="1"/>
      <c r="E830" s="6"/>
      <c r="F830" s="6"/>
      <c r="G830" s="6"/>
      <c r="H830" s="6"/>
      <c r="I830" s="179"/>
      <c r="J830" s="14"/>
      <c r="K830" s="180"/>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row>
    <row r="831" ht="10.5" customHeight="1">
      <c r="A831" s="14"/>
      <c r="B831" s="6"/>
      <c r="C831" s="6"/>
      <c r="D831" s="1"/>
      <c r="E831" s="6"/>
      <c r="F831" s="6"/>
      <c r="G831" s="6"/>
      <c r="H831" s="6"/>
      <c r="I831" s="179"/>
      <c r="J831" s="14"/>
      <c r="K831" s="180"/>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row>
    <row r="832" ht="10.5" customHeight="1">
      <c r="A832" s="14"/>
      <c r="B832" s="6"/>
      <c r="C832" s="6"/>
      <c r="D832" s="1"/>
      <c r="E832" s="6"/>
      <c r="F832" s="6"/>
      <c r="G832" s="6"/>
      <c r="H832" s="6"/>
      <c r="I832" s="179"/>
      <c r="J832" s="14"/>
      <c r="K832" s="180"/>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row>
    <row r="833" ht="10.5" customHeight="1">
      <c r="A833" s="14"/>
      <c r="B833" s="6"/>
      <c r="C833" s="6"/>
      <c r="D833" s="1"/>
      <c r="E833" s="6"/>
      <c r="F833" s="6"/>
      <c r="G833" s="6"/>
      <c r="H833" s="6"/>
      <c r="I833" s="179"/>
      <c r="J833" s="14"/>
      <c r="K833" s="180"/>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row>
    <row r="834" ht="10.5" customHeight="1">
      <c r="A834" s="14"/>
      <c r="B834" s="6"/>
      <c r="C834" s="6"/>
      <c r="D834" s="1"/>
      <c r="E834" s="6"/>
      <c r="F834" s="6"/>
      <c r="G834" s="6"/>
      <c r="H834" s="6"/>
      <c r="I834" s="179"/>
      <c r="J834" s="14"/>
      <c r="K834" s="180"/>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row>
    <row r="835" ht="10.5" customHeight="1">
      <c r="A835" s="14"/>
      <c r="B835" s="6"/>
      <c r="C835" s="6"/>
      <c r="D835" s="1"/>
      <c r="E835" s="6"/>
      <c r="F835" s="6"/>
      <c r="G835" s="6"/>
      <c r="H835" s="6"/>
      <c r="I835" s="179"/>
      <c r="J835" s="14"/>
      <c r="K835" s="180"/>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row>
    <row r="836" ht="10.5" customHeight="1">
      <c r="A836" s="14"/>
      <c r="B836" s="6"/>
      <c r="C836" s="6"/>
      <c r="D836" s="1"/>
      <c r="E836" s="6"/>
      <c r="F836" s="6"/>
      <c r="G836" s="6"/>
      <c r="H836" s="6"/>
      <c r="I836" s="179"/>
      <c r="J836" s="14"/>
      <c r="K836" s="180"/>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row>
    <row r="837" ht="10.5" customHeight="1">
      <c r="A837" s="14"/>
      <c r="B837" s="6"/>
      <c r="C837" s="6"/>
      <c r="D837" s="1"/>
      <c r="E837" s="6"/>
      <c r="F837" s="6"/>
      <c r="G837" s="6"/>
      <c r="H837" s="6"/>
      <c r="I837" s="179"/>
      <c r="J837" s="14"/>
      <c r="K837" s="180"/>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row>
    <row r="838" ht="10.5" customHeight="1">
      <c r="A838" s="14"/>
      <c r="B838" s="6"/>
      <c r="C838" s="6"/>
      <c r="D838" s="1"/>
      <c r="E838" s="6"/>
      <c r="F838" s="6"/>
      <c r="G838" s="6"/>
      <c r="H838" s="6"/>
      <c r="I838" s="179"/>
      <c r="J838" s="14"/>
      <c r="K838" s="180"/>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row>
    <row r="839" ht="10.5" customHeight="1">
      <c r="A839" s="14"/>
      <c r="B839" s="6"/>
      <c r="C839" s="6"/>
      <c r="D839" s="1"/>
      <c r="E839" s="6"/>
      <c r="F839" s="6"/>
      <c r="G839" s="6"/>
      <c r="H839" s="6"/>
      <c r="I839" s="179"/>
      <c r="J839" s="14"/>
      <c r="K839" s="180"/>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row>
    <row r="840" ht="10.5" customHeight="1">
      <c r="A840" s="14"/>
      <c r="B840" s="6"/>
      <c r="C840" s="6"/>
      <c r="D840" s="1"/>
      <c r="E840" s="6"/>
      <c r="F840" s="6"/>
      <c r="G840" s="6"/>
      <c r="H840" s="6"/>
      <c r="I840" s="179"/>
      <c r="J840" s="14"/>
      <c r="K840" s="180"/>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row>
    <row r="841" ht="10.5" customHeight="1">
      <c r="A841" s="14"/>
      <c r="B841" s="6"/>
      <c r="C841" s="6"/>
      <c r="D841" s="1"/>
      <c r="E841" s="6"/>
      <c r="F841" s="6"/>
      <c r="G841" s="6"/>
      <c r="H841" s="6"/>
      <c r="I841" s="179"/>
      <c r="J841" s="14"/>
      <c r="K841" s="180"/>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row>
    <row r="842" ht="10.5" customHeight="1">
      <c r="A842" s="14"/>
      <c r="B842" s="6"/>
      <c r="C842" s="6"/>
      <c r="D842" s="1"/>
      <c r="E842" s="6"/>
      <c r="F842" s="6"/>
      <c r="G842" s="6"/>
      <c r="H842" s="6"/>
      <c r="I842" s="179"/>
      <c r="J842" s="14"/>
      <c r="K842" s="180"/>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row>
    <row r="843" ht="10.5" customHeight="1">
      <c r="A843" s="14"/>
      <c r="B843" s="6"/>
      <c r="C843" s="6"/>
      <c r="D843" s="1"/>
      <c r="E843" s="6"/>
      <c r="F843" s="6"/>
      <c r="G843" s="6"/>
      <c r="H843" s="6"/>
      <c r="I843" s="179"/>
      <c r="J843" s="14"/>
      <c r="K843" s="180"/>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row>
    <row r="844" ht="10.5" customHeight="1">
      <c r="A844" s="14"/>
      <c r="B844" s="6"/>
      <c r="C844" s="6"/>
      <c r="D844" s="1"/>
      <c r="E844" s="6"/>
      <c r="F844" s="6"/>
      <c r="G844" s="6"/>
      <c r="H844" s="6"/>
      <c r="I844" s="179"/>
      <c r="J844" s="14"/>
      <c r="K844" s="180"/>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row>
    <row r="845" ht="10.5" customHeight="1">
      <c r="A845" s="14"/>
      <c r="B845" s="6"/>
      <c r="C845" s="6"/>
      <c r="D845" s="1"/>
      <c r="E845" s="6"/>
      <c r="F845" s="6"/>
      <c r="G845" s="6"/>
      <c r="H845" s="6"/>
      <c r="I845" s="179"/>
      <c r="J845" s="14"/>
      <c r="K845" s="180"/>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row>
    <row r="846" ht="10.5" customHeight="1">
      <c r="A846" s="14"/>
      <c r="B846" s="6"/>
      <c r="C846" s="6"/>
      <c r="D846" s="1"/>
      <c r="E846" s="6"/>
      <c r="F846" s="6"/>
      <c r="G846" s="6"/>
      <c r="H846" s="6"/>
      <c r="I846" s="179"/>
      <c r="J846" s="14"/>
      <c r="K846" s="180"/>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row>
    <row r="847" ht="10.5" customHeight="1">
      <c r="A847" s="14"/>
      <c r="B847" s="6"/>
      <c r="C847" s="6"/>
      <c r="D847" s="1"/>
      <c r="E847" s="6"/>
      <c r="F847" s="6"/>
      <c r="G847" s="6"/>
      <c r="H847" s="6"/>
      <c r="I847" s="179"/>
      <c r="J847" s="14"/>
      <c r="K847" s="180"/>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row>
    <row r="848" ht="10.5" customHeight="1">
      <c r="A848" s="14"/>
      <c r="B848" s="6"/>
      <c r="C848" s="6"/>
      <c r="D848" s="1"/>
      <c r="E848" s="6"/>
      <c r="F848" s="6"/>
      <c r="G848" s="6"/>
      <c r="H848" s="6"/>
      <c r="I848" s="179"/>
      <c r="J848" s="14"/>
      <c r="K848" s="180"/>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row>
    <row r="849" ht="10.5" customHeight="1">
      <c r="A849" s="14"/>
      <c r="B849" s="6"/>
      <c r="C849" s="6"/>
      <c r="D849" s="1"/>
      <c r="E849" s="6"/>
      <c r="F849" s="6"/>
      <c r="G849" s="6"/>
      <c r="H849" s="6"/>
      <c r="I849" s="179"/>
      <c r="J849" s="14"/>
      <c r="K849" s="180"/>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row>
    <row r="850" ht="10.5" customHeight="1">
      <c r="A850" s="14"/>
      <c r="B850" s="6"/>
      <c r="C850" s="6"/>
      <c r="D850" s="1"/>
      <c r="E850" s="6"/>
      <c r="F850" s="6"/>
      <c r="G850" s="6"/>
      <c r="H850" s="6"/>
      <c r="I850" s="179"/>
      <c r="J850" s="14"/>
      <c r="K850" s="180"/>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row>
    <row r="851" ht="10.5" customHeight="1">
      <c r="A851" s="14"/>
      <c r="B851" s="6"/>
      <c r="C851" s="6"/>
      <c r="D851" s="1"/>
      <c r="E851" s="6"/>
      <c r="F851" s="6"/>
      <c r="G851" s="6"/>
      <c r="H851" s="6"/>
      <c r="I851" s="179"/>
      <c r="J851" s="14"/>
      <c r="K851" s="180"/>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row>
    <row r="852" ht="10.5" customHeight="1">
      <c r="A852" s="14"/>
      <c r="B852" s="6"/>
      <c r="C852" s="6"/>
      <c r="D852" s="1"/>
      <c r="E852" s="6"/>
      <c r="F852" s="6"/>
      <c r="G852" s="6"/>
      <c r="H852" s="6"/>
      <c r="I852" s="179"/>
      <c r="J852" s="14"/>
      <c r="K852" s="180"/>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row>
    <row r="853" ht="10.5" customHeight="1">
      <c r="A853" s="14"/>
      <c r="B853" s="6"/>
      <c r="C853" s="6"/>
      <c r="D853" s="1"/>
      <c r="E853" s="6"/>
      <c r="F853" s="6"/>
      <c r="G853" s="6"/>
      <c r="H853" s="6"/>
      <c r="I853" s="179"/>
      <c r="J853" s="14"/>
      <c r="K853" s="180"/>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row>
    <row r="854" ht="10.5" customHeight="1">
      <c r="A854" s="14"/>
      <c r="B854" s="6"/>
      <c r="C854" s="6"/>
      <c r="D854" s="1"/>
      <c r="E854" s="6"/>
      <c r="F854" s="6"/>
      <c r="G854" s="6"/>
      <c r="H854" s="6"/>
      <c r="I854" s="179"/>
      <c r="J854" s="14"/>
      <c r="K854" s="180"/>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row>
    <row r="855" ht="10.5" customHeight="1">
      <c r="A855" s="14"/>
      <c r="B855" s="6"/>
      <c r="C855" s="6"/>
      <c r="D855" s="1"/>
      <c r="E855" s="6"/>
      <c r="F855" s="6"/>
      <c r="G855" s="6"/>
      <c r="H855" s="6"/>
      <c r="I855" s="179"/>
      <c r="J855" s="14"/>
      <c r="K855" s="180"/>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row>
    <row r="856" ht="10.5" customHeight="1">
      <c r="A856" s="14"/>
      <c r="B856" s="6"/>
      <c r="C856" s="6"/>
      <c r="D856" s="1"/>
      <c r="E856" s="6"/>
      <c r="F856" s="6"/>
      <c r="G856" s="6"/>
      <c r="H856" s="6"/>
      <c r="I856" s="179"/>
      <c r="J856" s="14"/>
      <c r="K856" s="180"/>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row>
    <row r="857" ht="10.5" customHeight="1">
      <c r="A857" s="14"/>
      <c r="B857" s="6"/>
      <c r="C857" s="6"/>
      <c r="D857" s="1"/>
      <c r="E857" s="6"/>
      <c r="F857" s="6"/>
      <c r="G857" s="6"/>
      <c r="H857" s="6"/>
      <c r="I857" s="179"/>
      <c r="J857" s="14"/>
      <c r="K857" s="180"/>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row>
    <row r="858" ht="10.5" customHeight="1">
      <c r="A858" s="14"/>
      <c r="B858" s="6"/>
      <c r="C858" s="6"/>
      <c r="D858" s="1"/>
      <c r="E858" s="6"/>
      <c r="F858" s="6"/>
      <c r="G858" s="6"/>
      <c r="H858" s="6"/>
      <c r="I858" s="179"/>
      <c r="J858" s="14"/>
      <c r="K858" s="180"/>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row>
    <row r="859" ht="10.5" customHeight="1">
      <c r="A859" s="14"/>
      <c r="B859" s="6"/>
      <c r="C859" s="6"/>
      <c r="D859" s="1"/>
      <c r="E859" s="6"/>
      <c r="F859" s="6"/>
      <c r="G859" s="6"/>
      <c r="H859" s="6"/>
      <c r="I859" s="179"/>
      <c r="J859" s="14"/>
      <c r="K859" s="180"/>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row>
    <row r="860" ht="10.5" customHeight="1">
      <c r="A860" s="14"/>
      <c r="B860" s="6"/>
      <c r="C860" s="6"/>
      <c r="D860" s="1"/>
      <c r="E860" s="6"/>
      <c r="F860" s="6"/>
      <c r="G860" s="6"/>
      <c r="H860" s="6"/>
      <c r="I860" s="179"/>
      <c r="J860" s="14"/>
      <c r="K860" s="180"/>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row>
    <row r="861" ht="10.5" customHeight="1">
      <c r="A861" s="14"/>
      <c r="B861" s="6"/>
      <c r="C861" s="6"/>
      <c r="D861" s="1"/>
      <c r="E861" s="6"/>
      <c r="F861" s="6"/>
      <c r="G861" s="6"/>
      <c r="H861" s="6"/>
      <c r="I861" s="179"/>
      <c r="J861" s="14"/>
      <c r="K861" s="180"/>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row>
    <row r="862" ht="10.5" customHeight="1">
      <c r="A862" s="14"/>
      <c r="B862" s="6"/>
      <c r="C862" s="6"/>
      <c r="D862" s="1"/>
      <c r="E862" s="6"/>
      <c r="F862" s="6"/>
      <c r="G862" s="6"/>
      <c r="H862" s="6"/>
      <c r="I862" s="179"/>
      <c r="J862" s="14"/>
      <c r="K862" s="180"/>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row>
    <row r="863" ht="10.5" customHeight="1">
      <c r="A863" s="14"/>
      <c r="B863" s="6"/>
      <c r="C863" s="6"/>
      <c r="D863" s="1"/>
      <c r="E863" s="6"/>
      <c r="F863" s="6"/>
      <c r="G863" s="6"/>
      <c r="H863" s="6"/>
      <c r="I863" s="179"/>
      <c r="J863" s="14"/>
      <c r="K863" s="180"/>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row>
    <row r="864" ht="10.5" customHeight="1">
      <c r="A864" s="14"/>
      <c r="B864" s="6"/>
      <c r="C864" s="6"/>
      <c r="D864" s="1"/>
      <c r="E864" s="6"/>
      <c r="F864" s="6"/>
      <c r="G864" s="6"/>
      <c r="H864" s="6"/>
      <c r="I864" s="179"/>
      <c r="J864" s="14"/>
      <c r="K864" s="180"/>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row>
    <row r="865" ht="10.5" customHeight="1">
      <c r="A865" s="14"/>
      <c r="B865" s="6"/>
      <c r="C865" s="6"/>
      <c r="D865" s="1"/>
      <c r="E865" s="6"/>
      <c r="F865" s="6"/>
      <c r="G865" s="6"/>
      <c r="H865" s="6"/>
      <c r="I865" s="179"/>
      <c r="J865" s="14"/>
      <c r="K865" s="180"/>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row>
    <row r="866" ht="10.5" customHeight="1">
      <c r="A866" s="14"/>
      <c r="B866" s="6"/>
      <c r="C866" s="6"/>
      <c r="D866" s="1"/>
      <c r="E866" s="6"/>
      <c r="F866" s="6"/>
      <c r="G866" s="6"/>
      <c r="H866" s="6"/>
      <c r="I866" s="179"/>
      <c r="J866" s="14"/>
      <c r="K866" s="180"/>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row>
    <row r="867" ht="10.5" customHeight="1">
      <c r="A867" s="14"/>
      <c r="B867" s="6"/>
      <c r="C867" s="6"/>
      <c r="D867" s="1"/>
      <c r="E867" s="6"/>
      <c r="F867" s="6"/>
      <c r="G867" s="6"/>
      <c r="H867" s="6"/>
      <c r="I867" s="179"/>
      <c r="J867" s="14"/>
      <c r="K867" s="180"/>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row>
    <row r="868" ht="10.5" customHeight="1">
      <c r="A868" s="14"/>
      <c r="B868" s="6"/>
      <c r="C868" s="6"/>
      <c r="D868" s="1"/>
      <c r="E868" s="6"/>
      <c r="F868" s="6"/>
      <c r="G868" s="6"/>
      <c r="H868" s="6"/>
      <c r="I868" s="179"/>
      <c r="J868" s="14"/>
      <c r="K868" s="180"/>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row>
    <row r="869" ht="10.5" customHeight="1">
      <c r="A869" s="14"/>
      <c r="B869" s="6"/>
      <c r="C869" s="6"/>
      <c r="D869" s="1"/>
      <c r="E869" s="6"/>
      <c r="F869" s="6"/>
      <c r="G869" s="6"/>
      <c r="H869" s="6"/>
      <c r="I869" s="179"/>
      <c r="J869" s="14"/>
      <c r="K869" s="180"/>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row>
    <row r="870" ht="10.5" customHeight="1">
      <c r="A870" s="14"/>
      <c r="B870" s="6"/>
      <c r="C870" s="6"/>
      <c r="D870" s="1"/>
      <c r="E870" s="6"/>
      <c r="F870" s="6"/>
      <c r="G870" s="6"/>
      <c r="H870" s="6"/>
      <c r="I870" s="179"/>
      <c r="J870" s="14"/>
      <c r="K870" s="180"/>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row>
    <row r="871" ht="10.5" customHeight="1">
      <c r="A871" s="14"/>
      <c r="B871" s="6"/>
      <c r="C871" s="6"/>
      <c r="D871" s="1"/>
      <c r="E871" s="6"/>
      <c r="F871" s="6"/>
      <c r="G871" s="6"/>
      <c r="H871" s="6"/>
      <c r="I871" s="179"/>
      <c r="J871" s="14"/>
      <c r="K871" s="180"/>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row>
    <row r="872" ht="10.5" customHeight="1">
      <c r="A872" s="14"/>
      <c r="B872" s="6"/>
      <c r="C872" s="6"/>
      <c r="D872" s="1"/>
      <c r="E872" s="6"/>
      <c r="F872" s="6"/>
      <c r="G872" s="6"/>
      <c r="H872" s="6"/>
      <c r="I872" s="179"/>
      <c r="J872" s="14"/>
      <c r="K872" s="180"/>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row>
    <row r="873" ht="10.5" customHeight="1">
      <c r="A873" s="14"/>
      <c r="B873" s="6"/>
      <c r="C873" s="6"/>
      <c r="D873" s="1"/>
      <c r="E873" s="6"/>
      <c r="F873" s="6"/>
      <c r="G873" s="6"/>
      <c r="H873" s="6"/>
      <c r="I873" s="179"/>
      <c r="J873" s="14"/>
      <c r="K873" s="180"/>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row>
    <row r="874" ht="10.5" customHeight="1">
      <c r="A874" s="14"/>
      <c r="B874" s="6"/>
      <c r="C874" s="6"/>
      <c r="D874" s="1"/>
      <c r="E874" s="6"/>
      <c r="F874" s="6"/>
      <c r="G874" s="6"/>
      <c r="H874" s="6"/>
      <c r="I874" s="179"/>
      <c r="J874" s="14"/>
      <c r="K874" s="180"/>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row>
    <row r="875" ht="10.5" customHeight="1">
      <c r="A875" s="14"/>
      <c r="B875" s="6"/>
      <c r="C875" s="6"/>
      <c r="D875" s="1"/>
      <c r="E875" s="6"/>
      <c r="F875" s="6"/>
      <c r="G875" s="6"/>
      <c r="H875" s="6"/>
      <c r="I875" s="179"/>
      <c r="J875" s="14"/>
      <c r="K875" s="180"/>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row>
    <row r="876" ht="10.5" customHeight="1">
      <c r="A876" s="14"/>
      <c r="B876" s="6"/>
      <c r="C876" s="6"/>
      <c r="D876" s="1"/>
      <c r="E876" s="6"/>
      <c r="F876" s="6"/>
      <c r="G876" s="6"/>
      <c r="H876" s="6"/>
      <c r="I876" s="179"/>
      <c r="J876" s="14"/>
      <c r="K876" s="180"/>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row>
    <row r="877" ht="10.5" customHeight="1">
      <c r="A877" s="14"/>
      <c r="B877" s="6"/>
      <c r="C877" s="6"/>
      <c r="D877" s="1"/>
      <c r="E877" s="6"/>
      <c r="F877" s="6"/>
      <c r="G877" s="6"/>
      <c r="H877" s="6"/>
      <c r="I877" s="179"/>
      <c r="J877" s="14"/>
      <c r="K877" s="180"/>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row>
    <row r="878" ht="10.5" customHeight="1">
      <c r="A878" s="14"/>
      <c r="B878" s="6"/>
      <c r="C878" s="6"/>
      <c r="D878" s="1"/>
      <c r="E878" s="6"/>
      <c r="F878" s="6"/>
      <c r="G878" s="6"/>
      <c r="H878" s="6"/>
      <c r="I878" s="179"/>
      <c r="J878" s="14"/>
      <c r="K878" s="180"/>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row>
    <row r="879" ht="10.5" customHeight="1">
      <c r="A879" s="14"/>
      <c r="B879" s="6"/>
      <c r="C879" s="6"/>
      <c r="D879" s="1"/>
      <c r="E879" s="6"/>
      <c r="F879" s="6"/>
      <c r="G879" s="6"/>
      <c r="H879" s="6"/>
      <c r="I879" s="179"/>
      <c r="J879" s="14"/>
      <c r="K879" s="180"/>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row>
    <row r="880" ht="10.5" customHeight="1">
      <c r="A880" s="14"/>
      <c r="B880" s="6"/>
      <c r="C880" s="6"/>
      <c r="D880" s="1"/>
      <c r="E880" s="6"/>
      <c r="F880" s="6"/>
      <c r="G880" s="6"/>
      <c r="H880" s="6"/>
      <c r="I880" s="179"/>
      <c r="J880" s="14"/>
      <c r="K880" s="180"/>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row>
    <row r="881" ht="10.5" customHeight="1">
      <c r="A881" s="14"/>
      <c r="B881" s="6"/>
      <c r="C881" s="6"/>
      <c r="D881" s="1"/>
      <c r="E881" s="6"/>
      <c r="F881" s="6"/>
      <c r="G881" s="6"/>
      <c r="H881" s="6"/>
      <c r="I881" s="179"/>
      <c r="J881" s="14"/>
      <c r="K881" s="180"/>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row>
    <row r="882" ht="10.5" customHeight="1">
      <c r="A882" s="14"/>
      <c r="B882" s="6"/>
      <c r="C882" s="6"/>
      <c r="D882" s="1"/>
      <c r="E882" s="6"/>
      <c r="F882" s="6"/>
      <c r="G882" s="6"/>
      <c r="H882" s="6"/>
      <c r="I882" s="179"/>
      <c r="J882" s="14"/>
      <c r="K882" s="180"/>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row>
    <row r="883" ht="10.5" customHeight="1">
      <c r="A883" s="14"/>
      <c r="B883" s="6"/>
      <c r="C883" s="6"/>
      <c r="D883" s="1"/>
      <c r="E883" s="6"/>
      <c r="F883" s="6"/>
      <c r="G883" s="6"/>
      <c r="H883" s="6"/>
      <c r="I883" s="179"/>
      <c r="J883" s="14"/>
      <c r="K883" s="180"/>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row>
    <row r="884" ht="10.5" customHeight="1">
      <c r="A884" s="14"/>
      <c r="B884" s="6"/>
      <c r="C884" s="6"/>
      <c r="D884" s="1"/>
      <c r="E884" s="6"/>
      <c r="F884" s="6"/>
      <c r="G884" s="6"/>
      <c r="H884" s="6"/>
      <c r="I884" s="179"/>
      <c r="J884" s="14"/>
      <c r="K884" s="180"/>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row>
    <row r="885" ht="10.5" customHeight="1">
      <c r="A885" s="14"/>
      <c r="B885" s="6"/>
      <c r="C885" s="6"/>
      <c r="D885" s="1"/>
      <c r="E885" s="6"/>
      <c r="F885" s="6"/>
      <c r="G885" s="6"/>
      <c r="H885" s="6"/>
      <c r="I885" s="179"/>
      <c r="J885" s="14"/>
      <c r="K885" s="180"/>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row>
    <row r="886" ht="10.5" customHeight="1">
      <c r="A886" s="14"/>
      <c r="B886" s="6"/>
      <c r="C886" s="6"/>
      <c r="D886" s="1"/>
      <c r="E886" s="6"/>
      <c r="F886" s="6"/>
      <c r="G886" s="6"/>
      <c r="H886" s="6"/>
      <c r="I886" s="179"/>
      <c r="J886" s="14"/>
      <c r="K886" s="180"/>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row>
    <row r="887" ht="10.5" customHeight="1">
      <c r="A887" s="14"/>
      <c r="B887" s="6"/>
      <c r="C887" s="6"/>
      <c r="D887" s="1"/>
      <c r="E887" s="6"/>
      <c r="F887" s="6"/>
      <c r="G887" s="6"/>
      <c r="H887" s="6"/>
      <c r="I887" s="179"/>
      <c r="J887" s="14"/>
      <c r="K887" s="180"/>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row>
    <row r="888" ht="10.5" customHeight="1">
      <c r="A888" s="14"/>
      <c r="B888" s="6"/>
      <c r="C888" s="6"/>
      <c r="D888" s="1"/>
      <c r="E888" s="6"/>
      <c r="F888" s="6"/>
      <c r="G888" s="6"/>
      <c r="H888" s="6"/>
      <c r="I888" s="179"/>
      <c r="J888" s="14"/>
      <c r="K888" s="180"/>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row>
    <row r="889" ht="10.5" customHeight="1">
      <c r="A889" s="14"/>
      <c r="B889" s="6"/>
      <c r="C889" s="6"/>
      <c r="D889" s="1"/>
      <c r="E889" s="6"/>
      <c r="F889" s="6"/>
      <c r="G889" s="6"/>
      <c r="H889" s="6"/>
      <c r="I889" s="179"/>
      <c r="J889" s="14"/>
      <c r="K889" s="180"/>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row>
    <row r="890" ht="10.5" customHeight="1">
      <c r="A890" s="14"/>
      <c r="B890" s="6"/>
      <c r="C890" s="6"/>
      <c r="D890" s="1"/>
      <c r="E890" s="6"/>
      <c r="F890" s="6"/>
      <c r="G890" s="6"/>
      <c r="H890" s="6"/>
      <c r="I890" s="179"/>
      <c r="J890" s="14"/>
      <c r="K890" s="180"/>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row>
    <row r="891" ht="10.5" customHeight="1">
      <c r="A891" s="14"/>
      <c r="B891" s="6"/>
      <c r="C891" s="6"/>
      <c r="D891" s="1"/>
      <c r="E891" s="6"/>
      <c r="F891" s="6"/>
      <c r="G891" s="6"/>
      <c r="H891" s="6"/>
      <c r="I891" s="179"/>
      <c r="J891" s="14"/>
      <c r="K891" s="180"/>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row>
    <row r="892" ht="10.5" customHeight="1">
      <c r="A892" s="14"/>
      <c r="B892" s="6"/>
      <c r="C892" s="6"/>
      <c r="D892" s="1"/>
      <c r="E892" s="6"/>
      <c r="F892" s="6"/>
      <c r="G892" s="6"/>
      <c r="H892" s="6"/>
      <c r="I892" s="179"/>
      <c r="J892" s="14"/>
      <c r="K892" s="180"/>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row>
    <row r="893" ht="10.5" customHeight="1">
      <c r="A893" s="14"/>
      <c r="B893" s="6"/>
      <c r="C893" s="6"/>
      <c r="D893" s="1"/>
      <c r="E893" s="6"/>
      <c r="F893" s="6"/>
      <c r="G893" s="6"/>
      <c r="H893" s="6"/>
      <c r="I893" s="179"/>
      <c r="J893" s="14"/>
      <c r="K893" s="180"/>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row>
    <row r="894" ht="10.5" customHeight="1">
      <c r="A894" s="14"/>
      <c r="B894" s="6"/>
      <c r="C894" s="6"/>
      <c r="D894" s="1"/>
      <c r="E894" s="6"/>
      <c r="F894" s="6"/>
      <c r="G894" s="6"/>
      <c r="H894" s="6"/>
      <c r="I894" s="179"/>
      <c r="J894" s="14"/>
      <c r="K894" s="180"/>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row>
    <row r="895" ht="10.5" customHeight="1">
      <c r="A895" s="14"/>
      <c r="B895" s="6"/>
      <c r="C895" s="6"/>
      <c r="D895" s="1"/>
      <c r="E895" s="6"/>
      <c r="F895" s="6"/>
      <c r="G895" s="6"/>
      <c r="H895" s="6"/>
      <c r="I895" s="179"/>
      <c r="J895" s="14"/>
      <c r="K895" s="180"/>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row>
    <row r="896" ht="10.5" customHeight="1">
      <c r="A896" s="14"/>
      <c r="B896" s="6"/>
      <c r="C896" s="6"/>
      <c r="D896" s="1"/>
      <c r="E896" s="6"/>
      <c r="F896" s="6"/>
      <c r="G896" s="6"/>
      <c r="H896" s="6"/>
      <c r="I896" s="179"/>
      <c r="J896" s="14"/>
      <c r="K896" s="180"/>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row>
    <row r="897" ht="10.5" customHeight="1">
      <c r="A897" s="14"/>
      <c r="B897" s="6"/>
      <c r="C897" s="6"/>
      <c r="D897" s="1"/>
      <c r="E897" s="6"/>
      <c r="F897" s="6"/>
      <c r="G897" s="6"/>
      <c r="H897" s="6"/>
      <c r="I897" s="179"/>
      <c r="J897" s="14"/>
      <c r="K897" s="180"/>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row>
    <row r="898" ht="10.5" customHeight="1">
      <c r="A898" s="14"/>
      <c r="B898" s="6"/>
      <c r="C898" s="6"/>
      <c r="D898" s="1"/>
      <c r="E898" s="6"/>
      <c r="F898" s="6"/>
      <c r="G898" s="6"/>
      <c r="H898" s="6"/>
      <c r="I898" s="179"/>
      <c r="J898" s="14"/>
      <c r="K898" s="180"/>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row>
    <row r="899" ht="10.5" customHeight="1">
      <c r="A899" s="14"/>
      <c r="B899" s="6"/>
      <c r="C899" s="6"/>
      <c r="D899" s="1"/>
      <c r="E899" s="6"/>
      <c r="F899" s="6"/>
      <c r="G899" s="6"/>
      <c r="H899" s="6"/>
      <c r="I899" s="179"/>
      <c r="J899" s="14"/>
      <c r="K899" s="180"/>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row>
    <row r="900" ht="10.5" customHeight="1">
      <c r="A900" s="14"/>
      <c r="B900" s="6"/>
      <c r="C900" s="6"/>
      <c r="D900" s="1"/>
      <c r="E900" s="6"/>
      <c r="F900" s="6"/>
      <c r="G900" s="6"/>
      <c r="H900" s="6"/>
      <c r="I900" s="179"/>
      <c r="J900" s="14"/>
      <c r="K900" s="180"/>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row>
    <row r="901" ht="10.5" customHeight="1">
      <c r="A901" s="14"/>
      <c r="B901" s="6"/>
      <c r="C901" s="6"/>
      <c r="D901" s="1"/>
      <c r="E901" s="6"/>
      <c r="F901" s="6"/>
      <c r="G901" s="6"/>
      <c r="H901" s="6"/>
      <c r="I901" s="179"/>
      <c r="J901" s="14"/>
      <c r="K901" s="180"/>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row>
    <row r="902" ht="10.5" customHeight="1">
      <c r="A902" s="14"/>
      <c r="B902" s="6"/>
      <c r="C902" s="6"/>
      <c r="D902" s="1"/>
      <c r="E902" s="6"/>
      <c r="F902" s="6"/>
      <c r="G902" s="6"/>
      <c r="H902" s="6"/>
      <c r="I902" s="179"/>
      <c r="J902" s="14"/>
      <c r="K902" s="180"/>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row>
    <row r="903" ht="10.5" customHeight="1">
      <c r="A903" s="14"/>
      <c r="B903" s="6"/>
      <c r="C903" s="6"/>
      <c r="D903" s="1"/>
      <c r="E903" s="6"/>
      <c r="F903" s="6"/>
      <c r="G903" s="6"/>
      <c r="H903" s="6"/>
      <c r="I903" s="179"/>
      <c r="J903" s="14"/>
      <c r="K903" s="180"/>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row>
    <row r="904" ht="10.5" customHeight="1">
      <c r="A904" s="14"/>
      <c r="B904" s="6"/>
      <c r="C904" s="6"/>
      <c r="D904" s="1"/>
      <c r="E904" s="6"/>
      <c r="F904" s="6"/>
      <c r="G904" s="6"/>
      <c r="H904" s="6"/>
      <c r="I904" s="179"/>
      <c r="J904" s="14"/>
      <c r="K904" s="180"/>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row>
    <row r="905" ht="10.5" customHeight="1">
      <c r="A905" s="14"/>
      <c r="B905" s="6"/>
      <c r="C905" s="6"/>
      <c r="D905" s="1"/>
      <c r="E905" s="6"/>
      <c r="F905" s="6"/>
      <c r="G905" s="6"/>
      <c r="H905" s="6"/>
      <c r="I905" s="179"/>
      <c r="J905" s="14"/>
      <c r="K905" s="180"/>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row>
    <row r="906" ht="10.5" customHeight="1">
      <c r="A906" s="14"/>
      <c r="B906" s="6"/>
      <c r="C906" s="6"/>
      <c r="D906" s="1"/>
      <c r="E906" s="6"/>
      <c r="F906" s="6"/>
      <c r="G906" s="6"/>
      <c r="H906" s="6"/>
      <c r="I906" s="179"/>
      <c r="J906" s="14"/>
      <c r="K906" s="180"/>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row>
    <row r="907" ht="10.5" customHeight="1">
      <c r="A907" s="14"/>
      <c r="B907" s="6"/>
      <c r="C907" s="6"/>
      <c r="D907" s="1"/>
      <c r="E907" s="6"/>
      <c r="F907" s="6"/>
      <c r="G907" s="6"/>
      <c r="H907" s="6"/>
      <c r="I907" s="179"/>
      <c r="J907" s="14"/>
      <c r="K907" s="180"/>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row>
    <row r="908" ht="10.5" customHeight="1">
      <c r="A908" s="14"/>
      <c r="B908" s="6"/>
      <c r="C908" s="6"/>
      <c r="D908" s="1"/>
      <c r="E908" s="6"/>
      <c r="F908" s="6"/>
      <c r="G908" s="6"/>
      <c r="H908" s="6"/>
      <c r="I908" s="179"/>
      <c r="J908" s="14"/>
      <c r="K908" s="180"/>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row>
    <row r="909" ht="10.5" customHeight="1">
      <c r="A909" s="14"/>
      <c r="B909" s="6"/>
      <c r="C909" s="6"/>
      <c r="D909" s="1"/>
      <c r="E909" s="6"/>
      <c r="F909" s="6"/>
      <c r="G909" s="6"/>
      <c r="H909" s="6"/>
      <c r="I909" s="179"/>
      <c r="J909" s="14"/>
      <c r="K909" s="180"/>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row>
    <row r="910" ht="10.5" customHeight="1">
      <c r="A910" s="14"/>
      <c r="B910" s="6"/>
      <c r="C910" s="6"/>
      <c r="D910" s="1"/>
      <c r="E910" s="6"/>
      <c r="F910" s="6"/>
      <c r="G910" s="6"/>
      <c r="H910" s="6"/>
      <c r="I910" s="179"/>
      <c r="J910" s="14"/>
      <c r="K910" s="180"/>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row>
    <row r="911" ht="10.5" customHeight="1">
      <c r="A911" s="14"/>
      <c r="B911" s="6"/>
      <c r="C911" s="6"/>
      <c r="D911" s="1"/>
      <c r="E911" s="6"/>
      <c r="F911" s="6"/>
      <c r="G911" s="6"/>
      <c r="H911" s="6"/>
      <c r="I911" s="179"/>
      <c r="J911" s="14"/>
      <c r="K911" s="180"/>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row>
    <row r="912" ht="10.5" customHeight="1">
      <c r="A912" s="14"/>
      <c r="B912" s="6"/>
      <c r="C912" s="6"/>
      <c r="D912" s="1"/>
      <c r="E912" s="6"/>
      <c r="F912" s="6"/>
      <c r="G912" s="6"/>
      <c r="H912" s="6"/>
      <c r="I912" s="179"/>
      <c r="J912" s="14"/>
      <c r="K912" s="180"/>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row>
    <row r="913" ht="10.5" customHeight="1">
      <c r="A913" s="14"/>
      <c r="B913" s="6"/>
      <c r="C913" s="6"/>
      <c r="D913" s="1"/>
      <c r="E913" s="6"/>
      <c r="F913" s="6"/>
      <c r="G913" s="6"/>
      <c r="H913" s="6"/>
      <c r="I913" s="179"/>
      <c r="J913" s="14"/>
      <c r="K913" s="180"/>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row>
    <row r="914" ht="10.5" customHeight="1">
      <c r="A914" s="14"/>
      <c r="B914" s="6"/>
      <c r="C914" s="6"/>
      <c r="D914" s="1"/>
      <c r="E914" s="6"/>
      <c r="F914" s="6"/>
      <c r="G914" s="6"/>
      <c r="H914" s="6"/>
      <c r="I914" s="179"/>
      <c r="J914" s="14"/>
      <c r="K914" s="180"/>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row>
    <row r="915" ht="10.5" customHeight="1">
      <c r="A915" s="14"/>
      <c r="B915" s="6"/>
      <c r="C915" s="6"/>
      <c r="D915" s="1"/>
      <c r="E915" s="6"/>
      <c r="F915" s="6"/>
      <c r="G915" s="6"/>
      <c r="H915" s="6"/>
      <c r="I915" s="179"/>
      <c r="J915" s="14"/>
      <c r="K915" s="180"/>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row>
    <row r="916" ht="10.5" customHeight="1">
      <c r="A916" s="14"/>
      <c r="B916" s="6"/>
      <c r="C916" s="6"/>
      <c r="D916" s="1"/>
      <c r="E916" s="6"/>
      <c r="F916" s="6"/>
      <c r="G916" s="6"/>
      <c r="H916" s="6"/>
      <c r="I916" s="179"/>
      <c r="J916" s="14"/>
      <c r="K916" s="180"/>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row>
    <row r="917" ht="10.5" customHeight="1">
      <c r="A917" s="14"/>
      <c r="B917" s="6"/>
      <c r="C917" s="6"/>
      <c r="D917" s="1"/>
      <c r="E917" s="6"/>
      <c r="F917" s="6"/>
      <c r="G917" s="6"/>
      <c r="H917" s="6"/>
      <c r="I917" s="179"/>
      <c r="J917" s="14"/>
      <c r="K917" s="180"/>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row>
    <row r="918" ht="10.5" customHeight="1">
      <c r="A918" s="14"/>
      <c r="B918" s="6"/>
      <c r="C918" s="6"/>
      <c r="D918" s="1"/>
      <c r="E918" s="6"/>
      <c r="F918" s="6"/>
      <c r="G918" s="6"/>
      <c r="H918" s="6"/>
      <c r="I918" s="179"/>
      <c r="J918" s="14"/>
      <c r="K918" s="180"/>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row>
    <row r="919" ht="10.5" customHeight="1">
      <c r="A919" s="14"/>
      <c r="B919" s="6"/>
      <c r="C919" s="6"/>
      <c r="D919" s="1"/>
      <c r="E919" s="6"/>
      <c r="F919" s="6"/>
      <c r="G919" s="6"/>
      <c r="H919" s="6"/>
      <c r="I919" s="179"/>
      <c r="J919" s="14"/>
      <c r="K919" s="180"/>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row>
    <row r="920" ht="10.5" customHeight="1">
      <c r="A920" s="14"/>
      <c r="B920" s="6"/>
      <c r="C920" s="6"/>
      <c r="D920" s="1"/>
      <c r="E920" s="6"/>
      <c r="F920" s="6"/>
      <c r="G920" s="6"/>
      <c r="H920" s="6"/>
      <c r="I920" s="179"/>
      <c r="J920" s="14"/>
      <c r="K920" s="180"/>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row>
    <row r="921" ht="10.5" customHeight="1">
      <c r="A921" s="14"/>
      <c r="B921" s="6"/>
      <c r="C921" s="6"/>
      <c r="D921" s="1"/>
      <c r="E921" s="6"/>
      <c r="F921" s="6"/>
      <c r="G921" s="6"/>
      <c r="H921" s="6"/>
      <c r="I921" s="179"/>
      <c r="J921" s="14"/>
      <c r="K921" s="180"/>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row>
    <row r="922" ht="10.5" customHeight="1">
      <c r="A922" s="14"/>
      <c r="B922" s="6"/>
      <c r="C922" s="6"/>
      <c r="D922" s="1"/>
      <c r="E922" s="6"/>
      <c r="F922" s="6"/>
      <c r="G922" s="6"/>
      <c r="H922" s="6"/>
      <c r="I922" s="179"/>
      <c r="J922" s="14"/>
      <c r="K922" s="180"/>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row>
    <row r="923" ht="10.5" customHeight="1">
      <c r="A923" s="14"/>
      <c r="B923" s="6"/>
      <c r="C923" s="6"/>
      <c r="D923" s="1"/>
      <c r="E923" s="6"/>
      <c r="F923" s="6"/>
      <c r="G923" s="6"/>
      <c r="H923" s="6"/>
      <c r="I923" s="179"/>
      <c r="J923" s="14"/>
      <c r="K923" s="180"/>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row>
    <row r="924" ht="10.5" customHeight="1">
      <c r="A924" s="14"/>
      <c r="B924" s="6"/>
      <c r="C924" s="6"/>
      <c r="D924" s="1"/>
      <c r="E924" s="6"/>
      <c r="F924" s="6"/>
      <c r="G924" s="6"/>
      <c r="H924" s="6"/>
      <c r="I924" s="179"/>
      <c r="J924" s="14"/>
      <c r="K924" s="180"/>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row>
    <row r="925" ht="10.5" customHeight="1">
      <c r="A925" s="14"/>
      <c r="B925" s="6"/>
      <c r="C925" s="6"/>
      <c r="D925" s="1"/>
      <c r="E925" s="6"/>
      <c r="F925" s="6"/>
      <c r="G925" s="6"/>
      <c r="H925" s="6"/>
      <c r="I925" s="179"/>
      <c r="J925" s="14"/>
      <c r="K925" s="180"/>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row>
    <row r="926" ht="10.5" customHeight="1">
      <c r="A926" s="14"/>
      <c r="B926" s="6"/>
      <c r="C926" s="6"/>
      <c r="D926" s="1"/>
      <c r="E926" s="6"/>
      <c r="F926" s="6"/>
      <c r="G926" s="6"/>
      <c r="H926" s="6"/>
      <c r="I926" s="179"/>
      <c r="J926" s="14"/>
      <c r="K926" s="180"/>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row>
    <row r="927" ht="10.5" customHeight="1">
      <c r="A927" s="14"/>
      <c r="B927" s="6"/>
      <c r="C927" s="6"/>
      <c r="D927" s="1"/>
      <c r="E927" s="6"/>
      <c r="F927" s="6"/>
      <c r="G927" s="6"/>
      <c r="H927" s="6"/>
      <c r="I927" s="179"/>
      <c r="J927" s="14"/>
      <c r="K927" s="180"/>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row>
    <row r="928" ht="10.5" customHeight="1">
      <c r="A928" s="14"/>
      <c r="B928" s="6"/>
      <c r="C928" s="6"/>
      <c r="D928" s="1"/>
      <c r="E928" s="6"/>
      <c r="F928" s="6"/>
      <c r="G928" s="6"/>
      <c r="H928" s="6"/>
      <c r="I928" s="179"/>
      <c r="J928" s="14"/>
      <c r="K928" s="180"/>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row>
    <row r="929" ht="10.5" customHeight="1">
      <c r="A929" s="14"/>
      <c r="B929" s="6"/>
      <c r="C929" s="6"/>
      <c r="D929" s="1"/>
      <c r="E929" s="6"/>
      <c r="F929" s="6"/>
      <c r="G929" s="6"/>
      <c r="H929" s="6"/>
      <c r="I929" s="179"/>
      <c r="J929" s="14"/>
      <c r="K929" s="180"/>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row>
    <row r="930" ht="10.5" customHeight="1">
      <c r="A930" s="14"/>
      <c r="B930" s="6"/>
      <c r="C930" s="6"/>
      <c r="D930" s="1"/>
      <c r="E930" s="6"/>
      <c r="F930" s="6"/>
      <c r="G930" s="6"/>
      <c r="H930" s="6"/>
      <c r="I930" s="179"/>
      <c r="J930" s="14"/>
      <c r="K930" s="180"/>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row>
    <row r="931" ht="10.5" customHeight="1">
      <c r="A931" s="14"/>
      <c r="B931" s="6"/>
      <c r="C931" s="6"/>
      <c r="D931" s="1"/>
      <c r="E931" s="6"/>
      <c r="F931" s="6"/>
      <c r="G931" s="6"/>
      <c r="H931" s="6"/>
      <c r="I931" s="179"/>
      <c r="J931" s="14"/>
      <c r="K931" s="180"/>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row>
    <row r="932" ht="10.5" customHeight="1">
      <c r="A932" s="14"/>
      <c r="B932" s="6"/>
      <c r="C932" s="6"/>
      <c r="D932" s="1"/>
      <c r="E932" s="6"/>
      <c r="F932" s="6"/>
      <c r="G932" s="6"/>
      <c r="H932" s="6"/>
      <c r="I932" s="179"/>
      <c r="J932" s="14"/>
      <c r="K932" s="180"/>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row>
    <row r="933" ht="10.5" customHeight="1">
      <c r="A933" s="14"/>
      <c r="B933" s="6"/>
      <c r="C933" s="6"/>
      <c r="D933" s="1"/>
      <c r="E933" s="6"/>
      <c r="F933" s="6"/>
      <c r="G933" s="6"/>
      <c r="H933" s="6"/>
      <c r="I933" s="179"/>
      <c r="J933" s="14"/>
      <c r="K933" s="180"/>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row>
    <row r="934" ht="10.5" customHeight="1">
      <c r="A934" s="14"/>
      <c r="B934" s="6"/>
      <c r="C934" s="6"/>
      <c r="D934" s="1"/>
      <c r="E934" s="6"/>
      <c r="F934" s="6"/>
      <c r="G934" s="6"/>
      <c r="H934" s="6"/>
      <c r="I934" s="179"/>
      <c r="J934" s="14"/>
      <c r="K934" s="180"/>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row>
    <row r="935" ht="10.5" customHeight="1">
      <c r="A935" s="14"/>
      <c r="B935" s="6"/>
      <c r="C935" s="6"/>
      <c r="D935" s="1"/>
      <c r="E935" s="6"/>
      <c r="F935" s="6"/>
      <c r="G935" s="6"/>
      <c r="H935" s="6"/>
      <c r="I935" s="179"/>
      <c r="J935" s="14"/>
      <c r="K935" s="180"/>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row>
    <row r="936" ht="10.5" customHeight="1">
      <c r="A936" s="14"/>
      <c r="B936" s="6"/>
      <c r="C936" s="6"/>
      <c r="D936" s="1"/>
      <c r="E936" s="6"/>
      <c r="F936" s="6"/>
      <c r="G936" s="6"/>
      <c r="H936" s="6"/>
      <c r="I936" s="179"/>
      <c r="J936" s="14"/>
      <c r="K936" s="180"/>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row>
    <row r="937" ht="10.5" customHeight="1">
      <c r="A937" s="14"/>
      <c r="B937" s="6"/>
      <c r="C937" s="6"/>
      <c r="D937" s="1"/>
      <c r="E937" s="6"/>
      <c r="F937" s="6"/>
      <c r="G937" s="6"/>
      <c r="H937" s="6"/>
      <c r="I937" s="179"/>
      <c r="J937" s="14"/>
      <c r="K937" s="180"/>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row>
    <row r="938" ht="10.5" customHeight="1">
      <c r="A938" s="14"/>
      <c r="B938" s="6"/>
      <c r="C938" s="6"/>
      <c r="D938" s="1"/>
      <c r="E938" s="6"/>
      <c r="F938" s="6"/>
      <c r="G938" s="6"/>
      <c r="H938" s="6"/>
      <c r="I938" s="179"/>
      <c r="J938" s="14"/>
      <c r="K938" s="180"/>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row>
    <row r="939" ht="10.5" customHeight="1">
      <c r="A939" s="14"/>
      <c r="B939" s="6"/>
      <c r="C939" s="6"/>
      <c r="D939" s="1"/>
      <c r="E939" s="6"/>
      <c r="F939" s="6"/>
      <c r="G939" s="6"/>
      <c r="H939" s="6"/>
      <c r="I939" s="179"/>
      <c r="J939" s="14"/>
      <c r="K939" s="180"/>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row>
    <row r="940" ht="10.5" customHeight="1">
      <c r="A940" s="14"/>
      <c r="B940" s="6"/>
      <c r="C940" s="6"/>
      <c r="D940" s="1"/>
      <c r="E940" s="6"/>
      <c r="F940" s="6"/>
      <c r="G940" s="6"/>
      <c r="H940" s="6"/>
      <c r="I940" s="179"/>
      <c r="J940" s="14"/>
      <c r="K940" s="180"/>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row>
    <row r="941" ht="10.5" customHeight="1">
      <c r="A941" s="14"/>
      <c r="B941" s="6"/>
      <c r="C941" s="6"/>
      <c r="D941" s="1"/>
      <c r="E941" s="6"/>
      <c r="F941" s="6"/>
      <c r="G941" s="6"/>
      <c r="H941" s="6"/>
      <c r="I941" s="179"/>
      <c r="J941" s="14"/>
      <c r="K941" s="180"/>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row>
    <row r="942" ht="10.5" customHeight="1">
      <c r="A942" s="14"/>
      <c r="B942" s="6"/>
      <c r="C942" s="6"/>
      <c r="D942" s="1"/>
      <c r="E942" s="6"/>
      <c r="F942" s="6"/>
      <c r="G942" s="6"/>
      <c r="H942" s="6"/>
      <c r="I942" s="179"/>
      <c r="J942" s="14"/>
      <c r="K942" s="180"/>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row>
    <row r="943" ht="10.5" customHeight="1">
      <c r="A943" s="14"/>
      <c r="B943" s="6"/>
      <c r="C943" s="6"/>
      <c r="D943" s="1"/>
      <c r="E943" s="6"/>
      <c r="F943" s="6"/>
      <c r="G943" s="6"/>
      <c r="H943" s="6"/>
      <c r="I943" s="179"/>
      <c r="J943" s="14"/>
      <c r="K943" s="180"/>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row>
    <row r="944" ht="10.5" customHeight="1">
      <c r="A944" s="14"/>
      <c r="B944" s="6"/>
      <c r="C944" s="6"/>
      <c r="D944" s="1"/>
      <c r="E944" s="6"/>
      <c r="F944" s="6"/>
      <c r="G944" s="6"/>
      <c r="H944" s="6"/>
      <c r="I944" s="179"/>
      <c r="J944" s="14"/>
      <c r="K944" s="180"/>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row>
    <row r="945" ht="10.5" customHeight="1">
      <c r="A945" s="14"/>
      <c r="B945" s="6"/>
      <c r="C945" s="6"/>
      <c r="D945" s="1"/>
      <c r="E945" s="6"/>
      <c r="F945" s="6"/>
      <c r="G945" s="6"/>
      <c r="H945" s="6"/>
      <c r="I945" s="179"/>
      <c r="J945" s="14"/>
      <c r="K945" s="180"/>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row>
    <row r="946" ht="10.5" customHeight="1">
      <c r="A946" s="14"/>
      <c r="B946" s="6"/>
      <c r="C946" s="6"/>
      <c r="D946" s="1"/>
      <c r="E946" s="6"/>
      <c r="F946" s="6"/>
      <c r="G946" s="6"/>
      <c r="H946" s="6"/>
      <c r="I946" s="179"/>
      <c r="J946" s="14"/>
      <c r="K946" s="180"/>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row>
    <row r="947" ht="10.5" customHeight="1">
      <c r="A947" s="14"/>
      <c r="B947" s="6"/>
      <c r="C947" s="6"/>
      <c r="D947" s="1"/>
      <c r="E947" s="6"/>
      <c r="F947" s="6"/>
      <c r="G947" s="6"/>
      <c r="H947" s="6"/>
      <c r="I947" s="179"/>
      <c r="J947" s="14"/>
      <c r="K947" s="180"/>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row>
    <row r="948" ht="10.5" customHeight="1">
      <c r="A948" s="14"/>
      <c r="B948" s="6"/>
      <c r="C948" s="6"/>
      <c r="D948" s="1"/>
      <c r="E948" s="6"/>
      <c r="F948" s="6"/>
      <c r="G948" s="6"/>
      <c r="H948" s="6"/>
      <c r="I948" s="179"/>
      <c r="J948" s="14"/>
      <c r="K948" s="180"/>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row>
    <row r="949" ht="10.5" customHeight="1">
      <c r="A949" s="14"/>
      <c r="B949" s="6"/>
      <c r="C949" s="6"/>
      <c r="D949" s="1"/>
      <c r="E949" s="6"/>
      <c r="F949" s="6"/>
      <c r="G949" s="6"/>
      <c r="H949" s="6"/>
      <c r="I949" s="179"/>
      <c r="J949" s="14"/>
      <c r="K949" s="180"/>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row>
    <row r="950" ht="10.5" customHeight="1">
      <c r="A950" s="14"/>
      <c r="B950" s="6"/>
      <c r="C950" s="6"/>
      <c r="D950" s="1"/>
      <c r="E950" s="6"/>
      <c r="F950" s="6"/>
      <c r="G950" s="6"/>
      <c r="H950" s="6"/>
      <c r="I950" s="179"/>
      <c r="J950" s="14"/>
      <c r="K950" s="180"/>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row>
    <row r="951" ht="10.5" customHeight="1">
      <c r="A951" s="14"/>
      <c r="B951" s="6"/>
      <c r="C951" s="6"/>
      <c r="D951" s="1"/>
      <c r="E951" s="6"/>
      <c r="F951" s="6"/>
      <c r="G951" s="6"/>
      <c r="H951" s="6"/>
      <c r="I951" s="179"/>
      <c r="J951" s="14"/>
      <c r="K951" s="180"/>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row>
    <row r="952" ht="10.5" customHeight="1">
      <c r="A952" s="14"/>
      <c r="B952" s="6"/>
      <c r="C952" s="6"/>
      <c r="D952" s="1"/>
      <c r="E952" s="6"/>
      <c r="F952" s="6"/>
      <c r="G952" s="6"/>
      <c r="H952" s="6"/>
      <c r="I952" s="179"/>
      <c r="J952" s="14"/>
      <c r="K952" s="180"/>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row>
    <row r="953" ht="10.5" customHeight="1">
      <c r="A953" s="14"/>
      <c r="B953" s="6"/>
      <c r="C953" s="6"/>
      <c r="D953" s="1"/>
      <c r="E953" s="6"/>
      <c r="F953" s="6"/>
      <c r="G953" s="6"/>
      <c r="H953" s="6"/>
      <c r="I953" s="179"/>
      <c r="J953" s="14"/>
      <c r="K953" s="180"/>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row>
    <row r="954" ht="10.5" customHeight="1">
      <c r="A954" s="14"/>
      <c r="B954" s="6"/>
      <c r="C954" s="6"/>
      <c r="D954" s="1"/>
      <c r="E954" s="6"/>
      <c r="F954" s="6"/>
      <c r="G954" s="6"/>
      <c r="H954" s="6"/>
      <c r="I954" s="179"/>
      <c r="J954" s="14"/>
      <c r="K954" s="180"/>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row>
    <row r="955" ht="10.5" customHeight="1">
      <c r="A955" s="14"/>
      <c r="B955" s="6"/>
      <c r="C955" s="6"/>
      <c r="D955" s="1"/>
      <c r="E955" s="6"/>
      <c r="F955" s="6"/>
      <c r="G955" s="6"/>
      <c r="H955" s="6"/>
      <c r="I955" s="179"/>
      <c r="J955" s="14"/>
      <c r="K955" s="180"/>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row>
    <row r="956" ht="10.5" customHeight="1">
      <c r="A956" s="14"/>
      <c r="B956" s="6"/>
      <c r="C956" s="6"/>
      <c r="D956" s="1"/>
      <c r="E956" s="6"/>
      <c r="F956" s="6"/>
      <c r="G956" s="6"/>
      <c r="H956" s="6"/>
      <c r="I956" s="179"/>
      <c r="J956" s="14"/>
      <c r="K956" s="180"/>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row>
    <row r="957" ht="10.5" customHeight="1">
      <c r="A957" s="14"/>
      <c r="B957" s="6"/>
      <c r="C957" s="6"/>
      <c r="D957" s="1"/>
      <c r="E957" s="6"/>
      <c r="F957" s="6"/>
      <c r="G957" s="6"/>
      <c r="H957" s="6"/>
      <c r="I957" s="179"/>
      <c r="J957" s="14"/>
      <c r="K957" s="180"/>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row>
    <row r="958" ht="10.5" customHeight="1">
      <c r="A958" s="14"/>
      <c r="B958" s="6"/>
      <c r="C958" s="6"/>
      <c r="D958" s="1"/>
      <c r="E958" s="6"/>
      <c r="F958" s="6"/>
      <c r="G958" s="6"/>
      <c r="H958" s="6"/>
      <c r="I958" s="179"/>
      <c r="J958" s="14"/>
      <c r="K958" s="180"/>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row>
    <row r="959" ht="10.5" customHeight="1">
      <c r="A959" s="14"/>
      <c r="B959" s="6"/>
      <c r="C959" s="6"/>
      <c r="D959" s="1"/>
      <c r="E959" s="6"/>
      <c r="F959" s="6"/>
      <c r="G959" s="6"/>
      <c r="H959" s="6"/>
      <c r="I959" s="179"/>
      <c r="J959" s="14"/>
      <c r="K959" s="180"/>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row>
    <row r="960" ht="10.5" customHeight="1">
      <c r="A960" s="14"/>
      <c r="B960" s="6"/>
      <c r="C960" s="6"/>
      <c r="D960" s="1"/>
      <c r="E960" s="6"/>
      <c r="F960" s="6"/>
      <c r="G960" s="6"/>
      <c r="H960" s="6"/>
      <c r="I960" s="179"/>
      <c r="J960" s="14"/>
      <c r="K960" s="180"/>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row>
    <row r="961" ht="10.5" customHeight="1">
      <c r="A961" s="14"/>
      <c r="B961" s="6"/>
      <c r="C961" s="6"/>
      <c r="D961" s="1"/>
      <c r="E961" s="6"/>
      <c r="F961" s="6"/>
      <c r="G961" s="6"/>
      <c r="H961" s="6"/>
      <c r="I961" s="179"/>
      <c r="J961" s="14"/>
      <c r="K961" s="180"/>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row>
    <row r="962" ht="10.5" customHeight="1">
      <c r="A962" s="14"/>
      <c r="B962" s="6"/>
      <c r="C962" s="6"/>
      <c r="D962" s="1"/>
      <c r="E962" s="6"/>
      <c r="F962" s="6"/>
      <c r="G962" s="6"/>
      <c r="H962" s="6"/>
      <c r="I962" s="179"/>
      <c r="J962" s="14"/>
      <c r="K962" s="180"/>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row>
    <row r="963" ht="10.5" customHeight="1">
      <c r="A963" s="14"/>
      <c r="B963" s="6"/>
      <c r="C963" s="6"/>
      <c r="D963" s="1"/>
      <c r="E963" s="6"/>
      <c r="F963" s="6"/>
      <c r="G963" s="6"/>
      <c r="H963" s="6"/>
      <c r="I963" s="179"/>
      <c r="J963" s="14"/>
      <c r="K963" s="180"/>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row>
    <row r="964" ht="10.5" customHeight="1">
      <c r="A964" s="14"/>
      <c r="B964" s="6"/>
      <c r="C964" s="6"/>
      <c r="D964" s="1"/>
      <c r="E964" s="6"/>
      <c r="F964" s="6"/>
      <c r="G964" s="6"/>
      <c r="H964" s="6"/>
      <c r="I964" s="179"/>
      <c r="J964" s="14"/>
      <c r="K964" s="180"/>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row>
    <row r="965" ht="10.5" customHeight="1">
      <c r="A965" s="14"/>
      <c r="B965" s="6"/>
      <c r="C965" s="6"/>
      <c r="D965" s="1"/>
      <c r="E965" s="6"/>
      <c r="F965" s="6"/>
      <c r="G965" s="6"/>
      <c r="H965" s="6"/>
      <c r="I965" s="179"/>
      <c r="J965" s="14"/>
      <c r="K965" s="180"/>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row>
    <row r="966" ht="10.5" customHeight="1">
      <c r="A966" s="14"/>
      <c r="B966" s="6"/>
      <c r="C966" s="6"/>
      <c r="D966" s="1"/>
      <c r="E966" s="6"/>
      <c r="F966" s="6"/>
      <c r="G966" s="6"/>
      <c r="H966" s="6"/>
      <c r="I966" s="179"/>
      <c r="J966" s="14"/>
      <c r="K966" s="180"/>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row>
    <row r="967" ht="10.5" customHeight="1">
      <c r="A967" s="14"/>
      <c r="B967" s="6"/>
      <c r="C967" s="6"/>
      <c r="D967" s="1"/>
      <c r="E967" s="6"/>
      <c r="F967" s="6"/>
      <c r="G967" s="6"/>
      <c r="H967" s="6"/>
      <c r="I967" s="179"/>
      <c r="J967" s="14"/>
      <c r="K967" s="180"/>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row>
    <row r="968" ht="10.5" customHeight="1">
      <c r="A968" s="14"/>
      <c r="B968" s="6"/>
      <c r="C968" s="6"/>
      <c r="D968" s="1"/>
      <c r="E968" s="6"/>
      <c r="F968" s="6"/>
      <c r="G968" s="6"/>
      <c r="H968" s="6"/>
      <c r="I968" s="179"/>
      <c r="J968" s="14"/>
      <c r="K968" s="180"/>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row>
    <row r="969" ht="10.5" customHeight="1">
      <c r="A969" s="14"/>
      <c r="B969" s="6"/>
      <c r="C969" s="6"/>
      <c r="D969" s="1"/>
      <c r="E969" s="6"/>
      <c r="F969" s="6"/>
      <c r="G969" s="6"/>
      <c r="H969" s="6"/>
      <c r="I969" s="179"/>
      <c r="J969" s="14"/>
      <c r="K969" s="180"/>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row>
    <row r="970" ht="10.5" customHeight="1">
      <c r="A970" s="14"/>
      <c r="B970" s="6"/>
      <c r="C970" s="6"/>
      <c r="D970" s="1"/>
      <c r="E970" s="6"/>
      <c r="F970" s="6"/>
      <c r="G970" s="6"/>
      <c r="H970" s="6"/>
      <c r="I970" s="179"/>
      <c r="J970" s="14"/>
      <c r="K970" s="180"/>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row>
    <row r="971" ht="10.5" customHeight="1">
      <c r="A971" s="14"/>
      <c r="B971" s="6"/>
      <c r="C971" s="6"/>
      <c r="D971" s="1"/>
      <c r="E971" s="6"/>
      <c r="F971" s="6"/>
      <c r="G971" s="6"/>
      <c r="H971" s="6"/>
      <c r="I971" s="179"/>
      <c r="J971" s="14"/>
      <c r="K971" s="180"/>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row>
    <row r="972" ht="10.5" customHeight="1">
      <c r="A972" s="14"/>
      <c r="B972" s="6"/>
      <c r="C972" s="6"/>
      <c r="D972" s="1"/>
      <c r="E972" s="6"/>
      <c r="F972" s="6"/>
      <c r="G972" s="6"/>
      <c r="H972" s="6"/>
      <c r="I972" s="179"/>
      <c r="J972" s="14"/>
      <c r="K972" s="180"/>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row>
    <row r="973" ht="10.5" customHeight="1">
      <c r="A973" s="14"/>
      <c r="B973" s="6"/>
      <c r="C973" s="6"/>
      <c r="D973" s="1"/>
      <c r="E973" s="6"/>
      <c r="F973" s="6"/>
      <c r="G973" s="6"/>
      <c r="H973" s="6"/>
      <c r="I973" s="179"/>
      <c r="J973" s="14"/>
      <c r="K973" s="180"/>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row>
    <row r="974" ht="10.5" customHeight="1">
      <c r="A974" s="14"/>
      <c r="B974" s="6"/>
      <c r="C974" s="6"/>
      <c r="D974" s="1"/>
      <c r="E974" s="6"/>
      <c r="F974" s="6"/>
      <c r="G974" s="6"/>
      <c r="H974" s="6"/>
      <c r="I974" s="179"/>
      <c r="J974" s="14"/>
      <c r="K974" s="180"/>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row>
    <row r="975" ht="10.5" customHeight="1">
      <c r="A975" s="14"/>
      <c r="B975" s="6"/>
      <c r="C975" s="6"/>
      <c r="D975" s="1"/>
      <c r="E975" s="6"/>
      <c r="F975" s="6"/>
      <c r="G975" s="6"/>
      <c r="H975" s="6"/>
      <c r="I975" s="179"/>
      <c r="J975" s="14"/>
      <c r="K975" s="180"/>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row>
    <row r="976" ht="10.5" customHeight="1">
      <c r="A976" s="14"/>
      <c r="B976" s="6"/>
      <c r="C976" s="6"/>
      <c r="D976" s="1"/>
      <c r="E976" s="6"/>
      <c r="F976" s="6"/>
      <c r="G976" s="6"/>
      <c r="H976" s="6"/>
      <c r="I976" s="179"/>
      <c r="J976" s="14"/>
      <c r="K976" s="180"/>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row>
    <row r="977" ht="10.5" customHeight="1">
      <c r="A977" s="14"/>
      <c r="B977" s="6"/>
      <c r="C977" s="6"/>
      <c r="D977" s="1"/>
      <c r="E977" s="6"/>
      <c r="F977" s="6"/>
      <c r="G977" s="6"/>
      <c r="H977" s="6"/>
      <c r="I977" s="179"/>
      <c r="J977" s="14"/>
      <c r="K977" s="180"/>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row>
    <row r="978" ht="10.5" customHeight="1">
      <c r="A978" s="14"/>
      <c r="B978" s="6"/>
      <c r="C978" s="6"/>
      <c r="D978" s="1"/>
      <c r="E978" s="6"/>
      <c r="F978" s="6"/>
      <c r="G978" s="6"/>
      <c r="H978" s="6"/>
      <c r="I978" s="179"/>
      <c r="J978" s="14"/>
      <c r="K978" s="180"/>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row>
    <row r="979" ht="10.5" customHeight="1">
      <c r="A979" s="14"/>
      <c r="B979" s="6"/>
      <c r="C979" s="6"/>
      <c r="D979" s="1"/>
      <c r="E979" s="6"/>
      <c r="F979" s="6"/>
      <c r="G979" s="6"/>
      <c r="H979" s="6"/>
      <c r="I979" s="179"/>
      <c r="J979" s="14"/>
      <c r="K979" s="180"/>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row>
    <row r="980" ht="10.5" customHeight="1">
      <c r="A980" s="14"/>
      <c r="B980" s="6"/>
      <c r="C980" s="6"/>
      <c r="D980" s="1"/>
      <c r="E980" s="6"/>
      <c r="F980" s="6"/>
      <c r="G980" s="6"/>
      <c r="H980" s="6"/>
      <c r="I980" s="179"/>
      <c r="J980" s="14"/>
      <c r="K980" s="180"/>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row>
    <row r="981" ht="10.5" customHeight="1">
      <c r="A981" s="14"/>
      <c r="B981" s="6"/>
      <c r="C981" s="6"/>
      <c r="D981" s="1"/>
      <c r="E981" s="6"/>
      <c r="F981" s="6"/>
      <c r="G981" s="6"/>
      <c r="H981" s="6"/>
      <c r="I981" s="179"/>
      <c r="J981" s="14"/>
      <c r="K981" s="180"/>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row>
    <row r="982" ht="10.5" customHeight="1">
      <c r="A982" s="14"/>
      <c r="B982" s="6"/>
      <c r="C982" s="6"/>
      <c r="D982" s="1"/>
      <c r="E982" s="6"/>
      <c r="F982" s="6"/>
      <c r="G982" s="6"/>
      <c r="H982" s="6"/>
      <c r="I982" s="179"/>
      <c r="J982" s="14"/>
      <c r="K982" s="180"/>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row>
    <row r="983" ht="10.5" customHeight="1">
      <c r="A983" s="14"/>
      <c r="B983" s="6"/>
      <c r="C983" s="6"/>
      <c r="D983" s="1"/>
      <c r="E983" s="6"/>
      <c r="F983" s="6"/>
      <c r="G983" s="6"/>
      <c r="H983" s="6"/>
      <c r="I983" s="179"/>
      <c r="J983" s="14"/>
      <c r="K983" s="180"/>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row>
    <row r="984" ht="10.5" customHeight="1">
      <c r="A984" s="14"/>
      <c r="B984" s="6"/>
      <c r="C984" s="6"/>
      <c r="D984" s="1"/>
      <c r="E984" s="6"/>
      <c r="F984" s="6"/>
      <c r="G984" s="6"/>
      <c r="H984" s="6"/>
      <c r="I984" s="179"/>
      <c r="J984" s="14"/>
      <c r="K984" s="180"/>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row>
    <row r="985" ht="10.5" customHeight="1">
      <c r="A985" s="14"/>
      <c r="B985" s="6"/>
      <c r="C985" s="6"/>
      <c r="D985" s="1"/>
      <c r="E985" s="6"/>
      <c r="F985" s="6"/>
      <c r="G985" s="6"/>
      <c r="H985" s="6"/>
      <c r="I985" s="179"/>
      <c r="J985" s="14"/>
      <c r="K985" s="180"/>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row>
    <row r="986" ht="10.5" customHeight="1">
      <c r="A986" s="14"/>
      <c r="B986" s="6"/>
      <c r="C986" s="6"/>
      <c r="D986" s="1"/>
      <c r="E986" s="6"/>
      <c r="F986" s="6"/>
      <c r="G986" s="6"/>
      <c r="H986" s="6"/>
      <c r="I986" s="179"/>
      <c r="J986" s="14"/>
      <c r="K986" s="180"/>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row>
    <row r="987" ht="10.5" customHeight="1">
      <c r="A987" s="14"/>
      <c r="B987" s="6"/>
      <c r="C987" s="6"/>
      <c r="D987" s="1"/>
      <c r="E987" s="6"/>
      <c r="F987" s="6"/>
      <c r="G987" s="6"/>
      <c r="H987" s="6"/>
      <c r="I987" s="179"/>
      <c r="J987" s="14"/>
      <c r="K987" s="180"/>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row>
    <row r="988" ht="10.5" customHeight="1">
      <c r="A988" s="14"/>
      <c r="B988" s="6"/>
      <c r="C988" s="6"/>
      <c r="D988" s="1"/>
      <c r="E988" s="6"/>
      <c r="F988" s="6"/>
      <c r="G988" s="6"/>
      <c r="H988" s="6"/>
      <c r="I988" s="179"/>
      <c r="J988" s="14"/>
      <c r="K988" s="180"/>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row>
    <row r="989" ht="10.5" customHeight="1">
      <c r="A989" s="14"/>
      <c r="B989" s="6"/>
      <c r="C989" s="6"/>
      <c r="D989" s="1"/>
      <c r="E989" s="6"/>
      <c r="F989" s="6"/>
      <c r="G989" s="6"/>
      <c r="H989" s="6"/>
      <c r="I989" s="179"/>
      <c r="J989" s="14"/>
      <c r="K989" s="180"/>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row>
    <row r="990" ht="10.5" customHeight="1">
      <c r="A990" s="14"/>
      <c r="B990" s="6"/>
      <c r="C990" s="6"/>
      <c r="D990" s="1"/>
      <c r="E990" s="6"/>
      <c r="F990" s="6"/>
      <c r="G990" s="6"/>
      <c r="H990" s="6"/>
      <c r="I990" s="179"/>
      <c r="J990" s="14"/>
      <c r="K990" s="180"/>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row>
    <row r="991" ht="10.5" customHeight="1">
      <c r="A991" s="14"/>
      <c r="B991" s="6"/>
      <c r="C991" s="6"/>
      <c r="D991" s="1"/>
      <c r="E991" s="6"/>
      <c r="F991" s="6"/>
      <c r="G991" s="6"/>
      <c r="H991" s="6"/>
      <c r="I991" s="179"/>
      <c r="J991" s="14"/>
      <c r="K991" s="180"/>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row>
    <row r="992" ht="10.5" customHeight="1">
      <c r="A992" s="14"/>
      <c r="B992" s="6"/>
      <c r="C992" s="6"/>
      <c r="D992" s="1"/>
      <c r="E992" s="6"/>
      <c r="F992" s="6"/>
      <c r="G992" s="6"/>
      <c r="H992" s="6"/>
      <c r="I992" s="179"/>
      <c r="J992" s="14"/>
      <c r="K992" s="180"/>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row>
    <row r="993" ht="10.5" customHeight="1">
      <c r="A993" s="14"/>
      <c r="B993" s="6"/>
      <c r="C993" s="6"/>
      <c r="D993" s="1"/>
      <c r="E993" s="6"/>
      <c r="F993" s="6"/>
      <c r="G993" s="6"/>
      <c r="H993" s="6"/>
      <c r="I993" s="179"/>
      <c r="J993" s="14"/>
      <c r="K993" s="180"/>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row>
    <row r="994" ht="10.5" customHeight="1">
      <c r="A994" s="14"/>
      <c r="B994" s="6"/>
      <c r="C994" s="6"/>
      <c r="D994" s="1"/>
      <c r="E994" s="6"/>
      <c r="F994" s="6"/>
      <c r="G994" s="6"/>
      <c r="H994" s="6"/>
      <c r="I994" s="179"/>
      <c r="J994" s="14"/>
      <c r="K994" s="180"/>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row>
    <row r="995" ht="10.5" customHeight="1">
      <c r="A995" s="14"/>
      <c r="B995" s="6"/>
      <c r="C995" s="6"/>
      <c r="D995" s="1"/>
      <c r="E995" s="6"/>
      <c r="F995" s="6"/>
      <c r="G995" s="6"/>
      <c r="H995" s="6"/>
      <c r="I995" s="179"/>
      <c r="J995" s="14"/>
      <c r="K995" s="180"/>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row>
    <row r="996" ht="10.5" customHeight="1">
      <c r="A996" s="14"/>
      <c r="B996" s="6"/>
      <c r="C996" s="6"/>
      <c r="D996" s="1"/>
      <c r="E996" s="6"/>
      <c r="F996" s="6"/>
      <c r="G996" s="6"/>
      <c r="H996" s="6"/>
      <c r="I996" s="179"/>
      <c r="J996" s="14"/>
      <c r="K996" s="180"/>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row>
    <row r="997" ht="10.5" customHeight="1">
      <c r="A997" s="14"/>
      <c r="B997" s="6"/>
      <c r="C997" s="6"/>
      <c r="D997" s="1"/>
      <c r="E997" s="6"/>
      <c r="F997" s="6"/>
      <c r="G997" s="6"/>
      <c r="H997" s="6"/>
      <c r="I997" s="179"/>
      <c r="J997" s="14"/>
      <c r="K997" s="180"/>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row>
    <row r="998" ht="10.5" customHeight="1">
      <c r="A998" s="14"/>
      <c r="B998" s="6"/>
      <c r="C998" s="6"/>
      <c r="D998" s="1"/>
      <c r="E998" s="6"/>
      <c r="F998" s="6"/>
      <c r="G998" s="6"/>
      <c r="H998" s="6"/>
      <c r="I998" s="179"/>
      <c r="J998" s="14"/>
      <c r="K998" s="180"/>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row>
    <row r="999" ht="10.5" customHeight="1">
      <c r="A999" s="14"/>
      <c r="B999" s="6"/>
      <c r="C999" s="6"/>
      <c r="D999" s="1"/>
      <c r="E999" s="6"/>
      <c r="F999" s="6"/>
      <c r="G999" s="6"/>
      <c r="H999" s="6"/>
      <c r="I999" s="179"/>
      <c r="J999" s="14"/>
      <c r="K999" s="180"/>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row>
    <row r="1000" ht="10.5" customHeight="1">
      <c r="A1000" s="14"/>
      <c r="B1000" s="6"/>
      <c r="C1000" s="6"/>
      <c r="D1000" s="1"/>
      <c r="E1000" s="6"/>
      <c r="F1000" s="6"/>
      <c r="G1000" s="6"/>
      <c r="H1000" s="6"/>
      <c r="I1000" s="179"/>
      <c r="J1000" s="14"/>
      <c r="K1000" s="180"/>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row>
  </sheetData>
  <autoFilter ref="$A$6:$AK$413"/>
  <mergeCells count="5">
    <mergeCell ref="L2:Q2"/>
    <mergeCell ref="R2:W2"/>
    <mergeCell ref="X2:AC2"/>
    <mergeCell ref="AD2:AI2"/>
    <mergeCell ref="AJ2:AK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2016-10-04T09:39:20Z</dcterms:created>
  <dc:creator>John Connah</dc:creator>
</cp:coreProperties>
</file>